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m2ssd1T/GDrive_minghanpughlab-offloaded/PughLabPMH/_projects/VIGEX,DAPPER/VIGEX/_clin_info/"/>
    </mc:Choice>
  </mc:AlternateContent>
  <xr:revisionPtr revIDLastSave="0" documentId="13_ncr:1_{3EA5FE64-0AD1-D14E-A493-9B7C54CDB262}" xr6:coauthVersionLast="36" xr6:coauthVersionMax="36" xr10:uidLastSave="{00000000-0000-0000-0000-000000000000}"/>
  <bookViews>
    <workbookView xWindow="0" yWindow="680" windowWidth="29920" windowHeight="18660" tabRatio="643" xr2:uid="{00000000-000D-0000-FFFF-FFFF00000000}"/>
  </bookViews>
  <sheets>
    <sheet name="VIGEX_class_surv" sheetId="11" r:id="rId1"/>
    <sheet name="9p21.3_CNV_status" sheetId="13" r:id="rId2"/>
    <sheet name="survival" sheetId="4" r:id="rId3"/>
    <sheet name="classification_inspire_FULL" sheetId="1" r:id="rId4"/>
    <sheet name="RESPONSE" sheetId="2" r:id="rId5"/>
    <sheet name="tables" sheetId="8" r:id="rId6"/>
    <sheet name="survival_old" sheetId="3" state="hidden" r:id="rId7"/>
    <sheet name="Cox-results" sheetId="6" state="hidden" r:id="rId8"/>
    <sheet name="MVA" sheetId="7" state="hidden" r:id="rId9"/>
    <sheet name="ctDNA" sheetId="9" state="hidden" r:id="rId10"/>
    <sheet name="survival_summary" sheetId="10" r:id="rId11"/>
  </sheets>
  <definedNames>
    <definedName name="_xlnm._FilterDatabase" localSheetId="3" hidden="1">classification_inspire_FULL!$A$1:$D$77</definedName>
    <definedName name="_xlnm._FilterDatabase" localSheetId="2" hidden="1">survival!$A$1:$Z$107</definedName>
    <definedName name="_xlnm._FilterDatabase" localSheetId="10" hidden="1">survival_summary!$A$1:$I$108</definedName>
    <definedName name="_xlnm._FilterDatabase" localSheetId="0" hidden="1">VIGEX_class_surv!$A$1:$I$107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0" l="1"/>
  <c r="M11" i="10" s="1"/>
  <c r="K10" i="10"/>
  <c r="M10" i="10" s="1"/>
  <c r="M7" i="10"/>
  <c r="M6" i="10"/>
  <c r="M5" i="10"/>
  <c r="M4" i="10"/>
  <c r="V5" i="10"/>
  <c r="U5" i="10"/>
  <c r="W5" i="10" s="1"/>
  <c r="V6" i="10"/>
  <c r="U6" i="10"/>
  <c r="W6" i="10" s="1"/>
  <c r="V7" i="10"/>
  <c r="U7" i="10"/>
  <c r="W7" i="10" s="1"/>
  <c r="V4" i="10"/>
  <c r="U4" i="10"/>
  <c r="W4" i="10" s="1"/>
  <c r="P5" i="10"/>
  <c r="O5" i="10"/>
  <c r="Q5" i="10" s="1"/>
  <c r="P6" i="10"/>
  <c r="O6" i="10"/>
  <c r="Q6" i="10" s="1"/>
  <c r="R6" i="10" s="1"/>
  <c r="P7" i="10"/>
  <c r="O7" i="10"/>
  <c r="Q7" i="10" s="1"/>
  <c r="P4" i="10"/>
  <c r="O4" i="10"/>
  <c r="Q4" i="10" s="1"/>
  <c r="T7" i="10"/>
  <c r="T6" i="10"/>
  <c r="T5" i="10"/>
  <c r="T4" i="10"/>
  <c r="N7" i="10"/>
  <c r="N6" i="10"/>
  <c r="N5" i="10"/>
  <c r="N4" i="10"/>
  <c r="G31" i="8"/>
  <c r="G32" i="8"/>
  <c r="G33" i="8"/>
  <c r="G29" i="8"/>
  <c r="H40" i="8"/>
  <c r="H41" i="8"/>
  <c r="G42" i="8"/>
  <c r="H43" i="8"/>
  <c r="G50" i="8"/>
  <c r="H50" i="8"/>
  <c r="H59" i="8"/>
  <c r="H22" i="8"/>
  <c r="H20" i="8"/>
  <c r="G20" i="8"/>
  <c r="G4" i="8"/>
  <c r="G5" i="8"/>
  <c r="G3" i="8"/>
  <c r="C61" i="8"/>
  <c r="H57" i="8" s="1"/>
  <c r="B61" i="8"/>
  <c r="G56" i="8" s="1"/>
  <c r="C51" i="8"/>
  <c r="H49" i="8" s="1"/>
  <c r="B51" i="8"/>
  <c r="G49" i="8" s="1"/>
  <c r="C44" i="8"/>
  <c r="H42" i="8" s="1"/>
  <c r="B44" i="8"/>
  <c r="G39" i="8" s="1"/>
  <c r="C34" i="8"/>
  <c r="H32" i="8" s="1"/>
  <c r="B34" i="8"/>
  <c r="G30" i="8" s="1"/>
  <c r="C24" i="8"/>
  <c r="H21" i="8" s="1"/>
  <c r="B24" i="8"/>
  <c r="G22" i="8" s="1"/>
  <c r="C16" i="8"/>
  <c r="D16" i="8"/>
  <c r="B16" i="8"/>
  <c r="C7" i="8"/>
  <c r="H3" i="8" s="1"/>
  <c r="B7" i="8"/>
  <c r="G6" i="8" s="1"/>
  <c r="M57" i="8"/>
  <c r="L59" i="8"/>
  <c r="M59" i="8"/>
  <c r="L60" i="8"/>
  <c r="L40" i="8"/>
  <c r="M40" i="8"/>
  <c r="L41" i="8"/>
  <c r="M43" i="8"/>
  <c r="L30" i="8"/>
  <c r="M30" i="8"/>
  <c r="L31" i="8"/>
  <c r="L22" i="8"/>
  <c r="M22" i="8"/>
  <c r="L23" i="8"/>
  <c r="M13" i="8"/>
  <c r="M14" i="8"/>
  <c r="N14" i="8"/>
  <c r="L15" i="8"/>
  <c r="M15" i="8"/>
  <c r="N15" i="8"/>
  <c r="M12" i="8"/>
  <c r="N12" i="8"/>
  <c r="L12" i="8"/>
  <c r="M3" i="8"/>
  <c r="L3" i="8"/>
  <c r="D57" i="8"/>
  <c r="L57" i="8" s="1"/>
  <c r="D58" i="8"/>
  <c r="L58" i="8" s="1"/>
  <c r="D59" i="8"/>
  <c r="D60" i="8"/>
  <c r="M60" i="8" s="1"/>
  <c r="D56" i="8"/>
  <c r="M56" i="8" s="1"/>
  <c r="D50" i="8"/>
  <c r="L50" i="8" s="1"/>
  <c r="D49" i="8"/>
  <c r="M49" i="8" s="1"/>
  <c r="D40" i="8"/>
  <c r="D41" i="8"/>
  <c r="M41" i="8" s="1"/>
  <c r="D42" i="8"/>
  <c r="L42" i="8" s="1"/>
  <c r="D43" i="8"/>
  <c r="L43" i="8" s="1"/>
  <c r="D39" i="8"/>
  <c r="M39" i="8" s="1"/>
  <c r="D30" i="8"/>
  <c r="D31" i="8"/>
  <c r="M31" i="8" s="1"/>
  <c r="D32" i="8"/>
  <c r="L32" i="8" s="1"/>
  <c r="D33" i="8"/>
  <c r="L33" i="8" s="1"/>
  <c r="D29" i="8"/>
  <c r="M29" i="8" s="1"/>
  <c r="D22" i="8"/>
  <c r="D23" i="8"/>
  <c r="M23" i="8" s="1"/>
  <c r="D21" i="8"/>
  <c r="M21" i="8" s="1"/>
  <c r="E13" i="8"/>
  <c r="L13" i="8" s="1"/>
  <c r="E14" i="8"/>
  <c r="L14" i="8" s="1"/>
  <c r="E15" i="8"/>
  <c r="E12" i="8"/>
  <c r="D4" i="8"/>
  <c r="L4" i="8" s="1"/>
  <c r="D5" i="8"/>
  <c r="L5" i="8" s="1"/>
  <c r="D6" i="8"/>
  <c r="L6" i="8" s="1"/>
  <c r="D3" i="8"/>
  <c r="Y6" i="10" l="1"/>
  <c r="R5" i="10"/>
  <c r="S5" i="10"/>
  <c r="Y4" i="10"/>
  <c r="X4" i="10"/>
  <c r="R7" i="10"/>
  <c r="S7" i="10"/>
  <c r="X7" i="10"/>
  <c r="Y5" i="10"/>
  <c r="X5" i="10"/>
  <c r="S4" i="10"/>
  <c r="R4" i="10"/>
  <c r="M33" i="8"/>
  <c r="M50" i="8"/>
  <c r="G57" i="8"/>
  <c r="L21" i="8"/>
  <c r="M32" i="8"/>
  <c r="M42" i="8"/>
  <c r="L56" i="8"/>
  <c r="H6" i="8"/>
  <c r="H56" i="8"/>
  <c r="H39" i="8"/>
  <c r="G41" i="8"/>
  <c r="H31" i="8"/>
  <c r="Y7" i="10"/>
  <c r="G59" i="8"/>
  <c r="G21" i="8"/>
  <c r="H33" i="8"/>
  <c r="H5" i="8"/>
  <c r="H60" i="8"/>
  <c r="H30" i="8"/>
  <c r="M6" i="8"/>
  <c r="H4" i="8"/>
  <c r="G60" i="8"/>
  <c r="G40" i="8"/>
  <c r="I40" i="8" s="1"/>
  <c r="H29" i="8"/>
  <c r="S6" i="10"/>
  <c r="M5" i="8"/>
  <c r="H58" i="8"/>
  <c r="M4" i="8"/>
  <c r="L29" i="8"/>
  <c r="L39" i="8"/>
  <c r="L49" i="8"/>
  <c r="M58" i="8"/>
  <c r="G58" i="8"/>
  <c r="G43" i="8"/>
  <c r="N13" i="8"/>
  <c r="X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Liu, Zhihui (Amy)</author>
    <author>UHN</author>
  </authors>
  <commentList>
    <comment ref="B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Liu, Zhihui (Amy):</t>
        </r>
        <r>
          <rPr>
            <sz val="9"/>
            <color indexed="81"/>
            <rFont val="Tahoma"/>
            <family val="2"/>
          </rPr>
          <t xml:space="preserve">
F</t>
        </r>
        <r>
          <rPr>
            <sz val="10"/>
            <color indexed="81"/>
            <rFont val="Tahoma"/>
            <family val="2"/>
          </rPr>
          <t xml:space="preserve">rom day of first pembro infusion to progression or last date of follow up. Regarding selection of progression date: RECIST progression date was used if available, otherwise clinical progression date was selected. If both are N/A, date of death was used. 
</t>
        </r>
      </text>
    </comment>
    <comment ref="C1" authorId="0" shapeId="0" xr:uid="{00000000-0006-0000-0900-000002000000}">
      <text>
        <r>
          <rPr>
            <b/>
            <sz val="9"/>
            <color rgb="FF000000"/>
            <rFont val="Tahoma"/>
            <family val="2"/>
          </rPr>
          <t>Liu, Zhihui (Amy):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</t>
        </r>
        <r>
          <rPr>
            <sz val="10"/>
            <color rgb="FF000000"/>
            <rFont val="Tahoma"/>
            <family val="2"/>
          </rPr>
          <t xml:space="preserve">rom day of first pembro infusion to date of death or last follow up
</t>
        </r>
      </text>
    </comment>
    <comment ref="A2" authorId="1" shapeId="0" xr:uid="{00000000-0006-0000-0900-000003000000}">
      <text>
        <r>
          <rPr>
            <b/>
            <sz val="9"/>
            <color rgb="FF000000"/>
            <rFont val="Tahoma"/>
            <family val="2"/>
          </rPr>
          <t>UHN: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Unable to collect tumor for patient, hence no germline DNA processed, as per Cindy's email April 12, 2018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Liu, Zhihui (Amy)</author>
    <author>UHN</author>
  </authors>
  <commentList>
    <comment ref="B1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Liu, Zhihui (Amy):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</t>
        </r>
        <r>
          <rPr>
            <sz val="10"/>
            <color rgb="FF000000"/>
            <rFont val="Tahoma"/>
            <family val="2"/>
          </rPr>
          <t xml:space="preserve">rom day of first pembro infusion to progression or last date of follow up. Regarding selection of progression date: RECIST progression date was used if available, otherwise clinical progression date was selected. If both are N/A, date of death was used. 
</t>
        </r>
      </text>
    </comment>
    <comment ref="C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Liu, Zhihui (Amy):</t>
        </r>
        <r>
          <rPr>
            <sz val="9"/>
            <color indexed="81"/>
            <rFont val="Tahoma"/>
            <family val="2"/>
          </rPr>
          <t xml:space="preserve">
F</t>
        </r>
        <r>
          <rPr>
            <sz val="10"/>
            <color indexed="81"/>
            <rFont val="Tahoma"/>
            <family val="2"/>
          </rPr>
          <t xml:space="preserve">rom day of first pembro infusion to date of death or last follow up
</t>
        </r>
      </text>
    </comment>
    <comment ref="A3" authorId="1" shapeId="0" xr:uid="{00000000-0006-0000-0800-000003000000}">
      <text>
        <r>
          <rPr>
            <b/>
            <sz val="9"/>
            <color rgb="FF000000"/>
            <rFont val="Tahoma"/>
            <family val="2"/>
          </rPr>
          <t>UHN: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Unable to collect tumor for patient, hence no germline DNA processed, as per Cindy's email April 12, 2018</t>
        </r>
      </text>
    </comment>
  </commentList>
</comments>
</file>

<file path=xl/sharedStrings.xml><?xml version="1.0" encoding="utf-8"?>
<sst xmlns="http://schemas.openxmlformats.org/spreadsheetml/2006/main" count="3020" uniqueCount="569">
  <si>
    <t>names</t>
  </si>
  <si>
    <t>dataset</t>
  </si>
  <si>
    <t>VIGEX_Score</t>
  </si>
  <si>
    <t>VIGEX_Group</t>
  </si>
  <si>
    <t>INS.A.002.ST</t>
  </si>
  <si>
    <t>INSPIRE</t>
  </si>
  <si>
    <t>iCold</t>
  </si>
  <si>
    <t>INS.A.003.ST</t>
  </si>
  <si>
    <t>Hot</t>
  </si>
  <si>
    <t>INS.A.007.ST</t>
  </si>
  <si>
    <t>INS.A.010.ST</t>
  </si>
  <si>
    <t>INS.A.012.ST</t>
  </si>
  <si>
    <t>Cold</t>
  </si>
  <si>
    <t>INS.A.014.ST</t>
  </si>
  <si>
    <t>INS.A.015.ST</t>
  </si>
  <si>
    <t>INS.A.018.ST</t>
  </si>
  <si>
    <t>INS.A.019.ST</t>
  </si>
  <si>
    <t>INS.A.021.ST</t>
  </si>
  <si>
    <t>INS.A.023.ST</t>
  </si>
  <si>
    <t>INS.A.024.ST</t>
  </si>
  <si>
    <t>INS.B.002.ST</t>
  </si>
  <si>
    <t>INS.B.003.ST</t>
  </si>
  <si>
    <t>INS.B.011.ST</t>
  </si>
  <si>
    <t>INS.B.014.ST</t>
  </si>
  <si>
    <t>INS.B.015.ST</t>
  </si>
  <si>
    <t>INS.B.019.ST</t>
  </si>
  <si>
    <t>INS.B.020.ST</t>
  </si>
  <si>
    <t>INS.B.021.ST</t>
  </si>
  <si>
    <t>INS.B.022.ST</t>
  </si>
  <si>
    <t>INS.B.023.ST</t>
  </si>
  <si>
    <t>INS.B.024.ST</t>
  </si>
  <si>
    <t>INS.B.026.ST</t>
  </si>
  <si>
    <t>INS.C.001.ST</t>
  </si>
  <si>
    <t>INS.C.002.ST</t>
  </si>
  <si>
    <t>INS.C.003.ST</t>
  </si>
  <si>
    <t>INS.C.004.ST</t>
  </si>
  <si>
    <t>INS.C.005.ST</t>
  </si>
  <si>
    <t>INS.C.006.ST</t>
  </si>
  <si>
    <t>INS.C.008.ST</t>
  </si>
  <si>
    <t>INS.C.011.ST</t>
  </si>
  <si>
    <t>INS.C.013.ST</t>
  </si>
  <si>
    <t>INS.C.017.ST</t>
  </si>
  <si>
    <t>INS.C.018.ST</t>
  </si>
  <si>
    <t>INS.C.020.ST</t>
  </si>
  <si>
    <t>INS.C.021.ST</t>
  </si>
  <si>
    <t>INS.C.022.ST</t>
  </si>
  <si>
    <t>INS.C.023.ST</t>
  </si>
  <si>
    <t>INS.C.024.ST</t>
  </si>
  <si>
    <t>INS.D.002.ST</t>
  </si>
  <si>
    <t>INS.D.003.ST</t>
  </si>
  <si>
    <t>INS.D.004.ST</t>
  </si>
  <si>
    <t>INS.D.005.ST</t>
  </si>
  <si>
    <t>INS.D.006.ST</t>
  </si>
  <si>
    <t>INS.D.007.ST</t>
  </si>
  <si>
    <t>INS.D.008.ST</t>
  </si>
  <si>
    <t>INS.D.009.ST</t>
  </si>
  <si>
    <t>INS.D.012.ST</t>
  </si>
  <si>
    <t>INS.D.013.ST</t>
  </si>
  <si>
    <t>INS.E.001.ST</t>
  </si>
  <si>
    <t>INS.E.002.ST</t>
  </si>
  <si>
    <t>INS.E.003.ST</t>
  </si>
  <si>
    <t>INS.E.004.ST</t>
  </si>
  <si>
    <t>INS.E.005.ST</t>
  </si>
  <si>
    <t>INS.E.006.ST</t>
  </si>
  <si>
    <t>INS.E.008.ST</t>
  </si>
  <si>
    <t>INS.E.011.ST</t>
  </si>
  <si>
    <t>INS.E.012.ST</t>
  </si>
  <si>
    <t>INS.E.013.ST</t>
  </si>
  <si>
    <t>INS.E.016.ST</t>
  </si>
  <si>
    <t>INS.E.018.ST</t>
  </si>
  <si>
    <t>INS.E.019.ST</t>
  </si>
  <si>
    <t>INS.E.021.ST</t>
  </si>
  <si>
    <t>INS.E.022.ST</t>
  </si>
  <si>
    <t>INS.E.023.ST</t>
  </si>
  <si>
    <t>INS.E.024.ST</t>
  </si>
  <si>
    <t>INS.E.026.ST</t>
  </si>
  <si>
    <t>INS.E.028.ST</t>
  </si>
  <si>
    <t>INS.E.029.ST</t>
  </si>
  <si>
    <t>INS.E.030.ST</t>
  </si>
  <si>
    <t>INS.E.032.ST</t>
  </si>
  <si>
    <t>INS.E.033.ST</t>
  </si>
  <si>
    <t>INS.E.034.ST</t>
  </si>
  <si>
    <t>INS.E.035.ST</t>
  </si>
  <si>
    <t>INS.E.036.ST</t>
  </si>
  <si>
    <t>PATIENT_ID</t>
  </si>
  <si>
    <t>INS-A-001</t>
  </si>
  <si>
    <t>INS-A-002</t>
  </si>
  <si>
    <t>INS-A-003</t>
  </si>
  <si>
    <t>INS-A-004</t>
  </si>
  <si>
    <t>INS-A-007</t>
  </si>
  <si>
    <t>INS-A-008</t>
  </si>
  <si>
    <t>INS-A-010</t>
  </si>
  <si>
    <t>INS-A-011</t>
  </si>
  <si>
    <t>INS-A-012</t>
  </si>
  <si>
    <t>INS-A-013</t>
  </si>
  <si>
    <t>INS-A-014</t>
  </si>
  <si>
    <t>INS-A-015</t>
  </si>
  <si>
    <t>INS-A-018</t>
  </si>
  <si>
    <t>INS-A-019</t>
  </si>
  <si>
    <t>INS-A-020</t>
  </si>
  <si>
    <t>INS-A-021</t>
  </si>
  <si>
    <t>INS-A-023</t>
  </si>
  <si>
    <t>INS-A-024</t>
  </si>
  <si>
    <t>INS-A-025</t>
  </si>
  <si>
    <t>INS-B-001</t>
  </si>
  <si>
    <t>INS-B-002</t>
  </si>
  <si>
    <t>INS-B-003</t>
  </si>
  <si>
    <t>INS-B-005</t>
  </si>
  <si>
    <t>INS-B-006</t>
  </si>
  <si>
    <t>INS-B-007</t>
  </si>
  <si>
    <t>INS-B-009</t>
  </si>
  <si>
    <t>INS-B-011</t>
  </si>
  <si>
    <t>INS-B-014</t>
  </si>
  <si>
    <t>INS-B-015</t>
  </si>
  <si>
    <t>INS-B-016</t>
  </si>
  <si>
    <t>INS-B-017</t>
  </si>
  <si>
    <t>INS-B-018</t>
  </si>
  <si>
    <t>INS-B-019</t>
  </si>
  <si>
    <t>INS-B-020</t>
  </si>
  <si>
    <t>INS-B-021</t>
  </si>
  <si>
    <t>INS-B-022</t>
  </si>
  <si>
    <t>INS-B-023</t>
  </si>
  <si>
    <t>INS-B-024</t>
  </si>
  <si>
    <t>INS-B-026</t>
  </si>
  <si>
    <t>INS-B-027</t>
  </si>
  <si>
    <t>INS-B-028</t>
  </si>
  <si>
    <t>INS-C-001</t>
  </si>
  <si>
    <t>INS-C-002</t>
  </si>
  <si>
    <t>INS-C-003</t>
  </si>
  <si>
    <t>INS-C-004</t>
  </si>
  <si>
    <t>INS-C-005</t>
  </si>
  <si>
    <t>INS-C-006</t>
  </si>
  <si>
    <t>INS-C-007</t>
  </si>
  <si>
    <t>INS-C-008</t>
  </si>
  <si>
    <t>INS-C-009</t>
  </si>
  <si>
    <t>INS-C-010</t>
  </si>
  <si>
    <t>INS-C-011</t>
  </si>
  <si>
    <t>INS-C-013</t>
  </si>
  <si>
    <t>INS-C-015</t>
  </si>
  <si>
    <t>INS-C-017</t>
  </si>
  <si>
    <t>INS-C-018</t>
  </si>
  <si>
    <t>INS-C-020</t>
  </si>
  <si>
    <t>INS-C-021</t>
  </si>
  <si>
    <t>INS-C-022</t>
  </si>
  <si>
    <t>INS-C-023</t>
  </si>
  <si>
    <t>INS-C-024</t>
  </si>
  <si>
    <t>INS-C-025</t>
  </si>
  <si>
    <t>INS-D-001</t>
  </si>
  <si>
    <t>INS-D-002</t>
  </si>
  <si>
    <t>INS-D-003</t>
  </si>
  <si>
    <t>INS-D-004</t>
  </si>
  <si>
    <t>INS-D-005</t>
  </si>
  <si>
    <t>INS-D-006</t>
  </si>
  <si>
    <t>INS-D-007</t>
  </si>
  <si>
    <t>INS-D-008</t>
  </si>
  <si>
    <t>INS-D-009</t>
  </si>
  <si>
    <t>INS-D-011</t>
  </si>
  <si>
    <t>INS-D-012</t>
  </si>
  <si>
    <t>INS-D-013</t>
  </si>
  <si>
    <t>INS-E-001</t>
  </si>
  <si>
    <t>INS-E-002</t>
  </si>
  <si>
    <t>INS-E-003</t>
  </si>
  <si>
    <t>INS-E-004</t>
  </si>
  <si>
    <t>INS-E-005</t>
  </si>
  <si>
    <t>INS-E-006</t>
  </si>
  <si>
    <t>INS-E-007</t>
  </si>
  <si>
    <t>INS-E-008</t>
  </si>
  <si>
    <t>INS-E-011</t>
  </si>
  <si>
    <t>INS-E-012</t>
  </si>
  <si>
    <t>INS-E-013</t>
  </si>
  <si>
    <t>INS-E-015</t>
  </si>
  <si>
    <t>INS-E-016</t>
  </si>
  <si>
    <t>INS-E-018</t>
  </si>
  <si>
    <t>INS-E-019</t>
  </si>
  <si>
    <t>INS-E-020</t>
  </si>
  <si>
    <t>INS-E-021</t>
  </si>
  <si>
    <t>INS-E-022</t>
  </si>
  <si>
    <t>INS-E-023</t>
  </si>
  <si>
    <t>INS-E-024</t>
  </si>
  <si>
    <t>INS-E-025</t>
  </si>
  <si>
    <t>INS-E-026</t>
  </si>
  <si>
    <t>INS-E-027</t>
  </si>
  <si>
    <t>INS-E-028</t>
  </si>
  <si>
    <t>INS-E-029</t>
  </si>
  <si>
    <t>INS-E-030</t>
  </si>
  <si>
    <t>INS-E-031</t>
  </si>
  <si>
    <t>INS-E-032</t>
  </si>
  <si>
    <t>INS-E-033</t>
  </si>
  <si>
    <t>INS-E-034</t>
  </si>
  <si>
    <t>INS-E-035</t>
  </si>
  <si>
    <t>INS-E-036</t>
  </si>
  <si>
    <t>BEST_OVERALL_RECIST</t>
  </si>
  <si>
    <t>PD</t>
  </si>
  <si>
    <t>SD</t>
  </si>
  <si>
    <t>CR</t>
  </si>
  <si>
    <t>PR</t>
  </si>
  <si>
    <t>NE</t>
  </si>
  <si>
    <t>NA</t>
  </si>
  <si>
    <t>CLINICAL_BENEFIT</t>
  </si>
  <si>
    <t>COHORT</t>
  </si>
  <si>
    <t>A: Head and Neck</t>
  </si>
  <si>
    <t>B: Breast</t>
  </si>
  <si>
    <t>C: Ovary</t>
  </si>
  <si>
    <t>D: Melanoma</t>
  </si>
  <si>
    <t>E: Mixed</t>
  </si>
  <si>
    <t>CB</t>
  </si>
  <si>
    <t>OSevent</t>
  </si>
  <si>
    <t>OSTIME_Months</t>
  </si>
  <si>
    <t>OSTIME_Months_since_C3</t>
  </si>
  <si>
    <t>PFSevent</t>
  </si>
  <si>
    <t>PFSTIME_Months</t>
  </si>
  <si>
    <t>PFSTIME_Months_since_C3</t>
  </si>
  <si>
    <t>TMB_n72</t>
  </si>
  <si>
    <t>PDL1_IHC</t>
  </si>
  <si>
    <t>Combined_C3_RECIST_ctDNA</t>
  </si>
  <si>
    <t>2. Increased ctDNA + CR/PR/SD</t>
  </si>
  <si>
    <t>1. Increased ctDNA + PD</t>
  </si>
  <si>
    <t>4. Decreased ctDNA + CR/PR/SD</t>
  </si>
  <si>
    <t>3. Decreased ctDNA + PD</t>
  </si>
  <si>
    <t>No clearance, increase from baseline</t>
  </si>
  <si>
    <t>No clearance, decrease from baseline</t>
  </si>
  <si>
    <t>With clearance</t>
  </si>
  <si>
    <t>Pembrolizumab_sensitivity_groups</t>
  </si>
  <si>
    <t>1. LS</t>
  </si>
  <si>
    <t>4. HS</t>
  </si>
  <si>
    <t>3. MSPP</t>
  </si>
  <si>
    <t>2. MSER</t>
  </si>
  <si>
    <t>VIGEX_Group_2</t>
  </si>
  <si>
    <t>VIGEX_Group_3</t>
  </si>
  <si>
    <t>iCold_Cold</t>
  </si>
  <si>
    <t>Clearance_group</t>
  </si>
  <si>
    <t>&gt; summary(KM.OS.out.1)</t>
  </si>
  <si>
    <t>Call:</t>
  </si>
  <si>
    <t>coxph(formula = fit.formula.covariate, data = dat.df)</t>
  </si>
  <si>
    <t xml:space="preserve">  n= 76, number of events= 60 </t>
  </si>
  <si>
    <t xml:space="preserve">                      coef exp(coef) se(coef)      z Pr(&gt;|z|)   </t>
  </si>
  <si>
    <t>VIGEX_Group_2Hot  -0.82697   0.43737  0.27785 -2.976  0.00292 **</t>
  </si>
  <si>
    <t xml:space="preserve">COHORTB: Breast   -0.02735   0.97302  0.41641 -0.066  0.94763   </t>
  </si>
  <si>
    <t xml:space="preserve">COHORTC: Ovary    -0.57697   0.56160  0.39949 -1.444  0.14867   </t>
  </si>
  <si>
    <t>COHORTD: Melanoma -1.97069   0.13936  0.65536 -3.007  0.00264 **</t>
  </si>
  <si>
    <t xml:space="preserve">COHORTE: Mixed    -0.97324   0.37786  0.38778 -2.510  0.01208 * </t>
  </si>
  <si>
    <t>---</t>
  </si>
  <si>
    <t>Signif. codes:  0 ‘***’ 0.001 ‘**’ 0.01 ‘*’ 0.05 ‘.’ 0.1 ‘ ’ 1</t>
  </si>
  <si>
    <t xml:space="preserve">                  exp(coef) exp(-coef) lower .95 upper .95</t>
  </si>
  <si>
    <t>VIGEX_Group_2Hot     0.4374      2.286   0.25371    0.7540</t>
  </si>
  <si>
    <t>COHORTB: Breast      0.9730      1.028   0.43020    2.2008</t>
  </si>
  <si>
    <t>COHORTC: Ovary       0.5616      1.781   0.25667    1.2288</t>
  </si>
  <si>
    <t>COHORTD: Melanoma    0.1394      7.176   0.03857    0.5035</t>
  </si>
  <si>
    <t>COHORTE: Mixed       0.3779      2.647   0.17670    0.8080</t>
  </si>
  <si>
    <t>Concordance= 0.661  (se = 0.04 )</t>
  </si>
  <si>
    <t>Rsquare= 0.281   (max possible= 0.997 )</t>
  </si>
  <si>
    <t>Likelihood ratio test= 25.08  on 5 df,   p=0.0001343</t>
  </si>
  <si>
    <t>Wald test            = 22.01  on 5 df,   p=0.0005214</t>
  </si>
  <si>
    <t>Score (logrank) test = 24.53  on 5 df,   p=0.0001714</t>
  </si>
  <si>
    <t>&gt; summary(KM.PFS.out.1)</t>
  </si>
  <si>
    <t xml:space="preserve">  n= 76, number of events= 64 </t>
  </si>
  <si>
    <t xml:space="preserve">                     coef exp(coef) se(coef)      z Pr(&gt;|z|)  </t>
  </si>
  <si>
    <t xml:space="preserve">VIGEX_Group_2Hot  -0.4530    0.6357   0.2815 -1.609   0.1076  </t>
  </si>
  <si>
    <t>COHORTB: Breast    1.0876    2.9672   0.4378  2.484   0.0130 *</t>
  </si>
  <si>
    <t>COHORTC: Ovary     0.8156    2.2605   0.4192  1.946   0.0517 .</t>
  </si>
  <si>
    <t>COHORTD: Melanoma -1.2060    0.2994   0.6051 -1.993   0.0463 *</t>
  </si>
  <si>
    <t xml:space="preserve">COHORTE: Mixed    -0.1095    0.8962   0.3877 -0.283   0.7775  </t>
  </si>
  <si>
    <t>VIGEX_Group_2Hot     0.6357     1.5730   0.36611    1.1039</t>
  </si>
  <si>
    <t>COHORTB: Breast      2.9672     0.3370   1.25796    6.9989</t>
  </si>
  <si>
    <t>COHORTC: Ovary       2.2605     0.4424   0.99402    5.1406</t>
  </si>
  <si>
    <t>COHORTD: Melanoma    0.2994     3.3401   0.09145    0.9802</t>
  </si>
  <si>
    <t>COHORTE: Mixed       0.8962     1.1158   0.41919    1.9162</t>
  </si>
  <si>
    <t>Concordance= 0.67  (se = 0.041 )</t>
  </si>
  <si>
    <t>Rsquare= 0.288   (max possible= 0.998 )</t>
  </si>
  <si>
    <t>Likelihood ratio test= 25.82  on 5 df,   p=9.684e-05</t>
  </si>
  <si>
    <t>Wald test            = 22.59  on 5 df,   p=0.0004038</t>
  </si>
  <si>
    <t>Score (logrank) test = 25.95  on 5 df,   p=9.126e-05</t>
  </si>
  <si>
    <t>&gt; summary(a2)</t>
  </si>
  <si>
    <t xml:space="preserve">coxph(formula = Surv(OSTIME_Months, OSevent) ~ VIGEX_Group_2 + </t>
  </si>
  <si>
    <t xml:space="preserve">    COHORT + PDL1_IHC + logTMB, data = sub.class.df)</t>
  </si>
  <si>
    <t xml:space="preserve">  n= 66, number of events= 50 </t>
  </si>
  <si>
    <t xml:space="preserve">   (10 observations deleted due to missingness)</t>
  </si>
  <si>
    <t xml:space="preserve">                       coef exp(coef)  se(coef)      z Pr(&gt;|z|)   </t>
  </si>
  <si>
    <t>VIGEX_Group_2Hot  -0.843564  0.430175  0.322423 -2.616  0.00889 **</t>
  </si>
  <si>
    <t xml:space="preserve">COHORTB: Breast    0.224669  1.251909  0.502293  0.447  0.65467   </t>
  </si>
  <si>
    <t xml:space="preserve">COHORTC: Ovary    -0.940312  0.390506  0.487572 -1.929  0.05379 . </t>
  </si>
  <si>
    <t xml:space="preserve">COHORTD: Melanoma -1.760645  0.171934  0.761324 -2.313  0.02074 * </t>
  </si>
  <si>
    <t>COHORTE: Mixed    -1.448772  0.234858  0.510577 -2.838  0.00455 **</t>
  </si>
  <si>
    <t xml:space="preserve">PDL1_IHC          -0.009993  0.990056  0.006232 -1.603  0.10883   </t>
  </si>
  <si>
    <t xml:space="preserve">logTMB            -0.616969  0.539577  0.478435 -1.290  0.19720   </t>
  </si>
  <si>
    <t>VIGEX_Group_2Hot     0.4302     2.3246   0.22866    0.8093</t>
  </si>
  <si>
    <t>COHORTB: Breast      1.2519     0.7988   0.46776    3.3506</t>
  </si>
  <si>
    <t>COHORTC: Ovary       0.3905     2.5608   0.15018    1.0154</t>
  </si>
  <si>
    <t>COHORTD: Melanoma    0.1719     5.8162   0.03867    0.7645</t>
  </si>
  <si>
    <t>COHORTE: Mixed       0.2349     4.2579   0.08634    0.6389</t>
  </si>
  <si>
    <t>PDL1_IHC             0.9901     1.0100   0.97804    1.0022</t>
  </si>
  <si>
    <t>logTMB               0.5396     1.8533   0.21126    1.3782</t>
  </si>
  <si>
    <t>Concordance= 0.692  (se = 0.044 )</t>
  </si>
  <si>
    <t>Rsquare= 0.357   (max possible= 0.996 )</t>
  </si>
  <si>
    <t>Likelihood ratio test= 29.16  on 7 df,   p=0.0001353</t>
  </si>
  <si>
    <t>Wald test            = 24.04  on 7 df,   p=0.00112</t>
  </si>
  <si>
    <t>Score (logrank) test = 27.26  on 7 df,   p=0.0002987</t>
  </si>
  <si>
    <t>&gt; summary(a4)</t>
  </si>
  <si>
    <t xml:space="preserve">coxph(formula = Surv(PFSTIME_Months, PFSevent) ~ VIGEX_Group_2 + </t>
  </si>
  <si>
    <t xml:space="preserve">  n= 66, number of events= 56 </t>
  </si>
  <si>
    <t xml:space="preserve">                       coef exp(coef)  se(coef)      z Pr(&gt;|z|)  </t>
  </si>
  <si>
    <t>VIGEX_Group_2Hot  -0.716674  0.488374  0.342310 -2.094   0.0363 *</t>
  </si>
  <si>
    <t>COHORTB: Breast    1.210975  3.356757  0.534763  2.265   0.0235 *</t>
  </si>
  <si>
    <t xml:space="preserve">COHORTC: Ovary     0.182861  1.200647  0.473882  0.386   0.6996  </t>
  </si>
  <si>
    <t>COHORTD: Melanoma -1.393195  0.248281  0.686414 -2.030   0.0424 *</t>
  </si>
  <si>
    <t>COHORTE: Mixed    -1.006624  0.365451  0.474950 -2.119   0.0341 *</t>
  </si>
  <si>
    <t>PDL1_IHC          -0.011011  0.989049  0.006205 -1.775   0.0760 .</t>
  </si>
  <si>
    <t xml:space="preserve">logTMB            -0.616814  0.539661  0.416635 -1.480   0.1387  </t>
  </si>
  <si>
    <t>VIGEX_Group_2Hot     0.4884     2.0476   0.24968    0.9553</t>
  </si>
  <si>
    <t>COHORTB: Breast      3.3568     0.2979   1.17687    9.5744</t>
  </si>
  <si>
    <t>COHORTC: Ovary       1.2006     0.8329   0.47429    3.0394</t>
  </si>
  <si>
    <t>COHORTD: Melanoma    0.2483     4.0277   0.06466    0.9533</t>
  </si>
  <si>
    <t>COHORTE: Mixed       0.3655     2.7363   0.14406    0.9271</t>
  </si>
  <si>
    <t>PDL1_IHC             0.9890     1.0111   0.97709    1.0012</t>
  </si>
  <si>
    <t>logTMB               0.5397     1.8530   0.23850    1.2211</t>
  </si>
  <si>
    <t>Concordance= 0.717  (se = 0.045 )</t>
  </si>
  <si>
    <t>Rsquare= 0.442   (max possible= 0.998 )</t>
  </si>
  <si>
    <t>Likelihood ratio test= 38.51  on 7 df,   p=2.426e-06</t>
  </si>
  <si>
    <t>Wald test            = 30.74  on 7 df,   p=6.956e-05</t>
  </si>
  <si>
    <t>Score (logrank) test = 37.07  on 7 df,   p=4.55e-06</t>
  </si>
  <si>
    <t>&gt; summary(KM.OS.out.ctDNA.VIGEX)</t>
  </si>
  <si>
    <t xml:space="preserve">  n= 59, number of events= 44 </t>
  </si>
  <si>
    <t xml:space="preserve">                                                     coef exp(coef) se(coef)      z</t>
  </si>
  <si>
    <t>combined_ctDNA_VIGEX2. Increased ctDNA_Hot        -0.9713    0.3786   0.4385 -2.215</t>
  </si>
  <si>
    <t>combined_ctDNA_VIGEX3. Decreased ctDNA_iCold_Cold -1.0628    0.3455   0.5474 -1.941</t>
  </si>
  <si>
    <t>combined_ctDNA_VIGEX4. Decreased ctDNA_Hot        -1.8918    0.1508   0.5210 -3.631</t>
  </si>
  <si>
    <t xml:space="preserve">                                                  Pr(&gt;|z|)    </t>
  </si>
  <si>
    <t xml:space="preserve">combined_ctDNA_VIGEX2. Increased ctDNA_Hot        0.026744 *  </t>
  </si>
  <si>
    <t xml:space="preserve">combined_ctDNA_VIGEX3. Decreased ctDNA_iCold_Cold 0.052217 .  </t>
  </si>
  <si>
    <t>combined_ctDNA_VIGEX4. Decreased ctDNA_Hot        0.000282 ***</t>
  </si>
  <si>
    <t xml:space="preserve">                                                  exp(coef) exp(-coef) lower .95</t>
  </si>
  <si>
    <t xml:space="preserve">                                                  upper .95</t>
  </si>
  <si>
    <t>combined_ctDNA_VIGEX2. Increased ctDNA_Hot           0.8941</t>
  </si>
  <si>
    <t>combined_ctDNA_VIGEX3. Decreased ctDNA_iCold_Cold    1.0102</t>
  </si>
  <si>
    <t>combined_ctDNA_VIGEX4. Decreased ctDNA_Hot           0.4187</t>
  </si>
  <si>
    <t>Concordance= 0.727  (se = 0.047 )</t>
  </si>
  <si>
    <t>Rsquare= 0.4   (max possible= 0.995 )</t>
  </si>
  <si>
    <t>Likelihood ratio test= 30.1  on 7 df,   p=9.115e-05</t>
  </si>
  <si>
    <t>Wald test            = 26.74  on 7 df,   p=0.0003718</t>
  </si>
  <si>
    <t>Score (logrank) test = 31.87  on 7 df,   p=4.302e-05</t>
  </si>
  <si>
    <t xml:space="preserve">  n= 59, number of events= 48 </t>
  </si>
  <si>
    <t>combined_ctDNA_VIGEX2. Increased ctDNA_Hot        -0.1651    0.8478   0.4343 -0.380</t>
  </si>
  <si>
    <t>combined_ctDNA_VIGEX3. Decreased ctDNA_iCold_Cold -0.8606    0.4229   0.5193 -1.657</t>
  </si>
  <si>
    <t>combined_ctDNA_VIGEX4. Decreased ctDNA_Hot        -1.5243    0.2178   0.5011 -3.042</t>
  </si>
  <si>
    <t>combined_ctDNA_VIGEX2. Increased ctDNA_Hot           1.9859</t>
  </si>
  <si>
    <t>combined_ctDNA_VIGEX3. Decreased ctDNA_iCold_Cold    1.1703</t>
  </si>
  <si>
    <t>combined_ctDNA_VIGEX4. Decreased ctDNA_Hot           0.5815</t>
  </si>
  <si>
    <t>Concordance= 0.773  (se = 0.049 )</t>
  </si>
  <si>
    <t>Rsquare= 0.456   (max possible= 0.996 )</t>
  </si>
  <si>
    <t>Likelihood ratio test= 35.88  on 7 df,   p=7.621e-06</t>
  </si>
  <si>
    <t>Wald test            = 33.69  on 7 df,   p=1.965e-05</t>
  </si>
  <si>
    <t>Score (logrank) test = 40.46  on 7 df,   p=1.028e-06</t>
  </si>
  <si>
    <t>&gt; summary(KM.PFS.out.ctDNA.VIGEX)</t>
  </si>
  <si>
    <t>PSG</t>
  </si>
  <si>
    <t>1.LS</t>
  </si>
  <si>
    <t>2.MSER</t>
  </si>
  <si>
    <t>3.MSPP</t>
  </si>
  <si>
    <t>4.HS</t>
  </si>
  <si>
    <t>VIGEX_merged (2 categories)</t>
  </si>
  <si>
    <t>iCold or Cold</t>
  </si>
  <si>
    <t>VIGEX (3 categories)</t>
  </si>
  <si>
    <t>Clearance groups</t>
  </si>
  <si>
    <t>Early ctDNA dynamics and Overall RECIST</t>
  </si>
  <si>
    <t xml:space="preserve">  1. Increased ctDNA + PD</t>
  </si>
  <si>
    <t xml:space="preserve">  2. Increased ctDNA + CR/PR/SD</t>
  </si>
  <si>
    <t xml:space="preserve">  3. Decreased ctDNA + PD</t>
  </si>
  <si>
    <t xml:space="preserve">  4. Decreased ctDNA + CR/PR/SD</t>
  </si>
  <si>
    <t>RECIST</t>
  </si>
  <si>
    <t>Clinical Benefit</t>
  </si>
  <si>
    <t>With clinical benefit</t>
  </si>
  <si>
    <t>No clinical benefit</t>
  </si>
  <si>
    <t>Cancer type</t>
  </si>
  <si>
    <t>Head and Neck Squamous Cell Carcinoma</t>
  </si>
  <si>
    <t>Triple Negative Breast Cancer</t>
  </si>
  <si>
    <t>Epithelial Ovarian Cancer</t>
  </si>
  <si>
    <t>Metastatic Melanoma</t>
  </si>
  <si>
    <t xml:space="preserve">Mixed Solid Tumors </t>
  </si>
  <si>
    <t>TOTAL</t>
  </si>
  <si>
    <t>COHORTB: Breast                                    0.2800    1.3231   0.5182  0.540</t>
  </si>
  <si>
    <t>COHORTC: Ovary                                    -0.7858    0.4557   0.5279 -1.489</t>
  </si>
  <si>
    <t>COHORTD: Melanoma                                 -1.8028    0.1648   0.8078 -2.232</t>
  </si>
  <si>
    <t>COHORTE: Mixed                                    -1.2021    0.3006   0.4421 -2.719</t>
  </si>
  <si>
    <t xml:space="preserve">COHORTB: Breast                                   0.588993    </t>
  </si>
  <si>
    <t xml:space="preserve">COHORTC: Ovary                                    0.136596    </t>
  </si>
  <si>
    <t xml:space="preserve">COHORTD: Melanoma                                 0.025639 *  </t>
  </si>
  <si>
    <t xml:space="preserve">COHORTE: Mixed                                    0.006548 ** </t>
  </si>
  <si>
    <t>combined_ctDNA_VIGEX2. Increased ctDNA_Hot           0.3786     2.6413   0.16031</t>
  </si>
  <si>
    <t>combined_ctDNA_VIGEX3. Decreased ctDNA_iCold_Cold    0.3455     2.8944   0.11816</t>
  </si>
  <si>
    <t>combined_ctDNA_VIGEX4. Decreased ctDNA_Hot           0.1508     6.6313   0.05432</t>
  </si>
  <si>
    <t>COHORTB: Breast                                      1.3231     0.7558   0.47921</t>
  </si>
  <si>
    <t>COHORTC: Ovary                                       0.4557     2.1943   0.16194</t>
  </si>
  <si>
    <t>COHORTD: Melanoma                                    0.1648     6.0666   0.03384</t>
  </si>
  <si>
    <t>COHORTE: Mixed                                       0.3006     3.3270   0.12637</t>
  </si>
  <si>
    <t>COHORTB: Breast                                      3.6530</t>
  </si>
  <si>
    <t>COHORTC: Ovary                                       1.2825</t>
  </si>
  <si>
    <t>COHORTD: Melanoma                                    0.8029</t>
  </si>
  <si>
    <t>COHORTE: Mixed                                       0.7149</t>
  </si>
  <si>
    <t>COHORTB: Breast                                    1.3753    3.9564   0.5709  2.409</t>
  </si>
  <si>
    <t>COHORTC: Ovary                                     0.8262    2.2847   0.5266  1.569</t>
  </si>
  <si>
    <t>COHORTD: Melanoma                                 -0.8699    0.4190   0.7223 -1.204</t>
  </si>
  <si>
    <t>COHORTE: Mixed                                    -0.2496    0.7792   0.4464 -0.559</t>
  </si>
  <si>
    <t xml:space="preserve">                                                  Pr(&gt;|z|)   </t>
  </si>
  <si>
    <t xml:space="preserve">combined_ctDNA_VIGEX2. Increased ctDNA_Hot         0.70385   </t>
  </si>
  <si>
    <t xml:space="preserve">combined_ctDNA_VIGEX3. Decreased ctDNA_iCold_Cold  0.09750 . </t>
  </si>
  <si>
    <t>combined_ctDNA_VIGEX4. Decreased ctDNA_Hot         0.00235 **</t>
  </si>
  <si>
    <t xml:space="preserve">COHORTB: Breast                                    0.01599 * </t>
  </si>
  <si>
    <t xml:space="preserve">COHORTC: Ovary                                     0.11667   </t>
  </si>
  <si>
    <t xml:space="preserve">COHORTD: Melanoma                                  0.22841   </t>
  </si>
  <si>
    <t xml:space="preserve">COHORTE: Mixed                                     0.57614   </t>
  </si>
  <si>
    <t>combined_ctDNA_VIGEX2. Increased ctDNA_Hot           0.8478     1.1795   0.36195</t>
  </si>
  <si>
    <t>combined_ctDNA_VIGEX3. Decreased ctDNA_iCold_Cold    0.4229     2.3646   0.15282</t>
  </si>
  <si>
    <t>combined_ctDNA_VIGEX4. Decreased ctDNA_Hot           0.2178     4.5919   0.08155</t>
  </si>
  <si>
    <t>COHORTB: Breast                                      3.9564     0.2528   1.29235</t>
  </si>
  <si>
    <t>COHORTC: Ovary                                       2.2847     0.4377   0.81389</t>
  </si>
  <si>
    <t>COHORTD: Melanoma                                    0.4190     2.3868   0.10172</t>
  </si>
  <si>
    <t>COHORTE: Mixed                                       0.7792     1.2834   0.32483</t>
  </si>
  <si>
    <t>COHORTB: Breast                                     12.1123</t>
  </si>
  <si>
    <t>COHORTC: Ovary                                       6.4132</t>
  </si>
  <si>
    <t>COHORTD: Melanoma                                    1.7258</t>
  </si>
  <si>
    <t>COHORTE: Mixed                                       1.8689</t>
  </si>
  <si>
    <t>PFS_from_cycle3</t>
  </si>
  <si>
    <t>OS_from_cycle3</t>
  </si>
  <si>
    <t>Patient ID</t>
  </si>
  <si>
    <t>Follow up (days)</t>
  </si>
  <si>
    <t>PFS (months)</t>
  </si>
  <si>
    <t>OS (months)</t>
  </si>
  <si>
    <t>PFS_since_C3 (Months since cycle3)</t>
  </si>
  <si>
    <t>OS_since_C3 (Months since cycle3)</t>
  </si>
  <si>
    <t>VIGEX_selected</t>
  </si>
  <si>
    <t>All patients</t>
  </si>
  <si>
    <t>95% CI</t>
  </si>
  <si>
    <t>PFS (median months)</t>
  </si>
  <si>
    <t>OS (median months)</t>
  </si>
  <si>
    <t>n</t>
  </si>
  <si>
    <t>sd</t>
  </si>
  <si>
    <t>PFS (mean months)</t>
  </si>
  <si>
    <t>OS (mean months)</t>
  </si>
  <si>
    <t>Follow-up (median days)</t>
  </si>
  <si>
    <t>95%CI min (months)</t>
  </si>
  <si>
    <t>95%CI max (months)</t>
  </si>
  <si>
    <t>AGE</t>
  </si>
  <si>
    <t>GENDER</t>
  </si>
  <si>
    <t>CYCLES</t>
  </si>
  <si>
    <t xml:space="preserve">TIL </t>
  </si>
  <si>
    <t>Patient Info</t>
  </si>
  <si>
    <t>9p21.3 loss groups</t>
  </si>
  <si>
    <t>QualTek TIL scores</t>
  </si>
  <si>
    <t>PID</t>
  </si>
  <si>
    <t>1. CNA.groups</t>
  </si>
  <si>
    <t>SID</t>
  </si>
  <si>
    <t>TIL Score</t>
  </si>
  <si>
    <t>HNSCC</t>
  </si>
  <si>
    <t>INS-A-001-ST</t>
  </si>
  <si>
    <t>gain</t>
  </si>
  <si>
    <t>INS-A-002-ST</t>
  </si>
  <si>
    <t>WT</t>
  </si>
  <si>
    <t>INS-A-003-ST</t>
  </si>
  <si>
    <t>INS-A-004-ST</t>
  </si>
  <si>
    <t>INS-A-007-AT</t>
  </si>
  <si>
    <t>INS-A-008-ST</t>
  </si>
  <si>
    <t>INS-A-010-ST</t>
  </si>
  <si>
    <t>INS-A-011-ST</t>
  </si>
  <si>
    <t>HD</t>
  </si>
  <si>
    <t>INS-A-012-ST</t>
  </si>
  <si>
    <t>loss</t>
  </si>
  <si>
    <t>INS-A-013-ST</t>
  </si>
  <si>
    <t>INS-A-014-ST</t>
  </si>
  <si>
    <t>NOT STAINED</t>
  </si>
  <si>
    <t>INS-A-015-ST</t>
  </si>
  <si>
    <t>INS-A-018-ST</t>
  </si>
  <si>
    <t>INS-A-019-ST</t>
  </si>
  <si>
    <t>INS-A-020-ST</t>
  </si>
  <si>
    <t>INS-A-021-ST</t>
  </si>
  <si>
    <t>INS-A-023-ST</t>
  </si>
  <si>
    <t>INS-A-024-ST</t>
  </si>
  <si>
    <t>INS-A-025-AT</t>
  </si>
  <si>
    <t>TNBC</t>
  </si>
  <si>
    <t>INS-B-001-ST</t>
  </si>
  <si>
    <t>INS-B-002-ST</t>
  </si>
  <si>
    <t>INS-B-003-ST</t>
  </si>
  <si>
    <t>INS-B-005-ST</t>
  </si>
  <si>
    <t>other</t>
  </si>
  <si>
    <t>INS-B-006-ST</t>
  </si>
  <si>
    <t>INS-B-007-ST</t>
  </si>
  <si>
    <t>INS-B-009-ST</t>
  </si>
  <si>
    <t>INS-B-011-ST</t>
  </si>
  <si>
    <t>INS-B-014-ST</t>
  </si>
  <si>
    <t>INS-B-015-ST</t>
  </si>
  <si>
    <t>INS-B-016-ST</t>
  </si>
  <si>
    <t>INS-B-017-ST</t>
  </si>
  <si>
    <t>INS-B-018-ST</t>
  </si>
  <si>
    <t>INS-B-019-ST</t>
  </si>
  <si>
    <t>INS-B-020-ST</t>
  </si>
  <si>
    <t>INS-B-021-ST</t>
  </si>
  <si>
    <t>INS-B-022-ST</t>
  </si>
  <si>
    <t>INS-B-023-AT</t>
  </si>
  <si>
    <t>INS-B-024-ST</t>
  </si>
  <si>
    <t>INS-B-026-ST</t>
  </si>
  <si>
    <t>INS-B-027-ST</t>
  </si>
  <si>
    <t>INS-B-028-ST</t>
  </si>
  <si>
    <t>OV</t>
  </si>
  <si>
    <t>INS-C-001-ST</t>
  </si>
  <si>
    <t>INS-C-002-ST</t>
  </si>
  <si>
    <t>INS-C-003-ST</t>
  </si>
  <si>
    <t>INS-C-004-ST</t>
  </si>
  <si>
    <t>INS-C-005-ST</t>
  </si>
  <si>
    <t>INS-C-006-ST</t>
  </si>
  <si>
    <t>INS-C-007-ST</t>
  </si>
  <si>
    <t>INS-C-008-ST</t>
  </si>
  <si>
    <t>INS-C-009-ST</t>
  </si>
  <si>
    <t>INS-C-010-ST</t>
  </si>
  <si>
    <t>INS-C-011-ST</t>
  </si>
  <si>
    <t>INS-C-013-ST</t>
  </si>
  <si>
    <t>INS-C-015-AT</t>
  </si>
  <si>
    <t>INS-C-017-ST</t>
  </si>
  <si>
    <t>INS-C-018-ST</t>
  </si>
  <si>
    <t>INS-C-020-ST</t>
  </si>
  <si>
    <t>INS-C-021-ST</t>
  </si>
  <si>
    <t>INS-C-022-ST</t>
  </si>
  <si>
    <t>INS-C-023-ST</t>
  </si>
  <si>
    <t>INS-C-024-ST</t>
  </si>
  <si>
    <t>INS-C-025-ST</t>
  </si>
  <si>
    <t>MM</t>
  </si>
  <si>
    <t>INS-D-001-ST</t>
  </si>
  <si>
    <t>INS-D-002-ST</t>
  </si>
  <si>
    <t>INS-D-003-ST</t>
  </si>
  <si>
    <t>INS-D-004-ST</t>
  </si>
  <si>
    <t>INS-D-005-ST</t>
  </si>
  <si>
    <t>INS-D-006-AT</t>
  </si>
  <si>
    <t>INS-D-007-ST</t>
  </si>
  <si>
    <t>INS-D-008-ST</t>
  </si>
  <si>
    <t>INS-D-009-ST</t>
  </si>
  <si>
    <t>INS-D-011-ST</t>
  </si>
  <si>
    <t>INS-D-012-ST</t>
  </si>
  <si>
    <t>INS-D-013-ST</t>
  </si>
  <si>
    <t>RST</t>
  </si>
  <si>
    <t>INS-E-001-ST</t>
  </si>
  <si>
    <t>INS-E-002-ST</t>
  </si>
  <si>
    <t>INS-E-003-ST</t>
  </si>
  <si>
    <t>INS-E-004-ST</t>
  </si>
  <si>
    <t>INS-E-005-ST</t>
  </si>
  <si>
    <t>INS-E-006-AT</t>
  </si>
  <si>
    <t>INS-E-007-ST</t>
  </si>
  <si>
    <t>INS-E-008-ST</t>
  </si>
  <si>
    <t>INS-E-011-ST</t>
  </si>
  <si>
    <t>INS-E-012-ST</t>
  </si>
  <si>
    <t>-</t>
  </si>
  <si>
    <t>INS-E-013-ST</t>
  </si>
  <si>
    <t>INS-E-015-ST</t>
  </si>
  <si>
    <t>INS-E-016-ST</t>
  </si>
  <si>
    <t>INS-E-018-ST</t>
  </si>
  <si>
    <t>INS-E-019-ST</t>
  </si>
  <si>
    <t>INS-E-020-ST</t>
  </si>
  <si>
    <t>INS-E-021-ST</t>
  </si>
  <si>
    <t>INS-E-022-ST</t>
  </si>
  <si>
    <t>INS-E-023-ST</t>
  </si>
  <si>
    <t>INS-E-024-ST</t>
  </si>
  <si>
    <t>INS-E-025-ST</t>
  </si>
  <si>
    <t>INS-E-026-ST</t>
  </si>
  <si>
    <t>INS-E-027-AT</t>
  </si>
  <si>
    <t>INS-E-028-ST</t>
  </si>
  <si>
    <t>INS-E-029-ST</t>
  </si>
  <si>
    <t>INS-E-030-ST</t>
  </si>
  <si>
    <t>INS-E-031-ST</t>
  </si>
  <si>
    <t>INS-E-032-ST</t>
  </si>
  <si>
    <t>INS-E-033-ST</t>
  </si>
  <si>
    <t>INS-E-034-ST</t>
  </si>
  <si>
    <t>INS-E-035-ST</t>
  </si>
  <si>
    <t>INS-E-036-ST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</si>
</sst>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  <charset val="13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79" applyFont="1" applyAlignment="1">
      <alignment horizontal="center"/>
    </xf>
    <xf numFmtId="0" fontId="9" fillId="0" borderId="0" xfId="0" applyFont="1" applyAlignment="1">
      <alignment horizontal="left"/>
    </xf>
    <xf numFmtId="9" fontId="0" fillId="0" borderId="0" xfId="0" applyNumberFormat="1"/>
    <xf numFmtId="0" fontId="6" fillId="0" borderId="1" xfId="9" applyFont="1" applyFill="1" applyBorder="1" applyAlignment="1" applyProtection="1">
      <alignment horizontal="center" vertical="center" wrapText="1"/>
      <protection locked="0"/>
    </xf>
    <xf numFmtId="0" fontId="6" fillId="0" borderId="1" xfId="12" applyFont="1" applyFill="1" applyBorder="1" applyAlignment="1">
      <alignment horizontal="center" vertical="center"/>
    </xf>
    <xf numFmtId="0" fontId="13" fillId="0" borderId="1" xfId="9" applyFont="1" applyFill="1" applyBorder="1" applyAlignment="1" applyProtection="1">
      <alignment horizontal="center" vertical="center" wrapText="1"/>
      <protection locked="0"/>
    </xf>
    <xf numFmtId="2" fontId="6" fillId="0" borderId="3" xfId="9" applyNumberFormat="1" applyFont="1" applyFill="1" applyBorder="1" applyAlignment="1" applyProtection="1">
      <alignment horizontal="center" vertical="center" wrapText="1"/>
    </xf>
    <xf numFmtId="164" fontId="6" fillId="0" borderId="6" xfId="9" applyNumberFormat="1" applyFont="1" applyFill="1" applyBorder="1" applyAlignment="1" applyProtection="1">
      <alignment horizontal="center" vertical="center" wrapText="1"/>
    </xf>
    <xf numFmtId="164" fontId="6" fillId="0" borderId="3" xfId="9" applyNumberFormat="1" applyFont="1" applyFill="1" applyBorder="1" applyAlignment="1" applyProtection="1">
      <alignment horizontal="center" vertical="center" wrapText="1"/>
    </xf>
    <xf numFmtId="164" fontId="6" fillId="0" borderId="4" xfId="9" applyNumberFormat="1" applyFont="1" applyFill="1" applyBorder="1" applyAlignment="1" applyProtection="1">
      <alignment horizontal="center" vertical="center" wrapText="1"/>
    </xf>
    <xf numFmtId="164" fontId="6" fillId="0" borderId="7" xfId="9" applyNumberFormat="1" applyFont="1" applyFill="1" applyBorder="1" applyAlignment="1" applyProtection="1">
      <alignment horizontal="center" vertical="center" wrapText="1"/>
    </xf>
    <xf numFmtId="164" fontId="6" fillId="0" borderId="10" xfId="12" applyNumberFormat="1" applyFont="1" applyFill="1" applyBorder="1" applyAlignment="1">
      <alignment horizontal="center" vertical="center"/>
    </xf>
    <xf numFmtId="164" fontId="6" fillId="0" borderId="15" xfId="12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6" fillId="0" borderId="1" xfId="12" applyNumberFormat="1" applyFont="1" applyFill="1" applyBorder="1" applyAlignment="1">
      <alignment horizontal="center" vertical="center"/>
    </xf>
    <xf numFmtId="164" fontId="6" fillId="0" borderId="5" xfId="1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6" fillId="0" borderId="2" xfId="12" applyNumberFormat="1" applyFont="1" applyFill="1" applyBorder="1" applyAlignment="1">
      <alignment horizontal="center" vertical="center"/>
    </xf>
    <xf numFmtId="164" fontId="6" fillId="0" borderId="20" xfId="1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1" fontId="9" fillId="2" borderId="29" xfId="0" applyNumberFormat="1" applyFont="1" applyFill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9" fillId="2" borderId="27" xfId="0" applyNumberFormat="1" applyFont="1" applyFill="1" applyBorder="1" applyAlignment="1">
      <alignment horizontal="center" vertical="center" wrapText="1"/>
    </xf>
    <xf numFmtId="164" fontId="9" fillId="2" borderId="28" xfId="0" applyNumberFormat="1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9" fillId="3" borderId="22" xfId="0" applyNumberFormat="1" applyFont="1" applyFill="1" applyBorder="1" applyAlignment="1">
      <alignment horizontal="center" vertical="center" wrapText="1"/>
    </xf>
    <xf numFmtId="164" fontId="9" fillId="3" borderId="26" xfId="0" applyNumberFormat="1" applyFont="1" applyFill="1" applyBorder="1" applyAlignment="1">
      <alignment horizontal="center" vertical="center" wrapText="1"/>
    </xf>
    <xf numFmtId="164" fontId="9" fillId="3" borderId="34" xfId="0" applyNumberFormat="1" applyFont="1" applyFill="1" applyBorder="1" applyAlignment="1">
      <alignment horizontal="center" vertical="center" wrapText="1"/>
    </xf>
    <xf numFmtId="0" fontId="6" fillId="0" borderId="2" xfId="9" applyFont="1" applyFill="1" applyBorder="1" applyAlignment="1" applyProtection="1">
      <alignment horizontal="center" vertical="center" wrapText="1"/>
      <protection locked="0"/>
    </xf>
    <xf numFmtId="0" fontId="12" fillId="3" borderId="8" xfId="12" applyFont="1" applyFill="1" applyBorder="1" applyAlignment="1">
      <alignment vertical="center" wrapText="1"/>
    </xf>
    <xf numFmtId="0" fontId="12" fillId="3" borderId="9" xfId="12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2" fillId="2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 wrapText="1"/>
    </xf>
    <xf numFmtId="0" fontId="12" fillId="3" borderId="5" xfId="12" applyFont="1" applyFill="1" applyBorder="1" applyAlignment="1">
      <alignment horizontal="center" vertical="center" wrapText="1"/>
    </xf>
    <xf numFmtId="0" fontId="12" fillId="3" borderId="8" xfId="12" applyFont="1" applyFill="1" applyBorder="1" applyAlignment="1">
      <alignment horizontal="center" vertical="center" wrapText="1"/>
    </xf>
    <xf numFmtId="0" fontId="12" fillId="3" borderId="12" xfId="12" applyFont="1" applyFill="1" applyBorder="1" applyAlignment="1">
      <alignment horizontal="center" vertical="center" wrapText="1"/>
    </xf>
    <xf numFmtId="0" fontId="12" fillId="3" borderId="9" xfId="12" applyFont="1" applyFill="1" applyBorder="1" applyAlignment="1">
      <alignment horizontal="center" vertical="center" wrapText="1"/>
    </xf>
    <xf numFmtId="0" fontId="12" fillId="3" borderId="13" xfId="1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20" fillId="4" borderId="35" xfId="228" applyFont="1" applyFill="1" applyBorder="1" applyAlignment="1">
      <alignment horizontal="center"/>
    </xf>
    <xf numFmtId="0" fontId="20" fillId="4" borderId="36" xfId="228" applyFont="1" applyFill="1" applyBorder="1" applyAlignment="1">
      <alignment horizontal="center"/>
    </xf>
    <xf numFmtId="0" fontId="20" fillId="5" borderId="37" xfId="228" applyFont="1" applyFill="1" applyBorder="1" applyAlignment="1">
      <alignment horizontal="center"/>
    </xf>
    <xf numFmtId="0" fontId="20" fillId="0" borderId="35" xfId="228" applyFont="1" applyBorder="1" applyAlignment="1">
      <alignment horizontal="center"/>
    </xf>
    <xf numFmtId="0" fontId="20" fillId="0" borderId="36" xfId="228" applyFont="1" applyBorder="1" applyAlignment="1">
      <alignment horizontal="center"/>
    </xf>
    <xf numFmtId="0" fontId="1" fillId="0" borderId="0" xfId="228"/>
    <xf numFmtId="0" fontId="21" fillId="0" borderId="16" xfId="228" applyFont="1" applyBorder="1" applyAlignment="1">
      <alignment horizontal="center" wrapText="1"/>
    </xf>
    <xf numFmtId="0" fontId="21" fillId="0" borderId="38" xfId="228" applyFont="1" applyBorder="1" applyAlignment="1">
      <alignment horizontal="center" wrapText="1"/>
    </xf>
    <xf numFmtId="0" fontId="21" fillId="5" borderId="32" xfId="228" applyFont="1" applyFill="1" applyBorder="1" applyAlignment="1">
      <alignment horizontal="center" vertical="center" wrapText="1"/>
    </xf>
    <xf numFmtId="0" fontId="20" fillId="0" borderId="16" xfId="228" applyFont="1" applyBorder="1" applyAlignment="1">
      <alignment horizontal="center"/>
    </xf>
    <xf numFmtId="0" fontId="20" fillId="0" borderId="38" xfId="228" applyFont="1" applyBorder="1" applyAlignment="1">
      <alignment horizontal="center"/>
    </xf>
    <xf numFmtId="0" fontId="22" fillId="0" borderId="16" xfId="228" applyFont="1" applyBorder="1" applyAlignment="1">
      <alignment horizontal="center"/>
    </xf>
    <xf numFmtId="0" fontId="22" fillId="0" borderId="38" xfId="228" applyFont="1" applyBorder="1" applyAlignment="1">
      <alignment horizontal="center"/>
    </xf>
    <xf numFmtId="0" fontId="22" fillId="5" borderId="32" xfId="228" applyFont="1" applyFill="1" applyBorder="1" applyAlignment="1">
      <alignment horizontal="center"/>
    </xf>
    <xf numFmtId="0" fontId="22" fillId="0" borderId="16" xfId="228" applyFont="1" applyBorder="1" applyAlignment="1">
      <alignment horizontal="left"/>
    </xf>
    <xf numFmtId="0" fontId="22" fillId="0" borderId="12" xfId="228" applyFont="1" applyBorder="1" applyAlignment="1">
      <alignment horizontal="center"/>
    </xf>
    <xf numFmtId="0" fontId="22" fillId="0" borderId="39" xfId="228" applyFont="1" applyBorder="1" applyAlignment="1">
      <alignment horizontal="center"/>
    </xf>
    <xf numFmtId="0" fontId="22" fillId="5" borderId="40" xfId="228" applyFont="1" applyFill="1" applyBorder="1" applyAlignment="1">
      <alignment horizontal="center"/>
    </xf>
    <xf numFmtId="0" fontId="22" fillId="0" borderId="12" xfId="228" applyFont="1" applyBorder="1" applyAlignment="1">
      <alignment horizontal="left"/>
    </xf>
    <xf numFmtId="0" fontId="9" fillId="0" borderId="11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2" borderId="1" xfId="12" applyFont="1" applyFill="1" applyBorder="1" applyAlignment="1">
      <alignment vertical="center" wrapText="1"/>
    </xf>
    <xf numFmtId="0" fontId="12" fillId="3" borderId="3" xfId="12" applyFont="1" applyFill="1" applyBorder="1" applyAlignment="1">
      <alignment vertical="center" wrapText="1"/>
    </xf>
    <xf numFmtId="0" fontId="12" fillId="3" borderId="5" xfId="12" applyFont="1" applyFill="1" applyBorder="1" applyAlignment="1">
      <alignment vertical="center" wrapText="1"/>
    </xf>
    <xf numFmtId="0" fontId="9" fillId="0" borderId="10" xfId="0" applyFont="1" applyBorder="1" applyAlignment="1">
      <alignment vertical="center" wrapText="1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Normal" xfId="0" builtinId="0"/>
    <cellStyle name="Normal 11" xfId="9" xr:uid="{00000000-0005-0000-0000-0000DF000000}"/>
    <cellStyle name="Normal 2" xfId="56" xr:uid="{00000000-0005-0000-0000-0000E0000000}"/>
    <cellStyle name="Normal 2 2" xfId="12" xr:uid="{00000000-0005-0000-0000-0000E1000000}"/>
    <cellStyle name="Normal 2 6" xfId="39" xr:uid="{00000000-0005-0000-0000-0000E2000000}"/>
    <cellStyle name="Normal 3" xfId="228" xr:uid="{05AF3173-CB60-5C44-989F-864A52AEE2AB}"/>
    <cellStyle name="Percent" xfId="7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tables!$B$2</c:f>
              <c:strCache>
                <c:ptCount val="1"/>
                <c:pt idx="0">
                  <c:v>iCold or Cold</c:v>
                </c:pt>
              </c:strCache>
            </c:strRef>
          </c:tx>
          <c:invertIfNegative val="0"/>
          <c:cat>
            <c:strRef>
              <c:f>tables!$A$3:$A$6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tables!$B$3:$B$6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5-A341-BC3B-3C9464AF6146}"/>
            </c:ext>
          </c:extLst>
        </c:ser>
        <c:ser>
          <c:idx val="1"/>
          <c:order val="1"/>
          <c:tx>
            <c:strRef>
              <c:f>tables!$C$2</c:f>
              <c:strCache>
                <c:ptCount val="1"/>
                <c:pt idx="0">
                  <c:v>Hot</c:v>
                </c:pt>
              </c:strCache>
            </c:strRef>
          </c:tx>
          <c:invertIfNegative val="0"/>
          <c:cat>
            <c:strRef>
              <c:f>tables!$A$3:$A$6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tables!$C$3:$C$6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5-A341-BC3B-3C9464A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856792"/>
        <c:axId val="2141859768"/>
      </c:barChart>
      <c:catAx>
        <c:axId val="214185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1859768"/>
        <c:crosses val="autoZero"/>
        <c:auto val="1"/>
        <c:lblAlgn val="ctr"/>
        <c:lblOffset val="100"/>
        <c:noMultiLvlLbl val="0"/>
      </c:catAx>
      <c:valAx>
        <c:axId val="214185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5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tables!$L$2</c:f>
              <c:strCache>
                <c:ptCount val="1"/>
                <c:pt idx="0">
                  <c:v>iCold or Cold</c:v>
                </c:pt>
              </c:strCache>
            </c:strRef>
          </c:tx>
          <c:invertIfNegative val="0"/>
          <c:cat>
            <c:strRef>
              <c:f>tables!$K$3:$K$6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tables!$L$3:$L$6</c:f>
              <c:numCache>
                <c:formatCode>0%</c:formatCode>
                <c:ptCount val="4"/>
                <c:pt idx="0">
                  <c:v>0.35714285714285715</c:v>
                </c:pt>
                <c:pt idx="1">
                  <c:v>0.5</c:v>
                </c:pt>
                <c:pt idx="2">
                  <c:v>0.41666666666666669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0-AE4D-88D9-13F85A5D677F}"/>
            </c:ext>
          </c:extLst>
        </c:ser>
        <c:ser>
          <c:idx val="1"/>
          <c:order val="1"/>
          <c:tx>
            <c:strRef>
              <c:f>tables!$M$2</c:f>
              <c:strCache>
                <c:ptCount val="1"/>
                <c:pt idx="0">
                  <c:v>Hot</c:v>
                </c:pt>
              </c:strCache>
            </c:strRef>
          </c:tx>
          <c:invertIfNegative val="0"/>
          <c:cat>
            <c:strRef>
              <c:f>tables!$K$3:$K$6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tables!$M$3:$M$6</c:f>
              <c:numCache>
                <c:formatCode>0%</c:formatCode>
                <c:ptCount val="4"/>
                <c:pt idx="0">
                  <c:v>0.6428571428571429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0-AE4D-88D9-13F85A5D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828632"/>
        <c:axId val="2141831608"/>
      </c:barChart>
      <c:catAx>
        <c:axId val="214182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1831608"/>
        <c:crosses val="autoZero"/>
        <c:auto val="1"/>
        <c:lblAlgn val="ctr"/>
        <c:lblOffset val="100"/>
        <c:noMultiLvlLbl val="0"/>
      </c:catAx>
      <c:valAx>
        <c:axId val="2141831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182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tables!$B$11</c:f>
              <c:strCache>
                <c:ptCount val="1"/>
                <c:pt idx="0">
                  <c:v>Cold</c:v>
                </c:pt>
              </c:strCache>
            </c:strRef>
          </c:tx>
          <c:invertIfNegative val="0"/>
          <c:cat>
            <c:strRef>
              <c:f>tables!$A$12:$A$15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tables!$B$12:$B$15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9-FA4E-81F5-2034B8CBB687}"/>
            </c:ext>
          </c:extLst>
        </c:ser>
        <c:ser>
          <c:idx val="1"/>
          <c:order val="1"/>
          <c:tx>
            <c:strRef>
              <c:f>tables!$C$11</c:f>
              <c:strCache>
                <c:ptCount val="1"/>
                <c:pt idx="0">
                  <c:v>iCold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tables!$A$12:$A$15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tables!$C$12:$C$15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9-FA4E-81F5-2034B8CBB687}"/>
            </c:ext>
          </c:extLst>
        </c:ser>
        <c:ser>
          <c:idx val="2"/>
          <c:order val="2"/>
          <c:tx>
            <c:strRef>
              <c:f>tables!$D$11</c:f>
              <c:strCache>
                <c:ptCount val="1"/>
                <c:pt idx="0">
                  <c:v>Hot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tables!$A$12:$A$15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tables!$D$12:$D$15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9-FA4E-81F5-2034B8CB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253064"/>
        <c:axId val="2141255896"/>
      </c:barChart>
      <c:catAx>
        <c:axId val="214125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1255896"/>
        <c:crosses val="autoZero"/>
        <c:auto val="1"/>
        <c:lblAlgn val="ctr"/>
        <c:lblOffset val="100"/>
        <c:noMultiLvlLbl val="0"/>
      </c:catAx>
      <c:valAx>
        <c:axId val="214125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5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tables!$L$11</c:f>
              <c:strCache>
                <c:ptCount val="1"/>
                <c:pt idx="0">
                  <c:v>Cold</c:v>
                </c:pt>
              </c:strCache>
            </c:strRef>
          </c:tx>
          <c:invertIfNegative val="0"/>
          <c:cat>
            <c:strRef>
              <c:f>tables!$K$12:$K$15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tables!$L$12:$L$15</c:f>
              <c:numCache>
                <c:formatCode>0%</c:formatCode>
                <c:ptCount val="4"/>
                <c:pt idx="0">
                  <c:v>0.10714285714285714</c:v>
                </c:pt>
                <c:pt idx="1">
                  <c:v>0.5</c:v>
                </c:pt>
                <c:pt idx="2">
                  <c:v>8.3333333333333329E-2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C-264F-9BE4-4FE380BB5DCA}"/>
            </c:ext>
          </c:extLst>
        </c:ser>
        <c:ser>
          <c:idx val="1"/>
          <c:order val="1"/>
          <c:tx>
            <c:strRef>
              <c:f>tables!$M$11</c:f>
              <c:strCache>
                <c:ptCount val="1"/>
                <c:pt idx="0">
                  <c:v>iCold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tables!$K$12:$K$15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tables!$M$12:$M$15</c:f>
              <c:numCache>
                <c:formatCode>0%</c:formatCode>
                <c:ptCount val="4"/>
                <c:pt idx="0">
                  <c:v>0.25</c:v>
                </c:pt>
                <c:pt idx="1">
                  <c:v>0</c:v>
                </c:pt>
                <c:pt idx="2">
                  <c:v>0.33333333333333331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C-264F-9BE4-4FE380BB5DCA}"/>
            </c:ext>
          </c:extLst>
        </c:ser>
        <c:ser>
          <c:idx val="2"/>
          <c:order val="2"/>
          <c:tx>
            <c:strRef>
              <c:f>tables!$N$11</c:f>
              <c:strCache>
                <c:ptCount val="1"/>
                <c:pt idx="0">
                  <c:v>Hot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tables!$K$12:$K$15</c:f>
              <c:strCache>
                <c:ptCount val="4"/>
                <c:pt idx="0">
                  <c:v>1.LS</c:v>
                </c:pt>
                <c:pt idx="1">
                  <c:v>2.MSER</c:v>
                </c:pt>
                <c:pt idx="2">
                  <c:v>3.MSPP</c:v>
                </c:pt>
                <c:pt idx="3">
                  <c:v>4.HS</c:v>
                </c:pt>
              </c:strCache>
            </c:strRef>
          </c:cat>
          <c:val>
            <c:numRef>
              <c:f>tables!$N$12:$N$15</c:f>
              <c:numCache>
                <c:formatCode>0%</c:formatCode>
                <c:ptCount val="4"/>
                <c:pt idx="0">
                  <c:v>0.6428571428571429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C-264F-9BE4-4FE380BB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239336"/>
        <c:axId val="2053682808"/>
      </c:barChart>
      <c:catAx>
        <c:axId val="214123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3682808"/>
        <c:crosses val="autoZero"/>
        <c:auto val="1"/>
        <c:lblAlgn val="ctr"/>
        <c:lblOffset val="100"/>
        <c:noMultiLvlLbl val="0"/>
      </c:catAx>
      <c:valAx>
        <c:axId val="2053682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123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tables!$B$20</c:f>
              <c:strCache>
                <c:ptCount val="1"/>
                <c:pt idx="0">
                  <c:v>iCold or Cold</c:v>
                </c:pt>
              </c:strCache>
            </c:strRef>
          </c:tx>
          <c:invertIfNegative val="0"/>
          <c:cat>
            <c:strRef>
              <c:f>tables!$A$21:$A$23</c:f>
              <c:strCache>
                <c:ptCount val="3"/>
                <c:pt idx="0">
                  <c:v>No clearance, increase from baseline</c:v>
                </c:pt>
                <c:pt idx="1">
                  <c:v>No clearance, decrease from baseline</c:v>
                </c:pt>
                <c:pt idx="2">
                  <c:v>With clearance</c:v>
                </c:pt>
              </c:strCache>
            </c:strRef>
          </c:cat>
          <c:val>
            <c:numRef>
              <c:f>tables!$B$21:$B$23</c:f>
              <c:numCache>
                <c:formatCode>General</c:formatCode>
                <c:ptCount val="3"/>
                <c:pt idx="0">
                  <c:v>14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2-4144-A90D-BD5921BF8B77}"/>
            </c:ext>
          </c:extLst>
        </c:ser>
        <c:ser>
          <c:idx val="1"/>
          <c:order val="1"/>
          <c:tx>
            <c:strRef>
              <c:f>tables!$C$20</c:f>
              <c:strCache>
                <c:ptCount val="1"/>
                <c:pt idx="0">
                  <c:v>Hot</c:v>
                </c:pt>
              </c:strCache>
            </c:strRef>
          </c:tx>
          <c:invertIfNegative val="0"/>
          <c:cat>
            <c:strRef>
              <c:f>tables!$A$21:$A$23</c:f>
              <c:strCache>
                <c:ptCount val="3"/>
                <c:pt idx="0">
                  <c:v>No clearance, increase from baseline</c:v>
                </c:pt>
                <c:pt idx="1">
                  <c:v>No clearance, decrease from baseline</c:v>
                </c:pt>
                <c:pt idx="2">
                  <c:v>With clearance</c:v>
                </c:pt>
              </c:strCache>
            </c:strRef>
          </c:cat>
          <c:val>
            <c:numRef>
              <c:f>tables!$C$21:$C$23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2-4144-A90D-BD5921BF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577240"/>
        <c:axId val="2053580216"/>
      </c:barChart>
      <c:catAx>
        <c:axId val="205357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3580216"/>
        <c:crosses val="autoZero"/>
        <c:auto val="1"/>
        <c:lblAlgn val="ctr"/>
        <c:lblOffset val="100"/>
        <c:noMultiLvlLbl val="0"/>
      </c:catAx>
      <c:valAx>
        <c:axId val="205358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57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tables!$L$20</c:f>
              <c:strCache>
                <c:ptCount val="1"/>
                <c:pt idx="0">
                  <c:v>iCold or Cold</c:v>
                </c:pt>
              </c:strCache>
            </c:strRef>
          </c:tx>
          <c:invertIfNegative val="0"/>
          <c:cat>
            <c:strRef>
              <c:f>tables!$K$21:$K$23</c:f>
              <c:strCache>
                <c:ptCount val="3"/>
                <c:pt idx="0">
                  <c:v>No clearance, increase from baseline</c:v>
                </c:pt>
                <c:pt idx="1">
                  <c:v>No clearance, decrease from baseline</c:v>
                </c:pt>
                <c:pt idx="2">
                  <c:v>With clearance</c:v>
                </c:pt>
              </c:strCache>
            </c:strRef>
          </c:cat>
          <c:val>
            <c:numRef>
              <c:f>tables!$L$21:$L$23</c:f>
              <c:numCache>
                <c:formatCode>0%</c:formatCode>
                <c:ptCount val="3"/>
                <c:pt idx="0">
                  <c:v>0.3888888888888889</c:v>
                </c:pt>
                <c:pt idx="1">
                  <c:v>0.42857142857142855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3643-9053-220D18B67B63}"/>
            </c:ext>
          </c:extLst>
        </c:ser>
        <c:ser>
          <c:idx val="1"/>
          <c:order val="1"/>
          <c:tx>
            <c:strRef>
              <c:f>tables!$M$20</c:f>
              <c:strCache>
                <c:ptCount val="1"/>
                <c:pt idx="0">
                  <c:v>Hot</c:v>
                </c:pt>
              </c:strCache>
            </c:strRef>
          </c:tx>
          <c:invertIfNegative val="0"/>
          <c:cat>
            <c:strRef>
              <c:f>tables!$K$21:$K$23</c:f>
              <c:strCache>
                <c:ptCount val="3"/>
                <c:pt idx="0">
                  <c:v>No clearance, increase from baseline</c:v>
                </c:pt>
                <c:pt idx="1">
                  <c:v>No clearance, decrease from baseline</c:v>
                </c:pt>
                <c:pt idx="2">
                  <c:v>With clearance</c:v>
                </c:pt>
              </c:strCache>
            </c:strRef>
          </c:cat>
          <c:val>
            <c:numRef>
              <c:f>tables!$M$21:$M$23</c:f>
              <c:numCache>
                <c:formatCode>0%</c:formatCode>
                <c:ptCount val="3"/>
                <c:pt idx="0">
                  <c:v>0.61111111111111116</c:v>
                </c:pt>
                <c:pt idx="1">
                  <c:v>0.5714285714285714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3643-9053-220D18B6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608440"/>
        <c:axId val="2053611416"/>
      </c:barChart>
      <c:catAx>
        <c:axId val="205360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3611416"/>
        <c:crosses val="autoZero"/>
        <c:auto val="1"/>
        <c:lblAlgn val="ctr"/>
        <c:lblOffset val="100"/>
        <c:noMultiLvlLbl val="0"/>
      </c:catAx>
      <c:valAx>
        <c:axId val="2053611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360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tables!$L$38</c:f>
              <c:strCache>
                <c:ptCount val="1"/>
                <c:pt idx="0">
                  <c:v>iCold or Cold</c:v>
                </c:pt>
              </c:strCache>
            </c:strRef>
          </c:tx>
          <c:invertIfNegative val="0"/>
          <c:cat>
            <c:strRef>
              <c:f>tables!$K$39:$K$42</c:f>
              <c:strCache>
                <c:ptCount val="4"/>
                <c:pt idx="0">
                  <c:v>CR</c:v>
                </c:pt>
                <c:pt idx="1">
                  <c:v>PR</c:v>
                </c:pt>
                <c:pt idx="2">
                  <c:v>SD</c:v>
                </c:pt>
                <c:pt idx="3">
                  <c:v>PD</c:v>
                </c:pt>
              </c:strCache>
            </c:strRef>
          </c:cat>
          <c:val>
            <c:numRef>
              <c:f>tables!$L$39:$L$42</c:f>
              <c:numCache>
                <c:formatCode>0%</c:formatCode>
                <c:ptCount val="4"/>
                <c:pt idx="0">
                  <c:v>1</c:v>
                </c:pt>
                <c:pt idx="1">
                  <c:v>0.15384615384615385</c:v>
                </c:pt>
                <c:pt idx="2">
                  <c:v>0.47619047619047616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3949-B664-FB137DB05402}"/>
            </c:ext>
          </c:extLst>
        </c:ser>
        <c:ser>
          <c:idx val="1"/>
          <c:order val="1"/>
          <c:tx>
            <c:strRef>
              <c:f>tables!$M$38</c:f>
              <c:strCache>
                <c:ptCount val="1"/>
                <c:pt idx="0">
                  <c:v>Hot</c:v>
                </c:pt>
              </c:strCache>
            </c:strRef>
          </c:tx>
          <c:invertIfNegative val="0"/>
          <c:cat>
            <c:strRef>
              <c:f>tables!$K$39:$K$42</c:f>
              <c:strCache>
                <c:ptCount val="4"/>
                <c:pt idx="0">
                  <c:v>CR</c:v>
                </c:pt>
                <c:pt idx="1">
                  <c:v>PR</c:v>
                </c:pt>
                <c:pt idx="2">
                  <c:v>SD</c:v>
                </c:pt>
                <c:pt idx="3">
                  <c:v>PD</c:v>
                </c:pt>
              </c:strCache>
            </c:strRef>
          </c:cat>
          <c:val>
            <c:numRef>
              <c:f>tables!$M$39:$M$42</c:f>
              <c:numCache>
                <c:formatCode>0%</c:formatCode>
                <c:ptCount val="4"/>
                <c:pt idx="0">
                  <c:v>0</c:v>
                </c:pt>
                <c:pt idx="1">
                  <c:v>0.84615384615384615</c:v>
                </c:pt>
                <c:pt idx="2">
                  <c:v>0.52380952380952384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7-3949-B664-FB137DB0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639176"/>
        <c:axId val="2053642152"/>
      </c:barChart>
      <c:catAx>
        <c:axId val="205363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3642152"/>
        <c:crosses val="autoZero"/>
        <c:auto val="1"/>
        <c:lblAlgn val="ctr"/>
        <c:lblOffset val="100"/>
        <c:noMultiLvlLbl val="0"/>
      </c:catAx>
      <c:valAx>
        <c:axId val="2053642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363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tables!$K$49</c:f>
              <c:strCache>
                <c:ptCount val="1"/>
                <c:pt idx="0">
                  <c:v>No clinical benefit</c:v>
                </c:pt>
              </c:strCache>
            </c:strRef>
          </c:tx>
          <c:invertIfNegative val="0"/>
          <c:cat>
            <c:strRef>
              <c:f>tables!$L$48:$M$48</c:f>
              <c:strCache>
                <c:ptCount val="2"/>
                <c:pt idx="0">
                  <c:v>iCold or Cold</c:v>
                </c:pt>
                <c:pt idx="1">
                  <c:v>Hot</c:v>
                </c:pt>
              </c:strCache>
            </c:strRef>
          </c:cat>
          <c:val>
            <c:numRef>
              <c:f>tables!$L$49:$M$49</c:f>
              <c:numCache>
                <c:formatCode>0%</c:formatCode>
                <c:ptCount val="2"/>
                <c:pt idx="0">
                  <c:v>0.42857142857142855</c:v>
                </c:pt>
                <c:pt idx="1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0-D146-889E-EB9CE46B508F}"/>
            </c:ext>
          </c:extLst>
        </c:ser>
        <c:ser>
          <c:idx val="1"/>
          <c:order val="1"/>
          <c:tx>
            <c:strRef>
              <c:f>tables!$K$50</c:f>
              <c:strCache>
                <c:ptCount val="1"/>
                <c:pt idx="0">
                  <c:v>With clinical benefit</c:v>
                </c:pt>
              </c:strCache>
            </c:strRef>
          </c:tx>
          <c:invertIfNegative val="0"/>
          <c:cat>
            <c:strRef>
              <c:f>tables!$L$48:$M$48</c:f>
              <c:strCache>
                <c:ptCount val="2"/>
                <c:pt idx="0">
                  <c:v>iCold or Cold</c:v>
                </c:pt>
                <c:pt idx="1">
                  <c:v>Hot</c:v>
                </c:pt>
              </c:strCache>
            </c:strRef>
          </c:cat>
          <c:val>
            <c:numRef>
              <c:f>tables!$L$50:$M$50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0-D146-889E-EB9CE46B5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678792"/>
        <c:axId val="2053541336"/>
      </c:barChart>
      <c:catAx>
        <c:axId val="205367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3541336"/>
        <c:crosses val="autoZero"/>
        <c:auto val="1"/>
        <c:lblAlgn val="ctr"/>
        <c:lblOffset val="100"/>
        <c:noMultiLvlLbl val="0"/>
      </c:catAx>
      <c:valAx>
        <c:axId val="2053541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367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tables!$L$55</c:f>
              <c:strCache>
                <c:ptCount val="1"/>
                <c:pt idx="0">
                  <c:v>iCold or Cold</c:v>
                </c:pt>
              </c:strCache>
            </c:strRef>
          </c:tx>
          <c:invertIfNegative val="0"/>
          <c:cat>
            <c:strRef>
              <c:f>tables!$K$56:$K$60</c:f>
              <c:strCache>
                <c:ptCount val="5"/>
                <c:pt idx="0">
                  <c:v>Head and Neck Squamous Cell Carcinoma</c:v>
                </c:pt>
                <c:pt idx="1">
                  <c:v>Triple Negative Breast Cancer</c:v>
                </c:pt>
                <c:pt idx="2">
                  <c:v>Epithelial Ovarian Cancer</c:v>
                </c:pt>
                <c:pt idx="3">
                  <c:v>Metastatic Melanoma</c:v>
                </c:pt>
                <c:pt idx="4">
                  <c:v>Mixed Solid Tumors </c:v>
                </c:pt>
              </c:strCache>
            </c:strRef>
          </c:cat>
          <c:val>
            <c:numRef>
              <c:f>tables!$L$56:$L$60</c:f>
              <c:numCache>
                <c:formatCode>0%</c:formatCode>
                <c:ptCount val="5"/>
                <c:pt idx="0">
                  <c:v>0.41666666666666669</c:v>
                </c:pt>
                <c:pt idx="1">
                  <c:v>0.25</c:v>
                </c:pt>
                <c:pt idx="2">
                  <c:v>0.375</c:v>
                </c:pt>
                <c:pt idx="3">
                  <c:v>0.2</c:v>
                </c:pt>
                <c:pt idx="4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D-6245-A241-F6D68246035F}"/>
            </c:ext>
          </c:extLst>
        </c:ser>
        <c:ser>
          <c:idx val="1"/>
          <c:order val="1"/>
          <c:tx>
            <c:strRef>
              <c:f>tables!$M$55</c:f>
              <c:strCache>
                <c:ptCount val="1"/>
                <c:pt idx="0">
                  <c:v>Hot</c:v>
                </c:pt>
              </c:strCache>
            </c:strRef>
          </c:tx>
          <c:invertIfNegative val="0"/>
          <c:cat>
            <c:strRef>
              <c:f>tables!$K$56:$K$60</c:f>
              <c:strCache>
                <c:ptCount val="5"/>
                <c:pt idx="0">
                  <c:v>Head and Neck Squamous Cell Carcinoma</c:v>
                </c:pt>
                <c:pt idx="1">
                  <c:v>Triple Negative Breast Cancer</c:v>
                </c:pt>
                <c:pt idx="2">
                  <c:v>Epithelial Ovarian Cancer</c:v>
                </c:pt>
                <c:pt idx="3">
                  <c:v>Metastatic Melanoma</c:v>
                </c:pt>
                <c:pt idx="4">
                  <c:v>Mixed Solid Tumors </c:v>
                </c:pt>
              </c:strCache>
            </c:strRef>
          </c:cat>
          <c:val>
            <c:numRef>
              <c:f>tables!$M$56:$M$60</c:f>
              <c:numCache>
                <c:formatCode>0%</c:formatCode>
                <c:ptCount val="5"/>
                <c:pt idx="0">
                  <c:v>0.58333333333333337</c:v>
                </c:pt>
                <c:pt idx="1">
                  <c:v>0.75</c:v>
                </c:pt>
                <c:pt idx="2">
                  <c:v>0.625</c:v>
                </c:pt>
                <c:pt idx="3">
                  <c:v>0.8</c:v>
                </c:pt>
                <c:pt idx="4">
                  <c:v>0.46153846153846156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D-6245-A241-F6D68246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131944"/>
        <c:axId val="-2145128968"/>
      </c:barChart>
      <c:catAx>
        <c:axId val="-214513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5128968"/>
        <c:crosses val="autoZero"/>
        <c:auto val="1"/>
        <c:lblAlgn val="ctr"/>
        <c:lblOffset val="100"/>
        <c:noMultiLvlLbl val="0"/>
      </c:catAx>
      <c:valAx>
        <c:axId val="-2145128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513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101600</xdr:rowOff>
    </xdr:from>
    <xdr:to>
      <xdr:col>19</xdr:col>
      <xdr:colOff>241300</xdr:colOff>
      <xdr:row>16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393700</xdr:colOff>
      <xdr:row>0</xdr:row>
      <xdr:rowOff>76200</xdr:rowOff>
    </xdr:from>
    <xdr:to>
      <xdr:col>29</xdr:col>
      <xdr:colOff>482600</xdr:colOff>
      <xdr:row>16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457200</xdr:colOff>
      <xdr:row>0</xdr:row>
      <xdr:rowOff>76200</xdr:rowOff>
    </xdr:from>
    <xdr:to>
      <xdr:col>24</xdr:col>
      <xdr:colOff>165100</xdr:colOff>
      <xdr:row>16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635000</xdr:colOff>
      <xdr:row>0</xdr:row>
      <xdr:rowOff>76200</xdr:rowOff>
    </xdr:from>
    <xdr:to>
      <xdr:col>34</xdr:col>
      <xdr:colOff>495300</xdr:colOff>
      <xdr:row>16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25400</xdr:colOff>
      <xdr:row>18</xdr:row>
      <xdr:rowOff>0</xdr:rowOff>
    </xdr:from>
    <xdr:to>
      <xdr:col>19</xdr:col>
      <xdr:colOff>241300</xdr:colOff>
      <xdr:row>34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469900</xdr:colOff>
      <xdr:row>18</xdr:row>
      <xdr:rowOff>12700</xdr:rowOff>
    </xdr:from>
    <xdr:to>
      <xdr:col>24</xdr:col>
      <xdr:colOff>203200</xdr:colOff>
      <xdr:row>34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25400</xdr:colOff>
      <xdr:row>36</xdr:row>
      <xdr:rowOff>25400</xdr:rowOff>
    </xdr:from>
    <xdr:to>
      <xdr:col>18</xdr:col>
      <xdr:colOff>457200</xdr:colOff>
      <xdr:row>50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</xdr:colOff>
      <xdr:row>52</xdr:row>
      <xdr:rowOff>25400</xdr:rowOff>
    </xdr:from>
    <xdr:to>
      <xdr:col>18</xdr:col>
      <xdr:colOff>114300</xdr:colOff>
      <xdr:row>69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114300</xdr:colOff>
      <xdr:row>36</xdr:row>
      <xdr:rowOff>12700</xdr:rowOff>
    </xdr:from>
    <xdr:to>
      <xdr:col>24</xdr:col>
      <xdr:colOff>292100</xdr:colOff>
      <xdr:row>59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7"/>
  <sheetViews>
    <sheetView tabSelected="1" zoomScale="110" zoomScaleNormal="110" workbookViewId="0">
      <selection activeCell="K10" sqref="K10"/>
    </sheetView>
  </sheetViews>
  <sheetFormatPr baseColWidth="10" defaultRowHeight="13" x14ac:dyDescent="0.15"/>
  <cols>
    <col min="1" max="1" width="8.83203125" bestFit="1" customWidth="1"/>
    <col min="2" max="2" width="13.33203125" customWidth="1"/>
    <col min="3" max="3" width="12" customWidth="1"/>
    <col min="4" max="4" width="19.33203125" customWidth="1"/>
    <col min="5" max="5" width="18.5" customWidth="1"/>
    <col min="6" max="6" width="12.6640625" bestFit="1" customWidth="1"/>
    <col min="7" max="8" width="10.5" bestFit="1" customWidth="1"/>
    <col min="9" max="9" width="9" bestFit="1" customWidth="1"/>
  </cols>
  <sheetData>
    <row r="1" spans="1:9" ht="55" customHeight="1" thickBot="1" x14ac:dyDescent="0.2">
      <c r="A1" s="118" t="s">
        <v>422</v>
      </c>
      <c r="B1" s="119" t="s">
        <v>424</v>
      </c>
      <c r="C1" s="120" t="s">
        <v>425</v>
      </c>
      <c r="D1" s="72" t="s">
        <v>426</v>
      </c>
      <c r="E1" s="73" t="s">
        <v>427</v>
      </c>
      <c r="F1" s="121" t="s">
        <v>2</v>
      </c>
      <c r="G1" s="115" t="s">
        <v>228</v>
      </c>
      <c r="H1" s="116" t="s">
        <v>227</v>
      </c>
      <c r="I1" s="117" t="s">
        <v>423</v>
      </c>
    </row>
    <row r="2" spans="1:9" ht="16" customHeight="1" x14ac:dyDescent="0.15">
      <c r="A2" s="14" t="s">
        <v>85</v>
      </c>
      <c r="B2" s="17">
        <v>1.9055441478439401</v>
      </c>
      <c r="C2" s="18">
        <v>10.611909650924</v>
      </c>
      <c r="D2" s="22"/>
      <c r="E2" s="23"/>
      <c r="F2" s="24"/>
      <c r="G2" s="25"/>
      <c r="H2" s="34"/>
      <c r="I2" s="37">
        <v>323</v>
      </c>
    </row>
    <row r="3" spans="1:9" ht="15" x14ac:dyDescent="0.15">
      <c r="A3" s="15" t="s">
        <v>86</v>
      </c>
      <c r="B3" s="19">
        <v>2.7597535934291599</v>
      </c>
      <c r="C3" s="18">
        <v>6.5379876796714598</v>
      </c>
      <c r="D3" s="26">
        <v>1.3497535934291602</v>
      </c>
      <c r="E3" s="27">
        <v>5.1279876796714596</v>
      </c>
      <c r="F3" s="28">
        <v>0.22471691559482601</v>
      </c>
      <c r="G3" s="29" t="s">
        <v>6</v>
      </c>
      <c r="H3" s="35" t="s">
        <v>229</v>
      </c>
      <c r="I3" s="37">
        <v>199</v>
      </c>
    </row>
    <row r="4" spans="1:9" ht="15" x14ac:dyDescent="0.15">
      <c r="A4" s="15" t="s">
        <v>87</v>
      </c>
      <c r="B4" s="19">
        <v>1.4127310061601599</v>
      </c>
      <c r="C4" s="18">
        <v>5.6837782340862404</v>
      </c>
      <c r="D4" s="26">
        <v>3.2731006160160003E-2</v>
      </c>
      <c r="E4" s="27">
        <v>4.3037782340862405</v>
      </c>
      <c r="F4" s="28">
        <v>2.2085070156340199</v>
      </c>
      <c r="G4" s="29" t="s">
        <v>8</v>
      </c>
      <c r="H4" s="35" t="s">
        <v>8</v>
      </c>
      <c r="I4" s="37">
        <v>173</v>
      </c>
    </row>
    <row r="5" spans="1:9" ht="15" customHeight="1" x14ac:dyDescent="0.15">
      <c r="A5" s="15" t="s">
        <v>88</v>
      </c>
      <c r="B5" s="19">
        <v>62.521560574948701</v>
      </c>
      <c r="C5" s="18">
        <v>62.521560574948701</v>
      </c>
      <c r="D5" s="26"/>
      <c r="E5" s="27"/>
      <c r="F5" s="28"/>
      <c r="G5" s="29"/>
      <c r="H5" s="35"/>
      <c r="I5" s="37">
        <v>1903</v>
      </c>
    </row>
    <row r="6" spans="1:9" ht="15" x14ac:dyDescent="0.15">
      <c r="A6" s="15" t="s">
        <v>89</v>
      </c>
      <c r="B6" s="19">
        <v>20.9281314168378</v>
      </c>
      <c r="C6" s="18">
        <v>47.605749486653004</v>
      </c>
      <c r="D6" s="26">
        <v>19.348131416837802</v>
      </c>
      <c r="E6" s="27">
        <v>46.025749486653005</v>
      </c>
      <c r="F6" s="28">
        <v>2.7091346289672602</v>
      </c>
      <c r="G6" s="29" t="s">
        <v>8</v>
      </c>
      <c r="H6" s="35" t="s">
        <v>8</v>
      </c>
      <c r="I6" s="37">
        <v>1449</v>
      </c>
    </row>
    <row r="7" spans="1:9" ht="15" customHeight="1" x14ac:dyDescent="0.15">
      <c r="A7" s="15" t="s">
        <v>90</v>
      </c>
      <c r="B7" s="19">
        <v>1.67556468172485</v>
      </c>
      <c r="C7" s="18">
        <v>3.1868583162217701</v>
      </c>
      <c r="D7" s="26">
        <v>0.29556468172485006</v>
      </c>
      <c r="E7" s="27">
        <v>1.8068583162217702</v>
      </c>
      <c r="F7" s="28"/>
      <c r="G7" s="29"/>
      <c r="H7" s="35"/>
      <c r="I7" s="37">
        <v>97</v>
      </c>
    </row>
    <row r="8" spans="1:9" ht="15" x14ac:dyDescent="0.15">
      <c r="A8" s="15" t="s">
        <v>91</v>
      </c>
      <c r="B8" s="19">
        <v>4.1724845995893203</v>
      </c>
      <c r="C8" s="18">
        <v>18.168377823408601</v>
      </c>
      <c r="D8" s="26">
        <v>2.6024845995893204</v>
      </c>
      <c r="E8" s="27">
        <v>16.598377823408601</v>
      </c>
      <c r="F8" s="28">
        <v>1.7561449798945901</v>
      </c>
      <c r="G8" s="29" t="s">
        <v>8</v>
      </c>
      <c r="H8" s="35" t="s">
        <v>8</v>
      </c>
      <c r="I8" s="37">
        <v>553</v>
      </c>
    </row>
    <row r="9" spans="1:9" ht="15" customHeight="1" x14ac:dyDescent="0.15">
      <c r="A9" s="15" t="s">
        <v>92</v>
      </c>
      <c r="B9" s="19">
        <v>8.7063655030800806</v>
      </c>
      <c r="C9" s="18">
        <v>17.117043121149901</v>
      </c>
      <c r="D9" s="26">
        <v>7.3263655030800798</v>
      </c>
      <c r="E9" s="27">
        <v>15.737043121149901</v>
      </c>
      <c r="F9" s="28"/>
      <c r="G9" s="29"/>
      <c r="H9" s="35"/>
      <c r="I9" s="37">
        <v>521</v>
      </c>
    </row>
    <row r="10" spans="1:9" ht="15" x14ac:dyDescent="0.15">
      <c r="A10" s="15" t="s">
        <v>93</v>
      </c>
      <c r="B10" s="19">
        <v>3.2525667351129401</v>
      </c>
      <c r="C10" s="18">
        <v>9.5277207392197099</v>
      </c>
      <c r="D10" s="26">
        <v>1.9125667351129401</v>
      </c>
      <c r="E10" s="27">
        <v>8.18772073921971</v>
      </c>
      <c r="F10" s="28">
        <v>-0.87591621797214003</v>
      </c>
      <c r="G10" s="29" t="s">
        <v>12</v>
      </c>
      <c r="H10" s="35" t="s">
        <v>229</v>
      </c>
      <c r="I10" s="37">
        <v>290</v>
      </c>
    </row>
    <row r="11" spans="1:9" ht="15" customHeight="1" x14ac:dyDescent="0.15">
      <c r="A11" s="15" t="s">
        <v>94</v>
      </c>
      <c r="B11" s="19">
        <v>3.90965092402464</v>
      </c>
      <c r="C11" s="18">
        <v>7.8521560574948701</v>
      </c>
      <c r="D11" s="26">
        <v>2.5996509240246399</v>
      </c>
      <c r="E11" s="27">
        <v>6.5421560574948696</v>
      </c>
      <c r="F11" s="28"/>
      <c r="G11" s="29"/>
      <c r="H11" s="35"/>
      <c r="I11" s="37">
        <v>239</v>
      </c>
    </row>
    <row r="12" spans="1:9" ht="15" customHeight="1" x14ac:dyDescent="0.15">
      <c r="A12" s="15" t="s">
        <v>95</v>
      </c>
      <c r="B12" s="19">
        <v>1.9055441478439401</v>
      </c>
      <c r="C12" s="18">
        <v>3.3511293634496901</v>
      </c>
      <c r="D12" s="26"/>
      <c r="E12" s="27"/>
      <c r="F12" s="28">
        <v>-0.988267043673838</v>
      </c>
      <c r="G12" s="29" t="s">
        <v>12</v>
      </c>
      <c r="H12" s="35" t="s">
        <v>229</v>
      </c>
      <c r="I12" s="37">
        <v>102</v>
      </c>
    </row>
    <row r="13" spans="1:9" ht="15" x14ac:dyDescent="0.15">
      <c r="A13" s="15" t="s">
        <v>96</v>
      </c>
      <c r="B13" s="19">
        <v>2.2997946611909601</v>
      </c>
      <c r="C13" s="18">
        <v>2.2997946611909601</v>
      </c>
      <c r="D13" s="26">
        <v>0.91979466119096021</v>
      </c>
      <c r="E13" s="27">
        <v>0.91979466119096021</v>
      </c>
      <c r="F13" s="28">
        <v>0.65809465875085205</v>
      </c>
      <c r="G13" s="29" t="s">
        <v>6</v>
      </c>
      <c r="H13" s="35" t="s">
        <v>229</v>
      </c>
      <c r="I13" s="37">
        <v>70</v>
      </c>
    </row>
    <row r="14" spans="1:9" ht="15" x14ac:dyDescent="0.15">
      <c r="A14" s="15" t="s">
        <v>97</v>
      </c>
      <c r="B14" s="19">
        <v>3.21971252566735</v>
      </c>
      <c r="C14" s="18">
        <v>4.2381930184804899</v>
      </c>
      <c r="D14" s="26">
        <v>1.8697125256673499</v>
      </c>
      <c r="E14" s="27">
        <v>2.8881930184804898</v>
      </c>
      <c r="F14" s="28">
        <v>0.31183449415310799</v>
      </c>
      <c r="G14" s="29" t="s">
        <v>6</v>
      </c>
      <c r="H14" s="35" t="s">
        <v>229</v>
      </c>
      <c r="I14" s="37">
        <v>129</v>
      </c>
    </row>
    <row r="15" spans="1:9" ht="15" x14ac:dyDescent="0.15">
      <c r="A15" s="15" t="s">
        <v>98</v>
      </c>
      <c r="B15" s="19">
        <v>37.552361396303901</v>
      </c>
      <c r="C15" s="18">
        <v>37.552361396303901</v>
      </c>
      <c r="D15" s="26">
        <v>36.2023613963039</v>
      </c>
      <c r="E15" s="27">
        <v>36.2023613963039</v>
      </c>
      <c r="F15" s="28">
        <v>3.0328242140957</v>
      </c>
      <c r="G15" s="29" t="s">
        <v>8</v>
      </c>
      <c r="H15" s="35" t="s">
        <v>8</v>
      </c>
      <c r="I15" s="37">
        <v>1143</v>
      </c>
    </row>
    <row r="16" spans="1:9" ht="15" customHeight="1" x14ac:dyDescent="0.15">
      <c r="A16" s="15" t="s">
        <v>99</v>
      </c>
      <c r="B16" s="19">
        <v>48.952772073921999</v>
      </c>
      <c r="C16" s="18">
        <v>48.952772073921999</v>
      </c>
      <c r="D16" s="26">
        <v>47.572772073921996</v>
      </c>
      <c r="E16" s="27">
        <v>47.572772073921996</v>
      </c>
      <c r="F16" s="28"/>
      <c r="G16" s="29"/>
      <c r="H16" s="35"/>
      <c r="I16" s="37">
        <v>1490</v>
      </c>
    </row>
    <row r="17" spans="1:9" ht="15" x14ac:dyDescent="0.15">
      <c r="A17" s="15" t="s">
        <v>100</v>
      </c>
      <c r="B17" s="19">
        <v>3.5482546201231999</v>
      </c>
      <c r="C17" s="18">
        <v>8.7392197125256708</v>
      </c>
      <c r="D17" s="26">
        <v>2.1982546201232003</v>
      </c>
      <c r="E17" s="27">
        <v>7.3892197125256711</v>
      </c>
      <c r="F17" s="28">
        <v>1.58824994969755</v>
      </c>
      <c r="G17" s="29" t="s">
        <v>8</v>
      </c>
      <c r="H17" s="35" t="s">
        <v>8</v>
      </c>
      <c r="I17" s="37">
        <v>266</v>
      </c>
    </row>
    <row r="18" spans="1:9" ht="15" x14ac:dyDescent="0.15">
      <c r="A18" s="15" t="s">
        <v>101</v>
      </c>
      <c r="B18" s="19">
        <v>1.8069815195071901</v>
      </c>
      <c r="C18" s="18">
        <v>18.694045174538001</v>
      </c>
      <c r="D18" s="26">
        <v>0.42698151950719021</v>
      </c>
      <c r="E18" s="27">
        <v>17.314045174538002</v>
      </c>
      <c r="F18" s="28">
        <v>3.7973177777009801</v>
      </c>
      <c r="G18" s="29" t="s">
        <v>8</v>
      </c>
      <c r="H18" s="35" t="s">
        <v>8</v>
      </c>
      <c r="I18" s="37">
        <v>569</v>
      </c>
    </row>
    <row r="19" spans="1:9" ht="15" customHeight="1" x14ac:dyDescent="0.15">
      <c r="A19" s="15" t="s">
        <v>102</v>
      </c>
      <c r="B19" s="19">
        <v>1.83983572895277</v>
      </c>
      <c r="C19" s="18">
        <v>8.3121149897330593</v>
      </c>
      <c r="D19" s="26"/>
      <c r="E19" s="27"/>
      <c r="F19" s="28">
        <v>2.62113267639053</v>
      </c>
      <c r="G19" s="29" t="s">
        <v>8</v>
      </c>
      <c r="H19" s="35" t="s">
        <v>8</v>
      </c>
      <c r="I19" s="37">
        <v>253</v>
      </c>
    </row>
    <row r="20" spans="1:9" ht="16" customHeight="1" x14ac:dyDescent="0.15">
      <c r="A20" s="14" t="s">
        <v>103</v>
      </c>
      <c r="B20" s="19">
        <v>0.55852156057494895</v>
      </c>
      <c r="C20" s="18">
        <v>0.55852156057494895</v>
      </c>
      <c r="D20" s="26"/>
      <c r="E20" s="27"/>
      <c r="F20" s="28"/>
      <c r="G20" s="29"/>
      <c r="H20" s="35"/>
      <c r="I20" s="37">
        <v>17</v>
      </c>
    </row>
    <row r="21" spans="1:9" ht="15" customHeight="1" x14ac:dyDescent="0.15">
      <c r="A21" s="15" t="s">
        <v>104</v>
      </c>
      <c r="B21" s="19">
        <v>3.3511293634496901</v>
      </c>
      <c r="C21" s="18">
        <v>8.3449691991786406</v>
      </c>
      <c r="D21" s="26"/>
      <c r="E21" s="27"/>
      <c r="F21" s="28">
        <v>-0.677906230361359</v>
      </c>
      <c r="G21" s="29" t="s">
        <v>6</v>
      </c>
      <c r="H21" s="35" t="s">
        <v>229</v>
      </c>
      <c r="I21" s="37">
        <v>254</v>
      </c>
    </row>
    <row r="22" spans="1:9" ht="15" customHeight="1" x14ac:dyDescent="0.15">
      <c r="A22" s="15" t="s">
        <v>105</v>
      </c>
      <c r="B22" s="19">
        <v>0.36139630390143701</v>
      </c>
      <c r="C22" s="18">
        <v>3.5811088295687901</v>
      </c>
      <c r="D22" s="26"/>
      <c r="E22" s="27"/>
      <c r="F22" s="28">
        <v>1.14772680643882</v>
      </c>
      <c r="G22" s="29" t="s">
        <v>8</v>
      </c>
      <c r="H22" s="35" t="s">
        <v>8</v>
      </c>
      <c r="I22" s="37">
        <v>109</v>
      </c>
    </row>
    <row r="23" spans="1:9" ht="15" customHeight="1" x14ac:dyDescent="0.15">
      <c r="A23" s="15" t="s">
        <v>106</v>
      </c>
      <c r="B23" s="19">
        <v>1.93839835728953</v>
      </c>
      <c r="C23" s="18">
        <v>20.731006160164299</v>
      </c>
      <c r="D23" s="26">
        <v>0.52839835728953011</v>
      </c>
      <c r="E23" s="27">
        <v>19.321006160164298</v>
      </c>
      <c r="F23" s="28"/>
      <c r="G23" s="29"/>
      <c r="H23" s="35"/>
      <c r="I23" s="37">
        <v>631</v>
      </c>
    </row>
    <row r="24" spans="1:9" ht="15" customHeight="1" x14ac:dyDescent="0.15">
      <c r="A24" s="15" t="s">
        <v>107</v>
      </c>
      <c r="B24" s="19">
        <v>1.1170431211498999</v>
      </c>
      <c r="C24" s="18">
        <v>2.5626283367556502</v>
      </c>
      <c r="D24" s="26"/>
      <c r="E24" s="27"/>
      <c r="F24" s="28"/>
      <c r="G24" s="29"/>
      <c r="H24" s="35"/>
      <c r="I24" s="37">
        <v>78</v>
      </c>
    </row>
    <row r="25" spans="1:9" ht="15" customHeight="1" x14ac:dyDescent="0.15">
      <c r="A25" s="15" t="s">
        <v>108</v>
      </c>
      <c r="B25" s="19">
        <v>0.32854209445585197</v>
      </c>
      <c r="C25" s="18">
        <v>10.053388090349101</v>
      </c>
      <c r="D25" s="26"/>
      <c r="E25" s="27"/>
      <c r="F25" s="28"/>
      <c r="G25" s="29"/>
      <c r="H25" s="35"/>
      <c r="I25" s="37">
        <v>306</v>
      </c>
    </row>
    <row r="26" spans="1:9" ht="15" customHeight="1" x14ac:dyDescent="0.15">
      <c r="A26" s="15" t="s">
        <v>109</v>
      </c>
      <c r="B26" s="19">
        <v>0.85420944558521605</v>
      </c>
      <c r="C26" s="18">
        <v>1.7084188911704301</v>
      </c>
      <c r="D26" s="26"/>
      <c r="E26" s="27"/>
      <c r="F26" s="28"/>
      <c r="G26" s="29"/>
      <c r="H26" s="35"/>
      <c r="I26" s="37">
        <v>52</v>
      </c>
    </row>
    <row r="27" spans="1:9" ht="15" customHeight="1" x14ac:dyDescent="0.15">
      <c r="A27" s="15" t="s">
        <v>110</v>
      </c>
      <c r="B27" s="19">
        <v>0.95277207392197105</v>
      </c>
      <c r="C27" s="18">
        <v>4.0739219712525703</v>
      </c>
      <c r="D27" s="26"/>
      <c r="E27" s="27"/>
      <c r="F27" s="28"/>
      <c r="G27" s="29"/>
      <c r="H27" s="35"/>
      <c r="I27" s="37">
        <v>124</v>
      </c>
    </row>
    <row r="28" spans="1:9" ht="15" x14ac:dyDescent="0.15">
      <c r="A28" s="15" t="s">
        <v>111</v>
      </c>
      <c r="B28" s="19">
        <v>2.0369609856262798</v>
      </c>
      <c r="C28" s="18">
        <v>23.8193018480493</v>
      </c>
      <c r="D28" s="26">
        <v>0.65696098562627991</v>
      </c>
      <c r="E28" s="27">
        <v>22.439301848049301</v>
      </c>
      <c r="F28" s="28">
        <v>0.44030165112874298</v>
      </c>
      <c r="G28" s="29" t="s">
        <v>6</v>
      </c>
      <c r="H28" s="35" t="s">
        <v>229</v>
      </c>
      <c r="I28" s="37">
        <v>725</v>
      </c>
    </row>
    <row r="29" spans="1:9" ht="15" x14ac:dyDescent="0.15">
      <c r="A29" s="15" t="s">
        <v>112</v>
      </c>
      <c r="B29" s="19">
        <v>1.87268993839836</v>
      </c>
      <c r="C29" s="18">
        <v>14.2915811088296</v>
      </c>
      <c r="D29" s="26">
        <v>0.5626899383983599</v>
      </c>
      <c r="E29" s="27">
        <v>12.9815811088296</v>
      </c>
      <c r="F29" s="28">
        <v>1.8513813886575501</v>
      </c>
      <c r="G29" s="29" t="s">
        <v>8</v>
      </c>
      <c r="H29" s="35" t="s">
        <v>8</v>
      </c>
      <c r="I29" s="37">
        <v>435</v>
      </c>
    </row>
    <row r="30" spans="1:9" ht="15" x14ac:dyDescent="0.15">
      <c r="A30" s="15" t="s">
        <v>113</v>
      </c>
      <c r="B30" s="19">
        <v>1.64271047227926</v>
      </c>
      <c r="C30" s="18">
        <v>4.6652977412730996</v>
      </c>
      <c r="D30" s="26">
        <v>0.26271047227926014</v>
      </c>
      <c r="E30" s="27">
        <v>3.2852977412730997</v>
      </c>
      <c r="F30" s="28">
        <v>2.5481152019147202</v>
      </c>
      <c r="G30" s="29" t="s">
        <v>8</v>
      </c>
      <c r="H30" s="35" t="s">
        <v>8</v>
      </c>
      <c r="I30" s="37">
        <v>142</v>
      </c>
    </row>
    <row r="31" spans="1:9" ht="15" customHeight="1" x14ac:dyDescent="0.15">
      <c r="A31" s="15" t="s">
        <v>114</v>
      </c>
      <c r="B31" s="19">
        <v>52.402464065708401</v>
      </c>
      <c r="C31" s="18">
        <v>52.402464065708401</v>
      </c>
      <c r="D31" s="26"/>
      <c r="E31" s="27"/>
      <c r="F31" s="28"/>
      <c r="G31" s="29"/>
      <c r="H31" s="35"/>
      <c r="I31" s="37">
        <v>1595</v>
      </c>
    </row>
    <row r="32" spans="1:9" ht="15" customHeight="1" x14ac:dyDescent="0.15">
      <c r="A32" s="15" t="s">
        <v>115</v>
      </c>
      <c r="B32" s="19">
        <v>5.4537987679671502</v>
      </c>
      <c r="C32" s="18">
        <v>24.1806981519507</v>
      </c>
      <c r="D32" s="26">
        <v>4.1137987679671504</v>
      </c>
      <c r="E32" s="27">
        <v>22.840698151950701</v>
      </c>
      <c r="F32" s="28"/>
      <c r="G32" s="29"/>
      <c r="H32" s="35"/>
      <c r="I32" s="37">
        <v>736</v>
      </c>
    </row>
    <row r="33" spans="1:9" ht="15" customHeight="1" x14ac:dyDescent="0.15">
      <c r="A33" s="15" t="s">
        <v>116</v>
      </c>
      <c r="B33" s="19">
        <v>1.74127310061602</v>
      </c>
      <c r="C33" s="18">
        <v>3.1868583162217701</v>
      </c>
      <c r="D33" s="26"/>
      <c r="E33" s="27"/>
      <c r="F33" s="28"/>
      <c r="G33" s="29"/>
      <c r="H33" s="35"/>
      <c r="I33" s="37">
        <v>97</v>
      </c>
    </row>
    <row r="34" spans="1:9" ht="15" customHeight="1" x14ac:dyDescent="0.15">
      <c r="A34" s="15" t="s">
        <v>117</v>
      </c>
      <c r="B34" s="19">
        <v>1.47843942505133</v>
      </c>
      <c r="C34" s="18">
        <v>10.5133470225873</v>
      </c>
      <c r="D34" s="26"/>
      <c r="E34" s="27"/>
      <c r="F34" s="28">
        <v>-0.69532831695123098</v>
      </c>
      <c r="G34" s="29" t="s">
        <v>6</v>
      </c>
      <c r="H34" s="35" t="s">
        <v>229</v>
      </c>
      <c r="I34" s="37">
        <v>320</v>
      </c>
    </row>
    <row r="35" spans="1:9" ht="15" x14ac:dyDescent="0.15">
      <c r="A35" s="15" t="s">
        <v>118</v>
      </c>
      <c r="B35" s="19">
        <v>1.7084188911704301</v>
      </c>
      <c r="C35" s="18">
        <v>6.3080082135523599</v>
      </c>
      <c r="D35" s="26">
        <v>0.32841889117043022</v>
      </c>
      <c r="E35" s="27">
        <v>4.92800821355236</v>
      </c>
      <c r="F35" s="28">
        <v>1.24982978938926</v>
      </c>
      <c r="G35" s="29" t="s">
        <v>8</v>
      </c>
      <c r="H35" s="35" t="s">
        <v>8</v>
      </c>
      <c r="I35" s="37">
        <v>192</v>
      </c>
    </row>
    <row r="36" spans="1:9" ht="15" x14ac:dyDescent="0.15">
      <c r="A36" s="15" t="s">
        <v>119</v>
      </c>
      <c r="B36" s="19">
        <v>1.6098562628336801</v>
      </c>
      <c r="C36" s="18">
        <v>11.4989733059548</v>
      </c>
      <c r="D36" s="26">
        <v>0.22985626283367999</v>
      </c>
      <c r="E36" s="27">
        <v>10.1189733059548</v>
      </c>
      <c r="F36" s="28">
        <v>2.3981240479219301</v>
      </c>
      <c r="G36" s="29" t="s">
        <v>8</v>
      </c>
      <c r="H36" s="35" t="s">
        <v>8</v>
      </c>
      <c r="I36" s="37">
        <v>350</v>
      </c>
    </row>
    <row r="37" spans="1:9" ht="15" x14ac:dyDescent="0.15">
      <c r="A37" s="15" t="s">
        <v>120</v>
      </c>
      <c r="B37" s="19">
        <v>1.93839835728953</v>
      </c>
      <c r="C37" s="18">
        <v>19.975359342915802</v>
      </c>
      <c r="D37" s="26">
        <v>0.48839835728953007</v>
      </c>
      <c r="E37" s="27">
        <v>18.525359342915802</v>
      </c>
      <c r="F37" s="28">
        <v>2.0356142357826599</v>
      </c>
      <c r="G37" s="29" t="s">
        <v>8</v>
      </c>
      <c r="H37" s="35" t="s">
        <v>8</v>
      </c>
      <c r="I37" s="37">
        <v>608</v>
      </c>
    </row>
    <row r="38" spans="1:9" ht="15" x14ac:dyDescent="0.15">
      <c r="A38" s="15" t="s">
        <v>121</v>
      </c>
      <c r="B38" s="19">
        <v>1.93839835728953</v>
      </c>
      <c r="C38" s="18">
        <v>7.72073921971253</v>
      </c>
      <c r="D38" s="26">
        <v>0.55839835728953013</v>
      </c>
      <c r="E38" s="27">
        <v>6.3407392197125301</v>
      </c>
      <c r="F38" s="28">
        <v>2.6935031803340701</v>
      </c>
      <c r="G38" s="29" t="s">
        <v>8</v>
      </c>
      <c r="H38" s="35" t="s">
        <v>8</v>
      </c>
      <c r="I38" s="37">
        <v>235</v>
      </c>
    </row>
    <row r="39" spans="1:9" ht="15" x14ac:dyDescent="0.15">
      <c r="A39" s="15" t="s">
        <v>122</v>
      </c>
      <c r="B39" s="19">
        <v>1.9055441478439401</v>
      </c>
      <c r="C39" s="18">
        <v>8.6406570841889092</v>
      </c>
      <c r="D39" s="26">
        <v>0.52554414784394021</v>
      </c>
      <c r="E39" s="27">
        <v>7.2606570841889093</v>
      </c>
      <c r="F39" s="28">
        <v>2.1761441625320601</v>
      </c>
      <c r="G39" s="29" t="s">
        <v>8</v>
      </c>
      <c r="H39" s="35" t="s">
        <v>8</v>
      </c>
      <c r="I39" s="37">
        <v>263</v>
      </c>
    </row>
    <row r="40" spans="1:9" ht="16" customHeight="1" x14ac:dyDescent="0.15">
      <c r="A40" s="14" t="s">
        <v>123</v>
      </c>
      <c r="B40" s="19">
        <v>0.91991786447638602</v>
      </c>
      <c r="C40" s="18">
        <v>9.0020533880903493</v>
      </c>
      <c r="D40" s="26"/>
      <c r="E40" s="27"/>
      <c r="F40" s="28">
        <v>2.76175842726497</v>
      </c>
      <c r="G40" s="29" t="s">
        <v>8</v>
      </c>
      <c r="H40" s="35" t="s">
        <v>8</v>
      </c>
      <c r="I40" s="37">
        <v>274</v>
      </c>
    </row>
    <row r="41" spans="1:9" ht="16" customHeight="1" x14ac:dyDescent="0.15">
      <c r="A41" s="16" t="s">
        <v>124</v>
      </c>
      <c r="B41" s="19">
        <v>0.55852156057494895</v>
      </c>
      <c r="C41" s="18">
        <v>0.72279260780287502</v>
      </c>
      <c r="D41" s="26"/>
      <c r="E41" s="27"/>
      <c r="F41" s="28"/>
      <c r="G41" s="29"/>
      <c r="H41" s="35"/>
      <c r="I41" s="37">
        <v>22</v>
      </c>
    </row>
    <row r="42" spans="1:9" ht="16" customHeight="1" x14ac:dyDescent="0.15">
      <c r="A42" s="16" t="s">
        <v>125</v>
      </c>
      <c r="B42" s="19">
        <v>1.08418891170431</v>
      </c>
      <c r="C42" s="18">
        <v>11.4989733059548</v>
      </c>
      <c r="D42" s="26"/>
      <c r="E42" s="27"/>
      <c r="F42" s="28"/>
      <c r="G42" s="29"/>
      <c r="H42" s="35"/>
      <c r="I42" s="37">
        <v>350</v>
      </c>
    </row>
    <row r="43" spans="1:9" ht="15" x14ac:dyDescent="0.15">
      <c r="A43" s="15" t="s">
        <v>126</v>
      </c>
      <c r="B43" s="19">
        <v>3.7782340862422998</v>
      </c>
      <c r="C43" s="18">
        <v>36.993839835728998</v>
      </c>
      <c r="D43" s="26">
        <v>2.4582340862423</v>
      </c>
      <c r="E43" s="27">
        <v>35.673839835728998</v>
      </c>
      <c r="F43" s="28">
        <v>1.0903252156130001</v>
      </c>
      <c r="G43" s="29" t="s">
        <v>8</v>
      </c>
      <c r="H43" s="35" t="s">
        <v>8</v>
      </c>
      <c r="I43" s="37">
        <v>1126</v>
      </c>
    </row>
    <row r="44" spans="1:9" ht="15" customHeight="1" x14ac:dyDescent="0.15">
      <c r="A44" s="15" t="s">
        <v>127</v>
      </c>
      <c r="B44" s="19">
        <v>2.2669404517453802</v>
      </c>
      <c r="C44" s="18">
        <v>20.796714579055401</v>
      </c>
      <c r="D44" s="26"/>
      <c r="E44" s="27"/>
      <c r="F44" s="28">
        <v>2.16221208179824</v>
      </c>
      <c r="G44" s="29" t="s">
        <v>8</v>
      </c>
      <c r="H44" s="35" t="s">
        <v>8</v>
      </c>
      <c r="I44" s="37">
        <v>633</v>
      </c>
    </row>
    <row r="45" spans="1:9" ht="15" customHeight="1" x14ac:dyDescent="0.15">
      <c r="A45" s="15" t="s">
        <v>128</v>
      </c>
      <c r="B45" s="19">
        <v>5.2566735112936298</v>
      </c>
      <c r="C45" s="18">
        <v>48.887063655030801</v>
      </c>
      <c r="D45" s="26"/>
      <c r="E45" s="27"/>
      <c r="F45" s="28">
        <v>1.712727742642</v>
      </c>
      <c r="G45" s="29" t="s">
        <v>8</v>
      </c>
      <c r="H45" s="35" t="s">
        <v>8</v>
      </c>
      <c r="I45" s="37">
        <v>1488</v>
      </c>
    </row>
    <row r="46" spans="1:9" ht="15" x14ac:dyDescent="0.15">
      <c r="A46" s="15" t="s">
        <v>129</v>
      </c>
      <c r="B46" s="19">
        <v>5.9794661190965099</v>
      </c>
      <c r="C46" s="18">
        <v>7.9507186858316201</v>
      </c>
      <c r="D46" s="26">
        <v>4.6294661190965094</v>
      </c>
      <c r="E46" s="27">
        <v>6.6007186858316196</v>
      </c>
      <c r="F46" s="28">
        <v>2.5270600555120302</v>
      </c>
      <c r="G46" s="29" t="s">
        <v>8</v>
      </c>
      <c r="H46" s="35" t="s">
        <v>8</v>
      </c>
      <c r="I46" s="37">
        <v>242</v>
      </c>
    </row>
    <row r="47" spans="1:9" ht="15" customHeight="1" x14ac:dyDescent="0.15">
      <c r="A47" s="15" t="s">
        <v>130</v>
      </c>
      <c r="B47" s="19">
        <v>1.08418891170431</v>
      </c>
      <c r="C47" s="18">
        <v>3.3182751540041102</v>
      </c>
      <c r="D47" s="26"/>
      <c r="E47" s="27"/>
      <c r="F47" s="28">
        <v>0.39878736224412598</v>
      </c>
      <c r="G47" s="29" t="s">
        <v>6</v>
      </c>
      <c r="H47" s="35" t="s">
        <v>229</v>
      </c>
      <c r="I47" s="37">
        <v>101</v>
      </c>
    </row>
    <row r="48" spans="1:9" ht="15" x14ac:dyDescent="0.15">
      <c r="A48" s="15" t="s">
        <v>131</v>
      </c>
      <c r="B48" s="19">
        <v>2.13552361396304</v>
      </c>
      <c r="C48" s="18">
        <v>24.016427104722801</v>
      </c>
      <c r="D48" s="26">
        <v>0.78552361396303994</v>
      </c>
      <c r="E48" s="27">
        <v>22.6664271047228</v>
      </c>
      <c r="F48" s="28">
        <v>3.2878141171539701</v>
      </c>
      <c r="G48" s="29" t="s">
        <v>8</v>
      </c>
      <c r="H48" s="35" t="s">
        <v>8</v>
      </c>
      <c r="I48" s="37">
        <v>731</v>
      </c>
    </row>
    <row r="49" spans="1:9" ht="15" customHeight="1" x14ac:dyDescent="0.15">
      <c r="A49" s="15" t="s">
        <v>132</v>
      </c>
      <c r="B49" s="19">
        <v>0.91991786447638602</v>
      </c>
      <c r="C49" s="18">
        <v>5.1581108829568798</v>
      </c>
      <c r="D49" s="26"/>
      <c r="E49" s="27"/>
      <c r="F49" s="28"/>
      <c r="G49" s="29"/>
      <c r="H49" s="35"/>
      <c r="I49" s="37">
        <v>157</v>
      </c>
    </row>
    <row r="50" spans="1:9" ht="15" customHeight="1" x14ac:dyDescent="0.15">
      <c r="A50" s="15" t="s">
        <v>133</v>
      </c>
      <c r="B50" s="19">
        <v>1.37987679671458</v>
      </c>
      <c r="C50" s="18">
        <v>2.2997946611909601</v>
      </c>
      <c r="D50" s="26"/>
      <c r="E50" s="27"/>
      <c r="F50" s="28">
        <v>0.77922243151862702</v>
      </c>
      <c r="G50" s="29" t="s">
        <v>8</v>
      </c>
      <c r="H50" s="35" t="s">
        <v>8</v>
      </c>
      <c r="I50" s="37">
        <v>70</v>
      </c>
    </row>
    <row r="51" spans="1:9" ht="15" customHeight="1" x14ac:dyDescent="0.15">
      <c r="A51" s="15" t="s">
        <v>134</v>
      </c>
      <c r="B51" s="19">
        <v>1.83983572895277</v>
      </c>
      <c r="C51" s="18">
        <v>16.229979466119101</v>
      </c>
      <c r="D51" s="26"/>
      <c r="E51" s="27"/>
      <c r="F51" s="28"/>
      <c r="G51" s="29"/>
      <c r="H51" s="35"/>
      <c r="I51" s="37">
        <v>494</v>
      </c>
    </row>
    <row r="52" spans="1:9" ht="15" customHeight="1" x14ac:dyDescent="0.15">
      <c r="A52" s="15" t="s">
        <v>135</v>
      </c>
      <c r="B52" s="19">
        <v>1.8069815195071901</v>
      </c>
      <c r="C52" s="18">
        <v>13.897330595482501</v>
      </c>
      <c r="D52" s="26">
        <v>0.19698151950719001</v>
      </c>
      <c r="E52" s="27">
        <v>12.287330595482501</v>
      </c>
      <c r="F52" s="28"/>
      <c r="G52" s="29"/>
      <c r="H52" s="35"/>
      <c r="I52" s="37">
        <v>423</v>
      </c>
    </row>
    <row r="53" spans="1:9" ht="15" customHeight="1" x14ac:dyDescent="0.15">
      <c r="A53" s="15" t="s">
        <v>136</v>
      </c>
      <c r="B53" s="19">
        <v>1.14989733059548</v>
      </c>
      <c r="C53" s="18">
        <v>3.81108829568789</v>
      </c>
      <c r="D53" s="26"/>
      <c r="E53" s="27"/>
      <c r="F53" s="28">
        <v>0.56331405471900198</v>
      </c>
      <c r="G53" s="29" t="s">
        <v>6</v>
      </c>
      <c r="H53" s="35" t="s">
        <v>229</v>
      </c>
      <c r="I53" s="37">
        <v>116</v>
      </c>
    </row>
    <row r="54" spans="1:9" ht="15" x14ac:dyDescent="0.15">
      <c r="A54" s="15" t="s">
        <v>137</v>
      </c>
      <c r="B54" s="19">
        <v>1.8069815195071901</v>
      </c>
      <c r="C54" s="18">
        <v>27.4661190965092</v>
      </c>
      <c r="D54" s="26">
        <v>0.48698151950719004</v>
      </c>
      <c r="E54" s="27">
        <v>26.146119096509199</v>
      </c>
      <c r="F54" s="28">
        <v>3.5162507180822602</v>
      </c>
      <c r="G54" s="29" t="s">
        <v>8</v>
      </c>
      <c r="H54" s="35" t="s">
        <v>8</v>
      </c>
      <c r="I54" s="37">
        <v>836</v>
      </c>
    </row>
    <row r="55" spans="1:9" ht="15" customHeight="1" x14ac:dyDescent="0.15">
      <c r="A55" s="15" t="s">
        <v>138</v>
      </c>
      <c r="B55" s="19">
        <v>1.83983572895277</v>
      </c>
      <c r="C55" s="18">
        <v>50.398357289527702</v>
      </c>
      <c r="D55" s="26"/>
      <c r="E55" s="27"/>
      <c r="F55" s="28"/>
      <c r="G55" s="29"/>
      <c r="H55" s="35"/>
      <c r="I55" s="37">
        <v>1534</v>
      </c>
    </row>
    <row r="56" spans="1:9" ht="15" x14ac:dyDescent="0.15">
      <c r="A56" s="15" t="s">
        <v>139</v>
      </c>
      <c r="B56" s="19">
        <v>1.97125256673511</v>
      </c>
      <c r="C56" s="18">
        <v>29.0102669404517</v>
      </c>
      <c r="D56" s="26">
        <v>0.49125256673510997</v>
      </c>
      <c r="E56" s="27">
        <v>27.5302669404517</v>
      </c>
      <c r="F56" s="28">
        <v>3.0445329597990902</v>
      </c>
      <c r="G56" s="29" t="s">
        <v>8</v>
      </c>
      <c r="H56" s="35" t="s">
        <v>8</v>
      </c>
      <c r="I56" s="37">
        <v>883</v>
      </c>
    </row>
    <row r="57" spans="1:9" ht="15" x14ac:dyDescent="0.15">
      <c r="A57" s="15" t="s">
        <v>140</v>
      </c>
      <c r="B57" s="19">
        <v>10.546201232032899</v>
      </c>
      <c r="C57" s="18">
        <v>60.451745379876797</v>
      </c>
      <c r="D57" s="26">
        <v>9.1962012320328981</v>
      </c>
      <c r="E57" s="27">
        <v>59.101745379876796</v>
      </c>
      <c r="F57" s="28">
        <v>1.00971941748439</v>
      </c>
      <c r="G57" s="29" t="s">
        <v>8</v>
      </c>
      <c r="H57" s="35" t="s">
        <v>8</v>
      </c>
      <c r="I57" s="37">
        <v>1840</v>
      </c>
    </row>
    <row r="58" spans="1:9" ht="15" x14ac:dyDescent="0.15">
      <c r="A58" s="15" t="s">
        <v>141</v>
      </c>
      <c r="B58" s="19">
        <v>1.8069815195071901</v>
      </c>
      <c r="C58" s="18">
        <v>59.531827515400401</v>
      </c>
      <c r="D58" s="26">
        <v>0.22698151950719003</v>
      </c>
      <c r="E58" s="27">
        <v>57.951827515400403</v>
      </c>
      <c r="F58" s="28">
        <v>1.9353147722521999</v>
      </c>
      <c r="G58" s="29" t="s">
        <v>8</v>
      </c>
      <c r="H58" s="35" t="s">
        <v>8</v>
      </c>
      <c r="I58" s="37">
        <v>1812</v>
      </c>
    </row>
    <row r="59" spans="1:9" ht="15" customHeight="1" x14ac:dyDescent="0.15">
      <c r="A59" s="15" t="s">
        <v>142</v>
      </c>
      <c r="B59" s="19">
        <v>0.65708418891170395</v>
      </c>
      <c r="C59" s="18">
        <v>4.0410677618069801</v>
      </c>
      <c r="D59" s="26"/>
      <c r="E59" s="27"/>
      <c r="F59" s="28">
        <v>0.48967531396749098</v>
      </c>
      <c r="G59" s="29" t="s">
        <v>6</v>
      </c>
      <c r="H59" s="35" t="s">
        <v>229</v>
      </c>
      <c r="I59" s="37">
        <v>123</v>
      </c>
    </row>
    <row r="60" spans="1:9" ht="15" customHeight="1" x14ac:dyDescent="0.15">
      <c r="A60" s="15" t="s">
        <v>143</v>
      </c>
      <c r="B60" s="19">
        <v>0.88706365503080098</v>
      </c>
      <c r="C60" s="18">
        <v>9.7905544147844008</v>
      </c>
      <c r="D60" s="26"/>
      <c r="E60" s="27"/>
      <c r="F60" s="28">
        <v>-0.79602599466888302</v>
      </c>
      <c r="G60" s="29" t="s">
        <v>12</v>
      </c>
      <c r="H60" s="35" t="s">
        <v>229</v>
      </c>
      <c r="I60" s="37">
        <v>298</v>
      </c>
    </row>
    <row r="61" spans="1:9" ht="15" x14ac:dyDescent="0.15">
      <c r="A61" s="15" t="s">
        <v>144</v>
      </c>
      <c r="B61" s="19">
        <v>1.83983572895277</v>
      </c>
      <c r="C61" s="18">
        <v>36.041067761807</v>
      </c>
      <c r="D61" s="26">
        <v>0.48983572895276994</v>
      </c>
      <c r="E61" s="27">
        <v>34.691067761806998</v>
      </c>
      <c r="F61" s="28">
        <v>0.39416121581487101</v>
      </c>
      <c r="G61" s="29" t="s">
        <v>6</v>
      </c>
      <c r="H61" s="35" t="s">
        <v>229</v>
      </c>
      <c r="I61" s="37">
        <v>1097</v>
      </c>
    </row>
    <row r="62" spans="1:9" ht="15" x14ac:dyDescent="0.15">
      <c r="A62" s="15" t="s">
        <v>145</v>
      </c>
      <c r="B62" s="19">
        <v>1.8069815195071901</v>
      </c>
      <c r="C62" s="18">
        <v>4.36960985626283</v>
      </c>
      <c r="D62" s="26">
        <v>0.45698151950719001</v>
      </c>
      <c r="E62" s="27">
        <v>3.01960985626283</v>
      </c>
      <c r="F62" s="28">
        <v>-0.15161442375468501</v>
      </c>
      <c r="G62" s="29" t="s">
        <v>6</v>
      </c>
      <c r="H62" s="35" t="s">
        <v>229</v>
      </c>
      <c r="I62" s="37">
        <v>133</v>
      </c>
    </row>
    <row r="63" spans="1:9" ht="15" x14ac:dyDescent="0.15">
      <c r="A63" s="15" t="s">
        <v>146</v>
      </c>
      <c r="B63" s="19">
        <v>1.83983572895277</v>
      </c>
      <c r="C63" s="18">
        <v>14.324435318275199</v>
      </c>
      <c r="D63" s="26"/>
      <c r="E63" s="27"/>
      <c r="F63" s="28"/>
      <c r="G63" s="29"/>
      <c r="H63" s="35"/>
      <c r="I63" s="37">
        <v>436</v>
      </c>
    </row>
    <row r="64" spans="1:9" ht="15" x14ac:dyDescent="0.15">
      <c r="A64" s="15" t="s">
        <v>147</v>
      </c>
      <c r="B64" s="19">
        <v>23.227926078028698</v>
      </c>
      <c r="C64" s="18">
        <v>64.427104722792606</v>
      </c>
      <c r="D64" s="26">
        <v>21.877926078028697</v>
      </c>
      <c r="E64" s="27">
        <v>63.077104722792605</v>
      </c>
      <c r="F64" s="28"/>
      <c r="G64" s="29"/>
      <c r="H64" s="35"/>
      <c r="I64" s="37">
        <v>1961</v>
      </c>
    </row>
    <row r="65" spans="1:9" ht="15" x14ac:dyDescent="0.15">
      <c r="A65" s="15" t="s">
        <v>148</v>
      </c>
      <c r="B65" s="19">
        <v>0.72279260780287502</v>
      </c>
      <c r="C65" s="18">
        <v>1.05133470225873</v>
      </c>
      <c r="D65" s="26"/>
      <c r="E65" s="27"/>
      <c r="F65" s="28">
        <v>-1.23319688779599</v>
      </c>
      <c r="G65" s="29" t="s">
        <v>12</v>
      </c>
      <c r="H65" s="35" t="s">
        <v>229</v>
      </c>
      <c r="I65" s="37">
        <v>32</v>
      </c>
    </row>
    <row r="66" spans="1:9" ht="15" x14ac:dyDescent="0.15">
      <c r="A66" s="15" t="s">
        <v>149</v>
      </c>
      <c r="B66" s="19">
        <v>63.540041067761798</v>
      </c>
      <c r="C66" s="18">
        <v>63.540041067761798</v>
      </c>
      <c r="D66" s="26">
        <v>62.190041067761797</v>
      </c>
      <c r="E66" s="27">
        <v>62.190041067761797</v>
      </c>
      <c r="F66" s="28">
        <v>1.2112852724834799</v>
      </c>
      <c r="G66" s="29" t="s">
        <v>8</v>
      </c>
      <c r="H66" s="35" t="s">
        <v>8</v>
      </c>
      <c r="I66" s="37">
        <v>1934</v>
      </c>
    </row>
    <row r="67" spans="1:9" ht="15" x14ac:dyDescent="0.15">
      <c r="A67" s="15" t="s">
        <v>150</v>
      </c>
      <c r="B67" s="19">
        <v>60.944558521560602</v>
      </c>
      <c r="C67" s="18">
        <v>60.944558521560602</v>
      </c>
      <c r="D67" s="26">
        <v>59.634558521560606</v>
      </c>
      <c r="E67" s="27">
        <v>59.634558521560606</v>
      </c>
      <c r="F67" s="28">
        <v>2.8561312697028098</v>
      </c>
      <c r="G67" s="29" t="s">
        <v>8</v>
      </c>
      <c r="H67" s="35" t="s">
        <v>8</v>
      </c>
      <c r="I67" s="37">
        <v>1855</v>
      </c>
    </row>
    <row r="68" spans="1:9" ht="15" x14ac:dyDescent="0.15">
      <c r="A68" s="15" t="s">
        <v>151</v>
      </c>
      <c r="B68" s="19">
        <v>59.827515400410697</v>
      </c>
      <c r="C68" s="18">
        <v>59.827515400410697</v>
      </c>
      <c r="D68" s="26">
        <v>58.477515400410695</v>
      </c>
      <c r="E68" s="27">
        <v>58.477515400410695</v>
      </c>
      <c r="F68" s="28">
        <v>2.8641987614858802</v>
      </c>
      <c r="G68" s="29" t="s">
        <v>8</v>
      </c>
      <c r="H68" s="35" t="s">
        <v>8</v>
      </c>
      <c r="I68" s="37">
        <v>1821</v>
      </c>
    </row>
    <row r="69" spans="1:9" ht="15" x14ac:dyDescent="0.15">
      <c r="A69" s="15" t="s">
        <v>152</v>
      </c>
      <c r="B69" s="19">
        <v>16.164271047227899</v>
      </c>
      <c r="C69" s="18">
        <v>60.418891170431202</v>
      </c>
      <c r="D69" s="26">
        <v>14.854271047227899</v>
      </c>
      <c r="E69" s="27">
        <v>59.1088911704312</v>
      </c>
      <c r="F69" s="28">
        <v>1.0207409946356401</v>
      </c>
      <c r="G69" s="29" t="s">
        <v>8</v>
      </c>
      <c r="H69" s="35" t="s">
        <v>8</v>
      </c>
      <c r="I69" s="37">
        <v>1839</v>
      </c>
    </row>
    <row r="70" spans="1:9" ht="15" x14ac:dyDescent="0.15">
      <c r="A70" s="15" t="s">
        <v>153</v>
      </c>
      <c r="B70" s="19">
        <v>1.87268993839836</v>
      </c>
      <c r="C70" s="18">
        <v>6.1437371663244296</v>
      </c>
      <c r="D70" s="26">
        <v>0.49268993839835984</v>
      </c>
      <c r="E70" s="27">
        <v>4.7637371663244297</v>
      </c>
      <c r="F70" s="28">
        <v>1.3935517040299701</v>
      </c>
      <c r="G70" s="29" t="s">
        <v>8</v>
      </c>
      <c r="H70" s="35" t="s">
        <v>8</v>
      </c>
      <c r="I70" s="37">
        <v>187</v>
      </c>
    </row>
    <row r="71" spans="1:9" ht="15" x14ac:dyDescent="0.15">
      <c r="A71" s="15" t="s">
        <v>154</v>
      </c>
      <c r="B71" s="19">
        <v>1.9055441478439401</v>
      </c>
      <c r="C71" s="18">
        <v>6.4394250513347</v>
      </c>
      <c r="D71" s="26"/>
      <c r="E71" s="27"/>
      <c r="F71" s="28">
        <v>1.1554705146109501</v>
      </c>
      <c r="G71" s="29" t="s">
        <v>8</v>
      </c>
      <c r="H71" s="35" t="s">
        <v>8</v>
      </c>
      <c r="I71" s="37">
        <v>196</v>
      </c>
    </row>
    <row r="72" spans="1:9" ht="15" x14ac:dyDescent="0.15">
      <c r="A72" s="15" t="s">
        <v>155</v>
      </c>
      <c r="B72" s="19">
        <v>57.429158110883002</v>
      </c>
      <c r="C72" s="18">
        <v>57.429158110883002</v>
      </c>
      <c r="D72" s="26">
        <v>56.109158110883001</v>
      </c>
      <c r="E72" s="27">
        <v>56.109158110883001</v>
      </c>
      <c r="F72" s="28">
        <v>1.9434282828298399</v>
      </c>
      <c r="G72" s="29" t="s">
        <v>8</v>
      </c>
      <c r="H72" s="35" t="s">
        <v>8</v>
      </c>
      <c r="I72" s="37">
        <v>1748</v>
      </c>
    </row>
    <row r="73" spans="1:9" ht="15" x14ac:dyDescent="0.15">
      <c r="A73" s="15" t="s">
        <v>156</v>
      </c>
      <c r="B73" s="19">
        <v>1.57700205338809</v>
      </c>
      <c r="C73" s="18">
        <v>3.51540041067762</v>
      </c>
      <c r="D73" s="26">
        <v>0.15700205338808981</v>
      </c>
      <c r="E73" s="27">
        <v>2.0954004106776196</v>
      </c>
      <c r="F73" s="28"/>
      <c r="G73" s="29"/>
      <c r="H73" s="35"/>
      <c r="I73" s="37">
        <v>107</v>
      </c>
    </row>
    <row r="74" spans="1:9" ht="15" x14ac:dyDescent="0.15">
      <c r="A74" s="15" t="s">
        <v>157</v>
      </c>
      <c r="B74" s="19">
        <v>52.796714579055397</v>
      </c>
      <c r="C74" s="18">
        <v>52.796714579055397</v>
      </c>
      <c r="D74" s="26">
        <v>51.506714579055398</v>
      </c>
      <c r="E74" s="27">
        <v>51.506714579055398</v>
      </c>
      <c r="F74" s="28">
        <v>4.3654542956189397</v>
      </c>
      <c r="G74" s="29" t="s">
        <v>8</v>
      </c>
      <c r="H74" s="35" t="s">
        <v>8</v>
      </c>
      <c r="I74" s="37">
        <v>1607</v>
      </c>
    </row>
    <row r="75" spans="1:9" ht="15" x14ac:dyDescent="0.15">
      <c r="A75" s="15" t="s">
        <v>158</v>
      </c>
      <c r="B75" s="19">
        <v>46.718685831622203</v>
      </c>
      <c r="C75" s="18">
        <v>46.718685831622203</v>
      </c>
      <c r="D75" s="26">
        <v>45.308685831622199</v>
      </c>
      <c r="E75" s="27">
        <v>45.308685831622199</v>
      </c>
      <c r="F75" s="28">
        <v>-0.114623161315238</v>
      </c>
      <c r="G75" s="29" t="s">
        <v>6</v>
      </c>
      <c r="H75" s="35" t="s">
        <v>229</v>
      </c>
      <c r="I75" s="37">
        <v>1422</v>
      </c>
    </row>
    <row r="76" spans="1:9" ht="15" x14ac:dyDescent="0.15">
      <c r="A76" s="15" t="s">
        <v>159</v>
      </c>
      <c r="B76" s="19">
        <v>1.9055441478439401</v>
      </c>
      <c r="C76" s="18">
        <v>20.139630390143701</v>
      </c>
      <c r="D76" s="26">
        <v>0.55554414784394024</v>
      </c>
      <c r="E76" s="27">
        <v>18.789630390143699</v>
      </c>
      <c r="F76" s="28">
        <v>0.32174173669275702</v>
      </c>
      <c r="G76" s="29" t="s">
        <v>6</v>
      </c>
      <c r="H76" s="35" t="s">
        <v>229</v>
      </c>
      <c r="I76" s="37">
        <v>613</v>
      </c>
    </row>
    <row r="77" spans="1:9" ht="15" x14ac:dyDescent="0.15">
      <c r="A77" s="15" t="s">
        <v>160</v>
      </c>
      <c r="B77" s="19">
        <v>4.96098562628337</v>
      </c>
      <c r="C77" s="18">
        <v>4.96098562628337</v>
      </c>
      <c r="D77" s="26">
        <v>3.6109856262833699</v>
      </c>
      <c r="E77" s="27">
        <v>3.6109856262833699</v>
      </c>
      <c r="F77" s="28">
        <v>2.3400853631117902E-3</v>
      </c>
      <c r="G77" s="29" t="s">
        <v>6</v>
      </c>
      <c r="H77" s="35" t="s">
        <v>229</v>
      </c>
      <c r="I77" s="37">
        <v>151</v>
      </c>
    </row>
    <row r="78" spans="1:9" ht="15" x14ac:dyDescent="0.15">
      <c r="A78" s="15" t="s">
        <v>161</v>
      </c>
      <c r="B78" s="19">
        <v>4.4353182751539997</v>
      </c>
      <c r="C78" s="18">
        <v>22.603696098562601</v>
      </c>
      <c r="D78" s="26">
        <v>3.0553182751539993</v>
      </c>
      <c r="E78" s="27">
        <v>21.223696098562602</v>
      </c>
      <c r="F78" s="28">
        <v>0.92106897526791098</v>
      </c>
      <c r="G78" s="29" t="s">
        <v>8</v>
      </c>
      <c r="H78" s="35" t="s">
        <v>8</v>
      </c>
      <c r="I78" s="37">
        <v>688</v>
      </c>
    </row>
    <row r="79" spans="1:9" ht="15" x14ac:dyDescent="0.15">
      <c r="A79" s="15" t="s">
        <v>162</v>
      </c>
      <c r="B79" s="19">
        <v>66.234086242299796</v>
      </c>
      <c r="C79" s="18">
        <v>66.234086242299796</v>
      </c>
      <c r="D79" s="26">
        <v>64.854086242299786</v>
      </c>
      <c r="E79" s="27">
        <v>64.854086242299786</v>
      </c>
      <c r="F79" s="28">
        <v>-0.79086172991830295</v>
      </c>
      <c r="G79" s="29" t="s">
        <v>12</v>
      </c>
      <c r="H79" s="35" t="s">
        <v>229</v>
      </c>
      <c r="I79" s="37">
        <v>2016</v>
      </c>
    </row>
    <row r="80" spans="1:9" ht="15" x14ac:dyDescent="0.15">
      <c r="A80" s="15" t="s">
        <v>163</v>
      </c>
      <c r="B80" s="19">
        <v>1.9055441478439401</v>
      </c>
      <c r="C80" s="18">
        <v>3.1540041067761799</v>
      </c>
      <c r="D80" s="26">
        <v>0.52554414784394021</v>
      </c>
      <c r="E80" s="27">
        <v>1.77400410677618</v>
      </c>
      <c r="F80" s="28">
        <v>2.5352627714576301</v>
      </c>
      <c r="G80" s="29" t="s">
        <v>8</v>
      </c>
      <c r="H80" s="35" t="s">
        <v>8</v>
      </c>
      <c r="I80" s="37">
        <v>96</v>
      </c>
    </row>
    <row r="81" spans="1:9" ht="15" x14ac:dyDescent="0.15">
      <c r="A81" s="15" t="s">
        <v>164</v>
      </c>
      <c r="B81" s="19">
        <v>0.75564681724845995</v>
      </c>
      <c r="C81" s="18">
        <v>3.4168377823408602</v>
      </c>
      <c r="D81" s="26"/>
      <c r="E81" s="27"/>
      <c r="F81" s="28">
        <v>0.31942975763570702</v>
      </c>
      <c r="G81" s="29" t="s">
        <v>6</v>
      </c>
      <c r="H81" s="35" t="s">
        <v>229</v>
      </c>
      <c r="I81" s="37">
        <v>104</v>
      </c>
    </row>
    <row r="82" spans="1:9" ht="15" x14ac:dyDescent="0.15">
      <c r="A82" s="15" t="s">
        <v>165</v>
      </c>
      <c r="B82" s="19">
        <v>6.0123203285420903</v>
      </c>
      <c r="C82" s="18">
        <v>17.839835728952799</v>
      </c>
      <c r="D82" s="26">
        <v>4.6723203285420905</v>
      </c>
      <c r="E82" s="27">
        <v>16.499835728952799</v>
      </c>
      <c r="F82" s="28"/>
      <c r="G82" s="29"/>
      <c r="H82" s="35"/>
      <c r="I82" s="37">
        <v>543</v>
      </c>
    </row>
    <row r="83" spans="1:9" ht="15" x14ac:dyDescent="0.15">
      <c r="A83" s="15" t="s">
        <v>166</v>
      </c>
      <c r="B83" s="19">
        <v>7.8521560574948701</v>
      </c>
      <c r="C83" s="18">
        <v>14.258726899384</v>
      </c>
      <c r="D83" s="26">
        <v>6.4721560574948702</v>
      </c>
      <c r="E83" s="27">
        <v>12.878726899383999</v>
      </c>
      <c r="F83" s="28">
        <v>3.8301987887453799</v>
      </c>
      <c r="G83" s="29" t="s">
        <v>8</v>
      </c>
      <c r="H83" s="35" t="s">
        <v>8</v>
      </c>
      <c r="I83" s="37">
        <v>434</v>
      </c>
    </row>
    <row r="84" spans="1:9" ht="15" x14ac:dyDescent="0.15">
      <c r="A84" s="15" t="s">
        <v>167</v>
      </c>
      <c r="B84" s="19">
        <v>2.0369609856262798</v>
      </c>
      <c r="C84" s="18">
        <v>3.2525667351129401</v>
      </c>
      <c r="D84" s="26">
        <v>0.65696098562627991</v>
      </c>
      <c r="E84" s="27">
        <v>1.8725667351129403</v>
      </c>
      <c r="F84" s="28">
        <v>-5.7352998196249998E-2</v>
      </c>
      <c r="G84" s="29" t="s">
        <v>6</v>
      </c>
      <c r="H84" s="35" t="s">
        <v>229</v>
      </c>
      <c r="I84" s="37">
        <v>99</v>
      </c>
    </row>
    <row r="85" spans="1:9" ht="15" x14ac:dyDescent="0.15">
      <c r="A85" s="15" t="s">
        <v>168</v>
      </c>
      <c r="B85" s="19">
        <v>1.9055441478439401</v>
      </c>
      <c r="C85" s="18">
        <v>13.963039014373701</v>
      </c>
      <c r="D85" s="26">
        <v>0.52554414784394021</v>
      </c>
      <c r="E85" s="27">
        <v>12.5830390143737</v>
      </c>
      <c r="F85" s="28">
        <v>2.3455460795548002</v>
      </c>
      <c r="G85" s="29" t="s">
        <v>8</v>
      </c>
      <c r="H85" s="35" t="s">
        <v>8</v>
      </c>
      <c r="I85" s="37">
        <v>425</v>
      </c>
    </row>
    <row r="86" spans="1:9" ht="15" x14ac:dyDescent="0.15">
      <c r="A86" s="15" t="s">
        <v>169</v>
      </c>
      <c r="B86" s="19">
        <v>61.043121149897303</v>
      </c>
      <c r="C86" s="18">
        <v>61.043121149897303</v>
      </c>
      <c r="D86" s="26">
        <v>59.6631211498973</v>
      </c>
      <c r="E86" s="27">
        <v>59.6631211498973</v>
      </c>
      <c r="F86" s="28">
        <v>1.4614742753429399</v>
      </c>
      <c r="G86" s="29" t="s">
        <v>8</v>
      </c>
      <c r="H86" s="35" t="s">
        <v>8</v>
      </c>
      <c r="I86" s="37">
        <v>1858</v>
      </c>
    </row>
    <row r="87" spans="1:9" ht="15" x14ac:dyDescent="0.15">
      <c r="A87" s="15" t="s">
        <v>170</v>
      </c>
      <c r="B87" s="19">
        <v>3.81108829568789</v>
      </c>
      <c r="C87" s="18">
        <v>3.81108829568789</v>
      </c>
      <c r="D87" s="26"/>
      <c r="E87" s="27"/>
      <c r="F87" s="28"/>
      <c r="G87" s="29"/>
      <c r="H87" s="35"/>
      <c r="I87" s="37">
        <v>116</v>
      </c>
    </row>
    <row r="88" spans="1:9" ht="15" x14ac:dyDescent="0.15">
      <c r="A88" s="15" t="s">
        <v>171</v>
      </c>
      <c r="B88" s="19">
        <v>1.93839835728953</v>
      </c>
      <c r="C88" s="18">
        <v>13.963039014373701</v>
      </c>
      <c r="D88" s="26">
        <v>0.58839835728952994</v>
      </c>
      <c r="E88" s="27">
        <v>12.613039014373701</v>
      </c>
      <c r="F88" s="28">
        <v>-2.4800090435198401</v>
      </c>
      <c r="G88" s="29" t="s">
        <v>12</v>
      </c>
      <c r="H88" s="35" t="s">
        <v>229</v>
      </c>
      <c r="I88" s="37">
        <v>425</v>
      </c>
    </row>
    <row r="89" spans="1:9" ht="15" x14ac:dyDescent="0.15">
      <c r="A89" s="15" t="s">
        <v>172</v>
      </c>
      <c r="B89" s="19">
        <v>1.87268993839836</v>
      </c>
      <c r="C89" s="18">
        <v>56.049281314168397</v>
      </c>
      <c r="D89" s="26">
        <v>0.33268993839835992</v>
      </c>
      <c r="E89" s="27">
        <v>54.509281314168398</v>
      </c>
      <c r="F89" s="28">
        <v>2.55419769742009</v>
      </c>
      <c r="G89" s="29" t="s">
        <v>8</v>
      </c>
      <c r="H89" s="35" t="s">
        <v>8</v>
      </c>
      <c r="I89" s="37">
        <v>1706</v>
      </c>
    </row>
    <row r="90" spans="1:9" ht="15" x14ac:dyDescent="0.15">
      <c r="A90" s="15" t="s">
        <v>173</v>
      </c>
      <c r="B90" s="19">
        <v>1.87268993839836</v>
      </c>
      <c r="C90" s="18">
        <v>57.921971252566699</v>
      </c>
      <c r="D90" s="26">
        <v>0.49268993839835984</v>
      </c>
      <c r="E90" s="27">
        <v>56.541971252566697</v>
      </c>
      <c r="F90" s="28">
        <v>2.4382416438164798</v>
      </c>
      <c r="G90" s="29" t="s">
        <v>8</v>
      </c>
      <c r="H90" s="35" t="s">
        <v>8</v>
      </c>
      <c r="I90" s="37">
        <v>1763</v>
      </c>
    </row>
    <row r="91" spans="1:9" ht="15" x14ac:dyDescent="0.15">
      <c r="A91" s="15" t="s">
        <v>174</v>
      </c>
      <c r="B91" s="19">
        <v>8.0492813141683808</v>
      </c>
      <c r="C91" s="18">
        <v>25.330595482546201</v>
      </c>
      <c r="D91" s="26">
        <v>6.6392813141683797</v>
      </c>
      <c r="E91" s="27">
        <v>23.920595482546201</v>
      </c>
      <c r="F91" s="28">
        <v>0.222415659278171</v>
      </c>
      <c r="G91" s="29" t="s">
        <v>6</v>
      </c>
      <c r="H91" s="35" t="s">
        <v>229</v>
      </c>
      <c r="I91" s="37">
        <v>771</v>
      </c>
    </row>
    <row r="92" spans="1:9" ht="15" x14ac:dyDescent="0.15">
      <c r="A92" s="15" t="s">
        <v>175</v>
      </c>
      <c r="B92" s="19">
        <v>1.97125256673511</v>
      </c>
      <c r="C92" s="18">
        <v>3.8439425051334699</v>
      </c>
      <c r="D92" s="26">
        <v>0.1312525667351101</v>
      </c>
      <c r="E92" s="27">
        <v>2.0039425051334701</v>
      </c>
      <c r="F92" s="28">
        <v>0.53659699512937098</v>
      </c>
      <c r="G92" s="29" t="s">
        <v>6</v>
      </c>
      <c r="H92" s="35" t="s">
        <v>229</v>
      </c>
      <c r="I92" s="37">
        <v>117</v>
      </c>
    </row>
    <row r="93" spans="1:9" ht="15" x14ac:dyDescent="0.15">
      <c r="A93" s="15" t="s">
        <v>176</v>
      </c>
      <c r="B93" s="19">
        <v>10.0862422997947</v>
      </c>
      <c r="C93" s="18">
        <v>18.9897330595483</v>
      </c>
      <c r="D93" s="26">
        <v>8.6662422997946997</v>
      </c>
      <c r="E93" s="27">
        <v>17.569733059548298</v>
      </c>
      <c r="F93" s="28">
        <v>0.699041905082599</v>
      </c>
      <c r="G93" s="29" t="s">
        <v>6</v>
      </c>
      <c r="H93" s="35" t="s">
        <v>229</v>
      </c>
      <c r="I93" s="37">
        <v>578</v>
      </c>
    </row>
    <row r="94" spans="1:9" ht="15" x14ac:dyDescent="0.15">
      <c r="A94" s="15" t="s">
        <v>177</v>
      </c>
      <c r="B94" s="19">
        <v>1.87268993839836</v>
      </c>
      <c r="C94" s="18">
        <v>4.7967145790554397</v>
      </c>
      <c r="D94" s="26">
        <v>0.49268993839835984</v>
      </c>
      <c r="E94" s="27">
        <v>3.4167145790554398</v>
      </c>
      <c r="F94" s="28">
        <v>-1.1920555318268999</v>
      </c>
      <c r="G94" s="29" t="s">
        <v>12</v>
      </c>
      <c r="H94" s="35" t="s">
        <v>229</v>
      </c>
      <c r="I94" s="37">
        <v>146</v>
      </c>
    </row>
    <row r="95" spans="1:9" ht="15" x14ac:dyDescent="0.15">
      <c r="A95" s="15" t="s">
        <v>178</v>
      </c>
      <c r="B95" s="19">
        <v>3.9425051334702301</v>
      </c>
      <c r="C95" s="18">
        <v>8.18069815195072</v>
      </c>
      <c r="D95" s="26">
        <v>2.5625051334702302</v>
      </c>
      <c r="E95" s="27">
        <v>6.8006981519507201</v>
      </c>
      <c r="F95" s="28"/>
      <c r="G95" s="29"/>
      <c r="H95" s="35"/>
      <c r="I95" s="37">
        <v>249</v>
      </c>
    </row>
    <row r="96" spans="1:9" ht="15" x14ac:dyDescent="0.15">
      <c r="A96" s="15" t="s">
        <v>179</v>
      </c>
      <c r="B96" s="19">
        <v>1.93839835728953</v>
      </c>
      <c r="C96" s="18">
        <v>7.8850102669404496</v>
      </c>
      <c r="D96" s="26">
        <v>0.55839835728953013</v>
      </c>
      <c r="E96" s="27">
        <v>6.5050102669404497</v>
      </c>
      <c r="F96" s="28"/>
      <c r="G96" s="29"/>
      <c r="H96" s="35"/>
      <c r="I96" s="37">
        <v>240</v>
      </c>
    </row>
    <row r="97" spans="1:9" ht="15" x14ac:dyDescent="0.15">
      <c r="A97" s="15" t="s">
        <v>180</v>
      </c>
      <c r="B97" s="19">
        <v>55.326488706365502</v>
      </c>
      <c r="C97" s="18">
        <v>55.326488706365502</v>
      </c>
      <c r="D97" s="26">
        <v>53.9464887063655</v>
      </c>
      <c r="E97" s="27">
        <v>53.9464887063655</v>
      </c>
      <c r="F97" s="28">
        <v>1.7330833204863401</v>
      </c>
      <c r="G97" s="29" t="s">
        <v>8</v>
      </c>
      <c r="H97" s="35" t="s">
        <v>8</v>
      </c>
      <c r="I97" s="37">
        <v>1684</v>
      </c>
    </row>
    <row r="98" spans="1:9" ht="15" x14ac:dyDescent="0.15">
      <c r="A98" s="15" t="s">
        <v>181</v>
      </c>
      <c r="B98" s="19">
        <v>1.83983572895277</v>
      </c>
      <c r="C98" s="18">
        <v>9.6919917864476393</v>
      </c>
      <c r="D98" s="26">
        <v>0.45983572895276992</v>
      </c>
      <c r="E98" s="27">
        <v>8.3119917864476385</v>
      </c>
      <c r="F98" s="28"/>
      <c r="G98" s="29"/>
      <c r="H98" s="35"/>
      <c r="I98" s="37">
        <v>295</v>
      </c>
    </row>
    <row r="99" spans="1:9" ht="15" x14ac:dyDescent="0.15">
      <c r="A99" s="15" t="s">
        <v>182</v>
      </c>
      <c r="B99" s="19">
        <v>56.9691991786448</v>
      </c>
      <c r="C99" s="18">
        <v>56.9691991786448</v>
      </c>
      <c r="D99" s="26">
        <v>53.749199178644801</v>
      </c>
      <c r="E99" s="27">
        <v>53.749199178644801</v>
      </c>
      <c r="F99" s="28">
        <v>2.9383298949494701</v>
      </c>
      <c r="G99" s="29" t="s">
        <v>8</v>
      </c>
      <c r="H99" s="35" t="s">
        <v>8</v>
      </c>
      <c r="I99" s="37">
        <v>1734</v>
      </c>
    </row>
    <row r="100" spans="1:9" ht="15" x14ac:dyDescent="0.15">
      <c r="A100" s="15" t="s">
        <v>183</v>
      </c>
      <c r="B100" s="19">
        <v>3.9425051334702301</v>
      </c>
      <c r="C100" s="18">
        <v>36.501026694045201</v>
      </c>
      <c r="D100" s="26">
        <v>2.6025051334702303</v>
      </c>
      <c r="E100" s="27">
        <v>35.161026694045205</v>
      </c>
      <c r="F100" s="28">
        <v>1.71378328995367</v>
      </c>
      <c r="G100" s="29" t="s">
        <v>8</v>
      </c>
      <c r="H100" s="35" t="s">
        <v>8</v>
      </c>
      <c r="I100" s="37">
        <v>1111</v>
      </c>
    </row>
    <row r="101" spans="1:9" ht="15" x14ac:dyDescent="0.15">
      <c r="A101" s="15" t="s">
        <v>184</v>
      </c>
      <c r="B101" s="19">
        <v>1.9055441478439401</v>
      </c>
      <c r="C101" s="18">
        <v>13.7330595482546</v>
      </c>
      <c r="D101" s="26">
        <v>0.52554414784394021</v>
      </c>
      <c r="E101" s="27">
        <v>12.353059548254599</v>
      </c>
      <c r="F101" s="28">
        <v>-0.63027932659596098</v>
      </c>
      <c r="G101" s="29" t="s">
        <v>6</v>
      </c>
      <c r="H101" s="35" t="s">
        <v>229</v>
      </c>
      <c r="I101" s="37">
        <v>418</v>
      </c>
    </row>
    <row r="102" spans="1:9" ht="15" x14ac:dyDescent="0.15">
      <c r="A102" s="15" t="s">
        <v>185</v>
      </c>
      <c r="B102" s="19">
        <v>1.93839835728953</v>
      </c>
      <c r="C102" s="18">
        <v>9.4948665297741304</v>
      </c>
      <c r="D102" s="26">
        <v>0.58839835728952994</v>
      </c>
      <c r="E102" s="27">
        <v>8.1448665297741307</v>
      </c>
      <c r="F102" s="28"/>
      <c r="G102" s="29"/>
      <c r="H102" s="35"/>
      <c r="I102" s="37">
        <v>289</v>
      </c>
    </row>
    <row r="103" spans="1:9" ht="15" x14ac:dyDescent="0.15">
      <c r="A103" s="15" t="s">
        <v>186</v>
      </c>
      <c r="B103" s="19">
        <v>13.6016427104723</v>
      </c>
      <c r="C103" s="18">
        <v>54.537987679671502</v>
      </c>
      <c r="D103" s="26">
        <v>12.221642710472301</v>
      </c>
      <c r="E103" s="27">
        <v>53.157987679671507</v>
      </c>
      <c r="F103" s="28">
        <v>-2.0875749161579198</v>
      </c>
      <c r="G103" s="29" t="s">
        <v>12</v>
      </c>
      <c r="H103" s="35" t="s">
        <v>229</v>
      </c>
      <c r="I103" s="37">
        <v>1660</v>
      </c>
    </row>
    <row r="104" spans="1:9" ht="15" x14ac:dyDescent="0.15">
      <c r="A104" s="15" t="s">
        <v>187</v>
      </c>
      <c r="B104" s="19">
        <v>1.14989733059548</v>
      </c>
      <c r="C104" s="18">
        <v>2.3655030800821399</v>
      </c>
      <c r="D104" s="26"/>
      <c r="E104" s="27"/>
      <c r="F104" s="28">
        <v>2.6411154936715402</v>
      </c>
      <c r="G104" s="29" t="s">
        <v>8</v>
      </c>
      <c r="H104" s="35" t="s">
        <v>8</v>
      </c>
      <c r="I104" s="37">
        <v>72</v>
      </c>
    </row>
    <row r="105" spans="1:9" ht="15" x14ac:dyDescent="0.15">
      <c r="A105" s="15" t="s">
        <v>188</v>
      </c>
      <c r="B105" s="19">
        <v>1.87268993839836</v>
      </c>
      <c r="C105" s="18">
        <v>5.7823408624230002</v>
      </c>
      <c r="D105" s="26">
        <v>0.49268993839835984</v>
      </c>
      <c r="E105" s="27">
        <v>4.4023408624230003</v>
      </c>
      <c r="F105" s="28">
        <v>-0.77487594147069705</v>
      </c>
      <c r="G105" s="29" t="s">
        <v>12</v>
      </c>
      <c r="H105" s="35" t="s">
        <v>229</v>
      </c>
      <c r="I105" s="37">
        <v>176</v>
      </c>
    </row>
    <row r="106" spans="1:9" ht="15" x14ac:dyDescent="0.15">
      <c r="A106" s="15" t="s">
        <v>189</v>
      </c>
      <c r="B106" s="19">
        <v>1.87268993839836</v>
      </c>
      <c r="C106" s="18">
        <v>19.285420944558499</v>
      </c>
      <c r="D106" s="26">
        <v>0.46268993839835981</v>
      </c>
      <c r="E106" s="27">
        <v>17.875420944558499</v>
      </c>
      <c r="F106" s="28">
        <v>-0.214981159753802</v>
      </c>
      <c r="G106" s="29" t="s">
        <v>6</v>
      </c>
      <c r="H106" s="35" t="s">
        <v>229</v>
      </c>
      <c r="I106" s="37">
        <v>587</v>
      </c>
    </row>
    <row r="107" spans="1:9" ht="17" thickBot="1" x14ac:dyDescent="0.2">
      <c r="A107" s="71" t="s">
        <v>190</v>
      </c>
      <c r="B107" s="20">
        <v>1.87268993839836</v>
      </c>
      <c r="C107" s="21">
        <v>7.5893223819301898</v>
      </c>
      <c r="D107" s="30"/>
      <c r="E107" s="31"/>
      <c r="F107" s="32">
        <v>0.967180208235352</v>
      </c>
      <c r="G107" s="33" t="s">
        <v>8</v>
      </c>
      <c r="H107" s="36" t="s">
        <v>8</v>
      </c>
      <c r="I107" s="38">
        <v>231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7"/>
  <sheetViews>
    <sheetView topLeftCell="A10" workbookViewId="0">
      <selection activeCell="I30" sqref="I30"/>
    </sheetView>
  </sheetViews>
  <sheetFormatPr baseColWidth="10" defaultRowHeight="13" x14ac:dyDescent="0.15"/>
  <sheetData>
    <row r="1" spans="1:8" x14ac:dyDescent="0.15">
      <c r="A1" t="s">
        <v>320</v>
      </c>
      <c r="H1" t="s">
        <v>352</v>
      </c>
    </row>
    <row r="2" spans="1:8" x14ac:dyDescent="0.15">
      <c r="A2" t="s">
        <v>232</v>
      </c>
      <c r="H2" t="s">
        <v>232</v>
      </c>
    </row>
    <row r="3" spans="1:8" x14ac:dyDescent="0.15">
      <c r="A3" t="s">
        <v>233</v>
      </c>
      <c r="H3" t="s">
        <v>233</v>
      </c>
    </row>
    <row r="5" spans="1:8" x14ac:dyDescent="0.15">
      <c r="A5" t="s">
        <v>321</v>
      </c>
      <c r="H5" t="s">
        <v>340</v>
      </c>
    </row>
    <row r="7" spans="1:8" x14ac:dyDescent="0.15">
      <c r="A7" t="s">
        <v>322</v>
      </c>
      <c r="H7" t="s">
        <v>322</v>
      </c>
    </row>
    <row r="8" spans="1:8" x14ac:dyDescent="0.15">
      <c r="A8" t="s">
        <v>323</v>
      </c>
      <c r="H8" t="s">
        <v>341</v>
      </c>
    </row>
    <row r="9" spans="1:8" x14ac:dyDescent="0.15">
      <c r="A9" t="s">
        <v>324</v>
      </c>
      <c r="H9" t="s">
        <v>342</v>
      </c>
    </row>
    <row r="10" spans="1:8" x14ac:dyDescent="0.15">
      <c r="A10" t="s">
        <v>325</v>
      </c>
      <c r="H10" t="s">
        <v>343</v>
      </c>
    </row>
    <row r="11" spans="1:8" x14ac:dyDescent="0.15">
      <c r="A11" t="s">
        <v>378</v>
      </c>
      <c r="H11" t="s">
        <v>397</v>
      </c>
    </row>
    <row r="12" spans="1:8" x14ac:dyDescent="0.15">
      <c r="A12" t="s">
        <v>379</v>
      </c>
      <c r="H12" t="s">
        <v>398</v>
      </c>
    </row>
    <row r="13" spans="1:8" x14ac:dyDescent="0.15">
      <c r="A13" t="s">
        <v>380</v>
      </c>
      <c r="H13" t="s">
        <v>399</v>
      </c>
    </row>
    <row r="14" spans="1:8" x14ac:dyDescent="0.15">
      <c r="A14" t="s">
        <v>381</v>
      </c>
      <c r="H14" t="s">
        <v>400</v>
      </c>
    </row>
    <row r="15" spans="1:8" x14ac:dyDescent="0.15">
      <c r="A15" t="s">
        <v>326</v>
      </c>
      <c r="H15" t="s">
        <v>401</v>
      </c>
    </row>
    <row r="16" spans="1:8" x14ac:dyDescent="0.15">
      <c r="A16" t="s">
        <v>327</v>
      </c>
      <c r="H16" t="s">
        <v>402</v>
      </c>
    </row>
    <row r="17" spans="1:8" x14ac:dyDescent="0.15">
      <c r="A17" t="s">
        <v>328</v>
      </c>
      <c r="H17" t="s">
        <v>403</v>
      </c>
    </row>
    <row r="18" spans="1:8" x14ac:dyDescent="0.15">
      <c r="A18" t="s">
        <v>329</v>
      </c>
      <c r="H18" t="s">
        <v>404</v>
      </c>
    </row>
    <row r="19" spans="1:8" x14ac:dyDescent="0.15">
      <c r="A19" t="s">
        <v>382</v>
      </c>
      <c r="H19" t="s">
        <v>405</v>
      </c>
    </row>
    <row r="20" spans="1:8" x14ac:dyDescent="0.15">
      <c r="A20" t="s">
        <v>383</v>
      </c>
      <c r="H20" t="s">
        <v>406</v>
      </c>
    </row>
    <row r="21" spans="1:8" x14ac:dyDescent="0.15">
      <c r="A21" t="s">
        <v>384</v>
      </c>
      <c r="H21" t="s">
        <v>407</v>
      </c>
    </row>
    <row r="22" spans="1:8" x14ac:dyDescent="0.15">
      <c r="A22" t="s">
        <v>385</v>
      </c>
      <c r="H22" t="s">
        <v>408</v>
      </c>
    </row>
    <row r="23" spans="1:8" x14ac:dyDescent="0.15">
      <c r="A23" t="s">
        <v>241</v>
      </c>
      <c r="H23" t="s">
        <v>241</v>
      </c>
    </row>
    <row r="24" spans="1:8" x14ac:dyDescent="0.15">
      <c r="A24" t="s">
        <v>242</v>
      </c>
      <c r="H24" t="s">
        <v>242</v>
      </c>
    </row>
    <row r="26" spans="1:8" x14ac:dyDescent="0.15">
      <c r="A26" t="s">
        <v>330</v>
      </c>
      <c r="H26" t="s">
        <v>330</v>
      </c>
    </row>
    <row r="27" spans="1:8" x14ac:dyDescent="0.15">
      <c r="A27" t="s">
        <v>386</v>
      </c>
      <c r="H27" t="s">
        <v>409</v>
      </c>
    </row>
    <row r="28" spans="1:8" x14ac:dyDescent="0.15">
      <c r="A28" t="s">
        <v>387</v>
      </c>
      <c r="H28" t="s">
        <v>410</v>
      </c>
    </row>
    <row r="29" spans="1:8" x14ac:dyDescent="0.15">
      <c r="A29" t="s">
        <v>388</v>
      </c>
      <c r="H29" t="s">
        <v>411</v>
      </c>
    </row>
    <row r="30" spans="1:8" x14ac:dyDescent="0.15">
      <c r="A30" t="s">
        <v>389</v>
      </c>
      <c r="H30" t="s">
        <v>412</v>
      </c>
    </row>
    <row r="31" spans="1:8" x14ac:dyDescent="0.15">
      <c r="A31" t="s">
        <v>390</v>
      </c>
      <c r="H31" t="s">
        <v>413</v>
      </c>
    </row>
    <row r="32" spans="1:8" x14ac:dyDescent="0.15">
      <c r="A32" t="s">
        <v>391</v>
      </c>
      <c r="H32" t="s">
        <v>414</v>
      </c>
    </row>
    <row r="33" spans="1:8" x14ac:dyDescent="0.15">
      <c r="A33" t="s">
        <v>392</v>
      </c>
      <c r="H33" t="s">
        <v>415</v>
      </c>
    </row>
    <row r="34" spans="1:8" x14ac:dyDescent="0.15">
      <c r="A34" t="s">
        <v>331</v>
      </c>
      <c r="H34" t="s">
        <v>331</v>
      </c>
    </row>
    <row r="35" spans="1:8" x14ac:dyDescent="0.15">
      <c r="A35" t="s">
        <v>332</v>
      </c>
      <c r="H35" t="s">
        <v>344</v>
      </c>
    </row>
    <row r="36" spans="1:8" x14ac:dyDescent="0.15">
      <c r="A36" t="s">
        <v>333</v>
      </c>
      <c r="H36" t="s">
        <v>345</v>
      </c>
    </row>
    <row r="37" spans="1:8" x14ac:dyDescent="0.15">
      <c r="A37" t="s">
        <v>334</v>
      </c>
      <c r="H37" t="s">
        <v>346</v>
      </c>
    </row>
    <row r="38" spans="1:8" x14ac:dyDescent="0.15">
      <c r="A38" t="s">
        <v>393</v>
      </c>
      <c r="H38" t="s">
        <v>416</v>
      </c>
    </row>
    <row r="39" spans="1:8" x14ac:dyDescent="0.15">
      <c r="A39" t="s">
        <v>394</v>
      </c>
      <c r="H39" t="s">
        <v>417</v>
      </c>
    </row>
    <row r="40" spans="1:8" x14ac:dyDescent="0.15">
      <c r="A40" t="s">
        <v>395</v>
      </c>
      <c r="H40" t="s">
        <v>418</v>
      </c>
    </row>
    <row r="41" spans="1:8" x14ac:dyDescent="0.15">
      <c r="A41" t="s">
        <v>396</v>
      </c>
      <c r="H41" t="s">
        <v>419</v>
      </c>
    </row>
    <row r="43" spans="1:8" x14ac:dyDescent="0.15">
      <c r="A43" t="s">
        <v>335</v>
      </c>
      <c r="H43" t="s">
        <v>347</v>
      </c>
    </row>
    <row r="44" spans="1:8" x14ac:dyDescent="0.15">
      <c r="A44" t="s">
        <v>336</v>
      </c>
      <c r="H44" t="s">
        <v>348</v>
      </c>
    </row>
    <row r="45" spans="1:8" x14ac:dyDescent="0.15">
      <c r="A45" t="s">
        <v>337</v>
      </c>
      <c r="H45" t="s">
        <v>349</v>
      </c>
    </row>
    <row r="46" spans="1:8" x14ac:dyDescent="0.15">
      <c r="A46" t="s">
        <v>338</v>
      </c>
      <c r="H46" t="s">
        <v>350</v>
      </c>
    </row>
    <row r="47" spans="1:8" x14ac:dyDescent="0.15">
      <c r="A47" t="s">
        <v>339</v>
      </c>
      <c r="H47" t="s">
        <v>351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8"/>
  <sheetViews>
    <sheetView zoomScale="75" zoomScaleNormal="75" zoomScalePageLayoutView="75" workbookViewId="0">
      <selection activeCell="M39" sqref="M39"/>
    </sheetView>
  </sheetViews>
  <sheetFormatPr baseColWidth="10" defaultRowHeight="13" x14ac:dyDescent="0.15"/>
  <cols>
    <col min="1" max="1" width="15" bestFit="1" customWidth="1"/>
    <col min="2" max="2" width="17.33203125" bestFit="1" customWidth="1"/>
    <col min="3" max="3" width="16.6640625" bestFit="1" customWidth="1"/>
    <col min="4" max="4" width="17.5" bestFit="1" customWidth="1"/>
    <col min="5" max="5" width="16.83203125" bestFit="1" customWidth="1"/>
    <col min="6" max="6" width="17" bestFit="1" customWidth="1"/>
    <col min="7" max="8" width="17.5" bestFit="1" customWidth="1"/>
    <col min="9" max="9" width="15" style="3" bestFit="1" customWidth="1"/>
    <col min="11" max="11" width="16.1640625" bestFit="1" customWidth="1"/>
    <col min="12" max="12" width="3.5" bestFit="1" customWidth="1"/>
    <col min="13" max="13" width="16.33203125" bestFit="1" customWidth="1"/>
    <col min="14" max="14" width="11.5" customWidth="1"/>
    <col min="15" max="15" width="5.6640625" hidden="1" customWidth="1"/>
    <col min="16" max="16" width="10.1640625" bestFit="1" customWidth="1"/>
    <col min="17" max="17" width="7" hidden="1" customWidth="1"/>
    <col min="18" max="18" width="10.1640625" bestFit="1" customWidth="1"/>
    <col min="19" max="19" width="10.33203125" customWidth="1"/>
    <col min="20" max="20" width="10.83203125" bestFit="1" customWidth="1"/>
    <col min="21" max="21" width="5.6640625" hidden="1" customWidth="1"/>
    <col min="22" max="22" width="10.1640625" customWidth="1"/>
    <col min="23" max="23" width="7" hidden="1" customWidth="1"/>
    <col min="24" max="25" width="11" bestFit="1" customWidth="1"/>
  </cols>
  <sheetData>
    <row r="1" spans="1:25" ht="12" customHeight="1" x14ac:dyDescent="0.15">
      <c r="A1" s="85" t="s">
        <v>422</v>
      </c>
      <c r="B1" s="86" t="s">
        <v>424</v>
      </c>
      <c r="C1" s="87" t="s">
        <v>425</v>
      </c>
      <c r="D1" s="88" t="s">
        <v>426</v>
      </c>
      <c r="E1" s="90" t="s">
        <v>427</v>
      </c>
      <c r="F1" s="92" t="s">
        <v>2</v>
      </c>
      <c r="G1" s="79" t="s">
        <v>228</v>
      </c>
      <c r="H1" s="81" t="s">
        <v>227</v>
      </c>
      <c r="I1" s="83" t="s">
        <v>423</v>
      </c>
    </row>
    <row r="2" spans="1:25" ht="14" thickBot="1" x14ac:dyDescent="0.2">
      <c r="A2" s="85"/>
      <c r="B2" s="86"/>
      <c r="C2" s="87"/>
      <c r="D2" s="89"/>
      <c r="E2" s="91"/>
      <c r="F2" s="93"/>
      <c r="G2" s="80"/>
      <c r="H2" s="82"/>
      <c r="I2" s="84"/>
    </row>
    <row r="3" spans="1:25" ht="43" thickBot="1" x14ac:dyDescent="0.2">
      <c r="A3" s="14" t="s">
        <v>85</v>
      </c>
      <c r="B3" s="17">
        <v>1.9055441478439401</v>
      </c>
      <c r="C3" s="18">
        <v>10.611909650924</v>
      </c>
      <c r="D3" s="22"/>
      <c r="E3" s="23"/>
      <c r="F3" s="24"/>
      <c r="G3" s="25"/>
      <c r="H3" s="34"/>
      <c r="I3" s="37">
        <v>323</v>
      </c>
      <c r="K3" s="48" t="s">
        <v>428</v>
      </c>
      <c r="L3" s="50" t="s">
        <v>433</v>
      </c>
      <c r="M3" s="68" t="s">
        <v>437</v>
      </c>
      <c r="N3" s="69" t="s">
        <v>431</v>
      </c>
      <c r="O3" s="49" t="s">
        <v>434</v>
      </c>
      <c r="P3" s="49" t="s">
        <v>435</v>
      </c>
      <c r="Q3" s="49" t="s">
        <v>430</v>
      </c>
      <c r="R3" s="60" t="s">
        <v>438</v>
      </c>
      <c r="S3" s="61" t="s">
        <v>439</v>
      </c>
      <c r="T3" s="70" t="s">
        <v>432</v>
      </c>
      <c r="U3" s="49" t="s">
        <v>434</v>
      </c>
      <c r="V3" s="49" t="s">
        <v>436</v>
      </c>
      <c r="W3" s="49" t="s">
        <v>430</v>
      </c>
      <c r="X3" s="60" t="s">
        <v>438</v>
      </c>
      <c r="Y3" s="61" t="s">
        <v>439</v>
      </c>
    </row>
    <row r="4" spans="1:25" ht="15" x14ac:dyDescent="0.15">
      <c r="A4" s="15" t="s">
        <v>86</v>
      </c>
      <c r="B4" s="19">
        <v>2.7597535934291599</v>
      </c>
      <c r="C4" s="18">
        <v>6.5379876796714598</v>
      </c>
      <c r="D4" s="26">
        <v>1.3497535934291602</v>
      </c>
      <c r="E4" s="27">
        <v>5.1279876796714596</v>
      </c>
      <c r="F4" s="28">
        <v>0.22471691559482601</v>
      </c>
      <c r="G4" s="29" t="s">
        <v>6</v>
      </c>
      <c r="H4" s="35" t="s">
        <v>229</v>
      </c>
      <c r="I4" s="37">
        <v>199</v>
      </c>
      <c r="K4" s="45" t="s">
        <v>429</v>
      </c>
      <c r="L4" s="51">
        <v>76</v>
      </c>
      <c r="M4" s="54">
        <f>MEDIAN($I3:$I78)</f>
        <v>321.5</v>
      </c>
      <c r="N4" s="57">
        <f>MEDIAN($B3:$B78)</f>
        <v>1.9055441478439401</v>
      </c>
      <c r="O4" s="47">
        <f>STDEV(B3:B78)</f>
        <v>18.074287257605683</v>
      </c>
      <c r="P4" s="47">
        <f>AVERAGE($B3:$B78)</f>
        <v>9.8199502863936043</v>
      </c>
      <c r="Q4" s="47">
        <f>CONFIDENCE(0.05,O4,$L4)</f>
        <v>4.0635206883648403</v>
      </c>
      <c r="R4" s="46">
        <f>$P4-$Q4</f>
        <v>5.7564295980287641</v>
      </c>
      <c r="S4" s="62">
        <f>$P4+$Q4</f>
        <v>13.883470974758445</v>
      </c>
      <c r="T4" s="63">
        <f>MEDIAN($C3:$C78)</f>
        <v>10.562628336755651</v>
      </c>
      <c r="U4" s="47">
        <f>STDEV(C3:C78)</f>
        <v>20.386451079498386</v>
      </c>
      <c r="V4" s="47">
        <f>AVERAGE($C3:$C78)</f>
        <v>20.633308116286607</v>
      </c>
      <c r="W4" s="47">
        <f>CONFIDENCE(0.05,U4,$L4)</f>
        <v>4.5833489610507279</v>
      </c>
      <c r="X4" s="46">
        <f>$V4-$W4</f>
        <v>16.049959155235879</v>
      </c>
      <c r="Y4" s="62">
        <f>$V4+$W4</f>
        <v>25.216657077337334</v>
      </c>
    </row>
    <row r="5" spans="1:25" ht="15" x14ac:dyDescent="0.15">
      <c r="A5" s="15" t="s">
        <v>87</v>
      </c>
      <c r="B5" s="19">
        <v>1.4127310061601599</v>
      </c>
      <c r="C5" s="18">
        <v>5.6837782340862404</v>
      </c>
      <c r="D5" s="26">
        <v>3.2731006160160003E-2</v>
      </c>
      <c r="E5" s="27">
        <v>4.3037782340862405</v>
      </c>
      <c r="F5" s="28">
        <v>2.2085070156340199</v>
      </c>
      <c r="G5" s="29" t="s">
        <v>8</v>
      </c>
      <c r="H5" s="35" t="s">
        <v>8</v>
      </c>
      <c r="I5" s="37">
        <v>173</v>
      </c>
      <c r="K5" s="41" t="s">
        <v>12</v>
      </c>
      <c r="L5" s="52">
        <v>9</v>
      </c>
      <c r="M5" s="55">
        <f>MEDIAN($I3:$I11)</f>
        <v>323</v>
      </c>
      <c r="N5" s="58">
        <f>MEDIAN($B3:$B11)</f>
        <v>3.2525667351129401</v>
      </c>
      <c r="O5" s="40">
        <f>STDEV(B3:B11)</f>
        <v>19.95836437958123</v>
      </c>
      <c r="P5" s="40">
        <f>AVERAGE($B3:$B11)</f>
        <v>11.926078028747439</v>
      </c>
      <c r="Q5" s="40">
        <f t="shared" ref="Q5:Q7" si="0">CONFIDENCE(0.05,O5,$L5)</f>
        <v>13.039225124768768</v>
      </c>
      <c r="R5" s="39">
        <f t="shared" ref="R5:R7" si="1">$P5-$Q5</f>
        <v>-1.1131470960213292</v>
      </c>
      <c r="S5" s="64">
        <f t="shared" ref="S5:S7" si="2">$P5+$Q5</f>
        <v>24.965303153516206</v>
      </c>
      <c r="T5" s="65">
        <f>MEDIAN($C3:$C11)</f>
        <v>10.611909650924</v>
      </c>
      <c r="U5" s="40">
        <f>STDEV(C3:C11)</f>
        <v>20.761715897889946</v>
      </c>
      <c r="V5" s="40">
        <f>AVERAGE($C3:$C11)</f>
        <v>20.106776180698152</v>
      </c>
      <c r="W5" s="40">
        <f t="shared" ref="W5:W7" si="3">CONFIDENCE(0.05,U5,$L5)</f>
        <v>13.564071805705652</v>
      </c>
      <c r="X5" s="39">
        <f t="shared" ref="X5:X7" si="4">$V5-$W5</f>
        <v>6.5427043749924998</v>
      </c>
      <c r="Y5" s="64">
        <f t="shared" ref="Y5:Y7" si="5">$V5+$W5</f>
        <v>33.6708479864038</v>
      </c>
    </row>
    <row r="6" spans="1:25" ht="15" x14ac:dyDescent="0.15">
      <c r="A6" s="15" t="s">
        <v>88</v>
      </c>
      <c r="B6" s="19">
        <v>62.521560574948701</v>
      </c>
      <c r="C6" s="18">
        <v>62.521560574948701</v>
      </c>
      <c r="D6" s="26"/>
      <c r="E6" s="27"/>
      <c r="F6" s="28"/>
      <c r="G6" s="29"/>
      <c r="H6" s="35"/>
      <c r="I6" s="37">
        <v>1903</v>
      </c>
      <c r="K6" s="41" t="s">
        <v>6</v>
      </c>
      <c r="L6" s="52">
        <v>46</v>
      </c>
      <c r="M6" s="55">
        <f>MEDIAN($I58:$I78)</f>
        <v>1097</v>
      </c>
      <c r="N6" s="58">
        <f>MEDIAN($B58:$B78)</f>
        <v>1.9055441478439401</v>
      </c>
      <c r="O6" s="40">
        <f>STDEV(B58:B78)</f>
        <v>24.942585127791485</v>
      </c>
      <c r="P6" s="40">
        <f>AVERAGE($B58:$B78)</f>
        <v>19.665591082428868</v>
      </c>
      <c r="Q6" s="40">
        <f t="shared" si="0"/>
        <v>7.2079312940283922</v>
      </c>
      <c r="R6" s="39">
        <f t="shared" si="1"/>
        <v>12.457659788400477</v>
      </c>
      <c r="S6" s="64">
        <f t="shared" si="2"/>
        <v>26.873522376457259</v>
      </c>
      <c r="T6" s="65">
        <f>MEDIAN($C58:$C78)</f>
        <v>36.041067761807</v>
      </c>
      <c r="U6" s="40">
        <f>STDEV(C58:C78)</f>
        <v>26.105413806128105</v>
      </c>
      <c r="V6" s="40">
        <f>AVERAGE($C58:$C78)</f>
        <v>33.185880512369224</v>
      </c>
      <c r="W6" s="40">
        <f t="shared" si="3"/>
        <v>7.5439665998009797</v>
      </c>
      <c r="X6" s="39">
        <f t="shared" si="4"/>
        <v>25.641913912568242</v>
      </c>
      <c r="Y6" s="64">
        <f t="shared" si="5"/>
        <v>40.729847112170205</v>
      </c>
    </row>
    <row r="7" spans="1:25" ht="16" thickBot="1" x14ac:dyDescent="0.2">
      <c r="A7" s="15" t="s">
        <v>89</v>
      </c>
      <c r="B7" s="19">
        <v>20.9281314168378</v>
      </c>
      <c r="C7" s="18">
        <v>47.605749486653004</v>
      </c>
      <c r="D7" s="26">
        <v>19.348131416837802</v>
      </c>
      <c r="E7" s="27">
        <v>46.025749486653005</v>
      </c>
      <c r="F7" s="28">
        <v>2.7091346289672602</v>
      </c>
      <c r="G7" s="29" t="s">
        <v>8</v>
      </c>
      <c r="H7" s="35" t="s">
        <v>8</v>
      </c>
      <c r="I7" s="37">
        <v>1449</v>
      </c>
      <c r="K7" s="42" t="s">
        <v>8</v>
      </c>
      <c r="L7" s="53">
        <v>21</v>
      </c>
      <c r="M7" s="56">
        <f>MEDIAN($I12:$I57)</f>
        <v>270</v>
      </c>
      <c r="N7" s="59">
        <f>MEDIAN($B12:$B57)</f>
        <v>1.83983572895277</v>
      </c>
      <c r="O7" s="44">
        <f>STDEV(B12:B57)</f>
        <v>11.243290364356548</v>
      </c>
      <c r="P7" s="44">
        <f>AVERAGE($B12:$B57)</f>
        <v>4.913132756003928</v>
      </c>
      <c r="Q7" s="44">
        <f t="shared" si="0"/>
        <v>4.8087463576698006</v>
      </c>
      <c r="R7" s="43">
        <f t="shared" si="1"/>
        <v>0.10438639833412733</v>
      </c>
      <c r="S7" s="66">
        <f t="shared" si="2"/>
        <v>9.7218791136737295</v>
      </c>
      <c r="T7" s="67">
        <f>MEDIAN($C12:$C57)</f>
        <v>8.87063655030801</v>
      </c>
      <c r="U7" s="44">
        <f>STDEV(C12:C57)</f>
        <v>14.394552684699013</v>
      </c>
      <c r="V7" s="44">
        <f>AVERAGE($C12:$C57)</f>
        <v>15.005803053298806</v>
      </c>
      <c r="W7" s="44">
        <f t="shared" si="3"/>
        <v>6.1565387488588499</v>
      </c>
      <c r="X7" s="43">
        <f t="shared" si="4"/>
        <v>8.8492643044399557</v>
      </c>
      <c r="Y7" s="66">
        <f t="shared" si="5"/>
        <v>21.162341802157655</v>
      </c>
    </row>
    <row r="8" spans="1:25" ht="15" x14ac:dyDescent="0.15">
      <c r="A8" s="15" t="s">
        <v>90</v>
      </c>
      <c r="B8" s="19">
        <v>1.67556468172485</v>
      </c>
      <c r="C8" s="18">
        <v>3.1868583162217701</v>
      </c>
      <c r="D8" s="26">
        <v>0.29556468172485006</v>
      </c>
      <c r="E8" s="27">
        <v>1.8068583162217702</v>
      </c>
      <c r="F8" s="28"/>
      <c r="G8" s="29"/>
      <c r="H8" s="35"/>
      <c r="I8" s="37">
        <v>97</v>
      </c>
    </row>
    <row r="9" spans="1:25" ht="15" x14ac:dyDescent="0.15">
      <c r="A9" s="15" t="s">
        <v>91</v>
      </c>
      <c r="B9" s="19">
        <v>4.1724845995893203</v>
      </c>
      <c r="C9" s="18">
        <v>18.168377823408601</v>
      </c>
      <c r="D9" s="26">
        <v>2.6024845995893204</v>
      </c>
      <c r="E9" s="27">
        <v>16.598377823408601</v>
      </c>
      <c r="F9" s="28">
        <v>1.7561449798945901</v>
      </c>
      <c r="G9" s="29" t="s">
        <v>8</v>
      </c>
      <c r="H9" s="35" t="s">
        <v>8</v>
      </c>
      <c r="I9" s="37">
        <v>553</v>
      </c>
    </row>
    <row r="10" spans="1:25" ht="15" x14ac:dyDescent="0.15">
      <c r="A10" s="15" t="s">
        <v>92</v>
      </c>
      <c r="B10" s="19">
        <v>8.7063655030800806</v>
      </c>
      <c r="C10" s="18">
        <v>17.117043121149901</v>
      </c>
      <c r="D10" s="26">
        <v>7.3263655030800798</v>
      </c>
      <c r="E10" s="27">
        <v>15.737043121149901</v>
      </c>
      <c r="F10" s="28"/>
      <c r="G10" s="29"/>
      <c r="H10" s="35"/>
      <c r="I10" s="37">
        <v>521</v>
      </c>
      <c r="K10">
        <f>MIN(I3:I78)</f>
        <v>17</v>
      </c>
      <c r="M10">
        <f>K10/30.1</f>
        <v>0.5647840531561461</v>
      </c>
    </row>
    <row r="11" spans="1:25" ht="15" x14ac:dyDescent="0.15">
      <c r="A11" s="15" t="s">
        <v>93</v>
      </c>
      <c r="B11" s="19">
        <v>3.2525667351129401</v>
      </c>
      <c r="C11" s="18">
        <v>9.5277207392197099</v>
      </c>
      <c r="D11" s="26">
        <v>1.9125667351129401</v>
      </c>
      <c r="E11" s="27">
        <v>8.18772073921971</v>
      </c>
      <c r="F11" s="28">
        <v>-0.87591621797214003</v>
      </c>
      <c r="G11" s="29" t="s">
        <v>12</v>
      </c>
      <c r="H11" s="35" t="s">
        <v>229</v>
      </c>
      <c r="I11" s="37">
        <v>290</v>
      </c>
      <c r="K11">
        <f xml:space="preserve"> MAX(I3:I78)</f>
        <v>1961</v>
      </c>
      <c r="M11">
        <f>K11/30.1</f>
        <v>65.149501661129563</v>
      </c>
    </row>
    <row r="12" spans="1:25" ht="15" x14ac:dyDescent="0.15">
      <c r="A12" s="15" t="s">
        <v>94</v>
      </c>
      <c r="B12" s="19">
        <v>3.90965092402464</v>
      </c>
      <c r="C12" s="18">
        <v>7.8521560574948701</v>
      </c>
      <c r="D12" s="26">
        <v>2.5996509240246399</v>
      </c>
      <c r="E12" s="27">
        <v>6.5421560574948696</v>
      </c>
      <c r="F12" s="28"/>
      <c r="G12" s="29"/>
      <c r="H12" s="35"/>
      <c r="I12" s="37">
        <v>239</v>
      </c>
    </row>
    <row r="13" spans="1:25" ht="15" x14ac:dyDescent="0.15">
      <c r="A13" s="15" t="s">
        <v>95</v>
      </c>
      <c r="B13" s="19">
        <v>1.9055441478439401</v>
      </c>
      <c r="C13" s="18">
        <v>3.3511293634496901</v>
      </c>
      <c r="D13" s="26"/>
      <c r="E13" s="27"/>
      <c r="F13" s="28">
        <v>-0.988267043673838</v>
      </c>
      <c r="G13" s="29" t="s">
        <v>12</v>
      </c>
      <c r="H13" s="35" t="s">
        <v>229</v>
      </c>
      <c r="I13" s="37">
        <v>102</v>
      </c>
    </row>
    <row r="14" spans="1:25" ht="15" x14ac:dyDescent="0.15">
      <c r="A14" s="15" t="s">
        <v>96</v>
      </c>
      <c r="B14" s="19">
        <v>2.2997946611909601</v>
      </c>
      <c r="C14" s="18">
        <v>2.2997946611909601</v>
      </c>
      <c r="D14" s="26">
        <v>0.91979466119096021</v>
      </c>
      <c r="E14" s="27">
        <v>0.91979466119096021</v>
      </c>
      <c r="F14" s="28">
        <v>0.65809465875085205</v>
      </c>
      <c r="G14" s="29" t="s">
        <v>6</v>
      </c>
      <c r="H14" s="35" t="s">
        <v>229</v>
      </c>
      <c r="I14" s="37">
        <v>70</v>
      </c>
    </row>
    <row r="15" spans="1:25" ht="15" x14ac:dyDescent="0.15">
      <c r="A15" s="15" t="s">
        <v>97</v>
      </c>
      <c r="B15" s="19">
        <v>3.21971252566735</v>
      </c>
      <c r="C15" s="18">
        <v>4.2381930184804899</v>
      </c>
      <c r="D15" s="26">
        <v>1.8697125256673499</v>
      </c>
      <c r="E15" s="27">
        <v>2.8881930184804898</v>
      </c>
      <c r="F15" s="28">
        <v>0.31183449415310799</v>
      </c>
      <c r="G15" s="29" t="s">
        <v>6</v>
      </c>
      <c r="H15" s="35" t="s">
        <v>229</v>
      </c>
      <c r="I15" s="37">
        <v>129</v>
      </c>
    </row>
    <row r="16" spans="1:25" ht="15" x14ac:dyDescent="0.15">
      <c r="A16" s="15" t="s">
        <v>98</v>
      </c>
      <c r="B16" s="19">
        <v>37.552361396303901</v>
      </c>
      <c r="C16" s="18">
        <v>37.552361396303901</v>
      </c>
      <c r="D16" s="26">
        <v>36.2023613963039</v>
      </c>
      <c r="E16" s="27">
        <v>36.2023613963039</v>
      </c>
      <c r="F16" s="28">
        <v>3.0328242140957</v>
      </c>
      <c r="G16" s="29" t="s">
        <v>8</v>
      </c>
      <c r="H16" s="35" t="s">
        <v>8</v>
      </c>
      <c r="I16" s="37">
        <v>1143</v>
      </c>
    </row>
    <row r="17" spans="1:9" ht="15" x14ac:dyDescent="0.15">
      <c r="A17" s="15" t="s">
        <v>99</v>
      </c>
      <c r="B17" s="19">
        <v>48.952772073921999</v>
      </c>
      <c r="C17" s="18">
        <v>48.952772073921999</v>
      </c>
      <c r="D17" s="26">
        <v>47.572772073921996</v>
      </c>
      <c r="E17" s="27">
        <v>47.572772073921996</v>
      </c>
      <c r="F17" s="28"/>
      <c r="G17" s="29"/>
      <c r="H17" s="35"/>
      <c r="I17" s="37">
        <v>1490</v>
      </c>
    </row>
    <row r="18" spans="1:9" ht="15" x14ac:dyDescent="0.15">
      <c r="A18" s="15" t="s">
        <v>100</v>
      </c>
      <c r="B18" s="19">
        <v>3.5482546201231999</v>
      </c>
      <c r="C18" s="18">
        <v>8.7392197125256708</v>
      </c>
      <c r="D18" s="26">
        <v>2.1982546201232003</v>
      </c>
      <c r="E18" s="27">
        <v>7.3892197125256711</v>
      </c>
      <c r="F18" s="28">
        <v>1.58824994969755</v>
      </c>
      <c r="G18" s="29" t="s">
        <v>8</v>
      </c>
      <c r="H18" s="35" t="s">
        <v>8</v>
      </c>
      <c r="I18" s="37">
        <v>266</v>
      </c>
    </row>
    <row r="19" spans="1:9" ht="15" x14ac:dyDescent="0.15">
      <c r="A19" s="15" t="s">
        <v>101</v>
      </c>
      <c r="B19" s="19">
        <v>1.8069815195071901</v>
      </c>
      <c r="C19" s="18">
        <v>18.694045174538001</v>
      </c>
      <c r="D19" s="26">
        <v>0.42698151950719021</v>
      </c>
      <c r="E19" s="27">
        <v>17.314045174538002</v>
      </c>
      <c r="F19" s="28">
        <v>3.7973177777009801</v>
      </c>
      <c r="G19" s="29" t="s">
        <v>8</v>
      </c>
      <c r="H19" s="35" t="s">
        <v>8</v>
      </c>
      <c r="I19" s="37">
        <v>569</v>
      </c>
    </row>
    <row r="20" spans="1:9" ht="15" x14ac:dyDescent="0.15">
      <c r="A20" s="15" t="s">
        <v>102</v>
      </c>
      <c r="B20" s="19">
        <v>1.83983572895277</v>
      </c>
      <c r="C20" s="18">
        <v>8.3121149897330593</v>
      </c>
      <c r="D20" s="26"/>
      <c r="E20" s="27"/>
      <c r="F20" s="28">
        <v>2.62113267639053</v>
      </c>
      <c r="G20" s="29" t="s">
        <v>8</v>
      </c>
      <c r="H20" s="35" t="s">
        <v>8</v>
      </c>
      <c r="I20" s="37">
        <v>253</v>
      </c>
    </row>
    <row r="21" spans="1:9" ht="16" x14ac:dyDescent="0.15">
      <c r="A21" s="14" t="s">
        <v>103</v>
      </c>
      <c r="B21" s="19">
        <v>0.55852156057494895</v>
      </c>
      <c r="C21" s="18">
        <v>0.55852156057494895</v>
      </c>
      <c r="D21" s="26"/>
      <c r="E21" s="27"/>
      <c r="F21" s="28"/>
      <c r="G21" s="29"/>
      <c r="H21" s="35"/>
      <c r="I21" s="37">
        <v>17</v>
      </c>
    </row>
    <row r="22" spans="1:9" ht="15" x14ac:dyDescent="0.15">
      <c r="A22" s="15" t="s">
        <v>104</v>
      </c>
      <c r="B22" s="19">
        <v>3.3511293634496901</v>
      </c>
      <c r="C22" s="18">
        <v>8.3449691991786406</v>
      </c>
      <c r="D22" s="26"/>
      <c r="E22" s="27"/>
      <c r="F22" s="28">
        <v>-0.677906230361359</v>
      </c>
      <c r="G22" s="29" t="s">
        <v>6</v>
      </c>
      <c r="H22" s="35" t="s">
        <v>229</v>
      </c>
      <c r="I22" s="37">
        <v>254</v>
      </c>
    </row>
    <row r="23" spans="1:9" ht="15" x14ac:dyDescent="0.15">
      <c r="A23" s="15" t="s">
        <v>105</v>
      </c>
      <c r="B23" s="19">
        <v>0.36139630390143701</v>
      </c>
      <c r="C23" s="18">
        <v>3.5811088295687901</v>
      </c>
      <c r="D23" s="26"/>
      <c r="E23" s="27"/>
      <c r="F23" s="28">
        <v>1.14772680643882</v>
      </c>
      <c r="G23" s="29" t="s">
        <v>8</v>
      </c>
      <c r="H23" s="35" t="s">
        <v>8</v>
      </c>
      <c r="I23" s="37">
        <v>109</v>
      </c>
    </row>
    <row r="24" spans="1:9" ht="15" x14ac:dyDescent="0.15">
      <c r="A24" s="15" t="s">
        <v>106</v>
      </c>
      <c r="B24" s="19">
        <v>1.93839835728953</v>
      </c>
      <c r="C24" s="18">
        <v>20.731006160164299</v>
      </c>
      <c r="D24" s="26">
        <v>0.52839835728953011</v>
      </c>
      <c r="E24" s="27">
        <v>19.321006160164298</v>
      </c>
      <c r="F24" s="28"/>
      <c r="G24" s="29"/>
      <c r="H24" s="35"/>
      <c r="I24" s="37">
        <v>631</v>
      </c>
    </row>
    <row r="25" spans="1:9" ht="15" x14ac:dyDescent="0.15">
      <c r="A25" s="15" t="s">
        <v>107</v>
      </c>
      <c r="B25" s="19">
        <v>1.1170431211498999</v>
      </c>
      <c r="C25" s="18">
        <v>2.5626283367556502</v>
      </c>
      <c r="D25" s="26"/>
      <c r="E25" s="27"/>
      <c r="F25" s="28"/>
      <c r="G25" s="29"/>
      <c r="H25" s="35"/>
      <c r="I25" s="37">
        <v>78</v>
      </c>
    </row>
    <row r="26" spans="1:9" ht="15" x14ac:dyDescent="0.15">
      <c r="A26" s="15" t="s">
        <v>108</v>
      </c>
      <c r="B26" s="19">
        <v>0.32854209445585197</v>
      </c>
      <c r="C26" s="18">
        <v>10.053388090349101</v>
      </c>
      <c r="D26" s="26"/>
      <c r="E26" s="27"/>
      <c r="F26" s="28"/>
      <c r="G26" s="29"/>
      <c r="H26" s="35"/>
      <c r="I26" s="37">
        <v>306</v>
      </c>
    </row>
    <row r="27" spans="1:9" ht="15" x14ac:dyDescent="0.15">
      <c r="A27" s="15" t="s">
        <v>109</v>
      </c>
      <c r="B27" s="19">
        <v>0.85420944558521605</v>
      </c>
      <c r="C27" s="18">
        <v>1.7084188911704301</v>
      </c>
      <c r="D27" s="26"/>
      <c r="E27" s="27"/>
      <c r="F27" s="28"/>
      <c r="G27" s="29"/>
      <c r="H27" s="35"/>
      <c r="I27" s="37">
        <v>52</v>
      </c>
    </row>
    <row r="28" spans="1:9" ht="15" x14ac:dyDescent="0.15">
      <c r="A28" s="15" t="s">
        <v>110</v>
      </c>
      <c r="B28" s="19">
        <v>0.95277207392197105</v>
      </c>
      <c r="C28" s="18">
        <v>4.0739219712525703</v>
      </c>
      <c r="D28" s="26"/>
      <c r="E28" s="27"/>
      <c r="F28" s="28"/>
      <c r="G28" s="29"/>
      <c r="H28" s="35"/>
      <c r="I28" s="37">
        <v>124</v>
      </c>
    </row>
    <row r="29" spans="1:9" ht="15" x14ac:dyDescent="0.15">
      <c r="A29" s="15" t="s">
        <v>111</v>
      </c>
      <c r="B29" s="19">
        <v>2.0369609856262798</v>
      </c>
      <c r="C29" s="18">
        <v>23.8193018480493</v>
      </c>
      <c r="D29" s="26">
        <v>0.65696098562627991</v>
      </c>
      <c r="E29" s="27">
        <v>22.439301848049301</v>
      </c>
      <c r="F29" s="28">
        <v>0.44030165112874298</v>
      </c>
      <c r="G29" s="29" t="s">
        <v>6</v>
      </c>
      <c r="H29" s="35" t="s">
        <v>229</v>
      </c>
      <c r="I29" s="37">
        <v>725</v>
      </c>
    </row>
    <row r="30" spans="1:9" ht="15" x14ac:dyDescent="0.15">
      <c r="A30" s="15" t="s">
        <v>112</v>
      </c>
      <c r="B30" s="19">
        <v>1.87268993839836</v>
      </c>
      <c r="C30" s="18">
        <v>14.2915811088296</v>
      </c>
      <c r="D30" s="26">
        <v>0.5626899383983599</v>
      </c>
      <c r="E30" s="27">
        <v>12.9815811088296</v>
      </c>
      <c r="F30" s="28">
        <v>1.8513813886575501</v>
      </c>
      <c r="G30" s="29" t="s">
        <v>8</v>
      </c>
      <c r="H30" s="35" t="s">
        <v>8</v>
      </c>
      <c r="I30" s="37">
        <v>435</v>
      </c>
    </row>
    <row r="31" spans="1:9" ht="15" x14ac:dyDescent="0.15">
      <c r="A31" s="15" t="s">
        <v>113</v>
      </c>
      <c r="B31" s="19">
        <v>1.64271047227926</v>
      </c>
      <c r="C31" s="18">
        <v>4.6652977412730996</v>
      </c>
      <c r="D31" s="26">
        <v>0.26271047227926014</v>
      </c>
      <c r="E31" s="27">
        <v>3.2852977412730997</v>
      </c>
      <c r="F31" s="28">
        <v>2.5481152019147202</v>
      </c>
      <c r="G31" s="29" t="s">
        <v>8</v>
      </c>
      <c r="H31" s="35" t="s">
        <v>8</v>
      </c>
      <c r="I31" s="37">
        <v>142</v>
      </c>
    </row>
    <row r="32" spans="1:9" ht="15" x14ac:dyDescent="0.15">
      <c r="A32" s="15" t="s">
        <v>114</v>
      </c>
      <c r="B32" s="19">
        <v>52.402464065708401</v>
      </c>
      <c r="C32" s="18">
        <v>52.402464065708401</v>
      </c>
      <c r="D32" s="26"/>
      <c r="E32" s="27"/>
      <c r="F32" s="28"/>
      <c r="G32" s="29"/>
      <c r="H32" s="35"/>
      <c r="I32" s="37">
        <v>1595</v>
      </c>
    </row>
    <row r="33" spans="1:9" ht="15" x14ac:dyDescent="0.15">
      <c r="A33" s="15" t="s">
        <v>115</v>
      </c>
      <c r="B33" s="19">
        <v>5.4537987679671502</v>
      </c>
      <c r="C33" s="18">
        <v>24.1806981519507</v>
      </c>
      <c r="D33" s="26">
        <v>4.1137987679671504</v>
      </c>
      <c r="E33" s="27">
        <v>22.840698151950701</v>
      </c>
      <c r="F33" s="28"/>
      <c r="G33" s="29"/>
      <c r="H33" s="35"/>
      <c r="I33" s="37">
        <v>736</v>
      </c>
    </row>
    <row r="34" spans="1:9" ht="15" x14ac:dyDescent="0.15">
      <c r="A34" s="15" t="s">
        <v>116</v>
      </c>
      <c r="B34" s="19">
        <v>1.74127310061602</v>
      </c>
      <c r="C34" s="18">
        <v>3.1868583162217701</v>
      </c>
      <c r="D34" s="26"/>
      <c r="E34" s="27"/>
      <c r="F34" s="28"/>
      <c r="G34" s="29"/>
      <c r="H34" s="35"/>
      <c r="I34" s="37">
        <v>97</v>
      </c>
    </row>
    <row r="35" spans="1:9" ht="15" x14ac:dyDescent="0.15">
      <c r="A35" s="15" t="s">
        <v>117</v>
      </c>
      <c r="B35" s="19">
        <v>1.47843942505133</v>
      </c>
      <c r="C35" s="18">
        <v>10.5133470225873</v>
      </c>
      <c r="D35" s="26"/>
      <c r="E35" s="27"/>
      <c r="F35" s="28">
        <v>-0.69532831695123098</v>
      </c>
      <c r="G35" s="29" t="s">
        <v>6</v>
      </c>
      <c r="H35" s="35" t="s">
        <v>229</v>
      </c>
      <c r="I35" s="37">
        <v>320</v>
      </c>
    </row>
    <row r="36" spans="1:9" ht="15" x14ac:dyDescent="0.15">
      <c r="A36" s="15" t="s">
        <v>118</v>
      </c>
      <c r="B36" s="19">
        <v>1.7084188911704301</v>
      </c>
      <c r="C36" s="18">
        <v>6.3080082135523599</v>
      </c>
      <c r="D36" s="26">
        <v>0.32841889117043022</v>
      </c>
      <c r="E36" s="27">
        <v>4.92800821355236</v>
      </c>
      <c r="F36" s="28">
        <v>1.24982978938926</v>
      </c>
      <c r="G36" s="29" t="s">
        <v>8</v>
      </c>
      <c r="H36" s="35" t="s">
        <v>8</v>
      </c>
      <c r="I36" s="37">
        <v>192</v>
      </c>
    </row>
    <row r="37" spans="1:9" ht="15" x14ac:dyDescent="0.15">
      <c r="A37" s="15" t="s">
        <v>119</v>
      </c>
      <c r="B37" s="19">
        <v>1.6098562628336801</v>
      </c>
      <c r="C37" s="18">
        <v>11.4989733059548</v>
      </c>
      <c r="D37" s="26">
        <v>0.22985626283367999</v>
      </c>
      <c r="E37" s="27">
        <v>10.1189733059548</v>
      </c>
      <c r="F37" s="28">
        <v>2.3981240479219301</v>
      </c>
      <c r="G37" s="29" t="s">
        <v>8</v>
      </c>
      <c r="H37" s="35" t="s">
        <v>8</v>
      </c>
      <c r="I37" s="37">
        <v>350</v>
      </c>
    </row>
    <row r="38" spans="1:9" ht="15" x14ac:dyDescent="0.15">
      <c r="A38" s="15" t="s">
        <v>120</v>
      </c>
      <c r="B38" s="19">
        <v>1.93839835728953</v>
      </c>
      <c r="C38" s="18">
        <v>19.975359342915802</v>
      </c>
      <c r="D38" s="26">
        <v>0.48839835728953007</v>
      </c>
      <c r="E38" s="27">
        <v>18.525359342915802</v>
      </c>
      <c r="F38" s="28">
        <v>2.0356142357826599</v>
      </c>
      <c r="G38" s="29" t="s">
        <v>8</v>
      </c>
      <c r="H38" s="35" t="s">
        <v>8</v>
      </c>
      <c r="I38" s="37">
        <v>608</v>
      </c>
    </row>
    <row r="39" spans="1:9" ht="15" x14ac:dyDescent="0.15">
      <c r="A39" s="15" t="s">
        <v>121</v>
      </c>
      <c r="B39" s="19">
        <v>1.93839835728953</v>
      </c>
      <c r="C39" s="18">
        <v>7.72073921971253</v>
      </c>
      <c r="D39" s="26">
        <v>0.55839835728953013</v>
      </c>
      <c r="E39" s="27">
        <v>6.3407392197125301</v>
      </c>
      <c r="F39" s="28">
        <v>2.6935031803340701</v>
      </c>
      <c r="G39" s="29" t="s">
        <v>8</v>
      </c>
      <c r="H39" s="35" t="s">
        <v>8</v>
      </c>
      <c r="I39" s="37">
        <v>235</v>
      </c>
    </row>
    <row r="40" spans="1:9" ht="15" x14ac:dyDescent="0.15">
      <c r="A40" s="15" t="s">
        <v>122</v>
      </c>
      <c r="B40" s="19">
        <v>1.9055441478439401</v>
      </c>
      <c r="C40" s="18">
        <v>8.6406570841889092</v>
      </c>
      <c r="D40" s="26">
        <v>0.52554414784394021</v>
      </c>
      <c r="E40" s="27">
        <v>7.2606570841889093</v>
      </c>
      <c r="F40" s="28">
        <v>2.1761441625320601</v>
      </c>
      <c r="G40" s="29" t="s">
        <v>8</v>
      </c>
      <c r="H40" s="35" t="s">
        <v>8</v>
      </c>
      <c r="I40" s="37">
        <v>263</v>
      </c>
    </row>
    <row r="41" spans="1:9" ht="16" x14ac:dyDescent="0.15">
      <c r="A41" s="14" t="s">
        <v>123</v>
      </c>
      <c r="B41" s="19">
        <v>0.91991786447638602</v>
      </c>
      <c r="C41" s="18">
        <v>9.0020533880903493</v>
      </c>
      <c r="D41" s="26"/>
      <c r="E41" s="27"/>
      <c r="F41" s="28">
        <v>2.76175842726497</v>
      </c>
      <c r="G41" s="29" t="s">
        <v>8</v>
      </c>
      <c r="H41" s="35" t="s">
        <v>8</v>
      </c>
      <c r="I41" s="37">
        <v>274</v>
      </c>
    </row>
    <row r="42" spans="1:9" ht="16" x14ac:dyDescent="0.15">
      <c r="A42" s="16" t="s">
        <v>124</v>
      </c>
      <c r="B42" s="19">
        <v>0.55852156057494895</v>
      </c>
      <c r="C42" s="18">
        <v>0.72279260780287502</v>
      </c>
      <c r="D42" s="26"/>
      <c r="E42" s="27"/>
      <c r="F42" s="28"/>
      <c r="G42" s="29"/>
      <c r="H42" s="35"/>
      <c r="I42" s="37">
        <v>22</v>
      </c>
    </row>
    <row r="43" spans="1:9" ht="16" x14ac:dyDescent="0.15">
      <c r="A43" s="16" t="s">
        <v>125</v>
      </c>
      <c r="B43" s="19">
        <v>1.08418891170431</v>
      </c>
      <c r="C43" s="18">
        <v>11.4989733059548</v>
      </c>
      <c r="D43" s="26"/>
      <c r="E43" s="27"/>
      <c r="F43" s="28"/>
      <c r="G43" s="29"/>
      <c r="H43" s="35"/>
      <c r="I43" s="37">
        <v>350</v>
      </c>
    </row>
    <row r="44" spans="1:9" ht="15" x14ac:dyDescent="0.15">
      <c r="A44" s="15" t="s">
        <v>126</v>
      </c>
      <c r="B44" s="19">
        <v>3.7782340862422998</v>
      </c>
      <c r="C44" s="18">
        <v>36.993839835728998</v>
      </c>
      <c r="D44" s="26">
        <v>2.4582340862423</v>
      </c>
      <c r="E44" s="27">
        <v>35.673839835728998</v>
      </c>
      <c r="F44" s="28">
        <v>1.0903252156130001</v>
      </c>
      <c r="G44" s="29" t="s">
        <v>8</v>
      </c>
      <c r="H44" s="35" t="s">
        <v>8</v>
      </c>
      <c r="I44" s="37">
        <v>1126</v>
      </c>
    </row>
    <row r="45" spans="1:9" ht="15" x14ac:dyDescent="0.15">
      <c r="A45" s="15" t="s">
        <v>127</v>
      </c>
      <c r="B45" s="19">
        <v>2.2669404517453802</v>
      </c>
      <c r="C45" s="18">
        <v>20.796714579055401</v>
      </c>
      <c r="D45" s="26"/>
      <c r="E45" s="27"/>
      <c r="F45" s="28">
        <v>2.16221208179824</v>
      </c>
      <c r="G45" s="29" t="s">
        <v>8</v>
      </c>
      <c r="H45" s="35" t="s">
        <v>8</v>
      </c>
      <c r="I45" s="37">
        <v>633</v>
      </c>
    </row>
    <row r="46" spans="1:9" ht="15" x14ac:dyDescent="0.15">
      <c r="A46" s="15" t="s">
        <v>128</v>
      </c>
      <c r="B46" s="19">
        <v>5.2566735112936298</v>
      </c>
      <c r="C46" s="18">
        <v>48.887063655030801</v>
      </c>
      <c r="D46" s="26"/>
      <c r="E46" s="27"/>
      <c r="F46" s="28">
        <v>1.712727742642</v>
      </c>
      <c r="G46" s="29" t="s">
        <v>8</v>
      </c>
      <c r="H46" s="35" t="s">
        <v>8</v>
      </c>
      <c r="I46" s="37">
        <v>1488</v>
      </c>
    </row>
    <row r="47" spans="1:9" ht="15" x14ac:dyDescent="0.15">
      <c r="A47" s="15" t="s">
        <v>129</v>
      </c>
      <c r="B47" s="19">
        <v>5.9794661190965099</v>
      </c>
      <c r="C47" s="18">
        <v>7.9507186858316201</v>
      </c>
      <c r="D47" s="26">
        <v>4.6294661190965094</v>
      </c>
      <c r="E47" s="27">
        <v>6.6007186858316196</v>
      </c>
      <c r="F47" s="28">
        <v>2.5270600555120302</v>
      </c>
      <c r="G47" s="29" t="s">
        <v>8</v>
      </c>
      <c r="H47" s="35" t="s">
        <v>8</v>
      </c>
      <c r="I47" s="37">
        <v>242</v>
      </c>
    </row>
    <row r="48" spans="1:9" ht="15" x14ac:dyDescent="0.15">
      <c r="A48" s="15" t="s">
        <v>130</v>
      </c>
      <c r="B48" s="19">
        <v>1.08418891170431</v>
      </c>
      <c r="C48" s="18">
        <v>3.3182751540041102</v>
      </c>
      <c r="D48" s="26"/>
      <c r="E48" s="27"/>
      <c r="F48" s="28">
        <v>0.39878736224412598</v>
      </c>
      <c r="G48" s="29" t="s">
        <v>6</v>
      </c>
      <c r="H48" s="35" t="s">
        <v>229</v>
      </c>
      <c r="I48" s="37">
        <v>101</v>
      </c>
    </row>
    <row r="49" spans="1:9" ht="15" x14ac:dyDescent="0.15">
      <c r="A49" s="15" t="s">
        <v>131</v>
      </c>
      <c r="B49" s="19">
        <v>2.13552361396304</v>
      </c>
      <c r="C49" s="18">
        <v>24.016427104722801</v>
      </c>
      <c r="D49" s="26">
        <v>0.78552361396303994</v>
      </c>
      <c r="E49" s="27">
        <v>22.6664271047228</v>
      </c>
      <c r="F49" s="28">
        <v>3.2878141171539701</v>
      </c>
      <c r="G49" s="29" t="s">
        <v>8</v>
      </c>
      <c r="H49" s="35" t="s">
        <v>8</v>
      </c>
      <c r="I49" s="37">
        <v>731</v>
      </c>
    </row>
    <row r="50" spans="1:9" ht="15" x14ac:dyDescent="0.15">
      <c r="A50" s="15" t="s">
        <v>132</v>
      </c>
      <c r="B50" s="19">
        <v>0.91991786447638602</v>
      </c>
      <c r="C50" s="18">
        <v>5.1581108829568798</v>
      </c>
      <c r="D50" s="26"/>
      <c r="E50" s="27"/>
      <c r="F50" s="28"/>
      <c r="G50" s="29"/>
      <c r="H50" s="35"/>
      <c r="I50" s="37">
        <v>157</v>
      </c>
    </row>
    <row r="51" spans="1:9" ht="15" x14ac:dyDescent="0.15">
      <c r="A51" s="15" t="s">
        <v>133</v>
      </c>
      <c r="B51" s="19">
        <v>1.37987679671458</v>
      </c>
      <c r="C51" s="18">
        <v>2.2997946611909601</v>
      </c>
      <c r="D51" s="26"/>
      <c r="E51" s="27"/>
      <c r="F51" s="28">
        <v>0.77922243151862702</v>
      </c>
      <c r="G51" s="29" t="s">
        <v>8</v>
      </c>
      <c r="H51" s="35" t="s">
        <v>8</v>
      </c>
      <c r="I51" s="37">
        <v>70</v>
      </c>
    </row>
    <row r="52" spans="1:9" ht="15" x14ac:dyDescent="0.15">
      <c r="A52" s="15" t="s">
        <v>134</v>
      </c>
      <c r="B52" s="19">
        <v>1.83983572895277</v>
      </c>
      <c r="C52" s="18">
        <v>16.229979466119101</v>
      </c>
      <c r="D52" s="26"/>
      <c r="E52" s="27"/>
      <c r="F52" s="28"/>
      <c r="G52" s="29"/>
      <c r="H52" s="35"/>
      <c r="I52" s="37">
        <v>494</v>
      </c>
    </row>
    <row r="53" spans="1:9" ht="15" x14ac:dyDescent="0.15">
      <c r="A53" s="15" t="s">
        <v>135</v>
      </c>
      <c r="B53" s="19">
        <v>1.8069815195071901</v>
      </c>
      <c r="C53" s="18">
        <v>13.897330595482501</v>
      </c>
      <c r="D53" s="26">
        <v>0.19698151950719001</v>
      </c>
      <c r="E53" s="27">
        <v>12.287330595482501</v>
      </c>
      <c r="F53" s="28"/>
      <c r="G53" s="29"/>
      <c r="H53" s="35"/>
      <c r="I53" s="37">
        <v>423</v>
      </c>
    </row>
    <row r="54" spans="1:9" ht="15" x14ac:dyDescent="0.15">
      <c r="A54" s="15" t="s">
        <v>136</v>
      </c>
      <c r="B54" s="19">
        <v>1.14989733059548</v>
      </c>
      <c r="C54" s="18">
        <v>3.81108829568789</v>
      </c>
      <c r="D54" s="26"/>
      <c r="E54" s="27"/>
      <c r="F54" s="28">
        <v>0.56331405471900198</v>
      </c>
      <c r="G54" s="29" t="s">
        <v>6</v>
      </c>
      <c r="H54" s="35" t="s">
        <v>229</v>
      </c>
      <c r="I54" s="37">
        <v>116</v>
      </c>
    </row>
    <row r="55" spans="1:9" ht="15" x14ac:dyDescent="0.15">
      <c r="A55" s="15" t="s">
        <v>137</v>
      </c>
      <c r="B55" s="19">
        <v>1.8069815195071901</v>
      </c>
      <c r="C55" s="18">
        <v>27.4661190965092</v>
      </c>
      <c r="D55" s="26">
        <v>0.48698151950719004</v>
      </c>
      <c r="E55" s="27">
        <v>26.146119096509199</v>
      </c>
      <c r="F55" s="28">
        <v>3.5162507180822602</v>
      </c>
      <c r="G55" s="29" t="s">
        <v>8</v>
      </c>
      <c r="H55" s="35" t="s">
        <v>8</v>
      </c>
      <c r="I55" s="37">
        <v>836</v>
      </c>
    </row>
    <row r="56" spans="1:9" ht="15" x14ac:dyDescent="0.15">
      <c r="A56" s="15" t="s">
        <v>138</v>
      </c>
      <c r="B56" s="19">
        <v>1.83983572895277</v>
      </c>
      <c r="C56" s="18">
        <v>50.398357289527702</v>
      </c>
      <c r="D56" s="26"/>
      <c r="E56" s="27"/>
      <c r="F56" s="28"/>
      <c r="G56" s="29"/>
      <c r="H56" s="35"/>
      <c r="I56" s="37">
        <v>1534</v>
      </c>
    </row>
    <row r="57" spans="1:9" ht="15" x14ac:dyDescent="0.15">
      <c r="A57" s="15" t="s">
        <v>139</v>
      </c>
      <c r="B57" s="19">
        <v>1.97125256673511</v>
      </c>
      <c r="C57" s="18">
        <v>29.0102669404517</v>
      </c>
      <c r="D57" s="26">
        <v>0.49125256673510997</v>
      </c>
      <c r="E57" s="27">
        <v>27.5302669404517</v>
      </c>
      <c r="F57" s="28">
        <v>3.0445329597990902</v>
      </c>
      <c r="G57" s="29" t="s">
        <v>8</v>
      </c>
      <c r="H57" s="35" t="s">
        <v>8</v>
      </c>
      <c r="I57" s="37">
        <v>883</v>
      </c>
    </row>
    <row r="58" spans="1:9" ht="15" x14ac:dyDescent="0.15">
      <c r="A58" s="15" t="s">
        <v>140</v>
      </c>
      <c r="B58" s="19">
        <v>10.546201232032899</v>
      </c>
      <c r="C58" s="18">
        <v>60.451745379876797</v>
      </c>
      <c r="D58" s="26">
        <v>9.1962012320328981</v>
      </c>
      <c r="E58" s="27">
        <v>59.101745379876796</v>
      </c>
      <c r="F58" s="28">
        <v>1.00971941748439</v>
      </c>
      <c r="G58" s="29" t="s">
        <v>8</v>
      </c>
      <c r="H58" s="35" t="s">
        <v>8</v>
      </c>
      <c r="I58" s="37">
        <v>1840</v>
      </c>
    </row>
    <row r="59" spans="1:9" ht="15" x14ac:dyDescent="0.15">
      <c r="A59" s="15" t="s">
        <v>141</v>
      </c>
      <c r="B59" s="19">
        <v>1.8069815195071901</v>
      </c>
      <c r="C59" s="18">
        <v>59.531827515400401</v>
      </c>
      <c r="D59" s="26">
        <v>0.22698151950719003</v>
      </c>
      <c r="E59" s="27">
        <v>57.951827515400403</v>
      </c>
      <c r="F59" s="28">
        <v>1.9353147722521999</v>
      </c>
      <c r="G59" s="29" t="s">
        <v>8</v>
      </c>
      <c r="H59" s="35" t="s">
        <v>8</v>
      </c>
      <c r="I59" s="37">
        <v>1812</v>
      </c>
    </row>
    <row r="60" spans="1:9" ht="15" x14ac:dyDescent="0.15">
      <c r="A60" s="15" t="s">
        <v>142</v>
      </c>
      <c r="B60" s="19">
        <v>0.65708418891170395</v>
      </c>
      <c r="C60" s="18">
        <v>4.0410677618069801</v>
      </c>
      <c r="D60" s="26"/>
      <c r="E60" s="27"/>
      <c r="F60" s="28">
        <v>0.48967531396749098</v>
      </c>
      <c r="G60" s="29" t="s">
        <v>6</v>
      </c>
      <c r="H60" s="35" t="s">
        <v>229</v>
      </c>
      <c r="I60" s="37">
        <v>123</v>
      </c>
    </row>
    <row r="61" spans="1:9" ht="15" x14ac:dyDescent="0.15">
      <c r="A61" s="15" t="s">
        <v>143</v>
      </c>
      <c r="B61" s="19">
        <v>0.88706365503080098</v>
      </c>
      <c r="C61" s="18">
        <v>9.7905544147844008</v>
      </c>
      <c r="D61" s="26"/>
      <c r="E61" s="27"/>
      <c r="F61" s="28">
        <v>-0.79602599466888302</v>
      </c>
      <c r="G61" s="29" t="s">
        <v>12</v>
      </c>
      <c r="H61" s="35" t="s">
        <v>229</v>
      </c>
      <c r="I61" s="37">
        <v>298</v>
      </c>
    </row>
    <row r="62" spans="1:9" ht="15" x14ac:dyDescent="0.15">
      <c r="A62" s="15" t="s">
        <v>144</v>
      </c>
      <c r="B62" s="19">
        <v>1.83983572895277</v>
      </c>
      <c r="C62" s="18">
        <v>36.041067761807</v>
      </c>
      <c r="D62" s="26">
        <v>0.48983572895276994</v>
      </c>
      <c r="E62" s="27">
        <v>34.691067761806998</v>
      </c>
      <c r="F62" s="28">
        <v>0.39416121581487101</v>
      </c>
      <c r="G62" s="29" t="s">
        <v>6</v>
      </c>
      <c r="H62" s="35" t="s">
        <v>229</v>
      </c>
      <c r="I62" s="37">
        <v>1097</v>
      </c>
    </row>
    <row r="63" spans="1:9" ht="15" x14ac:dyDescent="0.15">
      <c r="A63" s="15" t="s">
        <v>145</v>
      </c>
      <c r="B63" s="19">
        <v>1.8069815195071901</v>
      </c>
      <c r="C63" s="18">
        <v>4.36960985626283</v>
      </c>
      <c r="D63" s="26">
        <v>0.45698151950719001</v>
      </c>
      <c r="E63" s="27">
        <v>3.01960985626283</v>
      </c>
      <c r="F63" s="28">
        <v>-0.15161442375468501</v>
      </c>
      <c r="G63" s="29" t="s">
        <v>6</v>
      </c>
      <c r="H63" s="35" t="s">
        <v>229</v>
      </c>
      <c r="I63" s="37">
        <v>133</v>
      </c>
    </row>
    <row r="64" spans="1:9" ht="15" x14ac:dyDescent="0.15">
      <c r="A64" s="15" t="s">
        <v>146</v>
      </c>
      <c r="B64" s="19">
        <v>1.83983572895277</v>
      </c>
      <c r="C64" s="18">
        <v>14.324435318275199</v>
      </c>
      <c r="D64" s="26"/>
      <c r="E64" s="27"/>
      <c r="F64" s="28"/>
      <c r="G64" s="29"/>
      <c r="H64" s="35"/>
      <c r="I64" s="37">
        <v>436</v>
      </c>
    </row>
    <row r="65" spans="1:9" ht="15" x14ac:dyDescent="0.15">
      <c r="A65" s="15" t="s">
        <v>147</v>
      </c>
      <c r="B65" s="19">
        <v>23.227926078028698</v>
      </c>
      <c r="C65" s="18">
        <v>64.427104722792606</v>
      </c>
      <c r="D65" s="26">
        <v>21.877926078028697</v>
      </c>
      <c r="E65" s="27">
        <v>63.077104722792605</v>
      </c>
      <c r="F65" s="28"/>
      <c r="G65" s="29"/>
      <c r="H65" s="35"/>
      <c r="I65" s="37">
        <v>1961</v>
      </c>
    </row>
    <row r="66" spans="1:9" ht="15" x14ac:dyDescent="0.15">
      <c r="A66" s="15" t="s">
        <v>148</v>
      </c>
      <c r="B66" s="19">
        <v>0.72279260780287502</v>
      </c>
      <c r="C66" s="18">
        <v>1.05133470225873</v>
      </c>
      <c r="D66" s="26"/>
      <c r="E66" s="27"/>
      <c r="F66" s="28">
        <v>-1.23319688779599</v>
      </c>
      <c r="G66" s="29" t="s">
        <v>12</v>
      </c>
      <c r="H66" s="35" t="s">
        <v>229</v>
      </c>
      <c r="I66" s="37">
        <v>32</v>
      </c>
    </row>
    <row r="67" spans="1:9" ht="15" x14ac:dyDescent="0.15">
      <c r="A67" s="15" t="s">
        <v>149</v>
      </c>
      <c r="B67" s="19">
        <v>63.540041067761798</v>
      </c>
      <c r="C67" s="18">
        <v>63.540041067761798</v>
      </c>
      <c r="D67" s="26">
        <v>62.190041067761797</v>
      </c>
      <c r="E67" s="27">
        <v>62.190041067761797</v>
      </c>
      <c r="F67" s="28">
        <v>1.2112852724834799</v>
      </c>
      <c r="G67" s="29" t="s">
        <v>8</v>
      </c>
      <c r="H67" s="35" t="s">
        <v>8</v>
      </c>
      <c r="I67" s="37">
        <v>1934</v>
      </c>
    </row>
    <row r="68" spans="1:9" ht="15" x14ac:dyDescent="0.15">
      <c r="A68" s="15" t="s">
        <v>150</v>
      </c>
      <c r="B68" s="19">
        <v>60.944558521560602</v>
      </c>
      <c r="C68" s="18">
        <v>60.944558521560602</v>
      </c>
      <c r="D68" s="26">
        <v>59.634558521560606</v>
      </c>
      <c r="E68" s="27">
        <v>59.634558521560606</v>
      </c>
      <c r="F68" s="28">
        <v>2.8561312697028098</v>
      </c>
      <c r="G68" s="29" t="s">
        <v>8</v>
      </c>
      <c r="H68" s="35" t="s">
        <v>8</v>
      </c>
      <c r="I68" s="37">
        <v>1855</v>
      </c>
    </row>
    <row r="69" spans="1:9" ht="15" x14ac:dyDescent="0.15">
      <c r="A69" s="15" t="s">
        <v>151</v>
      </c>
      <c r="B69" s="19">
        <v>59.827515400410697</v>
      </c>
      <c r="C69" s="18">
        <v>59.827515400410697</v>
      </c>
      <c r="D69" s="26">
        <v>58.477515400410695</v>
      </c>
      <c r="E69" s="27">
        <v>58.477515400410695</v>
      </c>
      <c r="F69" s="28">
        <v>2.8641987614858802</v>
      </c>
      <c r="G69" s="29" t="s">
        <v>8</v>
      </c>
      <c r="H69" s="35" t="s">
        <v>8</v>
      </c>
      <c r="I69" s="37">
        <v>1821</v>
      </c>
    </row>
    <row r="70" spans="1:9" ht="15" x14ac:dyDescent="0.15">
      <c r="A70" s="15" t="s">
        <v>152</v>
      </c>
      <c r="B70" s="19">
        <v>16.164271047227899</v>
      </c>
      <c r="C70" s="18">
        <v>60.418891170431202</v>
      </c>
      <c r="D70" s="26">
        <v>14.854271047227899</v>
      </c>
      <c r="E70" s="27">
        <v>59.1088911704312</v>
      </c>
      <c r="F70" s="28">
        <v>1.0207409946356401</v>
      </c>
      <c r="G70" s="29" t="s">
        <v>8</v>
      </c>
      <c r="H70" s="35" t="s">
        <v>8</v>
      </c>
      <c r="I70" s="37">
        <v>1839</v>
      </c>
    </row>
    <row r="71" spans="1:9" ht="15" x14ac:dyDescent="0.15">
      <c r="A71" s="15" t="s">
        <v>153</v>
      </c>
      <c r="B71" s="19">
        <v>1.87268993839836</v>
      </c>
      <c r="C71" s="18">
        <v>6.1437371663244296</v>
      </c>
      <c r="D71" s="26">
        <v>0.49268993839835984</v>
      </c>
      <c r="E71" s="27">
        <v>4.7637371663244297</v>
      </c>
      <c r="F71" s="28">
        <v>1.3935517040299701</v>
      </c>
      <c r="G71" s="29" t="s">
        <v>8</v>
      </c>
      <c r="H71" s="35" t="s">
        <v>8</v>
      </c>
      <c r="I71" s="37">
        <v>187</v>
      </c>
    </row>
    <row r="72" spans="1:9" ht="15" x14ac:dyDescent="0.15">
      <c r="A72" s="15" t="s">
        <v>154</v>
      </c>
      <c r="B72" s="19">
        <v>1.9055441478439401</v>
      </c>
      <c r="C72" s="18">
        <v>6.4394250513347</v>
      </c>
      <c r="D72" s="26"/>
      <c r="E72" s="27"/>
      <c r="F72" s="28">
        <v>1.1554705146109501</v>
      </c>
      <c r="G72" s="29" t="s">
        <v>8</v>
      </c>
      <c r="H72" s="35" t="s">
        <v>8</v>
      </c>
      <c r="I72" s="37">
        <v>196</v>
      </c>
    </row>
    <row r="73" spans="1:9" ht="15" x14ac:dyDescent="0.15">
      <c r="A73" s="15" t="s">
        <v>155</v>
      </c>
      <c r="B73" s="19">
        <v>57.429158110883002</v>
      </c>
      <c r="C73" s="18">
        <v>57.429158110883002</v>
      </c>
      <c r="D73" s="26">
        <v>56.109158110883001</v>
      </c>
      <c r="E73" s="27">
        <v>56.109158110883001</v>
      </c>
      <c r="F73" s="28">
        <v>1.9434282828298399</v>
      </c>
      <c r="G73" s="29" t="s">
        <v>8</v>
      </c>
      <c r="H73" s="35" t="s">
        <v>8</v>
      </c>
      <c r="I73" s="37">
        <v>1748</v>
      </c>
    </row>
    <row r="74" spans="1:9" ht="15" x14ac:dyDescent="0.15">
      <c r="A74" s="15" t="s">
        <v>156</v>
      </c>
      <c r="B74" s="19">
        <v>1.57700205338809</v>
      </c>
      <c r="C74" s="18">
        <v>3.51540041067762</v>
      </c>
      <c r="D74" s="26">
        <v>0.15700205338808981</v>
      </c>
      <c r="E74" s="27">
        <v>2.0954004106776196</v>
      </c>
      <c r="F74" s="28"/>
      <c r="G74" s="29"/>
      <c r="H74" s="35"/>
      <c r="I74" s="37">
        <v>107</v>
      </c>
    </row>
    <row r="75" spans="1:9" ht="15" x14ac:dyDescent="0.15">
      <c r="A75" s="15" t="s">
        <v>157</v>
      </c>
      <c r="B75" s="19">
        <v>52.796714579055397</v>
      </c>
      <c r="C75" s="18">
        <v>52.796714579055397</v>
      </c>
      <c r="D75" s="26">
        <v>51.506714579055398</v>
      </c>
      <c r="E75" s="27">
        <v>51.506714579055398</v>
      </c>
      <c r="F75" s="28">
        <v>4.3654542956189397</v>
      </c>
      <c r="G75" s="29" t="s">
        <v>8</v>
      </c>
      <c r="H75" s="35" t="s">
        <v>8</v>
      </c>
      <c r="I75" s="37">
        <v>1607</v>
      </c>
    </row>
    <row r="76" spans="1:9" ht="15" x14ac:dyDescent="0.15">
      <c r="A76" s="15" t="s">
        <v>158</v>
      </c>
      <c r="B76" s="19">
        <v>46.718685831622203</v>
      </c>
      <c r="C76" s="18">
        <v>46.718685831622203</v>
      </c>
      <c r="D76" s="26">
        <v>45.308685831622199</v>
      </c>
      <c r="E76" s="27">
        <v>45.308685831622199</v>
      </c>
      <c r="F76" s="28">
        <v>-0.114623161315238</v>
      </c>
      <c r="G76" s="29" t="s">
        <v>6</v>
      </c>
      <c r="H76" s="35" t="s">
        <v>229</v>
      </c>
      <c r="I76" s="37">
        <v>1422</v>
      </c>
    </row>
    <row r="77" spans="1:9" ht="15" x14ac:dyDescent="0.15">
      <c r="A77" s="15" t="s">
        <v>159</v>
      </c>
      <c r="B77" s="19">
        <v>1.9055441478439401</v>
      </c>
      <c r="C77" s="18">
        <v>20.139630390143701</v>
      </c>
      <c r="D77" s="26">
        <v>0.55554414784394024</v>
      </c>
      <c r="E77" s="27">
        <v>18.789630390143699</v>
      </c>
      <c r="F77" s="28">
        <v>0.32174173669275702</v>
      </c>
      <c r="G77" s="29" t="s">
        <v>6</v>
      </c>
      <c r="H77" s="35" t="s">
        <v>229</v>
      </c>
      <c r="I77" s="37">
        <v>613</v>
      </c>
    </row>
    <row r="78" spans="1:9" ht="15" x14ac:dyDescent="0.15">
      <c r="A78" s="15" t="s">
        <v>160</v>
      </c>
      <c r="B78" s="19">
        <v>4.96098562628337</v>
      </c>
      <c r="C78" s="18">
        <v>4.96098562628337</v>
      </c>
      <c r="D78" s="26">
        <v>3.6109856262833699</v>
      </c>
      <c r="E78" s="27">
        <v>3.6109856262833699</v>
      </c>
      <c r="F78" s="28">
        <v>2.3400853631117902E-3</v>
      </c>
      <c r="G78" s="29" t="s">
        <v>6</v>
      </c>
      <c r="H78" s="35" t="s">
        <v>229</v>
      </c>
      <c r="I78" s="37">
        <v>151</v>
      </c>
    </row>
    <row r="79" spans="1:9" ht="15" x14ac:dyDescent="0.15">
      <c r="A79" s="15" t="s">
        <v>161</v>
      </c>
      <c r="B79" s="19">
        <v>4.4353182751539997</v>
      </c>
      <c r="C79" s="18">
        <v>22.603696098562601</v>
      </c>
      <c r="D79" s="26">
        <v>3.0553182751539993</v>
      </c>
      <c r="E79" s="27">
        <v>21.223696098562602</v>
      </c>
      <c r="F79" s="28">
        <v>0.92106897526791098</v>
      </c>
      <c r="G79" s="29" t="s">
        <v>8</v>
      </c>
      <c r="H79" s="35" t="s">
        <v>8</v>
      </c>
      <c r="I79" s="37">
        <v>688</v>
      </c>
    </row>
    <row r="80" spans="1:9" ht="15" x14ac:dyDescent="0.15">
      <c r="A80" s="15" t="s">
        <v>162</v>
      </c>
      <c r="B80" s="19">
        <v>66.234086242299796</v>
      </c>
      <c r="C80" s="18">
        <v>66.234086242299796</v>
      </c>
      <c r="D80" s="26">
        <v>64.854086242299786</v>
      </c>
      <c r="E80" s="27">
        <v>64.854086242299786</v>
      </c>
      <c r="F80" s="28">
        <v>-0.79086172991830295</v>
      </c>
      <c r="G80" s="29" t="s">
        <v>12</v>
      </c>
      <c r="H80" s="35" t="s">
        <v>229</v>
      </c>
      <c r="I80" s="37">
        <v>2016</v>
      </c>
    </row>
    <row r="81" spans="1:9" ht="15" x14ac:dyDescent="0.15">
      <c r="A81" s="15" t="s">
        <v>163</v>
      </c>
      <c r="B81" s="19">
        <v>1.9055441478439401</v>
      </c>
      <c r="C81" s="18">
        <v>3.1540041067761799</v>
      </c>
      <c r="D81" s="26">
        <v>0.52554414784394021</v>
      </c>
      <c r="E81" s="27">
        <v>1.77400410677618</v>
      </c>
      <c r="F81" s="28">
        <v>2.5352627714576301</v>
      </c>
      <c r="G81" s="29" t="s">
        <v>8</v>
      </c>
      <c r="H81" s="35" t="s">
        <v>8</v>
      </c>
      <c r="I81" s="37">
        <v>96</v>
      </c>
    </row>
    <row r="82" spans="1:9" ht="15" x14ac:dyDescent="0.15">
      <c r="A82" s="15" t="s">
        <v>164</v>
      </c>
      <c r="B82" s="19">
        <v>0.75564681724845995</v>
      </c>
      <c r="C82" s="18">
        <v>3.4168377823408602</v>
      </c>
      <c r="D82" s="26"/>
      <c r="E82" s="27"/>
      <c r="F82" s="28">
        <v>0.31942975763570702</v>
      </c>
      <c r="G82" s="29" t="s">
        <v>6</v>
      </c>
      <c r="H82" s="35" t="s">
        <v>229</v>
      </c>
      <c r="I82" s="37">
        <v>104</v>
      </c>
    </row>
    <row r="83" spans="1:9" ht="15" x14ac:dyDescent="0.15">
      <c r="A83" s="15" t="s">
        <v>165</v>
      </c>
      <c r="B83" s="19">
        <v>6.0123203285420903</v>
      </c>
      <c r="C83" s="18">
        <v>17.839835728952799</v>
      </c>
      <c r="D83" s="26">
        <v>4.6723203285420905</v>
      </c>
      <c r="E83" s="27">
        <v>16.499835728952799</v>
      </c>
      <c r="F83" s="28"/>
      <c r="G83" s="29"/>
      <c r="H83" s="35"/>
      <c r="I83" s="37">
        <v>543</v>
      </c>
    </row>
    <row r="84" spans="1:9" ht="15" x14ac:dyDescent="0.15">
      <c r="A84" s="15" t="s">
        <v>166</v>
      </c>
      <c r="B84" s="19">
        <v>7.8521560574948701</v>
      </c>
      <c r="C84" s="18">
        <v>14.258726899384</v>
      </c>
      <c r="D84" s="26">
        <v>6.4721560574948702</v>
      </c>
      <c r="E84" s="27">
        <v>12.878726899383999</v>
      </c>
      <c r="F84" s="28">
        <v>3.8301987887453799</v>
      </c>
      <c r="G84" s="29" t="s">
        <v>8</v>
      </c>
      <c r="H84" s="35" t="s">
        <v>8</v>
      </c>
      <c r="I84" s="37">
        <v>434</v>
      </c>
    </row>
    <row r="85" spans="1:9" ht="15" x14ac:dyDescent="0.15">
      <c r="A85" s="15" t="s">
        <v>167</v>
      </c>
      <c r="B85" s="19">
        <v>2.0369609856262798</v>
      </c>
      <c r="C85" s="18">
        <v>3.2525667351129401</v>
      </c>
      <c r="D85" s="26">
        <v>0.65696098562627991</v>
      </c>
      <c r="E85" s="27">
        <v>1.8725667351129403</v>
      </c>
      <c r="F85" s="28">
        <v>-5.7352998196249998E-2</v>
      </c>
      <c r="G85" s="29" t="s">
        <v>6</v>
      </c>
      <c r="H85" s="35" t="s">
        <v>229</v>
      </c>
      <c r="I85" s="37">
        <v>99</v>
      </c>
    </row>
    <row r="86" spans="1:9" ht="15" x14ac:dyDescent="0.15">
      <c r="A86" s="15" t="s">
        <v>168</v>
      </c>
      <c r="B86" s="19">
        <v>1.9055441478439401</v>
      </c>
      <c r="C86" s="18">
        <v>13.963039014373701</v>
      </c>
      <c r="D86" s="26">
        <v>0.52554414784394021</v>
      </c>
      <c r="E86" s="27">
        <v>12.5830390143737</v>
      </c>
      <c r="F86" s="28">
        <v>2.3455460795548002</v>
      </c>
      <c r="G86" s="29" t="s">
        <v>8</v>
      </c>
      <c r="H86" s="35" t="s">
        <v>8</v>
      </c>
      <c r="I86" s="37">
        <v>425</v>
      </c>
    </row>
    <row r="87" spans="1:9" ht="15" x14ac:dyDescent="0.15">
      <c r="A87" s="15" t="s">
        <v>169</v>
      </c>
      <c r="B87" s="19">
        <v>61.043121149897303</v>
      </c>
      <c r="C87" s="18">
        <v>61.043121149897303</v>
      </c>
      <c r="D87" s="26">
        <v>59.6631211498973</v>
      </c>
      <c r="E87" s="27">
        <v>59.6631211498973</v>
      </c>
      <c r="F87" s="28">
        <v>1.4614742753429399</v>
      </c>
      <c r="G87" s="29" t="s">
        <v>8</v>
      </c>
      <c r="H87" s="35" t="s">
        <v>8</v>
      </c>
      <c r="I87" s="37">
        <v>1858</v>
      </c>
    </row>
    <row r="88" spans="1:9" ht="15" x14ac:dyDescent="0.15">
      <c r="A88" s="15" t="s">
        <v>170</v>
      </c>
      <c r="B88" s="19">
        <v>3.81108829568789</v>
      </c>
      <c r="C88" s="18">
        <v>3.81108829568789</v>
      </c>
      <c r="D88" s="26"/>
      <c r="E88" s="27"/>
      <c r="F88" s="28"/>
      <c r="G88" s="29"/>
      <c r="H88" s="35"/>
      <c r="I88" s="37">
        <v>116</v>
      </c>
    </row>
    <row r="89" spans="1:9" ht="15" x14ac:dyDescent="0.15">
      <c r="A89" s="15" t="s">
        <v>171</v>
      </c>
      <c r="B89" s="19">
        <v>1.93839835728953</v>
      </c>
      <c r="C89" s="18">
        <v>13.963039014373701</v>
      </c>
      <c r="D89" s="26">
        <v>0.58839835728952994</v>
      </c>
      <c r="E89" s="27">
        <v>12.613039014373701</v>
      </c>
      <c r="F89" s="28">
        <v>-2.4800090435198401</v>
      </c>
      <c r="G89" s="29" t="s">
        <v>12</v>
      </c>
      <c r="H89" s="35" t="s">
        <v>229</v>
      </c>
      <c r="I89" s="37">
        <v>425</v>
      </c>
    </row>
    <row r="90" spans="1:9" ht="15" x14ac:dyDescent="0.15">
      <c r="A90" s="15" t="s">
        <v>172</v>
      </c>
      <c r="B90" s="19">
        <v>1.87268993839836</v>
      </c>
      <c r="C90" s="18">
        <v>56.049281314168397</v>
      </c>
      <c r="D90" s="26">
        <v>0.33268993839835992</v>
      </c>
      <c r="E90" s="27">
        <v>54.509281314168398</v>
      </c>
      <c r="F90" s="28">
        <v>2.55419769742009</v>
      </c>
      <c r="G90" s="29" t="s">
        <v>8</v>
      </c>
      <c r="H90" s="35" t="s">
        <v>8</v>
      </c>
      <c r="I90" s="37">
        <v>1706</v>
      </c>
    </row>
    <row r="91" spans="1:9" ht="15" x14ac:dyDescent="0.15">
      <c r="A91" s="15" t="s">
        <v>173</v>
      </c>
      <c r="B91" s="19">
        <v>1.87268993839836</v>
      </c>
      <c r="C91" s="18">
        <v>57.921971252566699</v>
      </c>
      <c r="D91" s="26">
        <v>0.49268993839835984</v>
      </c>
      <c r="E91" s="27">
        <v>56.541971252566697</v>
      </c>
      <c r="F91" s="28">
        <v>2.4382416438164798</v>
      </c>
      <c r="G91" s="29" t="s">
        <v>8</v>
      </c>
      <c r="H91" s="35" t="s">
        <v>8</v>
      </c>
      <c r="I91" s="37">
        <v>1763</v>
      </c>
    </row>
    <row r="92" spans="1:9" ht="15" x14ac:dyDescent="0.15">
      <c r="A92" s="15" t="s">
        <v>174</v>
      </c>
      <c r="B92" s="19">
        <v>8.0492813141683808</v>
      </c>
      <c r="C92" s="18">
        <v>25.330595482546201</v>
      </c>
      <c r="D92" s="26">
        <v>6.6392813141683797</v>
      </c>
      <c r="E92" s="27">
        <v>23.920595482546201</v>
      </c>
      <c r="F92" s="28">
        <v>0.222415659278171</v>
      </c>
      <c r="G92" s="29" t="s">
        <v>6</v>
      </c>
      <c r="H92" s="35" t="s">
        <v>229</v>
      </c>
      <c r="I92" s="37">
        <v>771</v>
      </c>
    </row>
    <row r="93" spans="1:9" ht="15" x14ac:dyDescent="0.15">
      <c r="A93" s="15" t="s">
        <v>175</v>
      </c>
      <c r="B93" s="19">
        <v>1.97125256673511</v>
      </c>
      <c r="C93" s="18">
        <v>3.8439425051334699</v>
      </c>
      <c r="D93" s="26">
        <v>0.1312525667351101</v>
      </c>
      <c r="E93" s="27">
        <v>2.0039425051334701</v>
      </c>
      <c r="F93" s="28">
        <v>0.53659699512937098</v>
      </c>
      <c r="G93" s="29" t="s">
        <v>6</v>
      </c>
      <c r="H93" s="35" t="s">
        <v>229</v>
      </c>
      <c r="I93" s="37">
        <v>117</v>
      </c>
    </row>
    <row r="94" spans="1:9" ht="15" x14ac:dyDescent="0.15">
      <c r="A94" s="15" t="s">
        <v>176</v>
      </c>
      <c r="B94" s="19">
        <v>10.0862422997947</v>
      </c>
      <c r="C94" s="18">
        <v>18.9897330595483</v>
      </c>
      <c r="D94" s="26">
        <v>8.6662422997946997</v>
      </c>
      <c r="E94" s="27">
        <v>17.569733059548298</v>
      </c>
      <c r="F94" s="28">
        <v>0.699041905082599</v>
      </c>
      <c r="G94" s="29" t="s">
        <v>6</v>
      </c>
      <c r="H94" s="35" t="s">
        <v>229</v>
      </c>
      <c r="I94" s="37">
        <v>578</v>
      </c>
    </row>
    <row r="95" spans="1:9" ht="15" x14ac:dyDescent="0.15">
      <c r="A95" s="15" t="s">
        <v>177</v>
      </c>
      <c r="B95" s="19">
        <v>1.87268993839836</v>
      </c>
      <c r="C95" s="18">
        <v>4.7967145790554397</v>
      </c>
      <c r="D95" s="26">
        <v>0.49268993839835984</v>
      </c>
      <c r="E95" s="27">
        <v>3.4167145790554398</v>
      </c>
      <c r="F95" s="28">
        <v>-1.1920555318268999</v>
      </c>
      <c r="G95" s="29" t="s">
        <v>12</v>
      </c>
      <c r="H95" s="35" t="s">
        <v>229</v>
      </c>
      <c r="I95" s="37">
        <v>146</v>
      </c>
    </row>
    <row r="96" spans="1:9" ht="15" x14ac:dyDescent="0.15">
      <c r="A96" s="15" t="s">
        <v>178</v>
      </c>
      <c r="B96" s="19">
        <v>3.9425051334702301</v>
      </c>
      <c r="C96" s="18">
        <v>8.18069815195072</v>
      </c>
      <c r="D96" s="26">
        <v>2.5625051334702302</v>
      </c>
      <c r="E96" s="27">
        <v>6.8006981519507201</v>
      </c>
      <c r="F96" s="28"/>
      <c r="G96" s="29"/>
      <c r="H96" s="35"/>
      <c r="I96" s="37">
        <v>249</v>
      </c>
    </row>
    <row r="97" spans="1:9" ht="15" x14ac:dyDescent="0.15">
      <c r="A97" s="15" t="s">
        <v>179</v>
      </c>
      <c r="B97" s="19">
        <v>1.93839835728953</v>
      </c>
      <c r="C97" s="18">
        <v>7.8850102669404496</v>
      </c>
      <c r="D97" s="26">
        <v>0.55839835728953013</v>
      </c>
      <c r="E97" s="27">
        <v>6.5050102669404497</v>
      </c>
      <c r="F97" s="28"/>
      <c r="G97" s="29"/>
      <c r="H97" s="35"/>
      <c r="I97" s="37">
        <v>240</v>
      </c>
    </row>
    <row r="98" spans="1:9" ht="15" x14ac:dyDescent="0.15">
      <c r="A98" s="15" t="s">
        <v>180</v>
      </c>
      <c r="B98" s="19">
        <v>55.326488706365502</v>
      </c>
      <c r="C98" s="18">
        <v>55.326488706365502</v>
      </c>
      <c r="D98" s="26">
        <v>53.9464887063655</v>
      </c>
      <c r="E98" s="27">
        <v>53.9464887063655</v>
      </c>
      <c r="F98" s="28">
        <v>1.7330833204863401</v>
      </c>
      <c r="G98" s="29" t="s">
        <v>8</v>
      </c>
      <c r="H98" s="35" t="s">
        <v>8</v>
      </c>
      <c r="I98" s="37">
        <v>1684</v>
      </c>
    </row>
    <row r="99" spans="1:9" ht="15" x14ac:dyDescent="0.15">
      <c r="A99" s="15" t="s">
        <v>181</v>
      </c>
      <c r="B99" s="19">
        <v>1.83983572895277</v>
      </c>
      <c r="C99" s="18">
        <v>9.6919917864476393</v>
      </c>
      <c r="D99" s="26">
        <v>0.45983572895276992</v>
      </c>
      <c r="E99" s="27">
        <v>8.3119917864476385</v>
      </c>
      <c r="F99" s="28"/>
      <c r="G99" s="29"/>
      <c r="H99" s="35"/>
      <c r="I99" s="37">
        <v>295</v>
      </c>
    </row>
    <row r="100" spans="1:9" ht="15" x14ac:dyDescent="0.15">
      <c r="A100" s="15" t="s">
        <v>182</v>
      </c>
      <c r="B100" s="19">
        <v>56.9691991786448</v>
      </c>
      <c r="C100" s="18">
        <v>56.9691991786448</v>
      </c>
      <c r="D100" s="26">
        <v>53.749199178644801</v>
      </c>
      <c r="E100" s="27">
        <v>53.749199178644801</v>
      </c>
      <c r="F100" s="28">
        <v>2.9383298949494701</v>
      </c>
      <c r="G100" s="29" t="s">
        <v>8</v>
      </c>
      <c r="H100" s="35" t="s">
        <v>8</v>
      </c>
      <c r="I100" s="37">
        <v>1734</v>
      </c>
    </row>
    <row r="101" spans="1:9" ht="15" x14ac:dyDescent="0.15">
      <c r="A101" s="15" t="s">
        <v>183</v>
      </c>
      <c r="B101" s="19">
        <v>3.9425051334702301</v>
      </c>
      <c r="C101" s="18">
        <v>36.501026694045201</v>
      </c>
      <c r="D101" s="26">
        <v>2.6025051334702303</v>
      </c>
      <c r="E101" s="27">
        <v>35.161026694045205</v>
      </c>
      <c r="F101" s="28">
        <v>1.71378328995367</v>
      </c>
      <c r="G101" s="29" t="s">
        <v>8</v>
      </c>
      <c r="H101" s="35" t="s">
        <v>8</v>
      </c>
      <c r="I101" s="37">
        <v>1111</v>
      </c>
    </row>
    <row r="102" spans="1:9" ht="15" x14ac:dyDescent="0.15">
      <c r="A102" s="15" t="s">
        <v>184</v>
      </c>
      <c r="B102" s="19">
        <v>1.9055441478439401</v>
      </c>
      <c r="C102" s="18">
        <v>13.7330595482546</v>
      </c>
      <c r="D102" s="26">
        <v>0.52554414784394021</v>
      </c>
      <c r="E102" s="27">
        <v>12.353059548254599</v>
      </c>
      <c r="F102" s="28">
        <v>-0.63027932659596098</v>
      </c>
      <c r="G102" s="29" t="s">
        <v>6</v>
      </c>
      <c r="H102" s="35" t="s">
        <v>229</v>
      </c>
      <c r="I102" s="37">
        <v>418</v>
      </c>
    </row>
    <row r="103" spans="1:9" ht="15" x14ac:dyDescent="0.15">
      <c r="A103" s="15" t="s">
        <v>185</v>
      </c>
      <c r="B103" s="19">
        <v>1.93839835728953</v>
      </c>
      <c r="C103" s="18">
        <v>9.4948665297741304</v>
      </c>
      <c r="D103" s="26">
        <v>0.58839835728952994</v>
      </c>
      <c r="E103" s="27">
        <v>8.1448665297741307</v>
      </c>
      <c r="F103" s="28"/>
      <c r="G103" s="29"/>
      <c r="H103" s="35"/>
      <c r="I103" s="37">
        <v>289</v>
      </c>
    </row>
    <row r="104" spans="1:9" ht="15" x14ac:dyDescent="0.15">
      <c r="A104" s="15" t="s">
        <v>186</v>
      </c>
      <c r="B104" s="19">
        <v>13.6016427104723</v>
      </c>
      <c r="C104" s="18">
        <v>54.537987679671502</v>
      </c>
      <c r="D104" s="26">
        <v>12.221642710472301</v>
      </c>
      <c r="E104" s="27">
        <v>53.157987679671507</v>
      </c>
      <c r="F104" s="28">
        <v>-2.0875749161579198</v>
      </c>
      <c r="G104" s="29" t="s">
        <v>12</v>
      </c>
      <c r="H104" s="35" t="s">
        <v>229</v>
      </c>
      <c r="I104" s="37">
        <v>1660</v>
      </c>
    </row>
    <row r="105" spans="1:9" ht="15" x14ac:dyDescent="0.15">
      <c r="A105" s="15" t="s">
        <v>187</v>
      </c>
      <c r="B105" s="19">
        <v>1.14989733059548</v>
      </c>
      <c r="C105" s="18">
        <v>2.3655030800821399</v>
      </c>
      <c r="D105" s="26"/>
      <c r="E105" s="27"/>
      <c r="F105" s="28">
        <v>2.6411154936715402</v>
      </c>
      <c r="G105" s="29" t="s">
        <v>8</v>
      </c>
      <c r="H105" s="35" t="s">
        <v>8</v>
      </c>
      <c r="I105" s="37">
        <v>72</v>
      </c>
    </row>
    <row r="106" spans="1:9" ht="15" x14ac:dyDescent="0.15">
      <c r="A106" s="15" t="s">
        <v>188</v>
      </c>
      <c r="B106" s="19">
        <v>1.87268993839836</v>
      </c>
      <c r="C106" s="18">
        <v>5.7823408624230002</v>
      </c>
      <c r="D106" s="26">
        <v>0.49268993839835984</v>
      </c>
      <c r="E106" s="27">
        <v>4.4023408624230003</v>
      </c>
      <c r="F106" s="28">
        <v>-0.77487594147069705</v>
      </c>
      <c r="G106" s="29" t="s">
        <v>12</v>
      </c>
      <c r="H106" s="35" t="s">
        <v>229</v>
      </c>
      <c r="I106" s="37">
        <v>176</v>
      </c>
    </row>
    <row r="107" spans="1:9" ht="15" x14ac:dyDescent="0.15">
      <c r="A107" s="15" t="s">
        <v>189</v>
      </c>
      <c r="B107" s="19">
        <v>1.87268993839836</v>
      </c>
      <c r="C107" s="18">
        <v>19.285420944558499</v>
      </c>
      <c r="D107" s="26">
        <v>0.46268993839835981</v>
      </c>
      <c r="E107" s="27">
        <v>17.875420944558499</v>
      </c>
      <c r="F107" s="28">
        <v>-0.214981159753802</v>
      </c>
      <c r="G107" s="29" t="s">
        <v>6</v>
      </c>
      <c r="H107" s="35" t="s">
        <v>229</v>
      </c>
      <c r="I107" s="37">
        <v>587</v>
      </c>
    </row>
    <row r="108" spans="1:9" ht="17" thickBot="1" x14ac:dyDescent="0.2">
      <c r="A108" s="71" t="s">
        <v>190</v>
      </c>
      <c r="B108" s="20">
        <v>1.87268993839836</v>
      </c>
      <c r="C108" s="21">
        <v>7.5893223819301898</v>
      </c>
      <c r="D108" s="30"/>
      <c r="E108" s="31"/>
      <c r="F108" s="32">
        <v>0.967180208235352</v>
      </c>
      <c r="G108" s="33" t="s">
        <v>8</v>
      </c>
      <c r="H108" s="36" t="s">
        <v>8</v>
      </c>
      <c r="I108" s="38">
        <v>231</v>
      </c>
    </row>
  </sheetData>
  <autoFilter ref="A1:I108" xr:uid="{00000000-0009-0000-0000-000008000000}">
    <sortState ref="A4:I108">
      <sortCondition ref="A1:A108"/>
    </sortState>
  </autoFilter>
  <mergeCells count="9"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1D35-54EC-4048-A8B2-0515497384BA}">
  <dimension ref="A1:E108"/>
  <sheetViews>
    <sheetView workbookViewId="0">
      <selection activeCell="G9" sqref="G9"/>
    </sheetView>
  </sheetViews>
  <sheetFormatPr baseColWidth="10" defaultRowHeight="16" x14ac:dyDescent="0.2"/>
  <cols>
    <col min="1" max="2" width="10.83203125" style="101"/>
    <col min="3" max="3" width="16.6640625" style="101" bestFit="1" customWidth="1"/>
    <col min="4" max="4" width="13.83203125" style="101" customWidth="1"/>
    <col min="5" max="16384" width="10.83203125" style="101"/>
  </cols>
  <sheetData>
    <row r="1" spans="1:5" x14ac:dyDescent="0.2">
      <c r="A1" s="96" t="s">
        <v>444</v>
      </c>
      <c r="B1" s="97"/>
      <c r="C1" s="98" t="s">
        <v>445</v>
      </c>
      <c r="D1" s="99" t="s">
        <v>446</v>
      </c>
      <c r="E1" s="100"/>
    </row>
    <row r="2" spans="1:5" ht="17" x14ac:dyDescent="0.2">
      <c r="A2" s="102" t="s">
        <v>447</v>
      </c>
      <c r="B2" s="103" t="s">
        <v>199</v>
      </c>
      <c r="C2" s="104" t="s">
        <v>448</v>
      </c>
      <c r="D2" s="105" t="s">
        <v>449</v>
      </c>
      <c r="E2" s="106" t="s">
        <v>450</v>
      </c>
    </row>
    <row r="3" spans="1:5" x14ac:dyDescent="0.2">
      <c r="A3" s="107" t="s">
        <v>85</v>
      </c>
      <c r="B3" s="108" t="s">
        <v>451</v>
      </c>
      <c r="C3" s="109" t="s">
        <v>197</v>
      </c>
      <c r="D3" s="110" t="s">
        <v>452</v>
      </c>
      <c r="E3" s="108">
        <v>1</v>
      </c>
    </row>
    <row r="4" spans="1:5" x14ac:dyDescent="0.2">
      <c r="A4" s="107" t="s">
        <v>86</v>
      </c>
      <c r="B4" s="108" t="s">
        <v>451</v>
      </c>
      <c r="C4" s="109" t="s">
        <v>453</v>
      </c>
      <c r="D4" s="110" t="s">
        <v>454</v>
      </c>
      <c r="E4" s="108">
        <v>1</v>
      </c>
    </row>
    <row r="5" spans="1:5" x14ac:dyDescent="0.2">
      <c r="A5" s="107" t="s">
        <v>87</v>
      </c>
      <c r="B5" s="108" t="s">
        <v>451</v>
      </c>
      <c r="C5" s="109" t="s">
        <v>455</v>
      </c>
      <c r="D5" s="110" t="s">
        <v>456</v>
      </c>
      <c r="E5" s="108">
        <v>0</v>
      </c>
    </row>
    <row r="6" spans="1:5" x14ac:dyDescent="0.2">
      <c r="A6" s="107" t="s">
        <v>88</v>
      </c>
      <c r="B6" s="108" t="s">
        <v>451</v>
      </c>
      <c r="C6" s="109" t="s">
        <v>455</v>
      </c>
      <c r="D6" s="110" t="s">
        <v>457</v>
      </c>
      <c r="E6" s="108">
        <v>2</v>
      </c>
    </row>
    <row r="7" spans="1:5" x14ac:dyDescent="0.2">
      <c r="A7" s="107" t="s">
        <v>89</v>
      </c>
      <c r="B7" s="108" t="s">
        <v>451</v>
      </c>
      <c r="C7" s="109" t="s">
        <v>455</v>
      </c>
      <c r="D7" s="110" t="s">
        <v>458</v>
      </c>
      <c r="E7" s="108">
        <v>1</v>
      </c>
    </row>
    <row r="8" spans="1:5" x14ac:dyDescent="0.2">
      <c r="A8" s="107" t="s">
        <v>90</v>
      </c>
      <c r="B8" s="108" t="s">
        <v>451</v>
      </c>
      <c r="C8" s="109" t="s">
        <v>455</v>
      </c>
      <c r="D8" s="110" t="s">
        <v>459</v>
      </c>
      <c r="E8" s="108">
        <v>1</v>
      </c>
    </row>
    <row r="9" spans="1:5" x14ac:dyDescent="0.2">
      <c r="A9" s="107" t="s">
        <v>91</v>
      </c>
      <c r="B9" s="108" t="s">
        <v>451</v>
      </c>
      <c r="C9" s="109" t="s">
        <v>455</v>
      </c>
      <c r="D9" s="110" t="s">
        <v>460</v>
      </c>
      <c r="E9" s="108">
        <v>1</v>
      </c>
    </row>
    <row r="10" spans="1:5" x14ac:dyDescent="0.2">
      <c r="A10" s="107" t="s">
        <v>92</v>
      </c>
      <c r="B10" s="108" t="s">
        <v>451</v>
      </c>
      <c r="C10" s="109" t="s">
        <v>455</v>
      </c>
      <c r="D10" s="110" t="s">
        <v>461</v>
      </c>
      <c r="E10" s="108">
        <v>3</v>
      </c>
    </row>
    <row r="11" spans="1:5" x14ac:dyDescent="0.2">
      <c r="A11" s="107" t="s">
        <v>93</v>
      </c>
      <c r="B11" s="108" t="s">
        <v>451</v>
      </c>
      <c r="C11" s="109" t="s">
        <v>462</v>
      </c>
      <c r="D11" s="110" t="s">
        <v>463</v>
      </c>
      <c r="E11" s="108">
        <v>1</v>
      </c>
    </row>
    <row r="12" spans="1:5" x14ac:dyDescent="0.2">
      <c r="A12" s="107" t="s">
        <v>94</v>
      </c>
      <c r="B12" s="108" t="s">
        <v>451</v>
      </c>
      <c r="C12" s="109" t="s">
        <v>464</v>
      </c>
      <c r="D12" s="110" t="s">
        <v>465</v>
      </c>
      <c r="E12" s="108">
        <v>1</v>
      </c>
    </row>
    <row r="13" spans="1:5" x14ac:dyDescent="0.2">
      <c r="A13" s="107" t="s">
        <v>95</v>
      </c>
      <c r="B13" s="108" t="s">
        <v>451</v>
      </c>
      <c r="C13" s="109" t="s">
        <v>464</v>
      </c>
      <c r="D13" s="110" t="s">
        <v>466</v>
      </c>
      <c r="E13" s="108" t="s">
        <v>467</v>
      </c>
    </row>
    <row r="14" spans="1:5" x14ac:dyDescent="0.2">
      <c r="A14" s="107" t="s">
        <v>96</v>
      </c>
      <c r="B14" s="108" t="s">
        <v>451</v>
      </c>
      <c r="C14" s="109" t="s">
        <v>462</v>
      </c>
      <c r="D14" s="110" t="s">
        <v>468</v>
      </c>
      <c r="E14" s="108">
        <v>1</v>
      </c>
    </row>
    <row r="15" spans="1:5" x14ac:dyDescent="0.2">
      <c r="A15" s="107" t="s">
        <v>97</v>
      </c>
      <c r="B15" s="108" t="s">
        <v>451</v>
      </c>
      <c r="C15" s="109" t="s">
        <v>455</v>
      </c>
      <c r="D15" s="110" t="s">
        <v>469</v>
      </c>
      <c r="E15" s="108">
        <v>3</v>
      </c>
    </row>
    <row r="16" spans="1:5" x14ac:dyDescent="0.2">
      <c r="A16" s="107" t="s">
        <v>98</v>
      </c>
      <c r="B16" s="108" t="s">
        <v>451</v>
      </c>
      <c r="C16" s="109" t="s">
        <v>462</v>
      </c>
      <c r="D16" s="110" t="s">
        <v>470</v>
      </c>
      <c r="E16" s="108">
        <v>2</v>
      </c>
    </row>
    <row r="17" spans="1:5" x14ac:dyDescent="0.2">
      <c r="A17" s="107" t="s">
        <v>99</v>
      </c>
      <c r="B17" s="108" t="s">
        <v>451</v>
      </c>
      <c r="C17" s="109" t="s">
        <v>455</v>
      </c>
      <c r="D17" s="110" t="s">
        <v>471</v>
      </c>
      <c r="E17" s="108">
        <v>1</v>
      </c>
    </row>
    <row r="18" spans="1:5" x14ac:dyDescent="0.2">
      <c r="A18" s="107" t="s">
        <v>100</v>
      </c>
      <c r="B18" s="108" t="s">
        <v>451</v>
      </c>
      <c r="C18" s="109" t="s">
        <v>455</v>
      </c>
      <c r="D18" s="110" t="s">
        <v>472</v>
      </c>
      <c r="E18" s="108">
        <v>1</v>
      </c>
    </row>
    <row r="19" spans="1:5" x14ac:dyDescent="0.2">
      <c r="A19" s="107" t="s">
        <v>101</v>
      </c>
      <c r="B19" s="108" t="s">
        <v>451</v>
      </c>
      <c r="C19" s="109" t="s">
        <v>455</v>
      </c>
      <c r="D19" s="110" t="s">
        <v>473</v>
      </c>
      <c r="E19" s="108">
        <v>2</v>
      </c>
    </row>
    <row r="20" spans="1:5" x14ac:dyDescent="0.2">
      <c r="A20" s="107" t="s">
        <v>102</v>
      </c>
      <c r="B20" s="108" t="s">
        <v>451</v>
      </c>
      <c r="C20" s="109" t="s">
        <v>455</v>
      </c>
      <c r="D20" s="110" t="s">
        <v>474</v>
      </c>
      <c r="E20" s="108">
        <v>3</v>
      </c>
    </row>
    <row r="21" spans="1:5" x14ac:dyDescent="0.2">
      <c r="A21" s="107" t="s">
        <v>103</v>
      </c>
      <c r="B21" s="108" t="s">
        <v>451</v>
      </c>
      <c r="C21" s="109" t="s">
        <v>464</v>
      </c>
      <c r="D21" s="110" t="s">
        <v>475</v>
      </c>
      <c r="E21" s="108">
        <v>2</v>
      </c>
    </row>
    <row r="22" spans="1:5" x14ac:dyDescent="0.2">
      <c r="A22" s="107" t="s">
        <v>104</v>
      </c>
      <c r="B22" s="108" t="s">
        <v>476</v>
      </c>
      <c r="C22" s="109" t="s">
        <v>197</v>
      </c>
      <c r="D22" s="110" t="s">
        <v>477</v>
      </c>
      <c r="E22" s="108">
        <v>2</v>
      </c>
    </row>
    <row r="23" spans="1:5" x14ac:dyDescent="0.2">
      <c r="A23" s="107" t="s">
        <v>105</v>
      </c>
      <c r="B23" s="108" t="s">
        <v>476</v>
      </c>
      <c r="C23" s="109" t="s">
        <v>464</v>
      </c>
      <c r="D23" s="110" t="s">
        <v>478</v>
      </c>
      <c r="E23" s="108">
        <v>1</v>
      </c>
    </row>
    <row r="24" spans="1:5" x14ac:dyDescent="0.2">
      <c r="A24" s="107" t="s">
        <v>106</v>
      </c>
      <c r="B24" s="108" t="s">
        <v>476</v>
      </c>
      <c r="C24" s="109" t="s">
        <v>464</v>
      </c>
      <c r="D24" s="110" t="s">
        <v>479</v>
      </c>
      <c r="E24" s="108">
        <v>0</v>
      </c>
    </row>
    <row r="25" spans="1:5" x14ac:dyDescent="0.2">
      <c r="A25" s="107" t="s">
        <v>107</v>
      </c>
      <c r="B25" s="108" t="s">
        <v>476</v>
      </c>
      <c r="C25" s="109" t="s">
        <v>464</v>
      </c>
      <c r="D25" s="110" t="s">
        <v>480</v>
      </c>
      <c r="E25" s="108">
        <v>1</v>
      </c>
    </row>
    <row r="26" spans="1:5" x14ac:dyDescent="0.2">
      <c r="A26" s="107" t="s">
        <v>108</v>
      </c>
      <c r="B26" s="108" t="s">
        <v>476</v>
      </c>
      <c r="C26" s="109" t="s">
        <v>481</v>
      </c>
      <c r="D26" s="110" t="s">
        <v>482</v>
      </c>
      <c r="E26" s="108">
        <v>1</v>
      </c>
    </row>
    <row r="27" spans="1:5" x14ac:dyDescent="0.2">
      <c r="A27" s="107" t="s">
        <v>109</v>
      </c>
      <c r="B27" s="108" t="s">
        <v>476</v>
      </c>
      <c r="C27" s="109" t="s">
        <v>197</v>
      </c>
      <c r="D27" s="110" t="s">
        <v>483</v>
      </c>
      <c r="E27" s="108">
        <v>1</v>
      </c>
    </row>
    <row r="28" spans="1:5" x14ac:dyDescent="0.2">
      <c r="A28" s="107" t="s">
        <v>110</v>
      </c>
      <c r="B28" s="108" t="s">
        <v>476</v>
      </c>
      <c r="C28" s="109" t="s">
        <v>453</v>
      </c>
      <c r="D28" s="110" t="s">
        <v>484</v>
      </c>
      <c r="E28" s="108">
        <v>2</v>
      </c>
    </row>
    <row r="29" spans="1:5" x14ac:dyDescent="0.2">
      <c r="A29" s="107" t="s">
        <v>111</v>
      </c>
      <c r="B29" s="108" t="s">
        <v>476</v>
      </c>
      <c r="C29" s="109" t="s">
        <v>481</v>
      </c>
      <c r="D29" s="110" t="s">
        <v>485</v>
      </c>
      <c r="E29" s="108">
        <v>1</v>
      </c>
    </row>
    <row r="30" spans="1:5" x14ac:dyDescent="0.2">
      <c r="A30" s="107" t="s">
        <v>112</v>
      </c>
      <c r="B30" s="108" t="s">
        <v>476</v>
      </c>
      <c r="C30" s="109" t="s">
        <v>464</v>
      </c>
      <c r="D30" s="110" t="s">
        <v>486</v>
      </c>
      <c r="E30" s="108">
        <v>2</v>
      </c>
    </row>
    <row r="31" spans="1:5" x14ac:dyDescent="0.2">
      <c r="A31" s="107" t="s">
        <v>113</v>
      </c>
      <c r="B31" s="108" t="s">
        <v>476</v>
      </c>
      <c r="C31" s="109" t="s">
        <v>464</v>
      </c>
      <c r="D31" s="110" t="s">
        <v>487</v>
      </c>
      <c r="E31" s="108">
        <v>2</v>
      </c>
    </row>
    <row r="32" spans="1:5" x14ac:dyDescent="0.2">
      <c r="A32" s="107" t="s">
        <v>114</v>
      </c>
      <c r="B32" s="108" t="s">
        <v>476</v>
      </c>
      <c r="C32" s="109" t="s">
        <v>197</v>
      </c>
      <c r="D32" s="110" t="s">
        <v>488</v>
      </c>
      <c r="E32" s="108">
        <v>1</v>
      </c>
    </row>
    <row r="33" spans="1:5" x14ac:dyDescent="0.2">
      <c r="A33" s="107" t="s">
        <v>115</v>
      </c>
      <c r="B33" s="108" t="s">
        <v>476</v>
      </c>
      <c r="C33" s="109" t="s">
        <v>455</v>
      </c>
      <c r="D33" s="110" t="s">
        <v>489</v>
      </c>
      <c r="E33" s="108">
        <v>2</v>
      </c>
    </row>
    <row r="34" spans="1:5" x14ac:dyDescent="0.2">
      <c r="A34" s="107" t="s">
        <v>116</v>
      </c>
      <c r="B34" s="108" t="s">
        <v>476</v>
      </c>
      <c r="C34" s="109" t="s">
        <v>464</v>
      </c>
      <c r="D34" s="110" t="s">
        <v>490</v>
      </c>
      <c r="E34" s="108">
        <v>2</v>
      </c>
    </row>
    <row r="35" spans="1:5" x14ac:dyDescent="0.2">
      <c r="A35" s="107" t="s">
        <v>117</v>
      </c>
      <c r="B35" s="108" t="s">
        <v>476</v>
      </c>
      <c r="C35" s="109" t="s">
        <v>464</v>
      </c>
      <c r="D35" s="110" t="s">
        <v>491</v>
      </c>
      <c r="E35" s="108">
        <v>2</v>
      </c>
    </row>
    <row r="36" spans="1:5" x14ac:dyDescent="0.2">
      <c r="A36" s="107" t="s">
        <v>118</v>
      </c>
      <c r="B36" s="108" t="s">
        <v>476</v>
      </c>
      <c r="C36" s="109" t="s">
        <v>464</v>
      </c>
      <c r="D36" s="110" t="s">
        <v>492</v>
      </c>
      <c r="E36" s="108">
        <v>3</v>
      </c>
    </row>
    <row r="37" spans="1:5" x14ac:dyDescent="0.2">
      <c r="A37" s="107" t="s">
        <v>119</v>
      </c>
      <c r="B37" s="108" t="s">
        <v>476</v>
      </c>
      <c r="C37" s="109" t="s">
        <v>455</v>
      </c>
      <c r="D37" s="110" t="s">
        <v>493</v>
      </c>
      <c r="E37" s="108">
        <v>1</v>
      </c>
    </row>
    <row r="38" spans="1:5" x14ac:dyDescent="0.2">
      <c r="A38" s="107" t="s">
        <v>120</v>
      </c>
      <c r="B38" s="108" t="s">
        <v>476</v>
      </c>
      <c r="C38" s="109" t="s">
        <v>455</v>
      </c>
      <c r="D38" s="110" t="s">
        <v>494</v>
      </c>
      <c r="E38" s="108">
        <v>3</v>
      </c>
    </row>
    <row r="39" spans="1:5" x14ac:dyDescent="0.2">
      <c r="A39" s="107" t="s">
        <v>121</v>
      </c>
      <c r="B39" s="108" t="s">
        <v>476</v>
      </c>
      <c r="C39" s="109" t="s">
        <v>453</v>
      </c>
      <c r="D39" s="110" t="s">
        <v>495</v>
      </c>
      <c r="E39" s="108">
        <v>1</v>
      </c>
    </row>
    <row r="40" spans="1:5" x14ac:dyDescent="0.2">
      <c r="A40" s="107" t="s">
        <v>122</v>
      </c>
      <c r="B40" s="108" t="s">
        <v>476</v>
      </c>
      <c r="C40" s="109" t="s">
        <v>455</v>
      </c>
      <c r="D40" s="110" t="s">
        <v>496</v>
      </c>
      <c r="E40" s="108">
        <v>2</v>
      </c>
    </row>
    <row r="41" spans="1:5" x14ac:dyDescent="0.2">
      <c r="A41" s="107" t="s">
        <v>123</v>
      </c>
      <c r="B41" s="108" t="s">
        <v>476</v>
      </c>
      <c r="C41" s="109" t="s">
        <v>455</v>
      </c>
      <c r="D41" s="110" t="s">
        <v>497</v>
      </c>
      <c r="E41" s="108">
        <v>3</v>
      </c>
    </row>
    <row r="42" spans="1:5" x14ac:dyDescent="0.2">
      <c r="A42" s="107" t="s">
        <v>124</v>
      </c>
      <c r="B42" s="108" t="s">
        <v>476</v>
      </c>
      <c r="C42" s="109" t="s">
        <v>464</v>
      </c>
      <c r="D42" s="110" t="s">
        <v>498</v>
      </c>
      <c r="E42" s="108">
        <v>2</v>
      </c>
    </row>
    <row r="43" spans="1:5" x14ac:dyDescent="0.2">
      <c r="A43" s="107" t="s">
        <v>125</v>
      </c>
      <c r="B43" s="108" t="s">
        <v>476</v>
      </c>
      <c r="C43" s="109" t="s">
        <v>453</v>
      </c>
      <c r="D43" s="110" t="s">
        <v>499</v>
      </c>
      <c r="E43" s="108">
        <v>1</v>
      </c>
    </row>
    <row r="44" spans="1:5" x14ac:dyDescent="0.2">
      <c r="A44" s="107" t="s">
        <v>126</v>
      </c>
      <c r="B44" s="108" t="s">
        <v>500</v>
      </c>
      <c r="C44" s="109" t="s">
        <v>453</v>
      </c>
      <c r="D44" s="110" t="s">
        <v>501</v>
      </c>
      <c r="E44" s="108">
        <v>2</v>
      </c>
    </row>
    <row r="45" spans="1:5" x14ac:dyDescent="0.2">
      <c r="A45" s="107" t="s">
        <v>127</v>
      </c>
      <c r="B45" s="108" t="s">
        <v>500</v>
      </c>
      <c r="C45" s="109" t="s">
        <v>464</v>
      </c>
      <c r="D45" s="110" t="s">
        <v>502</v>
      </c>
      <c r="E45" s="108">
        <v>2</v>
      </c>
    </row>
    <row r="46" spans="1:5" x14ac:dyDescent="0.2">
      <c r="A46" s="107" t="s">
        <v>128</v>
      </c>
      <c r="B46" s="108" t="s">
        <v>500</v>
      </c>
      <c r="C46" s="109" t="s">
        <v>453</v>
      </c>
      <c r="D46" s="110" t="s">
        <v>503</v>
      </c>
      <c r="E46" s="108">
        <v>1</v>
      </c>
    </row>
    <row r="47" spans="1:5" x14ac:dyDescent="0.2">
      <c r="A47" s="107" t="s">
        <v>129</v>
      </c>
      <c r="B47" s="108" t="s">
        <v>500</v>
      </c>
      <c r="C47" s="109" t="s">
        <v>453</v>
      </c>
      <c r="D47" s="110" t="s">
        <v>504</v>
      </c>
      <c r="E47" s="108">
        <v>2</v>
      </c>
    </row>
    <row r="48" spans="1:5" x14ac:dyDescent="0.2">
      <c r="A48" s="107" t="s">
        <v>130</v>
      </c>
      <c r="B48" s="108" t="s">
        <v>500</v>
      </c>
      <c r="C48" s="109" t="s">
        <v>464</v>
      </c>
      <c r="D48" s="110" t="s">
        <v>505</v>
      </c>
      <c r="E48" s="108">
        <v>0</v>
      </c>
    </row>
    <row r="49" spans="1:5" x14ac:dyDescent="0.2">
      <c r="A49" s="107" t="s">
        <v>131</v>
      </c>
      <c r="B49" s="108" t="s">
        <v>500</v>
      </c>
      <c r="C49" s="109" t="s">
        <v>464</v>
      </c>
      <c r="D49" s="110" t="s">
        <v>506</v>
      </c>
      <c r="E49" s="108">
        <v>1</v>
      </c>
    </row>
    <row r="50" spans="1:5" x14ac:dyDescent="0.2">
      <c r="A50" s="107" t="s">
        <v>132</v>
      </c>
      <c r="B50" s="108" t="s">
        <v>500</v>
      </c>
      <c r="C50" s="109" t="s">
        <v>464</v>
      </c>
      <c r="D50" s="110" t="s">
        <v>507</v>
      </c>
      <c r="E50" s="108">
        <v>0</v>
      </c>
    </row>
    <row r="51" spans="1:5" x14ac:dyDescent="0.2">
      <c r="A51" s="107" t="s">
        <v>133</v>
      </c>
      <c r="B51" s="108" t="s">
        <v>500</v>
      </c>
      <c r="C51" s="109" t="s">
        <v>464</v>
      </c>
      <c r="D51" s="110" t="s">
        <v>508</v>
      </c>
      <c r="E51" s="108">
        <v>0</v>
      </c>
    </row>
    <row r="52" spans="1:5" x14ac:dyDescent="0.2">
      <c r="A52" s="107" t="s">
        <v>134</v>
      </c>
      <c r="B52" s="108" t="s">
        <v>500</v>
      </c>
      <c r="C52" s="109" t="s">
        <v>464</v>
      </c>
      <c r="D52" s="110" t="s">
        <v>509</v>
      </c>
      <c r="E52" s="108">
        <v>1</v>
      </c>
    </row>
    <row r="53" spans="1:5" x14ac:dyDescent="0.2">
      <c r="A53" s="107" t="s">
        <v>135</v>
      </c>
      <c r="B53" s="108" t="s">
        <v>500</v>
      </c>
      <c r="C53" s="109" t="s">
        <v>455</v>
      </c>
      <c r="D53" s="110" t="s">
        <v>510</v>
      </c>
      <c r="E53" s="108">
        <v>1</v>
      </c>
    </row>
    <row r="54" spans="1:5" x14ac:dyDescent="0.2">
      <c r="A54" s="107" t="s">
        <v>136</v>
      </c>
      <c r="B54" s="108" t="s">
        <v>500</v>
      </c>
      <c r="C54" s="109" t="s">
        <v>464</v>
      </c>
      <c r="D54" s="110" t="s">
        <v>511</v>
      </c>
      <c r="E54" s="108">
        <v>1</v>
      </c>
    </row>
    <row r="55" spans="1:5" x14ac:dyDescent="0.2">
      <c r="A55" s="107" t="s">
        <v>137</v>
      </c>
      <c r="B55" s="108" t="s">
        <v>500</v>
      </c>
      <c r="C55" s="109" t="s">
        <v>455</v>
      </c>
      <c r="D55" s="110" t="s">
        <v>512</v>
      </c>
      <c r="E55" s="108">
        <v>3</v>
      </c>
    </row>
    <row r="56" spans="1:5" x14ac:dyDescent="0.2">
      <c r="A56" s="107" t="s">
        <v>138</v>
      </c>
      <c r="B56" s="108" t="s">
        <v>500</v>
      </c>
      <c r="C56" s="109" t="s">
        <v>455</v>
      </c>
      <c r="D56" s="110" t="s">
        <v>513</v>
      </c>
      <c r="E56" s="108">
        <v>1</v>
      </c>
    </row>
    <row r="57" spans="1:5" x14ac:dyDescent="0.2">
      <c r="A57" s="107" t="s">
        <v>139</v>
      </c>
      <c r="B57" s="108" t="s">
        <v>500</v>
      </c>
      <c r="C57" s="109" t="s">
        <v>453</v>
      </c>
      <c r="D57" s="110" t="s">
        <v>514</v>
      </c>
      <c r="E57" s="108">
        <v>2</v>
      </c>
    </row>
    <row r="58" spans="1:5" x14ac:dyDescent="0.2">
      <c r="A58" s="107" t="s">
        <v>140</v>
      </c>
      <c r="B58" s="108" t="s">
        <v>500</v>
      </c>
      <c r="C58" s="109" t="s">
        <v>453</v>
      </c>
      <c r="D58" s="110" t="s">
        <v>515</v>
      </c>
      <c r="E58" s="108">
        <v>1</v>
      </c>
    </row>
    <row r="59" spans="1:5" x14ac:dyDescent="0.2">
      <c r="A59" s="107" t="s">
        <v>141</v>
      </c>
      <c r="B59" s="108" t="s">
        <v>500</v>
      </c>
      <c r="C59" s="109" t="s">
        <v>455</v>
      </c>
      <c r="D59" s="110" t="s">
        <v>516</v>
      </c>
      <c r="E59" s="108">
        <v>3</v>
      </c>
    </row>
    <row r="60" spans="1:5" x14ac:dyDescent="0.2">
      <c r="A60" s="107" t="s">
        <v>142</v>
      </c>
      <c r="B60" s="108" t="s">
        <v>500</v>
      </c>
      <c r="C60" s="109" t="s">
        <v>464</v>
      </c>
      <c r="D60" s="110" t="s">
        <v>517</v>
      </c>
      <c r="E60" s="108">
        <v>1</v>
      </c>
    </row>
    <row r="61" spans="1:5" x14ac:dyDescent="0.2">
      <c r="A61" s="107" t="s">
        <v>143</v>
      </c>
      <c r="B61" s="108" t="s">
        <v>500</v>
      </c>
      <c r="C61" s="109" t="s">
        <v>453</v>
      </c>
      <c r="D61" s="110" t="s">
        <v>518</v>
      </c>
      <c r="E61" s="108">
        <v>1</v>
      </c>
    </row>
    <row r="62" spans="1:5" x14ac:dyDescent="0.2">
      <c r="A62" s="107" t="s">
        <v>144</v>
      </c>
      <c r="B62" s="108" t="s">
        <v>500</v>
      </c>
      <c r="C62" s="109" t="s">
        <v>464</v>
      </c>
      <c r="D62" s="110" t="s">
        <v>519</v>
      </c>
      <c r="E62" s="108">
        <v>0</v>
      </c>
    </row>
    <row r="63" spans="1:5" x14ac:dyDescent="0.2">
      <c r="A63" s="107" t="s">
        <v>145</v>
      </c>
      <c r="B63" s="108" t="s">
        <v>500</v>
      </c>
      <c r="C63" s="109" t="s">
        <v>464</v>
      </c>
      <c r="D63" s="110" t="s">
        <v>520</v>
      </c>
      <c r="E63" s="108">
        <v>3</v>
      </c>
    </row>
    <row r="64" spans="1:5" x14ac:dyDescent="0.2">
      <c r="A64" s="107" t="s">
        <v>146</v>
      </c>
      <c r="B64" s="108" t="s">
        <v>500</v>
      </c>
      <c r="C64" s="109" t="s">
        <v>453</v>
      </c>
      <c r="D64" s="110" t="s">
        <v>521</v>
      </c>
      <c r="E64" s="108">
        <v>1</v>
      </c>
    </row>
    <row r="65" spans="1:5" x14ac:dyDescent="0.2">
      <c r="A65" s="107" t="s">
        <v>147</v>
      </c>
      <c r="B65" s="108" t="s">
        <v>522</v>
      </c>
      <c r="C65" s="109" t="s">
        <v>455</v>
      </c>
      <c r="D65" s="110" t="s">
        <v>523</v>
      </c>
      <c r="E65" s="108">
        <v>1</v>
      </c>
    </row>
    <row r="66" spans="1:5" x14ac:dyDescent="0.2">
      <c r="A66" s="107" t="s">
        <v>148</v>
      </c>
      <c r="B66" s="108" t="s">
        <v>522</v>
      </c>
      <c r="C66" s="109" t="s">
        <v>453</v>
      </c>
      <c r="D66" s="110" t="s">
        <v>524</v>
      </c>
      <c r="E66" s="108">
        <v>1</v>
      </c>
    </row>
    <row r="67" spans="1:5" x14ac:dyDescent="0.2">
      <c r="A67" s="107" t="s">
        <v>149</v>
      </c>
      <c r="B67" s="108" t="s">
        <v>522</v>
      </c>
      <c r="C67" s="109" t="s">
        <v>455</v>
      </c>
      <c r="D67" s="110" t="s">
        <v>525</v>
      </c>
      <c r="E67" s="108">
        <v>1</v>
      </c>
    </row>
    <row r="68" spans="1:5" x14ac:dyDescent="0.2">
      <c r="A68" s="107" t="s">
        <v>150</v>
      </c>
      <c r="B68" s="108" t="s">
        <v>522</v>
      </c>
      <c r="C68" s="109" t="s">
        <v>464</v>
      </c>
      <c r="D68" s="110" t="s">
        <v>526</v>
      </c>
      <c r="E68" s="108">
        <v>3</v>
      </c>
    </row>
    <row r="69" spans="1:5" x14ac:dyDescent="0.2">
      <c r="A69" s="107" t="s">
        <v>151</v>
      </c>
      <c r="B69" s="108" t="s">
        <v>522</v>
      </c>
      <c r="C69" s="109" t="s">
        <v>455</v>
      </c>
      <c r="D69" s="110" t="s">
        <v>527</v>
      </c>
      <c r="E69" s="108">
        <v>2</v>
      </c>
    </row>
    <row r="70" spans="1:5" x14ac:dyDescent="0.2">
      <c r="A70" s="107" t="s">
        <v>152</v>
      </c>
      <c r="B70" s="108" t="s">
        <v>522</v>
      </c>
      <c r="C70" s="109" t="s">
        <v>462</v>
      </c>
      <c r="D70" s="110" t="s">
        <v>528</v>
      </c>
      <c r="E70" s="108">
        <v>3</v>
      </c>
    </row>
    <row r="71" spans="1:5" x14ac:dyDescent="0.2">
      <c r="A71" s="107" t="s">
        <v>153</v>
      </c>
      <c r="B71" s="108" t="s">
        <v>522</v>
      </c>
      <c r="C71" s="109" t="s">
        <v>455</v>
      </c>
      <c r="D71" s="110" t="s">
        <v>529</v>
      </c>
      <c r="E71" s="108">
        <v>3</v>
      </c>
    </row>
    <row r="72" spans="1:5" x14ac:dyDescent="0.2">
      <c r="A72" s="107" t="s">
        <v>154</v>
      </c>
      <c r="B72" s="108" t="s">
        <v>522</v>
      </c>
      <c r="C72" s="109" t="s">
        <v>464</v>
      </c>
      <c r="D72" s="110" t="s">
        <v>530</v>
      </c>
      <c r="E72" s="108">
        <v>1</v>
      </c>
    </row>
    <row r="73" spans="1:5" x14ac:dyDescent="0.2">
      <c r="A73" s="107" t="s">
        <v>155</v>
      </c>
      <c r="B73" s="108" t="s">
        <v>522</v>
      </c>
      <c r="C73" s="109" t="s">
        <v>464</v>
      </c>
      <c r="D73" s="110" t="s">
        <v>531</v>
      </c>
      <c r="E73" s="108">
        <v>2</v>
      </c>
    </row>
    <row r="74" spans="1:5" x14ac:dyDescent="0.2">
      <c r="A74" s="107" t="s">
        <v>156</v>
      </c>
      <c r="B74" s="108" t="s">
        <v>522</v>
      </c>
      <c r="C74" s="109" t="s">
        <v>464</v>
      </c>
      <c r="D74" s="110" t="s">
        <v>532</v>
      </c>
      <c r="E74" s="108">
        <v>1</v>
      </c>
    </row>
    <row r="75" spans="1:5" x14ac:dyDescent="0.2">
      <c r="A75" s="107" t="s">
        <v>157</v>
      </c>
      <c r="B75" s="108" t="s">
        <v>522</v>
      </c>
      <c r="C75" s="109" t="s">
        <v>455</v>
      </c>
      <c r="D75" s="110" t="s">
        <v>533</v>
      </c>
      <c r="E75" s="108">
        <v>3</v>
      </c>
    </row>
    <row r="76" spans="1:5" x14ac:dyDescent="0.2">
      <c r="A76" s="107" t="s">
        <v>158</v>
      </c>
      <c r="B76" s="108" t="s">
        <v>522</v>
      </c>
      <c r="C76" s="109" t="s">
        <v>464</v>
      </c>
      <c r="D76" s="110" t="s">
        <v>534</v>
      </c>
      <c r="E76" s="108">
        <v>2</v>
      </c>
    </row>
    <row r="77" spans="1:5" x14ac:dyDescent="0.2">
      <c r="A77" s="107" t="s">
        <v>159</v>
      </c>
      <c r="B77" s="108" t="s">
        <v>535</v>
      </c>
      <c r="C77" s="109" t="s">
        <v>455</v>
      </c>
      <c r="D77" s="110" t="s">
        <v>536</v>
      </c>
      <c r="E77" s="108">
        <v>0</v>
      </c>
    </row>
    <row r="78" spans="1:5" x14ac:dyDescent="0.2">
      <c r="A78" s="107" t="s">
        <v>160</v>
      </c>
      <c r="B78" s="108" t="s">
        <v>535</v>
      </c>
      <c r="C78" s="109" t="s">
        <v>455</v>
      </c>
      <c r="D78" s="110" t="s">
        <v>537</v>
      </c>
      <c r="E78" s="108">
        <v>0</v>
      </c>
    </row>
    <row r="79" spans="1:5" x14ac:dyDescent="0.2">
      <c r="A79" s="107" t="s">
        <v>161</v>
      </c>
      <c r="B79" s="108" t="s">
        <v>535</v>
      </c>
      <c r="C79" s="109" t="s">
        <v>455</v>
      </c>
      <c r="D79" s="110" t="s">
        <v>538</v>
      </c>
      <c r="E79" s="108">
        <v>0</v>
      </c>
    </row>
    <row r="80" spans="1:5" x14ac:dyDescent="0.2">
      <c r="A80" s="107" t="s">
        <v>162</v>
      </c>
      <c r="B80" s="108" t="s">
        <v>535</v>
      </c>
      <c r="C80" s="109" t="s">
        <v>455</v>
      </c>
      <c r="D80" s="110" t="s">
        <v>539</v>
      </c>
      <c r="E80" s="108">
        <v>2</v>
      </c>
    </row>
    <row r="81" spans="1:5" x14ac:dyDescent="0.2">
      <c r="A81" s="107" t="s">
        <v>163</v>
      </c>
      <c r="B81" s="108" t="s">
        <v>535</v>
      </c>
      <c r="C81" s="109" t="s">
        <v>464</v>
      </c>
      <c r="D81" s="110" t="s">
        <v>540</v>
      </c>
      <c r="E81" s="108">
        <v>1</v>
      </c>
    </row>
    <row r="82" spans="1:5" x14ac:dyDescent="0.2">
      <c r="A82" s="107" t="s">
        <v>164</v>
      </c>
      <c r="B82" s="108" t="s">
        <v>535</v>
      </c>
      <c r="C82" s="109" t="s">
        <v>464</v>
      </c>
      <c r="D82" s="110" t="s">
        <v>541</v>
      </c>
      <c r="E82" s="108">
        <v>1</v>
      </c>
    </row>
    <row r="83" spans="1:5" x14ac:dyDescent="0.2">
      <c r="A83" s="107" t="s">
        <v>165</v>
      </c>
      <c r="B83" s="108" t="s">
        <v>535</v>
      </c>
      <c r="C83" s="109" t="s">
        <v>455</v>
      </c>
      <c r="D83" s="110" t="s">
        <v>542</v>
      </c>
      <c r="E83" s="108">
        <v>1</v>
      </c>
    </row>
    <row r="84" spans="1:5" x14ac:dyDescent="0.2">
      <c r="A84" s="107" t="s">
        <v>166</v>
      </c>
      <c r="B84" s="108" t="s">
        <v>535</v>
      </c>
      <c r="C84" s="109" t="s">
        <v>455</v>
      </c>
      <c r="D84" s="110" t="s">
        <v>543</v>
      </c>
      <c r="E84" s="108">
        <v>3</v>
      </c>
    </row>
    <row r="85" spans="1:5" x14ac:dyDescent="0.2">
      <c r="A85" s="107" t="s">
        <v>167</v>
      </c>
      <c r="B85" s="108" t="s">
        <v>535</v>
      </c>
      <c r="C85" s="109" t="s">
        <v>464</v>
      </c>
      <c r="D85" s="110" t="s">
        <v>544</v>
      </c>
      <c r="E85" s="108">
        <v>1</v>
      </c>
    </row>
    <row r="86" spans="1:5" x14ac:dyDescent="0.2">
      <c r="A86" s="107" t="s">
        <v>168</v>
      </c>
      <c r="B86" s="108" t="s">
        <v>535</v>
      </c>
      <c r="C86" s="109" t="s">
        <v>464</v>
      </c>
      <c r="D86" s="110" t="s">
        <v>545</v>
      </c>
      <c r="E86" s="108" t="s">
        <v>546</v>
      </c>
    </row>
    <row r="87" spans="1:5" x14ac:dyDescent="0.2">
      <c r="A87" s="107" t="s">
        <v>169</v>
      </c>
      <c r="B87" s="108" t="s">
        <v>535</v>
      </c>
      <c r="C87" s="109" t="s">
        <v>455</v>
      </c>
      <c r="D87" s="110" t="s">
        <v>547</v>
      </c>
      <c r="E87" s="108">
        <v>0</v>
      </c>
    </row>
    <row r="88" spans="1:5" x14ac:dyDescent="0.2">
      <c r="A88" s="107" t="s">
        <v>170</v>
      </c>
      <c r="B88" s="108" t="s">
        <v>535</v>
      </c>
      <c r="C88" s="109" t="s">
        <v>197</v>
      </c>
      <c r="D88" s="110" t="s">
        <v>548</v>
      </c>
      <c r="E88" s="108" t="s">
        <v>197</v>
      </c>
    </row>
    <row r="89" spans="1:5" x14ac:dyDescent="0.2">
      <c r="A89" s="107" t="s">
        <v>171</v>
      </c>
      <c r="B89" s="108" t="s">
        <v>535</v>
      </c>
      <c r="C89" s="109" t="s">
        <v>455</v>
      </c>
      <c r="D89" s="110" t="s">
        <v>549</v>
      </c>
      <c r="E89" s="108">
        <v>1</v>
      </c>
    </row>
    <row r="90" spans="1:5" x14ac:dyDescent="0.2">
      <c r="A90" s="107" t="s">
        <v>172</v>
      </c>
      <c r="B90" s="108" t="s">
        <v>535</v>
      </c>
      <c r="C90" s="109" t="s">
        <v>464</v>
      </c>
      <c r="D90" s="110" t="s">
        <v>550</v>
      </c>
      <c r="E90" s="108">
        <v>1</v>
      </c>
    </row>
    <row r="91" spans="1:5" x14ac:dyDescent="0.2">
      <c r="A91" s="107" t="s">
        <v>173</v>
      </c>
      <c r="B91" s="108" t="s">
        <v>535</v>
      </c>
      <c r="C91" s="109" t="s">
        <v>455</v>
      </c>
      <c r="D91" s="110" t="s">
        <v>551</v>
      </c>
      <c r="E91" s="108">
        <v>1</v>
      </c>
    </row>
    <row r="92" spans="1:5" x14ac:dyDescent="0.2">
      <c r="A92" s="107" t="s">
        <v>174</v>
      </c>
      <c r="B92" s="108" t="s">
        <v>535</v>
      </c>
      <c r="C92" s="109" t="s">
        <v>455</v>
      </c>
      <c r="D92" s="110" t="s">
        <v>552</v>
      </c>
      <c r="E92" s="108">
        <v>1</v>
      </c>
    </row>
    <row r="93" spans="1:5" x14ac:dyDescent="0.2">
      <c r="A93" s="107" t="s">
        <v>175</v>
      </c>
      <c r="B93" s="108" t="s">
        <v>535</v>
      </c>
      <c r="C93" s="109" t="s">
        <v>464</v>
      </c>
      <c r="D93" s="110" t="s">
        <v>553</v>
      </c>
      <c r="E93" s="108">
        <v>1</v>
      </c>
    </row>
    <row r="94" spans="1:5" x14ac:dyDescent="0.2">
      <c r="A94" s="107" t="s">
        <v>176</v>
      </c>
      <c r="B94" s="108" t="s">
        <v>535</v>
      </c>
      <c r="C94" s="109" t="s">
        <v>455</v>
      </c>
      <c r="D94" s="110" t="s">
        <v>554</v>
      </c>
      <c r="E94" s="108">
        <v>1</v>
      </c>
    </row>
    <row r="95" spans="1:5" x14ac:dyDescent="0.2">
      <c r="A95" s="107" t="s">
        <v>177</v>
      </c>
      <c r="B95" s="108" t="s">
        <v>535</v>
      </c>
      <c r="C95" s="109" t="s">
        <v>464</v>
      </c>
      <c r="D95" s="110" t="s">
        <v>555</v>
      </c>
      <c r="E95" s="108">
        <v>1</v>
      </c>
    </row>
    <row r="96" spans="1:5" x14ac:dyDescent="0.2">
      <c r="A96" s="107" t="s">
        <v>178</v>
      </c>
      <c r="B96" s="108" t="s">
        <v>535</v>
      </c>
      <c r="C96" s="109" t="s">
        <v>455</v>
      </c>
      <c r="D96" s="110" t="s">
        <v>556</v>
      </c>
      <c r="E96" s="108">
        <v>1</v>
      </c>
    </row>
    <row r="97" spans="1:5" x14ac:dyDescent="0.2">
      <c r="A97" s="107" t="s">
        <v>179</v>
      </c>
      <c r="B97" s="108" t="s">
        <v>535</v>
      </c>
      <c r="C97" s="109" t="s">
        <v>455</v>
      </c>
      <c r="D97" s="110" t="s">
        <v>557</v>
      </c>
      <c r="E97" s="108">
        <v>0</v>
      </c>
    </row>
    <row r="98" spans="1:5" x14ac:dyDescent="0.2">
      <c r="A98" s="107" t="s">
        <v>180</v>
      </c>
      <c r="B98" s="108" t="s">
        <v>535</v>
      </c>
      <c r="C98" s="109" t="s">
        <v>464</v>
      </c>
      <c r="D98" s="110" t="s">
        <v>558</v>
      </c>
      <c r="E98" s="108">
        <v>1</v>
      </c>
    </row>
    <row r="99" spans="1:5" x14ac:dyDescent="0.2">
      <c r="A99" s="107" t="s">
        <v>181</v>
      </c>
      <c r="B99" s="108" t="s">
        <v>535</v>
      </c>
      <c r="C99" s="109" t="s">
        <v>462</v>
      </c>
      <c r="D99" s="110" t="s">
        <v>559</v>
      </c>
      <c r="E99" s="108">
        <v>0</v>
      </c>
    </row>
    <row r="100" spans="1:5" x14ac:dyDescent="0.2">
      <c r="A100" s="107" t="s">
        <v>182</v>
      </c>
      <c r="B100" s="108" t="s">
        <v>535</v>
      </c>
      <c r="C100" s="109" t="s">
        <v>455</v>
      </c>
      <c r="D100" s="110" t="s">
        <v>560</v>
      </c>
      <c r="E100" s="108">
        <v>1</v>
      </c>
    </row>
    <row r="101" spans="1:5" x14ac:dyDescent="0.2">
      <c r="A101" s="107" t="s">
        <v>183</v>
      </c>
      <c r="B101" s="108" t="s">
        <v>535</v>
      </c>
      <c r="C101" s="109" t="s">
        <v>464</v>
      </c>
      <c r="D101" s="110" t="s">
        <v>561</v>
      </c>
      <c r="E101" s="108">
        <v>1</v>
      </c>
    </row>
    <row r="102" spans="1:5" x14ac:dyDescent="0.2">
      <c r="A102" s="107" t="s">
        <v>184</v>
      </c>
      <c r="B102" s="108" t="s">
        <v>535</v>
      </c>
      <c r="C102" s="109" t="s">
        <v>455</v>
      </c>
      <c r="D102" s="110" t="s">
        <v>562</v>
      </c>
      <c r="E102" s="108">
        <v>1</v>
      </c>
    </row>
    <row r="103" spans="1:5" x14ac:dyDescent="0.2">
      <c r="A103" s="107" t="s">
        <v>185</v>
      </c>
      <c r="B103" s="108" t="s">
        <v>535</v>
      </c>
      <c r="C103" s="109" t="s">
        <v>464</v>
      </c>
      <c r="D103" s="110" t="s">
        <v>563</v>
      </c>
      <c r="E103" s="108">
        <v>1</v>
      </c>
    </row>
    <row r="104" spans="1:5" x14ac:dyDescent="0.2">
      <c r="A104" s="107" t="s">
        <v>186</v>
      </c>
      <c r="B104" s="108" t="s">
        <v>535</v>
      </c>
      <c r="C104" s="109" t="s">
        <v>455</v>
      </c>
      <c r="D104" s="110" t="s">
        <v>564</v>
      </c>
      <c r="E104" s="108">
        <v>2</v>
      </c>
    </row>
    <row r="105" spans="1:5" x14ac:dyDescent="0.2">
      <c r="A105" s="107" t="s">
        <v>187</v>
      </c>
      <c r="B105" s="108" t="s">
        <v>535</v>
      </c>
      <c r="C105" s="109" t="s">
        <v>455</v>
      </c>
      <c r="D105" s="110" t="s">
        <v>565</v>
      </c>
      <c r="E105" s="108">
        <v>2</v>
      </c>
    </row>
    <row r="106" spans="1:5" x14ac:dyDescent="0.2">
      <c r="A106" s="107" t="s">
        <v>188</v>
      </c>
      <c r="B106" s="108" t="s">
        <v>535</v>
      </c>
      <c r="C106" s="109" t="s">
        <v>455</v>
      </c>
      <c r="D106" s="110" t="s">
        <v>566</v>
      </c>
      <c r="E106" s="108">
        <v>3</v>
      </c>
    </row>
    <row r="107" spans="1:5" x14ac:dyDescent="0.2">
      <c r="A107" s="107" t="s">
        <v>189</v>
      </c>
      <c r="B107" s="108" t="s">
        <v>535</v>
      </c>
      <c r="C107" s="109" t="s">
        <v>455</v>
      </c>
      <c r="D107" s="110" t="s">
        <v>567</v>
      </c>
      <c r="E107" s="108">
        <v>3</v>
      </c>
    </row>
    <row r="108" spans="1:5" ht="17" thickBot="1" x14ac:dyDescent="0.25">
      <c r="A108" s="111" t="s">
        <v>190</v>
      </c>
      <c r="B108" s="112" t="s">
        <v>535</v>
      </c>
      <c r="C108" s="113" t="s">
        <v>464</v>
      </c>
      <c r="D108" s="114" t="s">
        <v>568</v>
      </c>
      <c r="E108" s="112">
        <v>1</v>
      </c>
    </row>
  </sheetData>
  <mergeCells count="2">
    <mergeCell ref="A1:B1"/>
    <mergeCell ref="D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5" sqref="K15"/>
    </sheetView>
  </sheetViews>
  <sheetFormatPr baseColWidth="10" defaultRowHeight="13" x14ac:dyDescent="0.15"/>
  <cols>
    <col min="1" max="1" width="11.6640625" style="3" customWidth="1"/>
    <col min="2" max="2" width="17.1640625" style="3" customWidth="1"/>
    <col min="3" max="3" width="20.6640625" style="3" bestFit="1" customWidth="1"/>
    <col min="4" max="4" width="3.5" style="3" bestFit="1" customWidth="1"/>
    <col min="5" max="5" width="8.1640625" style="3" bestFit="1" customWidth="1"/>
    <col min="6" max="6" width="15.33203125" style="8" customWidth="1"/>
    <col min="7" max="7" width="10.5" style="3" customWidth="1"/>
    <col min="8" max="8" width="16.5" style="8" customWidth="1"/>
    <col min="9" max="9" width="8.6640625" style="8" bestFit="1" customWidth="1"/>
    <col min="10" max="10" width="10.83203125" style="3" customWidth="1"/>
    <col min="11" max="11" width="27.33203125" style="3" bestFit="1" customWidth="1"/>
    <col min="12" max="12" width="30.83203125" style="3" bestFit="1" customWidth="1"/>
    <col min="13" max="13" width="17" style="3" customWidth="1"/>
    <col min="14" max="14" width="15.6640625" style="3" customWidth="1"/>
    <col min="15" max="15" width="13" style="3" customWidth="1"/>
    <col min="16" max="16" width="12.6640625" style="3" bestFit="1" customWidth="1"/>
    <col min="17" max="18" width="14.5" style="3" bestFit="1" customWidth="1"/>
    <col min="19" max="19" width="19.5" style="8" customWidth="1"/>
    <col min="20" max="20" width="18.6640625" style="8" customWidth="1"/>
    <col min="21" max="21" width="12.1640625" style="3" bestFit="1" customWidth="1"/>
    <col min="22" max="22" width="8.33203125" style="3" bestFit="1" customWidth="1"/>
    <col min="23" max="23" width="8" style="3" bestFit="1" customWidth="1"/>
    <col min="24" max="25" width="10.83203125" style="3"/>
    <col min="26" max="26" width="10.83203125" style="74"/>
    <col min="27" max="16384" width="10.83203125" style="3"/>
  </cols>
  <sheetData>
    <row r="1" spans="1:26" ht="30" customHeight="1" thickBot="1" x14ac:dyDescent="0.25">
      <c r="A1" s="4" t="s">
        <v>84</v>
      </c>
      <c r="B1" s="4" t="s">
        <v>199</v>
      </c>
      <c r="C1" s="5" t="s">
        <v>191</v>
      </c>
      <c r="D1" s="5" t="s">
        <v>205</v>
      </c>
      <c r="E1" s="4" t="s">
        <v>206</v>
      </c>
      <c r="F1" s="7" t="s">
        <v>207</v>
      </c>
      <c r="G1" s="4" t="s">
        <v>209</v>
      </c>
      <c r="H1" s="7" t="s">
        <v>210</v>
      </c>
      <c r="I1" s="7" t="s">
        <v>212</v>
      </c>
      <c r="J1" s="4" t="s">
        <v>213</v>
      </c>
      <c r="K1" s="4" t="s">
        <v>214</v>
      </c>
      <c r="L1" s="4" t="s">
        <v>230</v>
      </c>
      <c r="M1" s="4" t="s">
        <v>222</v>
      </c>
      <c r="N1" s="6" t="s">
        <v>0</v>
      </c>
      <c r="O1" s="6" t="s">
        <v>1</v>
      </c>
      <c r="P1" s="6" t="s">
        <v>2</v>
      </c>
      <c r="Q1" s="6" t="s">
        <v>228</v>
      </c>
      <c r="R1" s="6" t="s">
        <v>227</v>
      </c>
      <c r="S1" s="7" t="s">
        <v>420</v>
      </c>
      <c r="T1" s="7" t="s">
        <v>421</v>
      </c>
      <c r="U1" s="3" t="s">
        <v>440</v>
      </c>
      <c r="V1" s="3" t="s">
        <v>441</v>
      </c>
      <c r="W1" s="3" t="s">
        <v>442</v>
      </c>
      <c r="X1" s="72" t="s">
        <v>426</v>
      </c>
      <c r="Y1" s="73" t="s">
        <v>427</v>
      </c>
      <c r="Z1" s="3" t="s">
        <v>443</v>
      </c>
    </row>
    <row r="2" spans="1:26" ht="13" customHeight="1" x14ac:dyDescent="0.15">
      <c r="A2" s="3" t="s">
        <v>85</v>
      </c>
      <c r="B2" s="3" t="s">
        <v>200</v>
      </c>
      <c r="C2" s="3" t="s">
        <v>192</v>
      </c>
      <c r="D2" s="3">
        <v>0</v>
      </c>
      <c r="E2" s="3">
        <v>1</v>
      </c>
      <c r="F2" s="8">
        <v>10.611909650924</v>
      </c>
      <c r="G2" s="3">
        <v>1</v>
      </c>
      <c r="H2" s="8">
        <v>1.9055441478439401</v>
      </c>
      <c r="J2" s="3">
        <v>70</v>
      </c>
      <c r="U2" s="3">
        <v>62.143737166324435</v>
      </c>
      <c r="V2" s="3">
        <v>1</v>
      </c>
      <c r="W2" s="3">
        <v>5</v>
      </c>
      <c r="X2" s="22"/>
      <c r="Y2" s="23"/>
      <c r="Z2" s="74">
        <v>1</v>
      </c>
    </row>
    <row r="3" spans="1:26" ht="15" x14ac:dyDescent="0.15">
      <c r="A3" s="3" t="s">
        <v>86</v>
      </c>
      <c r="B3" s="3" t="s">
        <v>200</v>
      </c>
      <c r="C3" s="3" t="s">
        <v>193</v>
      </c>
      <c r="D3" s="3">
        <v>0</v>
      </c>
      <c r="E3" s="3">
        <v>1</v>
      </c>
      <c r="F3" s="8">
        <v>6.5379876796714598</v>
      </c>
      <c r="G3" s="3">
        <v>1</v>
      </c>
      <c r="H3" s="8">
        <v>2.7597535934291599</v>
      </c>
      <c r="I3" s="8">
        <v>1.7746999999999999</v>
      </c>
      <c r="J3" s="3">
        <v>2</v>
      </c>
      <c r="K3" s="3" t="s">
        <v>215</v>
      </c>
      <c r="L3" s="3" t="s">
        <v>219</v>
      </c>
      <c r="M3" s="3" t="s">
        <v>223</v>
      </c>
      <c r="N3" s="3" t="s">
        <v>4</v>
      </c>
      <c r="O3" s="3" t="s">
        <v>5</v>
      </c>
      <c r="P3" s="3">
        <v>0.22471691559482601</v>
      </c>
      <c r="Q3" s="3" t="s">
        <v>6</v>
      </c>
      <c r="R3" s="3" t="s">
        <v>229</v>
      </c>
      <c r="S3" s="8">
        <v>1.3497535934291602</v>
      </c>
      <c r="T3" s="8">
        <v>5.1279876796714596</v>
      </c>
      <c r="U3" s="3">
        <v>60.28747433264887</v>
      </c>
      <c r="V3" s="3">
        <v>1</v>
      </c>
      <c r="W3" s="3">
        <v>4</v>
      </c>
      <c r="X3" s="26">
        <v>1.3497535934291602</v>
      </c>
      <c r="Y3" s="27">
        <v>5.1279876796714596</v>
      </c>
      <c r="Z3" s="74">
        <v>1</v>
      </c>
    </row>
    <row r="4" spans="1:26" ht="15" x14ac:dyDescent="0.15">
      <c r="A4" s="3" t="s">
        <v>87</v>
      </c>
      <c r="B4" s="3" t="s">
        <v>200</v>
      </c>
      <c r="C4" s="3" t="s">
        <v>192</v>
      </c>
      <c r="D4" s="3">
        <v>0</v>
      </c>
      <c r="E4" s="3">
        <v>1</v>
      </c>
      <c r="F4" s="8">
        <v>5.6837782340862404</v>
      </c>
      <c r="G4" s="3">
        <v>1</v>
      </c>
      <c r="H4" s="8">
        <v>1.4127310061601599</v>
      </c>
      <c r="I4" s="8">
        <v>2.5114000000000001</v>
      </c>
      <c r="J4" s="3">
        <v>0</v>
      </c>
      <c r="K4" s="3" t="s">
        <v>216</v>
      </c>
      <c r="L4" s="3" t="s">
        <v>219</v>
      </c>
      <c r="M4" s="3" t="s">
        <v>223</v>
      </c>
      <c r="N4" s="3" t="s">
        <v>7</v>
      </c>
      <c r="O4" s="3" t="s">
        <v>5</v>
      </c>
      <c r="P4" s="3">
        <v>2.2085070156340199</v>
      </c>
      <c r="Q4" s="3" t="s">
        <v>8</v>
      </c>
      <c r="R4" s="3" t="s">
        <v>8</v>
      </c>
      <c r="S4" s="8">
        <v>3.2731006160160003E-2</v>
      </c>
      <c r="T4" s="8">
        <v>4.3037782340862405</v>
      </c>
      <c r="U4" s="3">
        <v>59.227926078028744</v>
      </c>
      <c r="V4" s="3">
        <v>1</v>
      </c>
      <c r="W4" s="3">
        <v>2</v>
      </c>
      <c r="X4" s="26">
        <v>3.2731006160160003E-2</v>
      </c>
      <c r="Y4" s="27">
        <v>4.3037782340862405</v>
      </c>
      <c r="Z4" s="74">
        <v>0</v>
      </c>
    </row>
    <row r="5" spans="1:26" ht="15" x14ac:dyDescent="0.15">
      <c r="A5" s="3" t="s">
        <v>88</v>
      </c>
      <c r="B5" s="3" t="s">
        <v>200</v>
      </c>
      <c r="C5" s="3" t="s">
        <v>194</v>
      </c>
      <c r="D5" s="3">
        <v>1</v>
      </c>
      <c r="E5" s="3">
        <v>0</v>
      </c>
      <c r="F5" s="8">
        <v>62.521560574948701</v>
      </c>
      <c r="G5" s="3">
        <v>0</v>
      </c>
      <c r="H5" s="8">
        <v>62.521560574948701</v>
      </c>
      <c r="J5" s="3">
        <v>85</v>
      </c>
      <c r="U5" s="3">
        <v>61.119780971937033</v>
      </c>
      <c r="V5" s="3">
        <v>1</v>
      </c>
      <c r="W5" s="3">
        <v>35</v>
      </c>
      <c r="X5" s="26"/>
      <c r="Y5" s="27"/>
      <c r="Z5" s="74">
        <v>2</v>
      </c>
    </row>
    <row r="6" spans="1:26" ht="15" x14ac:dyDescent="0.15">
      <c r="A6" s="3" t="s">
        <v>89</v>
      </c>
      <c r="B6" s="3" t="s">
        <v>200</v>
      </c>
      <c r="C6" s="3" t="s">
        <v>195</v>
      </c>
      <c r="D6" s="3">
        <v>1</v>
      </c>
      <c r="E6" s="3">
        <v>1</v>
      </c>
      <c r="F6" s="8">
        <v>47.605749486653004</v>
      </c>
      <c r="G6" s="3">
        <v>1</v>
      </c>
      <c r="H6" s="8">
        <v>20.9281314168378</v>
      </c>
      <c r="I6" s="8">
        <v>1.4542999999999999</v>
      </c>
      <c r="J6" s="3">
        <v>100</v>
      </c>
      <c r="K6" s="3" t="s">
        <v>217</v>
      </c>
      <c r="L6" s="3" t="s">
        <v>220</v>
      </c>
      <c r="M6" s="3" t="s">
        <v>224</v>
      </c>
      <c r="N6" s="3" t="s">
        <v>9</v>
      </c>
      <c r="O6" s="3" t="s">
        <v>5</v>
      </c>
      <c r="P6" s="3">
        <v>2.7091346289672602</v>
      </c>
      <c r="Q6" s="3" t="s">
        <v>8</v>
      </c>
      <c r="R6" s="3" t="s">
        <v>8</v>
      </c>
      <c r="S6" s="8">
        <v>19.348131416837802</v>
      </c>
      <c r="T6" s="8">
        <v>46.025749486653005</v>
      </c>
      <c r="U6" s="3">
        <v>69.059548254620125</v>
      </c>
      <c r="V6" s="3">
        <v>1</v>
      </c>
      <c r="W6" s="3">
        <v>20</v>
      </c>
      <c r="X6" s="26">
        <v>19.348131416837802</v>
      </c>
      <c r="Y6" s="27">
        <v>46.025749486653005</v>
      </c>
      <c r="Z6" s="74">
        <v>1</v>
      </c>
    </row>
    <row r="7" spans="1:26" ht="15" x14ac:dyDescent="0.15">
      <c r="A7" s="3" t="s">
        <v>90</v>
      </c>
      <c r="B7" s="3" t="s">
        <v>200</v>
      </c>
      <c r="C7" s="3" t="s">
        <v>192</v>
      </c>
      <c r="D7" s="3">
        <v>0</v>
      </c>
      <c r="E7" s="3">
        <v>1</v>
      </c>
      <c r="F7" s="8">
        <v>3.1868583162217701</v>
      </c>
      <c r="G7" s="3">
        <v>1</v>
      </c>
      <c r="H7" s="8">
        <v>1.67556468172485</v>
      </c>
      <c r="J7" s="3">
        <v>45</v>
      </c>
      <c r="K7" s="3" t="s">
        <v>216</v>
      </c>
      <c r="L7" s="3" t="s">
        <v>219</v>
      </c>
      <c r="M7" s="3" t="s">
        <v>223</v>
      </c>
      <c r="S7" s="8">
        <v>0.29556468172485006</v>
      </c>
      <c r="T7" s="8">
        <v>1.8068583162217702</v>
      </c>
      <c r="U7" s="3">
        <v>56.2217659137577</v>
      </c>
      <c r="V7" s="3">
        <v>1</v>
      </c>
      <c r="W7" s="3">
        <v>2</v>
      </c>
      <c r="X7" s="26">
        <v>0.29556468172485006</v>
      </c>
      <c r="Y7" s="27">
        <v>1.8068583162217702</v>
      </c>
      <c r="Z7" s="74">
        <v>1</v>
      </c>
    </row>
    <row r="8" spans="1:26" ht="15" x14ac:dyDescent="0.15">
      <c r="A8" s="3" t="s">
        <v>91</v>
      </c>
      <c r="B8" s="3" t="s">
        <v>200</v>
      </c>
      <c r="C8" s="3" t="s">
        <v>193</v>
      </c>
      <c r="D8" s="3">
        <v>0</v>
      </c>
      <c r="E8" s="3">
        <v>1</v>
      </c>
      <c r="F8" s="8">
        <v>18.168377823408601</v>
      </c>
      <c r="G8" s="3">
        <v>1</v>
      </c>
      <c r="H8" s="8">
        <v>4.1724845995893203</v>
      </c>
      <c r="I8" s="8">
        <v>1.1213</v>
      </c>
      <c r="J8" s="3">
        <v>0</v>
      </c>
      <c r="K8" s="3" t="s">
        <v>217</v>
      </c>
      <c r="L8" s="3" t="s">
        <v>219</v>
      </c>
      <c r="M8" s="3" t="s">
        <v>225</v>
      </c>
      <c r="N8" s="3" t="s">
        <v>10</v>
      </c>
      <c r="O8" s="3" t="s">
        <v>5</v>
      </c>
      <c r="P8" s="3">
        <v>1.7561449798945901</v>
      </c>
      <c r="Q8" s="3" t="s">
        <v>8</v>
      </c>
      <c r="R8" s="3" t="s">
        <v>8</v>
      </c>
      <c r="S8" s="8">
        <v>2.6024845995893204</v>
      </c>
      <c r="T8" s="8">
        <v>16.598377823408601</v>
      </c>
      <c r="U8" s="3">
        <v>61.032169746748799</v>
      </c>
      <c r="V8" s="3">
        <v>0</v>
      </c>
      <c r="W8" s="3">
        <v>8</v>
      </c>
      <c r="X8" s="26">
        <v>2.6024845995893204</v>
      </c>
      <c r="Y8" s="27">
        <v>16.598377823408601</v>
      </c>
      <c r="Z8" s="74">
        <v>1</v>
      </c>
    </row>
    <row r="9" spans="1:26" ht="15" x14ac:dyDescent="0.15">
      <c r="A9" s="3" t="s">
        <v>92</v>
      </c>
      <c r="B9" s="3" t="s">
        <v>200</v>
      </c>
      <c r="C9" s="3" t="s">
        <v>193</v>
      </c>
      <c r="D9" s="3">
        <v>1</v>
      </c>
      <c r="E9" s="3">
        <v>1</v>
      </c>
      <c r="F9" s="8">
        <v>17.117043121149901</v>
      </c>
      <c r="G9" s="3">
        <v>1</v>
      </c>
      <c r="H9" s="8">
        <v>8.7063655030800806</v>
      </c>
      <c r="J9" s="3">
        <v>2</v>
      </c>
      <c r="K9" s="3" t="s">
        <v>215</v>
      </c>
      <c r="L9" s="3" t="s">
        <v>219</v>
      </c>
      <c r="M9" s="3" t="s">
        <v>226</v>
      </c>
      <c r="S9" s="8">
        <v>7.3263655030800798</v>
      </c>
      <c r="T9" s="8">
        <v>15.737043121149901</v>
      </c>
      <c r="U9" s="3">
        <v>57.497604380561256</v>
      </c>
      <c r="V9" s="3">
        <v>1</v>
      </c>
      <c r="W9" s="3">
        <v>12</v>
      </c>
      <c r="X9" s="26">
        <v>7.3263655030800798</v>
      </c>
      <c r="Y9" s="27">
        <v>15.737043121149901</v>
      </c>
      <c r="Z9" s="74">
        <v>3</v>
      </c>
    </row>
    <row r="10" spans="1:26" ht="15" x14ac:dyDescent="0.15">
      <c r="A10" s="3" t="s">
        <v>93</v>
      </c>
      <c r="B10" s="3" t="s">
        <v>200</v>
      </c>
      <c r="C10" s="3" t="s">
        <v>193</v>
      </c>
      <c r="D10" s="3">
        <v>0</v>
      </c>
      <c r="E10" s="3">
        <v>1</v>
      </c>
      <c r="F10" s="8">
        <v>9.5277207392197099</v>
      </c>
      <c r="G10" s="3">
        <v>1</v>
      </c>
      <c r="H10" s="8">
        <v>3.2525667351129401</v>
      </c>
      <c r="I10" s="8">
        <v>2.6785999999999999</v>
      </c>
      <c r="J10" s="3">
        <v>95</v>
      </c>
      <c r="K10" s="3" t="s">
        <v>215</v>
      </c>
      <c r="L10" s="3" t="s">
        <v>219</v>
      </c>
      <c r="M10" s="3" t="s">
        <v>226</v>
      </c>
      <c r="N10" s="3" t="s">
        <v>11</v>
      </c>
      <c r="O10" s="3" t="s">
        <v>5</v>
      </c>
      <c r="P10" s="3">
        <v>-0.87591621797214003</v>
      </c>
      <c r="Q10" s="3" t="s">
        <v>12</v>
      </c>
      <c r="R10" s="3" t="s">
        <v>229</v>
      </c>
      <c r="S10" s="8">
        <v>1.9125667351129401</v>
      </c>
      <c r="T10" s="8">
        <v>8.18772073921971</v>
      </c>
      <c r="U10" s="3">
        <v>47.200547570157426</v>
      </c>
      <c r="V10" s="3">
        <v>0</v>
      </c>
      <c r="W10" s="3">
        <v>3</v>
      </c>
      <c r="X10" s="26">
        <v>1.9125667351129401</v>
      </c>
      <c r="Y10" s="27">
        <v>8.18772073921971</v>
      </c>
      <c r="Z10" s="74">
        <v>1</v>
      </c>
    </row>
    <row r="11" spans="1:26" ht="15" x14ac:dyDescent="0.15">
      <c r="A11" s="3" t="s">
        <v>94</v>
      </c>
      <c r="B11" s="3" t="s">
        <v>200</v>
      </c>
      <c r="C11" s="3" t="s">
        <v>193</v>
      </c>
      <c r="D11" s="3">
        <v>0</v>
      </c>
      <c r="E11" s="3">
        <v>1</v>
      </c>
      <c r="F11" s="8">
        <v>7.8521560574948701</v>
      </c>
      <c r="G11" s="3">
        <v>1</v>
      </c>
      <c r="H11" s="8">
        <v>3.90965092402464</v>
      </c>
      <c r="J11" s="3">
        <v>0</v>
      </c>
      <c r="K11" s="3" t="s">
        <v>217</v>
      </c>
      <c r="L11" s="3" t="s">
        <v>220</v>
      </c>
      <c r="M11" s="3" t="s">
        <v>225</v>
      </c>
      <c r="S11" s="8">
        <v>2.5996509240246399</v>
      </c>
      <c r="T11" s="8">
        <v>6.5421560574948696</v>
      </c>
      <c r="U11" s="3">
        <v>67.559206023271727</v>
      </c>
      <c r="V11" s="3">
        <v>1</v>
      </c>
      <c r="W11" s="3">
        <v>6</v>
      </c>
      <c r="X11" s="26">
        <v>2.5996509240246399</v>
      </c>
      <c r="Y11" s="27">
        <v>6.5421560574948696</v>
      </c>
      <c r="Z11" s="74">
        <v>1</v>
      </c>
    </row>
    <row r="12" spans="1:26" ht="15" x14ac:dyDescent="0.15">
      <c r="A12" s="3" t="s">
        <v>95</v>
      </c>
      <c r="B12" s="3" t="s">
        <v>200</v>
      </c>
      <c r="C12" s="3" t="s">
        <v>192</v>
      </c>
      <c r="D12" s="3">
        <v>0</v>
      </c>
      <c r="E12" s="3">
        <v>1</v>
      </c>
      <c r="F12" s="8">
        <v>3.3511293634496901</v>
      </c>
      <c r="G12" s="3">
        <v>1</v>
      </c>
      <c r="H12" s="8">
        <v>1.9055441478439401</v>
      </c>
      <c r="I12" s="8">
        <v>1.9391</v>
      </c>
      <c r="K12" s="3" t="s">
        <v>197</v>
      </c>
      <c r="N12" s="3" t="s">
        <v>13</v>
      </c>
      <c r="O12" s="3" t="s">
        <v>5</v>
      </c>
      <c r="P12" s="3">
        <v>-0.988267043673838</v>
      </c>
      <c r="Q12" s="3" t="s">
        <v>12</v>
      </c>
      <c r="R12" s="3" t="s">
        <v>229</v>
      </c>
      <c r="U12" s="3">
        <v>64.752908966461334</v>
      </c>
      <c r="V12" s="3">
        <v>1</v>
      </c>
      <c r="W12" s="3">
        <v>2</v>
      </c>
      <c r="X12" s="26"/>
      <c r="Y12" s="27"/>
    </row>
    <row r="13" spans="1:26" ht="15" x14ac:dyDescent="0.15">
      <c r="A13" s="3" t="s">
        <v>96</v>
      </c>
      <c r="B13" s="3" t="s">
        <v>200</v>
      </c>
      <c r="C13" s="3" t="s">
        <v>193</v>
      </c>
      <c r="D13" s="3">
        <v>0</v>
      </c>
      <c r="E13" s="3">
        <v>1</v>
      </c>
      <c r="F13" s="8">
        <v>2.2997946611909601</v>
      </c>
      <c r="G13" s="3">
        <v>0</v>
      </c>
      <c r="H13" s="8">
        <v>2.2997946611909601</v>
      </c>
      <c r="J13" s="3">
        <v>0</v>
      </c>
      <c r="K13" s="3" t="s">
        <v>217</v>
      </c>
      <c r="L13" s="3" t="s">
        <v>220</v>
      </c>
      <c r="M13" s="3" t="s">
        <v>224</v>
      </c>
      <c r="N13" s="3" t="s">
        <v>14</v>
      </c>
      <c r="O13" s="3" t="s">
        <v>5</v>
      </c>
      <c r="P13" s="3">
        <v>0.65809465875085205</v>
      </c>
      <c r="Q13" s="3" t="s">
        <v>6</v>
      </c>
      <c r="R13" s="3" t="s">
        <v>229</v>
      </c>
      <c r="S13" s="8">
        <v>0.91979466119096021</v>
      </c>
      <c r="T13" s="8">
        <v>0.91979466119096021</v>
      </c>
      <c r="U13" s="3">
        <v>56.824093086926766</v>
      </c>
      <c r="V13" s="3">
        <v>1</v>
      </c>
      <c r="W13" s="3">
        <v>4</v>
      </c>
      <c r="X13" s="26">
        <v>0.91979466119096021</v>
      </c>
      <c r="Y13" s="27">
        <v>0.91979466119096021</v>
      </c>
      <c r="Z13" s="74">
        <v>1</v>
      </c>
    </row>
    <row r="14" spans="1:26" ht="15" x14ac:dyDescent="0.15">
      <c r="A14" s="3" t="s">
        <v>97</v>
      </c>
      <c r="B14" s="3" t="s">
        <v>200</v>
      </c>
      <c r="C14" s="3" t="s">
        <v>193</v>
      </c>
      <c r="D14" s="3">
        <v>0</v>
      </c>
      <c r="E14" s="3">
        <v>1</v>
      </c>
      <c r="F14" s="8">
        <v>4.2381930184804899</v>
      </c>
      <c r="G14" s="3">
        <v>1</v>
      </c>
      <c r="H14" s="8">
        <v>3.21971252566735</v>
      </c>
      <c r="J14" s="3">
        <v>40</v>
      </c>
      <c r="K14" s="3" t="s">
        <v>215</v>
      </c>
      <c r="L14" s="3" t="s">
        <v>219</v>
      </c>
      <c r="M14" s="3" t="s">
        <v>223</v>
      </c>
      <c r="N14" s="3" t="s">
        <v>15</v>
      </c>
      <c r="O14" s="3" t="s">
        <v>5</v>
      </c>
      <c r="P14" s="3">
        <v>0.31183449415310799</v>
      </c>
      <c r="Q14" s="3" t="s">
        <v>6</v>
      </c>
      <c r="R14" s="3" t="s">
        <v>229</v>
      </c>
      <c r="S14" s="8">
        <v>1.8697125256673499</v>
      </c>
      <c r="T14" s="8">
        <v>2.8881930184804898</v>
      </c>
      <c r="U14" s="3">
        <v>68.306639288158792</v>
      </c>
      <c r="V14" s="3">
        <v>1</v>
      </c>
      <c r="W14" s="3">
        <v>2</v>
      </c>
      <c r="X14" s="26">
        <v>1.8697125256673499</v>
      </c>
      <c r="Y14" s="27">
        <v>2.8881930184804898</v>
      </c>
      <c r="Z14" s="74">
        <v>3</v>
      </c>
    </row>
    <row r="15" spans="1:26" ht="15" x14ac:dyDescent="0.15">
      <c r="A15" s="3" t="s">
        <v>98</v>
      </c>
      <c r="B15" s="3" t="s">
        <v>200</v>
      </c>
      <c r="C15" s="3" t="s">
        <v>195</v>
      </c>
      <c r="D15" s="3">
        <v>1</v>
      </c>
      <c r="E15" s="3">
        <v>1</v>
      </c>
      <c r="F15" s="8">
        <v>37.552361396303901</v>
      </c>
      <c r="G15" s="3">
        <v>0</v>
      </c>
      <c r="H15" s="8">
        <v>37.552361396303901</v>
      </c>
      <c r="J15" s="3">
        <v>90</v>
      </c>
      <c r="K15" s="3" t="s">
        <v>217</v>
      </c>
      <c r="L15" s="3" t="s">
        <v>221</v>
      </c>
      <c r="M15" s="3" t="s">
        <v>224</v>
      </c>
      <c r="N15" s="3" t="s">
        <v>16</v>
      </c>
      <c r="O15" s="3" t="s">
        <v>5</v>
      </c>
      <c r="P15" s="3">
        <v>3.0328242140957</v>
      </c>
      <c r="Q15" s="3" t="s">
        <v>8</v>
      </c>
      <c r="R15" s="3" t="s">
        <v>8</v>
      </c>
      <c r="S15" s="8">
        <v>36.2023613963039</v>
      </c>
      <c r="T15" s="8">
        <v>36.2023613963039</v>
      </c>
      <c r="U15" s="3">
        <v>67.674195756331287</v>
      </c>
      <c r="V15" s="3">
        <v>1</v>
      </c>
      <c r="W15" s="3">
        <v>35</v>
      </c>
      <c r="X15" s="26">
        <v>36.2023613963039</v>
      </c>
      <c r="Y15" s="27">
        <v>36.2023613963039</v>
      </c>
      <c r="Z15" s="74">
        <v>2</v>
      </c>
    </row>
    <row r="16" spans="1:26" ht="15" x14ac:dyDescent="0.15">
      <c r="A16" s="3" t="s">
        <v>99</v>
      </c>
      <c r="B16" s="3" t="s">
        <v>200</v>
      </c>
      <c r="C16" s="3" t="s">
        <v>194</v>
      </c>
      <c r="D16" s="3">
        <v>1</v>
      </c>
      <c r="E16" s="3">
        <v>0</v>
      </c>
      <c r="F16" s="8">
        <v>48.952772073921999</v>
      </c>
      <c r="G16" s="3">
        <v>0</v>
      </c>
      <c r="H16" s="8">
        <v>48.952772073921999</v>
      </c>
      <c r="J16" s="3">
        <v>100</v>
      </c>
      <c r="K16" s="3" t="s">
        <v>217</v>
      </c>
      <c r="L16" s="3" t="s">
        <v>221</v>
      </c>
      <c r="M16" s="3" t="s">
        <v>225</v>
      </c>
      <c r="S16" s="8">
        <v>47.572772073921996</v>
      </c>
      <c r="T16" s="8">
        <v>47.572772073921996</v>
      </c>
      <c r="U16" s="3">
        <v>58.390143737166326</v>
      </c>
      <c r="V16" s="3">
        <v>0</v>
      </c>
      <c r="W16" s="3">
        <v>35</v>
      </c>
      <c r="X16" s="26">
        <v>47.572772073921996</v>
      </c>
      <c r="Y16" s="27">
        <v>47.572772073921996</v>
      </c>
      <c r="Z16" s="74">
        <v>1</v>
      </c>
    </row>
    <row r="17" spans="1:26" ht="15" x14ac:dyDescent="0.15">
      <c r="A17" s="3" t="s">
        <v>100</v>
      </c>
      <c r="B17" s="3" t="s">
        <v>200</v>
      </c>
      <c r="C17" s="3" t="s">
        <v>193</v>
      </c>
      <c r="D17" s="3">
        <v>0</v>
      </c>
      <c r="E17" s="3">
        <v>1</v>
      </c>
      <c r="F17" s="8">
        <v>8.7392197125256708</v>
      </c>
      <c r="G17" s="3">
        <v>1</v>
      </c>
      <c r="H17" s="8">
        <v>3.5482546201231999</v>
      </c>
      <c r="I17" s="8">
        <v>3.5659000000000001</v>
      </c>
      <c r="J17" s="3">
        <v>1</v>
      </c>
      <c r="K17" s="3" t="s">
        <v>215</v>
      </c>
      <c r="L17" s="3" t="s">
        <v>219</v>
      </c>
      <c r="M17" s="3" t="s">
        <v>223</v>
      </c>
      <c r="N17" s="3" t="s">
        <v>17</v>
      </c>
      <c r="O17" s="3" t="s">
        <v>5</v>
      </c>
      <c r="P17" s="3">
        <v>1.58824994969755</v>
      </c>
      <c r="Q17" s="3" t="s">
        <v>8</v>
      </c>
      <c r="R17" s="3" t="s">
        <v>8</v>
      </c>
      <c r="S17" s="8">
        <v>2.1982546201232003</v>
      </c>
      <c r="T17" s="8">
        <v>7.3892197125256711</v>
      </c>
      <c r="U17" s="3">
        <v>53.114305270362763</v>
      </c>
      <c r="V17" s="3">
        <v>1</v>
      </c>
      <c r="W17" s="3">
        <v>4</v>
      </c>
      <c r="X17" s="26">
        <v>2.1982546201232003</v>
      </c>
      <c r="Y17" s="27">
        <v>7.3892197125256711</v>
      </c>
      <c r="Z17" s="74">
        <v>1</v>
      </c>
    </row>
    <row r="18" spans="1:26" ht="15" x14ac:dyDescent="0.15">
      <c r="A18" s="3" t="s">
        <v>101</v>
      </c>
      <c r="B18" s="3" t="s">
        <v>200</v>
      </c>
      <c r="C18" s="3" t="s">
        <v>192</v>
      </c>
      <c r="D18" s="3">
        <v>0</v>
      </c>
      <c r="E18" s="3">
        <v>1</v>
      </c>
      <c r="F18" s="8">
        <v>18.694045174538001</v>
      </c>
      <c r="G18" s="3">
        <v>1</v>
      </c>
      <c r="H18" s="8">
        <v>1.8069815195071901</v>
      </c>
      <c r="I18" s="8">
        <v>1.7013</v>
      </c>
      <c r="J18" s="3">
        <v>2</v>
      </c>
      <c r="K18" s="3" t="s">
        <v>216</v>
      </c>
      <c r="L18" s="3" t="s">
        <v>219</v>
      </c>
      <c r="M18" s="3" t="s">
        <v>223</v>
      </c>
      <c r="N18" s="3" t="s">
        <v>18</v>
      </c>
      <c r="O18" s="3" t="s">
        <v>5</v>
      </c>
      <c r="P18" s="3">
        <v>3.7973177777009801</v>
      </c>
      <c r="Q18" s="3" t="s">
        <v>8</v>
      </c>
      <c r="R18" s="3" t="s">
        <v>8</v>
      </c>
      <c r="S18" s="8">
        <v>0.42698151950719021</v>
      </c>
      <c r="T18" s="8">
        <v>17.314045174538002</v>
      </c>
      <c r="U18" s="3">
        <v>49.713894592744694</v>
      </c>
      <c r="V18" s="3">
        <v>1</v>
      </c>
      <c r="W18" s="3">
        <v>2</v>
      </c>
      <c r="X18" s="26">
        <v>0.42698151950719021</v>
      </c>
      <c r="Y18" s="27">
        <v>17.314045174538002</v>
      </c>
      <c r="Z18" s="74">
        <v>2</v>
      </c>
    </row>
    <row r="19" spans="1:26" ht="15" x14ac:dyDescent="0.15">
      <c r="A19" s="3" t="s">
        <v>102</v>
      </c>
      <c r="B19" s="3" t="s">
        <v>200</v>
      </c>
      <c r="C19" s="3" t="s">
        <v>192</v>
      </c>
      <c r="D19" s="3">
        <v>0</v>
      </c>
      <c r="E19" s="3">
        <v>1</v>
      </c>
      <c r="F19" s="8">
        <v>8.3121149897330593</v>
      </c>
      <c r="G19" s="3">
        <v>1</v>
      </c>
      <c r="H19" s="8">
        <v>1.83983572895277</v>
      </c>
      <c r="I19" s="8">
        <v>2.2200000000000002</v>
      </c>
      <c r="J19" s="3">
        <v>80</v>
      </c>
      <c r="N19" s="3" t="s">
        <v>19</v>
      </c>
      <c r="O19" s="3" t="s">
        <v>5</v>
      </c>
      <c r="P19" s="3">
        <v>2.62113267639053</v>
      </c>
      <c r="Q19" s="3" t="s">
        <v>8</v>
      </c>
      <c r="R19" s="3" t="s">
        <v>8</v>
      </c>
      <c r="U19" s="3">
        <v>48.284736481861735</v>
      </c>
      <c r="V19" s="3">
        <v>1</v>
      </c>
      <c r="W19" s="3">
        <v>3</v>
      </c>
      <c r="X19" s="26"/>
      <c r="Y19" s="27"/>
      <c r="Z19" s="74">
        <v>3</v>
      </c>
    </row>
    <row r="20" spans="1:26" ht="15" x14ac:dyDescent="0.15">
      <c r="A20" s="3" t="s">
        <v>103</v>
      </c>
      <c r="B20" s="3" t="s">
        <v>200</v>
      </c>
      <c r="C20" s="3" t="s">
        <v>196</v>
      </c>
      <c r="D20" s="3">
        <v>0</v>
      </c>
      <c r="E20" s="3">
        <v>1</v>
      </c>
      <c r="F20" s="8">
        <v>0.55852156057494895</v>
      </c>
      <c r="G20" s="3">
        <v>1</v>
      </c>
      <c r="H20" s="8">
        <v>0.55852156057494895</v>
      </c>
      <c r="J20" s="3">
        <v>15</v>
      </c>
      <c r="K20" s="3" t="s">
        <v>197</v>
      </c>
      <c r="U20" s="3">
        <v>54.839151266255989</v>
      </c>
      <c r="V20" s="3">
        <v>1</v>
      </c>
      <c r="W20" s="3">
        <v>1</v>
      </c>
      <c r="X20" s="26"/>
      <c r="Y20" s="27"/>
      <c r="Z20" s="74">
        <v>2</v>
      </c>
    </row>
    <row r="21" spans="1:26" ht="15" x14ac:dyDescent="0.15">
      <c r="A21" s="3" t="s">
        <v>104</v>
      </c>
      <c r="B21" s="3" t="s">
        <v>201</v>
      </c>
      <c r="C21" s="3" t="s">
        <v>193</v>
      </c>
      <c r="D21" s="3">
        <v>0</v>
      </c>
      <c r="E21" s="3">
        <v>1</v>
      </c>
      <c r="F21" s="8">
        <v>8.3449691991786406</v>
      </c>
      <c r="G21" s="3">
        <v>1</v>
      </c>
      <c r="H21" s="8">
        <v>3.3511293634496901</v>
      </c>
      <c r="J21" s="3">
        <v>0</v>
      </c>
      <c r="N21" s="3" t="s">
        <v>20</v>
      </c>
      <c r="O21" s="3" t="s">
        <v>5</v>
      </c>
      <c r="P21" s="3">
        <v>-0.677906230361359</v>
      </c>
      <c r="Q21" s="3" t="s">
        <v>6</v>
      </c>
      <c r="R21" s="3" t="s">
        <v>229</v>
      </c>
      <c r="U21" s="3">
        <v>52.558521560574945</v>
      </c>
      <c r="V21" s="3">
        <v>0</v>
      </c>
      <c r="W21" s="3">
        <v>5</v>
      </c>
      <c r="X21" s="26"/>
      <c r="Y21" s="27"/>
      <c r="Z21" s="74">
        <v>2</v>
      </c>
    </row>
    <row r="22" spans="1:26" ht="15" x14ac:dyDescent="0.15">
      <c r="A22" s="3" t="s">
        <v>105</v>
      </c>
      <c r="B22" s="3" t="s">
        <v>201</v>
      </c>
      <c r="C22" s="3" t="s">
        <v>192</v>
      </c>
      <c r="D22" s="3">
        <v>0</v>
      </c>
      <c r="E22" s="3">
        <v>1</v>
      </c>
      <c r="F22" s="8">
        <v>3.5811088295687901</v>
      </c>
      <c r="G22" s="3">
        <v>1</v>
      </c>
      <c r="H22" s="8">
        <v>0.36139630390143701</v>
      </c>
      <c r="I22" s="8">
        <v>1.7761</v>
      </c>
      <c r="J22" s="3">
        <v>1</v>
      </c>
      <c r="K22" s="3" t="s">
        <v>216</v>
      </c>
      <c r="L22" s="3" t="s">
        <v>219</v>
      </c>
      <c r="M22" s="3" t="s">
        <v>223</v>
      </c>
      <c r="N22" s="3" t="s">
        <v>21</v>
      </c>
      <c r="O22" s="3" t="s">
        <v>5</v>
      </c>
      <c r="P22" s="3">
        <v>1.14772680643882</v>
      </c>
      <c r="Q22" s="3" t="s">
        <v>8</v>
      </c>
      <c r="R22" s="3" t="s">
        <v>8</v>
      </c>
      <c r="U22" s="3">
        <v>54.606433949349757</v>
      </c>
      <c r="V22" s="3">
        <v>0</v>
      </c>
      <c r="W22" s="3">
        <v>1</v>
      </c>
      <c r="X22" s="26"/>
      <c r="Y22" s="27"/>
      <c r="Z22" s="74">
        <v>1</v>
      </c>
    </row>
    <row r="23" spans="1:26" ht="15" x14ac:dyDescent="0.15">
      <c r="A23" s="3" t="s">
        <v>106</v>
      </c>
      <c r="B23" s="3" t="s">
        <v>201</v>
      </c>
      <c r="C23" s="3" t="s">
        <v>192</v>
      </c>
      <c r="D23" s="3">
        <v>0</v>
      </c>
      <c r="E23" s="3">
        <v>1</v>
      </c>
      <c r="F23" s="8">
        <v>20.731006160164299</v>
      </c>
      <c r="G23" s="3">
        <v>1</v>
      </c>
      <c r="H23" s="8">
        <v>1.93839835728953</v>
      </c>
      <c r="I23" s="8">
        <v>4.1188000000000002</v>
      </c>
      <c r="J23" s="3">
        <v>0</v>
      </c>
      <c r="K23" s="3" t="s">
        <v>216</v>
      </c>
      <c r="L23" s="3" t="s">
        <v>219</v>
      </c>
      <c r="M23" s="3" t="s">
        <v>226</v>
      </c>
      <c r="S23" s="8">
        <v>0.52839835728953011</v>
      </c>
      <c r="T23" s="8">
        <v>19.321006160164298</v>
      </c>
      <c r="U23" s="3">
        <v>46.965092402464066</v>
      </c>
      <c r="V23" s="3">
        <v>0</v>
      </c>
      <c r="W23" s="3">
        <v>5</v>
      </c>
      <c r="X23" s="26">
        <v>0.52839835728953011</v>
      </c>
      <c r="Y23" s="27">
        <v>19.321006160164298</v>
      </c>
      <c r="Z23" s="74">
        <v>0</v>
      </c>
    </row>
    <row r="24" spans="1:26" ht="15" x14ac:dyDescent="0.15">
      <c r="A24" s="3" t="s">
        <v>107</v>
      </c>
      <c r="B24" s="3" t="s">
        <v>201</v>
      </c>
      <c r="C24" s="3" t="s">
        <v>192</v>
      </c>
      <c r="D24" s="3">
        <v>0</v>
      </c>
      <c r="E24" s="3">
        <v>1</v>
      </c>
      <c r="F24" s="8">
        <v>2.5626283367556502</v>
      </c>
      <c r="G24" s="3">
        <v>1</v>
      </c>
      <c r="H24" s="8">
        <v>1.1170431211498999</v>
      </c>
      <c r="J24" s="3">
        <v>0</v>
      </c>
      <c r="K24" s="3" t="s">
        <v>197</v>
      </c>
      <c r="U24" s="3">
        <v>41.338809034907598</v>
      </c>
      <c r="V24" s="3">
        <v>0</v>
      </c>
      <c r="W24" s="3">
        <v>2</v>
      </c>
      <c r="X24" s="26"/>
      <c r="Y24" s="27"/>
      <c r="Z24" s="74">
        <v>1</v>
      </c>
    </row>
    <row r="25" spans="1:26" ht="15" x14ac:dyDescent="0.15">
      <c r="A25" s="3" t="s">
        <v>108</v>
      </c>
      <c r="B25" s="3" t="s">
        <v>201</v>
      </c>
      <c r="C25" s="3" t="s">
        <v>192</v>
      </c>
      <c r="D25" s="3">
        <v>0</v>
      </c>
      <c r="E25" s="3">
        <v>1</v>
      </c>
      <c r="F25" s="8">
        <v>10.053388090349101</v>
      </c>
      <c r="G25" s="3">
        <v>1</v>
      </c>
      <c r="H25" s="8">
        <v>0.32854209445585197</v>
      </c>
      <c r="J25" s="3">
        <v>0</v>
      </c>
      <c r="U25" s="3">
        <v>46.830937713894592</v>
      </c>
      <c r="V25" s="3">
        <v>0</v>
      </c>
      <c r="W25" s="3">
        <v>1</v>
      </c>
      <c r="X25" s="26"/>
      <c r="Y25" s="27"/>
      <c r="Z25" s="74">
        <v>1</v>
      </c>
    </row>
    <row r="26" spans="1:26" ht="15" x14ac:dyDescent="0.15">
      <c r="A26" s="3" t="s">
        <v>109</v>
      </c>
      <c r="B26" s="3" t="s">
        <v>201</v>
      </c>
      <c r="C26" s="3" t="s">
        <v>192</v>
      </c>
      <c r="D26" s="3">
        <v>0</v>
      </c>
      <c r="E26" s="3">
        <v>1</v>
      </c>
      <c r="F26" s="8">
        <v>1.7084188911704301</v>
      </c>
      <c r="G26" s="3">
        <v>1</v>
      </c>
      <c r="H26" s="8">
        <v>0.85420944558521605</v>
      </c>
      <c r="U26" s="3">
        <v>43.230663928815879</v>
      </c>
      <c r="V26" s="3">
        <v>0</v>
      </c>
      <c r="W26" s="3">
        <v>1</v>
      </c>
      <c r="X26" s="26"/>
      <c r="Y26" s="27"/>
      <c r="Z26" s="74">
        <v>1</v>
      </c>
    </row>
    <row r="27" spans="1:26" ht="15" x14ac:dyDescent="0.15">
      <c r="A27" s="3" t="s">
        <v>110</v>
      </c>
      <c r="B27" s="3" t="s">
        <v>201</v>
      </c>
      <c r="C27" s="3" t="s">
        <v>192</v>
      </c>
      <c r="D27" s="3">
        <v>0</v>
      </c>
      <c r="E27" s="3">
        <v>1</v>
      </c>
      <c r="F27" s="8">
        <v>4.0739219712525703</v>
      </c>
      <c r="G27" s="3">
        <v>1</v>
      </c>
      <c r="H27" s="8">
        <v>0.95277207392197105</v>
      </c>
      <c r="J27" s="3">
        <v>0</v>
      </c>
      <c r="K27" s="3" t="s">
        <v>197</v>
      </c>
      <c r="U27" s="3">
        <v>37.530458590006845</v>
      </c>
      <c r="V27" s="3">
        <v>0</v>
      </c>
      <c r="W27" s="3">
        <v>2</v>
      </c>
      <c r="X27" s="26"/>
      <c r="Y27" s="27"/>
      <c r="Z27" s="74">
        <v>2</v>
      </c>
    </row>
    <row r="28" spans="1:26" ht="15" x14ac:dyDescent="0.15">
      <c r="A28" s="3" t="s">
        <v>111</v>
      </c>
      <c r="B28" s="3" t="s">
        <v>201</v>
      </c>
      <c r="C28" s="3" t="s">
        <v>193</v>
      </c>
      <c r="D28" s="3">
        <v>0</v>
      </c>
      <c r="E28" s="3">
        <v>1</v>
      </c>
      <c r="F28" s="8">
        <v>23.8193018480493</v>
      </c>
      <c r="G28" s="3">
        <v>1</v>
      </c>
      <c r="H28" s="8">
        <v>2.0369609856262798</v>
      </c>
      <c r="J28" s="3">
        <v>0</v>
      </c>
      <c r="K28" s="3" t="s">
        <v>217</v>
      </c>
      <c r="L28" s="3" t="s">
        <v>220</v>
      </c>
      <c r="M28" s="3" t="s">
        <v>225</v>
      </c>
      <c r="N28" s="3" t="s">
        <v>22</v>
      </c>
      <c r="O28" s="3" t="s">
        <v>5</v>
      </c>
      <c r="P28" s="3">
        <v>0.44030165112874298</v>
      </c>
      <c r="Q28" s="3" t="s">
        <v>6</v>
      </c>
      <c r="R28" s="3" t="s">
        <v>229</v>
      </c>
      <c r="S28" s="8">
        <v>0.65696098562627991</v>
      </c>
      <c r="T28" s="8">
        <v>22.439301848049301</v>
      </c>
      <c r="U28" s="3">
        <v>56.618754277891853</v>
      </c>
      <c r="V28" s="3">
        <v>0</v>
      </c>
      <c r="W28" s="3">
        <v>3</v>
      </c>
      <c r="X28" s="26">
        <v>0.65696098562627991</v>
      </c>
      <c r="Y28" s="27">
        <v>22.439301848049301</v>
      </c>
      <c r="Z28" s="74">
        <v>1</v>
      </c>
    </row>
    <row r="29" spans="1:26" ht="15" x14ac:dyDescent="0.15">
      <c r="A29" s="3" t="s">
        <v>112</v>
      </c>
      <c r="B29" s="3" t="s">
        <v>201</v>
      </c>
      <c r="C29" s="3" t="s">
        <v>192</v>
      </c>
      <c r="D29" s="3">
        <v>0</v>
      </c>
      <c r="E29" s="3">
        <v>1</v>
      </c>
      <c r="F29" s="8">
        <v>14.2915811088296</v>
      </c>
      <c r="G29" s="3">
        <v>1</v>
      </c>
      <c r="H29" s="8">
        <v>1.87268993839836</v>
      </c>
      <c r="I29" s="8">
        <v>2.6856</v>
      </c>
      <c r="J29" s="3">
        <v>90</v>
      </c>
      <c r="K29" s="3" t="s">
        <v>216</v>
      </c>
      <c r="L29" s="3" t="s">
        <v>219</v>
      </c>
      <c r="M29" s="3" t="s">
        <v>223</v>
      </c>
      <c r="N29" s="3" t="s">
        <v>23</v>
      </c>
      <c r="O29" s="3" t="s">
        <v>5</v>
      </c>
      <c r="P29" s="3">
        <v>1.8513813886575501</v>
      </c>
      <c r="Q29" s="3" t="s">
        <v>8</v>
      </c>
      <c r="R29" s="3" t="s">
        <v>8</v>
      </c>
      <c r="S29" s="8">
        <v>0.5626899383983599</v>
      </c>
      <c r="T29" s="8">
        <v>12.9815811088296</v>
      </c>
      <c r="U29" s="3">
        <v>34.494182067077347</v>
      </c>
      <c r="V29" s="3">
        <v>0</v>
      </c>
      <c r="W29" s="3">
        <v>3</v>
      </c>
      <c r="X29" s="26">
        <v>0.5626899383983599</v>
      </c>
      <c r="Y29" s="27">
        <v>12.9815811088296</v>
      </c>
      <c r="Z29" s="74">
        <v>2</v>
      </c>
    </row>
    <row r="30" spans="1:26" ht="15" x14ac:dyDescent="0.15">
      <c r="A30" s="3" t="s">
        <v>113</v>
      </c>
      <c r="B30" s="3" t="s">
        <v>201</v>
      </c>
      <c r="C30" s="3" t="s">
        <v>192</v>
      </c>
      <c r="D30" s="3">
        <v>0</v>
      </c>
      <c r="E30" s="3">
        <v>1</v>
      </c>
      <c r="F30" s="8">
        <v>4.6652977412730996</v>
      </c>
      <c r="G30" s="3">
        <v>1</v>
      </c>
      <c r="H30" s="8">
        <v>1.64271047227926</v>
      </c>
      <c r="I30" s="8">
        <v>1.2342</v>
      </c>
      <c r="J30" s="3">
        <v>0</v>
      </c>
      <c r="K30" s="3" t="s">
        <v>216</v>
      </c>
      <c r="L30" s="3" t="s">
        <v>219</v>
      </c>
      <c r="M30" s="3" t="s">
        <v>223</v>
      </c>
      <c r="N30" s="3" t="s">
        <v>24</v>
      </c>
      <c r="O30" s="3" t="s">
        <v>5</v>
      </c>
      <c r="P30" s="3">
        <v>2.5481152019147202</v>
      </c>
      <c r="Q30" s="3" t="s">
        <v>8</v>
      </c>
      <c r="R30" s="3" t="s">
        <v>8</v>
      </c>
      <c r="S30" s="8">
        <v>0.26271047227926014</v>
      </c>
      <c r="T30" s="8">
        <v>3.2852977412730997</v>
      </c>
      <c r="U30" s="3">
        <v>70.724161533196437</v>
      </c>
      <c r="V30" s="3">
        <v>0</v>
      </c>
      <c r="W30" s="3">
        <v>3</v>
      </c>
      <c r="X30" s="26">
        <v>0.26271047227926014</v>
      </c>
      <c r="Y30" s="27">
        <v>3.2852977412730997</v>
      </c>
      <c r="Z30" s="74">
        <v>2</v>
      </c>
    </row>
    <row r="31" spans="1:26" ht="15" x14ac:dyDescent="0.15">
      <c r="A31" s="3" t="s">
        <v>114</v>
      </c>
      <c r="B31" s="3" t="s">
        <v>201</v>
      </c>
      <c r="C31" s="3" t="s">
        <v>195</v>
      </c>
      <c r="D31" s="3">
        <v>1</v>
      </c>
      <c r="E31" s="3">
        <v>0</v>
      </c>
      <c r="F31" s="8">
        <v>52.402464065708401</v>
      </c>
      <c r="G31" s="3">
        <v>0</v>
      </c>
      <c r="H31" s="8">
        <v>52.402464065708401</v>
      </c>
      <c r="J31" s="3">
        <v>10</v>
      </c>
      <c r="U31" s="3">
        <v>59.312799452429843</v>
      </c>
      <c r="V31" s="3">
        <v>0</v>
      </c>
      <c r="W31" s="3">
        <v>35</v>
      </c>
      <c r="X31" s="26"/>
      <c r="Y31" s="27"/>
      <c r="Z31" s="74">
        <v>1</v>
      </c>
    </row>
    <row r="32" spans="1:26" ht="15" x14ac:dyDescent="0.15">
      <c r="A32" s="3" t="s">
        <v>115</v>
      </c>
      <c r="B32" s="3" t="s">
        <v>201</v>
      </c>
      <c r="C32" s="3" t="s">
        <v>193</v>
      </c>
      <c r="D32" s="3">
        <v>0</v>
      </c>
      <c r="E32" s="3">
        <v>1</v>
      </c>
      <c r="F32" s="8">
        <v>24.1806981519507</v>
      </c>
      <c r="G32" s="3">
        <v>1</v>
      </c>
      <c r="H32" s="8">
        <v>5.4537987679671502</v>
      </c>
      <c r="J32" s="3">
        <v>0</v>
      </c>
      <c r="K32" s="3" t="s">
        <v>217</v>
      </c>
      <c r="L32" s="3" t="s">
        <v>220</v>
      </c>
      <c r="M32" s="3" t="s">
        <v>224</v>
      </c>
      <c r="S32" s="8">
        <v>4.1137987679671504</v>
      </c>
      <c r="T32" s="8">
        <v>22.840698151950701</v>
      </c>
      <c r="U32" s="3">
        <v>64.002737850787128</v>
      </c>
      <c r="V32" s="3">
        <v>0</v>
      </c>
      <c r="W32" s="3">
        <v>3</v>
      </c>
      <c r="X32" s="26">
        <v>4.1137987679671504</v>
      </c>
      <c r="Y32" s="27">
        <v>22.840698151950701</v>
      </c>
      <c r="Z32" s="74">
        <v>2</v>
      </c>
    </row>
    <row r="33" spans="1:26" ht="15" x14ac:dyDescent="0.15">
      <c r="A33" s="3" t="s">
        <v>116</v>
      </c>
      <c r="B33" s="3" t="s">
        <v>201</v>
      </c>
      <c r="C33" s="3" t="s">
        <v>192</v>
      </c>
      <c r="D33" s="3">
        <v>0</v>
      </c>
      <c r="E33" s="3">
        <v>1</v>
      </c>
      <c r="F33" s="8">
        <v>3.1868583162217701</v>
      </c>
      <c r="G33" s="3">
        <v>1</v>
      </c>
      <c r="H33" s="8">
        <v>1.74127310061602</v>
      </c>
      <c r="J33" s="3">
        <v>20</v>
      </c>
      <c r="K33" s="3" t="s">
        <v>197</v>
      </c>
      <c r="U33" s="3">
        <v>37.204654346338124</v>
      </c>
      <c r="V33" s="3">
        <v>0</v>
      </c>
      <c r="W33" s="3">
        <v>2</v>
      </c>
      <c r="X33" s="26"/>
      <c r="Y33" s="27"/>
      <c r="Z33" s="74">
        <v>2</v>
      </c>
    </row>
    <row r="34" spans="1:26" ht="15" x14ac:dyDescent="0.15">
      <c r="A34" s="3" t="s">
        <v>117</v>
      </c>
      <c r="B34" s="3" t="s">
        <v>201</v>
      </c>
      <c r="C34" s="3" t="s">
        <v>192</v>
      </c>
      <c r="D34" s="3">
        <v>0</v>
      </c>
      <c r="E34" s="3">
        <v>1</v>
      </c>
      <c r="F34" s="8">
        <v>10.5133470225873</v>
      </c>
      <c r="G34" s="3">
        <v>1</v>
      </c>
      <c r="H34" s="8">
        <v>1.47843942505133</v>
      </c>
      <c r="I34" s="8">
        <v>4.0175000000000001</v>
      </c>
      <c r="J34" s="3">
        <v>0</v>
      </c>
      <c r="K34" s="3" t="s">
        <v>197</v>
      </c>
      <c r="N34" s="3" t="s">
        <v>25</v>
      </c>
      <c r="O34" s="3" t="s">
        <v>5</v>
      </c>
      <c r="P34" s="3">
        <v>-0.69532831695123098</v>
      </c>
      <c r="Q34" s="3" t="s">
        <v>6</v>
      </c>
      <c r="R34" s="3" t="s">
        <v>229</v>
      </c>
      <c r="U34" s="3">
        <v>69.976728268309373</v>
      </c>
      <c r="V34" s="3">
        <v>0</v>
      </c>
      <c r="W34" s="3">
        <v>2</v>
      </c>
      <c r="X34" s="26"/>
      <c r="Y34" s="27"/>
      <c r="Z34" s="74">
        <v>2</v>
      </c>
    </row>
    <row r="35" spans="1:26" ht="15" x14ac:dyDescent="0.15">
      <c r="A35" s="3" t="s">
        <v>118</v>
      </c>
      <c r="B35" s="3" t="s">
        <v>201</v>
      </c>
      <c r="C35" s="3" t="s">
        <v>192</v>
      </c>
      <c r="D35" s="3">
        <v>0</v>
      </c>
      <c r="E35" s="3">
        <v>1</v>
      </c>
      <c r="F35" s="8">
        <v>6.3080082135523599</v>
      </c>
      <c r="G35" s="3">
        <v>1</v>
      </c>
      <c r="H35" s="8">
        <v>1.7084188911704301</v>
      </c>
      <c r="I35" s="8">
        <v>3.2351000000000001</v>
      </c>
      <c r="J35" s="3">
        <v>5</v>
      </c>
      <c r="K35" s="3" t="s">
        <v>216</v>
      </c>
      <c r="L35" s="3" t="s">
        <v>219</v>
      </c>
      <c r="M35" s="3" t="s">
        <v>223</v>
      </c>
      <c r="N35" s="3" t="s">
        <v>26</v>
      </c>
      <c r="O35" s="3" t="s">
        <v>5</v>
      </c>
      <c r="P35" s="3">
        <v>1.24982978938926</v>
      </c>
      <c r="Q35" s="3" t="s">
        <v>8</v>
      </c>
      <c r="R35" s="3" t="s">
        <v>8</v>
      </c>
      <c r="S35" s="8">
        <v>0.32841889117043022</v>
      </c>
      <c r="T35" s="8">
        <v>4.92800821355236</v>
      </c>
      <c r="U35" s="3">
        <v>42.959616700889804</v>
      </c>
      <c r="V35" s="3">
        <v>0</v>
      </c>
      <c r="W35" s="3">
        <v>3</v>
      </c>
      <c r="X35" s="26">
        <v>0.32841889117043022</v>
      </c>
      <c r="Y35" s="27">
        <v>4.92800821355236</v>
      </c>
      <c r="Z35" s="74">
        <v>3</v>
      </c>
    </row>
    <row r="36" spans="1:26" ht="15" x14ac:dyDescent="0.15">
      <c r="A36" s="3" t="s">
        <v>119</v>
      </c>
      <c r="B36" s="3" t="s">
        <v>201</v>
      </c>
      <c r="C36" s="3" t="s">
        <v>192</v>
      </c>
      <c r="D36" s="3">
        <v>0</v>
      </c>
      <c r="E36" s="3">
        <v>1</v>
      </c>
      <c r="F36" s="8">
        <v>11.4989733059548</v>
      </c>
      <c r="G36" s="3">
        <v>1</v>
      </c>
      <c r="H36" s="8">
        <v>1.6098562628336801</v>
      </c>
      <c r="I36" s="8">
        <v>1.3253999999999999</v>
      </c>
      <c r="J36" s="3">
        <v>0</v>
      </c>
      <c r="K36" s="3" t="s">
        <v>218</v>
      </c>
      <c r="L36" s="3" t="s">
        <v>220</v>
      </c>
      <c r="M36" s="3" t="s">
        <v>225</v>
      </c>
      <c r="N36" s="3" t="s">
        <v>27</v>
      </c>
      <c r="O36" s="3" t="s">
        <v>5</v>
      </c>
      <c r="P36" s="3">
        <v>2.3981240479219301</v>
      </c>
      <c r="Q36" s="3" t="s">
        <v>8</v>
      </c>
      <c r="R36" s="3" t="s">
        <v>8</v>
      </c>
      <c r="S36" s="8">
        <v>0.22985626283367999</v>
      </c>
      <c r="T36" s="8">
        <v>10.1189733059548</v>
      </c>
      <c r="U36" s="3">
        <v>67.882272416153313</v>
      </c>
      <c r="V36" s="3">
        <v>0</v>
      </c>
      <c r="W36" s="3">
        <v>3</v>
      </c>
      <c r="X36" s="26">
        <v>0.22985626283367999</v>
      </c>
      <c r="Y36" s="27">
        <v>10.1189733059548</v>
      </c>
      <c r="Z36" s="74">
        <v>1</v>
      </c>
    </row>
    <row r="37" spans="1:26" ht="15" x14ac:dyDescent="0.15">
      <c r="A37" s="3" t="s">
        <v>120</v>
      </c>
      <c r="B37" s="3" t="s">
        <v>201</v>
      </c>
      <c r="C37" s="3" t="s">
        <v>192</v>
      </c>
      <c r="D37" s="3">
        <v>0</v>
      </c>
      <c r="E37" s="3">
        <v>1</v>
      </c>
      <c r="F37" s="8">
        <v>19.975359342915802</v>
      </c>
      <c r="G37" s="3">
        <v>1</v>
      </c>
      <c r="H37" s="8">
        <v>1.93839835728953</v>
      </c>
      <c r="I37" s="8">
        <v>3.7486999999999999</v>
      </c>
      <c r="J37" s="3">
        <v>0</v>
      </c>
      <c r="K37" s="3" t="s">
        <v>216</v>
      </c>
      <c r="L37" s="3" t="s">
        <v>219</v>
      </c>
      <c r="M37" s="3" t="s">
        <v>223</v>
      </c>
      <c r="N37" s="3" t="s">
        <v>28</v>
      </c>
      <c r="O37" s="3" t="s">
        <v>5</v>
      </c>
      <c r="P37" s="3">
        <v>2.0356142357826599</v>
      </c>
      <c r="Q37" s="3" t="s">
        <v>8</v>
      </c>
      <c r="R37" s="3" t="s">
        <v>8</v>
      </c>
      <c r="S37" s="8">
        <v>0.48839835728953007</v>
      </c>
      <c r="T37" s="8">
        <v>18.525359342915802</v>
      </c>
      <c r="U37" s="3">
        <v>55.096509240246405</v>
      </c>
      <c r="V37" s="3">
        <v>0</v>
      </c>
      <c r="W37" s="3">
        <v>5</v>
      </c>
      <c r="X37" s="26">
        <v>0.48839835728953007</v>
      </c>
      <c r="Y37" s="27">
        <v>18.525359342915802</v>
      </c>
      <c r="Z37" s="74">
        <v>3</v>
      </c>
    </row>
    <row r="38" spans="1:26" ht="15" x14ac:dyDescent="0.15">
      <c r="A38" s="3" t="s">
        <v>121</v>
      </c>
      <c r="B38" s="3" t="s">
        <v>201</v>
      </c>
      <c r="C38" s="3" t="s">
        <v>192</v>
      </c>
      <c r="D38" s="3">
        <v>0</v>
      </c>
      <c r="E38" s="3">
        <v>1</v>
      </c>
      <c r="F38" s="8">
        <v>7.72073921971253</v>
      </c>
      <c r="G38" s="3">
        <v>1</v>
      </c>
      <c r="H38" s="8">
        <v>1.93839835728953</v>
      </c>
      <c r="I38" s="8">
        <v>3.2353999999999998</v>
      </c>
      <c r="J38" s="3">
        <v>15</v>
      </c>
      <c r="K38" s="3" t="s">
        <v>216</v>
      </c>
      <c r="L38" s="3" t="s">
        <v>219</v>
      </c>
      <c r="M38" s="3" t="s">
        <v>223</v>
      </c>
      <c r="N38" s="3" t="s">
        <v>29</v>
      </c>
      <c r="O38" s="3" t="s">
        <v>5</v>
      </c>
      <c r="P38" s="3">
        <v>2.6935031803340701</v>
      </c>
      <c r="Q38" s="3" t="s">
        <v>8</v>
      </c>
      <c r="R38" s="3" t="s">
        <v>8</v>
      </c>
      <c r="S38" s="8">
        <v>0.55839835728953013</v>
      </c>
      <c r="T38" s="8">
        <v>6.3407392197125301</v>
      </c>
      <c r="U38" s="3">
        <v>34.69404517453799</v>
      </c>
      <c r="V38" s="3">
        <v>0</v>
      </c>
      <c r="W38" s="3">
        <v>3</v>
      </c>
      <c r="X38" s="26">
        <v>0.55839835728953013</v>
      </c>
      <c r="Y38" s="27">
        <v>6.3407392197125301</v>
      </c>
      <c r="Z38" s="74">
        <v>1</v>
      </c>
    </row>
    <row r="39" spans="1:26" ht="15" x14ac:dyDescent="0.15">
      <c r="A39" s="3" t="s">
        <v>122</v>
      </c>
      <c r="B39" s="3" t="s">
        <v>201</v>
      </c>
      <c r="C39" s="3" t="s">
        <v>192</v>
      </c>
      <c r="D39" s="3">
        <v>0</v>
      </c>
      <c r="E39" s="3">
        <v>1</v>
      </c>
      <c r="F39" s="8">
        <v>8.6406570841889092</v>
      </c>
      <c r="G39" s="3">
        <v>1</v>
      </c>
      <c r="H39" s="8">
        <v>1.9055441478439401</v>
      </c>
      <c r="I39" s="8">
        <v>1.5082</v>
      </c>
      <c r="J39" s="3">
        <v>3</v>
      </c>
      <c r="K39" s="3" t="s">
        <v>218</v>
      </c>
      <c r="L39" s="3" t="s">
        <v>220</v>
      </c>
      <c r="M39" s="3" t="s">
        <v>225</v>
      </c>
      <c r="N39" s="3" t="s">
        <v>30</v>
      </c>
      <c r="O39" s="3" t="s">
        <v>5</v>
      </c>
      <c r="P39" s="3">
        <v>2.1761441625320601</v>
      </c>
      <c r="Q39" s="3" t="s">
        <v>8</v>
      </c>
      <c r="R39" s="3" t="s">
        <v>8</v>
      </c>
      <c r="S39" s="8">
        <v>0.52554414784394021</v>
      </c>
      <c r="T39" s="8">
        <v>7.2606570841889093</v>
      </c>
      <c r="U39" s="3">
        <v>52.076659822039701</v>
      </c>
      <c r="V39" s="3">
        <v>0</v>
      </c>
      <c r="W39" s="3">
        <v>3</v>
      </c>
      <c r="X39" s="26">
        <v>0.52554414784394021</v>
      </c>
      <c r="Y39" s="27">
        <v>7.2606570841889093</v>
      </c>
      <c r="Z39" s="74">
        <v>2</v>
      </c>
    </row>
    <row r="40" spans="1:26" ht="15" x14ac:dyDescent="0.15">
      <c r="A40" s="3" t="s">
        <v>123</v>
      </c>
      <c r="B40" s="3" t="s">
        <v>201</v>
      </c>
      <c r="C40" s="3" t="s">
        <v>192</v>
      </c>
      <c r="D40" s="3">
        <v>0</v>
      </c>
      <c r="E40" s="3">
        <v>1</v>
      </c>
      <c r="F40" s="8">
        <v>9.0020533880903493</v>
      </c>
      <c r="G40" s="3">
        <v>1</v>
      </c>
      <c r="H40" s="8">
        <v>0.91991786447638602</v>
      </c>
      <c r="I40" s="8">
        <v>1.8826000000000001</v>
      </c>
      <c r="J40" s="3">
        <v>1</v>
      </c>
      <c r="K40" s="3" t="s">
        <v>197</v>
      </c>
      <c r="N40" s="3" t="s">
        <v>31</v>
      </c>
      <c r="O40" s="3" t="s">
        <v>5</v>
      </c>
      <c r="P40" s="3">
        <v>2.76175842726497</v>
      </c>
      <c r="Q40" s="3" t="s">
        <v>8</v>
      </c>
      <c r="R40" s="3" t="s">
        <v>8</v>
      </c>
      <c r="U40" s="3">
        <v>70.039698836413422</v>
      </c>
      <c r="V40" s="3">
        <v>0</v>
      </c>
      <c r="W40" s="3">
        <v>2</v>
      </c>
      <c r="X40" s="26"/>
      <c r="Y40" s="27"/>
      <c r="Z40" s="74">
        <v>3</v>
      </c>
    </row>
    <row r="41" spans="1:26" ht="15" x14ac:dyDescent="0.15">
      <c r="A41" s="3" t="s">
        <v>124</v>
      </c>
      <c r="B41" s="3" t="s">
        <v>201</v>
      </c>
      <c r="C41" s="3" t="s">
        <v>196</v>
      </c>
      <c r="D41" s="3">
        <v>0</v>
      </c>
      <c r="E41" s="3">
        <v>1</v>
      </c>
      <c r="F41" s="8">
        <v>0.72279260780287502</v>
      </c>
      <c r="G41" s="3">
        <v>1</v>
      </c>
      <c r="H41" s="8">
        <v>0.55852156057494895</v>
      </c>
      <c r="I41" s="8">
        <v>1.9890000000000001</v>
      </c>
      <c r="J41" s="3">
        <v>0</v>
      </c>
      <c r="K41" s="3" t="s">
        <v>197</v>
      </c>
      <c r="U41" s="3">
        <v>61.694729637234772</v>
      </c>
      <c r="V41" s="3">
        <v>0</v>
      </c>
      <c r="W41" s="3">
        <v>1</v>
      </c>
      <c r="X41" s="26"/>
      <c r="Y41" s="27"/>
      <c r="Z41" s="74">
        <v>2</v>
      </c>
    </row>
    <row r="42" spans="1:26" ht="15" x14ac:dyDescent="0.15">
      <c r="A42" s="3" t="s">
        <v>125</v>
      </c>
      <c r="B42" s="3" t="s">
        <v>201</v>
      </c>
      <c r="C42" s="3" t="s">
        <v>192</v>
      </c>
      <c r="D42" s="3">
        <v>0</v>
      </c>
      <c r="E42" s="3">
        <v>1</v>
      </c>
      <c r="F42" s="8">
        <v>11.4989733059548</v>
      </c>
      <c r="G42" s="3">
        <v>1</v>
      </c>
      <c r="H42" s="8">
        <v>1.08418891170431</v>
      </c>
      <c r="I42" s="8">
        <v>3.3147000000000002</v>
      </c>
      <c r="J42" s="3">
        <v>0</v>
      </c>
      <c r="K42" s="3" t="s">
        <v>197</v>
      </c>
      <c r="U42" s="3">
        <v>52.002737850787135</v>
      </c>
      <c r="V42" s="3">
        <v>0</v>
      </c>
      <c r="W42" s="3">
        <v>2</v>
      </c>
      <c r="X42" s="26"/>
      <c r="Y42" s="27"/>
      <c r="Z42" s="74">
        <v>1</v>
      </c>
    </row>
    <row r="43" spans="1:26" ht="15" x14ac:dyDescent="0.15">
      <c r="A43" s="3" t="s">
        <v>126</v>
      </c>
      <c r="B43" s="3" t="s">
        <v>202</v>
      </c>
      <c r="C43" s="3" t="s">
        <v>193</v>
      </c>
      <c r="D43" s="3">
        <v>0</v>
      </c>
      <c r="E43" s="3">
        <v>1</v>
      </c>
      <c r="F43" s="8">
        <v>36.993839835728998</v>
      </c>
      <c r="G43" s="3">
        <v>1</v>
      </c>
      <c r="H43" s="8">
        <v>3.7782340862422998</v>
      </c>
      <c r="I43" s="8">
        <v>1.3026</v>
      </c>
      <c r="J43" s="3">
        <v>15</v>
      </c>
      <c r="K43" s="3" t="s">
        <v>217</v>
      </c>
      <c r="L43" s="3" t="s">
        <v>220</v>
      </c>
      <c r="M43" s="3" t="s">
        <v>225</v>
      </c>
      <c r="N43" s="3" t="s">
        <v>32</v>
      </c>
      <c r="O43" s="3" t="s">
        <v>5</v>
      </c>
      <c r="P43" s="3">
        <v>1.0903252156130001</v>
      </c>
      <c r="Q43" s="3" t="s">
        <v>8</v>
      </c>
      <c r="R43" s="3" t="s">
        <v>8</v>
      </c>
      <c r="S43" s="8">
        <v>2.4582340862423</v>
      </c>
      <c r="T43" s="8">
        <v>35.673839835728998</v>
      </c>
      <c r="U43" s="3">
        <v>71.597535934291585</v>
      </c>
      <c r="V43" s="3">
        <v>0</v>
      </c>
      <c r="W43" s="3">
        <v>5</v>
      </c>
      <c r="X43" s="26">
        <v>2.4582340862423</v>
      </c>
      <c r="Y43" s="27">
        <v>35.673839835728998</v>
      </c>
      <c r="Z43" s="74">
        <v>2</v>
      </c>
    </row>
    <row r="44" spans="1:26" ht="15" x14ac:dyDescent="0.15">
      <c r="A44" s="3" t="s">
        <v>127</v>
      </c>
      <c r="B44" s="3" t="s">
        <v>202</v>
      </c>
      <c r="C44" s="3" t="s">
        <v>193</v>
      </c>
      <c r="D44" s="3">
        <v>0</v>
      </c>
      <c r="E44" s="3">
        <v>1</v>
      </c>
      <c r="F44" s="8">
        <v>20.796714579055401</v>
      </c>
      <c r="G44" s="3">
        <v>1</v>
      </c>
      <c r="H44" s="8">
        <v>2.2669404517453802</v>
      </c>
      <c r="I44" s="8">
        <v>1.7112000000000001</v>
      </c>
      <c r="J44" s="3">
        <v>30</v>
      </c>
      <c r="K44" s="3" t="s">
        <v>197</v>
      </c>
      <c r="N44" s="3" t="s">
        <v>33</v>
      </c>
      <c r="O44" s="3" t="s">
        <v>5</v>
      </c>
      <c r="P44" s="3">
        <v>2.16221208179824</v>
      </c>
      <c r="Q44" s="3" t="s">
        <v>8</v>
      </c>
      <c r="R44" s="3" t="s">
        <v>8</v>
      </c>
      <c r="U44" s="3">
        <v>60.254620123203289</v>
      </c>
      <c r="V44" s="3">
        <v>0</v>
      </c>
      <c r="W44" s="3">
        <v>2</v>
      </c>
      <c r="X44" s="26"/>
      <c r="Y44" s="27"/>
      <c r="Z44" s="74">
        <v>2</v>
      </c>
    </row>
    <row r="45" spans="1:26" ht="15" x14ac:dyDescent="0.15">
      <c r="A45" s="3" t="s">
        <v>128</v>
      </c>
      <c r="B45" s="3" t="s">
        <v>202</v>
      </c>
      <c r="C45" s="3" t="s">
        <v>193</v>
      </c>
      <c r="D45" s="3">
        <v>0</v>
      </c>
      <c r="E45" s="3">
        <v>1</v>
      </c>
      <c r="F45" s="8">
        <v>48.887063655030801</v>
      </c>
      <c r="G45" s="3">
        <v>1</v>
      </c>
      <c r="H45" s="8">
        <v>5.2566735112936298</v>
      </c>
      <c r="I45" s="8">
        <v>1.5795999999999999</v>
      </c>
      <c r="J45" s="3">
        <v>0</v>
      </c>
      <c r="K45" s="3" t="s">
        <v>197</v>
      </c>
      <c r="N45" s="3" t="s">
        <v>34</v>
      </c>
      <c r="O45" s="3" t="s">
        <v>5</v>
      </c>
      <c r="P45" s="3">
        <v>1.712727742642</v>
      </c>
      <c r="Q45" s="3" t="s">
        <v>8</v>
      </c>
      <c r="R45" s="3" t="s">
        <v>8</v>
      </c>
      <c r="U45" s="3">
        <v>69.371663244353186</v>
      </c>
      <c r="V45" s="3">
        <v>0</v>
      </c>
      <c r="W45" s="3">
        <v>1</v>
      </c>
      <c r="X45" s="26"/>
      <c r="Y45" s="27"/>
      <c r="Z45" s="74">
        <v>1</v>
      </c>
    </row>
    <row r="46" spans="1:26" ht="15" x14ac:dyDescent="0.15">
      <c r="A46" s="3" t="s">
        <v>129</v>
      </c>
      <c r="B46" s="3" t="s">
        <v>202</v>
      </c>
      <c r="C46" s="3" t="s">
        <v>193</v>
      </c>
      <c r="D46" s="3">
        <v>1</v>
      </c>
      <c r="E46" s="3">
        <v>1</v>
      </c>
      <c r="F46" s="8">
        <v>7.9507186858316201</v>
      </c>
      <c r="G46" s="3">
        <v>1</v>
      </c>
      <c r="H46" s="8">
        <v>5.9794661190965099</v>
      </c>
      <c r="I46" s="8">
        <v>3.5758000000000001</v>
      </c>
      <c r="J46" s="3">
        <v>0</v>
      </c>
      <c r="K46" s="3" t="s">
        <v>215</v>
      </c>
      <c r="L46" s="3" t="s">
        <v>219</v>
      </c>
      <c r="M46" s="3" t="s">
        <v>226</v>
      </c>
      <c r="N46" s="3" t="s">
        <v>35</v>
      </c>
      <c r="O46" s="3" t="s">
        <v>5</v>
      </c>
      <c r="P46" s="3">
        <v>2.5270600555120302</v>
      </c>
      <c r="Q46" s="3" t="s">
        <v>8</v>
      </c>
      <c r="R46" s="3" t="s">
        <v>8</v>
      </c>
      <c r="S46" s="8">
        <v>4.6294661190965094</v>
      </c>
      <c r="T46" s="8">
        <v>6.6007186858316196</v>
      </c>
      <c r="U46" s="3">
        <v>67.624914442162904</v>
      </c>
      <c r="V46" s="3">
        <v>0</v>
      </c>
      <c r="W46" s="3">
        <v>9</v>
      </c>
      <c r="X46" s="26">
        <v>4.6294661190965094</v>
      </c>
      <c r="Y46" s="27">
        <v>6.6007186858316196</v>
      </c>
      <c r="Z46" s="74">
        <v>2</v>
      </c>
    </row>
    <row r="47" spans="1:26" ht="15" x14ac:dyDescent="0.15">
      <c r="A47" s="3" t="s">
        <v>130</v>
      </c>
      <c r="B47" s="3" t="s">
        <v>202</v>
      </c>
      <c r="C47" s="3" t="s">
        <v>193</v>
      </c>
      <c r="D47" s="3">
        <v>0</v>
      </c>
      <c r="E47" s="3">
        <v>1</v>
      </c>
      <c r="F47" s="8">
        <v>3.3182751540041102</v>
      </c>
      <c r="G47" s="3">
        <v>1</v>
      </c>
      <c r="H47" s="8">
        <v>1.08418891170431</v>
      </c>
      <c r="I47" s="8">
        <v>2.4561000000000002</v>
      </c>
      <c r="J47" s="3">
        <v>0</v>
      </c>
      <c r="K47" s="3" t="s">
        <v>197</v>
      </c>
      <c r="N47" s="3" t="s">
        <v>36</v>
      </c>
      <c r="O47" s="3" t="s">
        <v>5</v>
      </c>
      <c r="P47" s="3">
        <v>0.39878736224412598</v>
      </c>
      <c r="Q47" s="3" t="s">
        <v>6</v>
      </c>
      <c r="R47" s="3" t="s">
        <v>229</v>
      </c>
      <c r="U47" s="3">
        <v>49.587953456536617</v>
      </c>
      <c r="V47" s="3">
        <v>0</v>
      </c>
      <c r="W47" s="3">
        <v>1</v>
      </c>
      <c r="X47" s="26"/>
      <c r="Y47" s="27"/>
      <c r="Z47" s="74">
        <v>0</v>
      </c>
    </row>
    <row r="48" spans="1:26" ht="15" x14ac:dyDescent="0.15">
      <c r="A48" s="3" t="s">
        <v>131</v>
      </c>
      <c r="B48" s="3" t="s">
        <v>202</v>
      </c>
      <c r="C48" s="3" t="s">
        <v>192</v>
      </c>
      <c r="D48" s="3">
        <v>0</v>
      </c>
      <c r="E48" s="3">
        <v>1</v>
      </c>
      <c r="F48" s="8">
        <v>24.016427104722801</v>
      </c>
      <c r="G48" s="3">
        <v>1</v>
      </c>
      <c r="H48" s="8">
        <v>2.13552361396304</v>
      </c>
      <c r="I48" s="8">
        <v>2.9327000000000001</v>
      </c>
      <c r="J48" s="3">
        <v>0</v>
      </c>
      <c r="K48" s="3" t="s">
        <v>218</v>
      </c>
      <c r="L48" s="3" t="s">
        <v>220</v>
      </c>
      <c r="M48" s="3" t="s">
        <v>224</v>
      </c>
      <c r="N48" s="3" t="s">
        <v>37</v>
      </c>
      <c r="O48" s="3" t="s">
        <v>5</v>
      </c>
      <c r="P48" s="3">
        <v>3.2878141171539701</v>
      </c>
      <c r="Q48" s="3" t="s">
        <v>8</v>
      </c>
      <c r="R48" s="3" t="s">
        <v>8</v>
      </c>
      <c r="S48" s="8">
        <v>0.78552361396303994</v>
      </c>
      <c r="T48" s="8">
        <v>22.6664271047228</v>
      </c>
      <c r="U48" s="3">
        <v>62.609171800136892</v>
      </c>
      <c r="V48" s="3">
        <v>0</v>
      </c>
      <c r="W48" s="3">
        <v>3</v>
      </c>
      <c r="X48" s="26">
        <v>0.78552361396303994</v>
      </c>
      <c r="Y48" s="27">
        <v>22.6664271047228</v>
      </c>
      <c r="Z48" s="74">
        <v>1</v>
      </c>
    </row>
    <row r="49" spans="1:26" ht="15" x14ac:dyDescent="0.15">
      <c r="A49" s="3" t="s">
        <v>132</v>
      </c>
      <c r="B49" s="3" t="s">
        <v>202</v>
      </c>
      <c r="C49" s="3" t="s">
        <v>192</v>
      </c>
      <c r="D49" s="3">
        <v>0</v>
      </c>
      <c r="E49" s="3">
        <v>1</v>
      </c>
      <c r="F49" s="8">
        <v>5.1581108829568798</v>
      </c>
      <c r="G49" s="3">
        <v>1</v>
      </c>
      <c r="H49" s="8">
        <v>0.91991786447638602</v>
      </c>
      <c r="J49" s="3">
        <v>10</v>
      </c>
      <c r="K49" s="3" t="s">
        <v>197</v>
      </c>
      <c r="U49" s="3">
        <v>49.00479123887748</v>
      </c>
      <c r="V49" s="3">
        <v>0</v>
      </c>
      <c r="W49" s="3">
        <v>2</v>
      </c>
      <c r="X49" s="26"/>
      <c r="Y49" s="27"/>
      <c r="Z49" s="74">
        <v>0</v>
      </c>
    </row>
    <row r="50" spans="1:26" ht="15" x14ac:dyDescent="0.15">
      <c r="A50" s="3" t="s">
        <v>133</v>
      </c>
      <c r="B50" s="3" t="s">
        <v>202</v>
      </c>
      <c r="C50" s="3" t="s">
        <v>192</v>
      </c>
      <c r="D50" s="3">
        <v>0</v>
      </c>
      <c r="E50" s="3">
        <v>1</v>
      </c>
      <c r="F50" s="8">
        <v>2.2997946611909601</v>
      </c>
      <c r="G50" s="3">
        <v>1</v>
      </c>
      <c r="H50" s="8">
        <v>1.37987679671458</v>
      </c>
      <c r="J50" s="3">
        <v>0</v>
      </c>
      <c r="N50" s="3" t="s">
        <v>38</v>
      </c>
      <c r="O50" s="3" t="s">
        <v>5</v>
      </c>
      <c r="P50" s="3">
        <v>0.77922243151862702</v>
      </c>
      <c r="Q50" s="3" t="s">
        <v>8</v>
      </c>
      <c r="R50" s="3" t="s">
        <v>8</v>
      </c>
      <c r="U50" s="3">
        <v>55.195071868583163</v>
      </c>
      <c r="V50" s="3">
        <v>0</v>
      </c>
      <c r="W50" s="3">
        <v>2</v>
      </c>
      <c r="X50" s="26"/>
      <c r="Y50" s="27"/>
      <c r="Z50" s="74">
        <v>0</v>
      </c>
    </row>
    <row r="51" spans="1:26" ht="15" x14ac:dyDescent="0.15">
      <c r="A51" s="3" t="s">
        <v>134</v>
      </c>
      <c r="B51" s="3" t="s">
        <v>202</v>
      </c>
      <c r="C51" s="3" t="s">
        <v>193</v>
      </c>
      <c r="D51" s="3">
        <v>0</v>
      </c>
      <c r="E51" s="3">
        <v>1</v>
      </c>
      <c r="F51" s="8">
        <v>16.229979466119101</v>
      </c>
      <c r="G51" s="3">
        <v>1</v>
      </c>
      <c r="H51" s="8">
        <v>1.83983572895277</v>
      </c>
      <c r="J51" s="3">
        <v>0</v>
      </c>
      <c r="U51" s="3">
        <v>64.016427104722794</v>
      </c>
      <c r="V51" s="3">
        <v>0</v>
      </c>
      <c r="W51" s="3">
        <v>5</v>
      </c>
      <c r="X51" s="26"/>
      <c r="Y51" s="27"/>
      <c r="Z51" s="74">
        <v>1</v>
      </c>
    </row>
    <row r="52" spans="1:26" ht="15" x14ac:dyDescent="0.15">
      <c r="A52" s="3" t="s">
        <v>135</v>
      </c>
      <c r="B52" s="3" t="s">
        <v>202</v>
      </c>
      <c r="C52" s="3" t="s">
        <v>192</v>
      </c>
      <c r="D52" s="3">
        <v>0</v>
      </c>
      <c r="E52" s="3">
        <v>1</v>
      </c>
      <c r="F52" s="8">
        <v>13.897330595482501</v>
      </c>
      <c r="G52" s="3">
        <v>1</v>
      </c>
      <c r="H52" s="8">
        <v>1.8069815195071901</v>
      </c>
      <c r="J52" s="3">
        <v>4</v>
      </c>
      <c r="K52" s="3" t="s">
        <v>216</v>
      </c>
      <c r="L52" s="3" t="s">
        <v>219</v>
      </c>
      <c r="M52" s="3" t="s">
        <v>223</v>
      </c>
      <c r="S52" s="8">
        <v>0.19698151950719001</v>
      </c>
      <c r="T52" s="8">
        <v>12.287330595482501</v>
      </c>
      <c r="U52" s="3">
        <v>34.201232032854207</v>
      </c>
      <c r="V52" s="3">
        <v>0</v>
      </c>
      <c r="W52" s="3">
        <v>3</v>
      </c>
      <c r="X52" s="26">
        <v>0.19698151950719001</v>
      </c>
      <c r="Y52" s="27">
        <v>12.287330595482501</v>
      </c>
      <c r="Z52" s="74">
        <v>1</v>
      </c>
    </row>
    <row r="53" spans="1:26" ht="15" x14ac:dyDescent="0.15">
      <c r="A53" s="3" t="s">
        <v>136</v>
      </c>
      <c r="B53" s="3" t="s">
        <v>202</v>
      </c>
      <c r="C53" s="3" t="s">
        <v>192</v>
      </c>
      <c r="D53" s="3">
        <v>0</v>
      </c>
      <c r="E53" s="3">
        <v>1</v>
      </c>
      <c r="F53" s="8">
        <v>3.81108829568789</v>
      </c>
      <c r="G53" s="3">
        <v>1</v>
      </c>
      <c r="H53" s="8">
        <v>1.14989733059548</v>
      </c>
      <c r="I53" s="8">
        <v>1.4281999999999999</v>
      </c>
      <c r="J53" s="3">
        <v>0</v>
      </c>
      <c r="K53" s="3" t="s">
        <v>197</v>
      </c>
      <c r="N53" s="3" t="s">
        <v>39</v>
      </c>
      <c r="O53" s="3" t="s">
        <v>5</v>
      </c>
      <c r="P53" s="3">
        <v>0.56331405471900198</v>
      </c>
      <c r="Q53" s="3" t="s">
        <v>6</v>
      </c>
      <c r="R53" s="3" t="s">
        <v>229</v>
      </c>
      <c r="U53" s="3">
        <v>49.894592744695416</v>
      </c>
      <c r="V53" s="3">
        <v>0</v>
      </c>
      <c r="W53" s="3">
        <v>2</v>
      </c>
      <c r="X53" s="26"/>
      <c r="Y53" s="27"/>
      <c r="Z53" s="74">
        <v>1</v>
      </c>
    </row>
    <row r="54" spans="1:26" ht="15" x14ac:dyDescent="0.15">
      <c r="A54" s="3" t="s">
        <v>137</v>
      </c>
      <c r="B54" s="3" t="s">
        <v>202</v>
      </c>
      <c r="C54" s="3" t="s">
        <v>192</v>
      </c>
      <c r="D54" s="3">
        <v>0</v>
      </c>
      <c r="E54" s="3">
        <v>1</v>
      </c>
      <c r="F54" s="8">
        <v>27.4661190965092</v>
      </c>
      <c r="G54" s="3">
        <v>1</v>
      </c>
      <c r="H54" s="8">
        <v>1.8069815195071901</v>
      </c>
      <c r="I54" s="8">
        <v>1.3879999999999999</v>
      </c>
      <c r="J54" s="3">
        <v>6</v>
      </c>
      <c r="K54" s="3" t="s">
        <v>216</v>
      </c>
      <c r="L54" s="3" t="s">
        <v>219</v>
      </c>
      <c r="M54" s="3" t="s">
        <v>223</v>
      </c>
      <c r="N54" s="3" t="s">
        <v>40</v>
      </c>
      <c r="O54" s="3" t="s">
        <v>5</v>
      </c>
      <c r="P54" s="3">
        <v>3.5162507180822602</v>
      </c>
      <c r="Q54" s="3" t="s">
        <v>8</v>
      </c>
      <c r="R54" s="3" t="s">
        <v>8</v>
      </c>
      <c r="S54" s="8">
        <v>0.48698151950719004</v>
      </c>
      <c r="T54" s="8">
        <v>26.146119096509199</v>
      </c>
      <c r="U54" s="3">
        <v>49.00479123887748</v>
      </c>
      <c r="V54" s="3">
        <v>0</v>
      </c>
      <c r="W54" s="3">
        <v>4</v>
      </c>
      <c r="X54" s="26">
        <v>0.48698151950719004</v>
      </c>
      <c r="Y54" s="27">
        <v>26.146119096509199</v>
      </c>
      <c r="Z54" s="74">
        <v>3</v>
      </c>
    </row>
    <row r="55" spans="1:26" ht="15" x14ac:dyDescent="0.15">
      <c r="A55" s="3" t="s">
        <v>138</v>
      </c>
      <c r="B55" s="3" t="s">
        <v>202</v>
      </c>
      <c r="C55" s="3" t="s">
        <v>192</v>
      </c>
      <c r="D55" s="3">
        <v>0</v>
      </c>
      <c r="E55" s="3">
        <v>1</v>
      </c>
      <c r="F55" s="8">
        <v>50.398357289527702</v>
      </c>
      <c r="G55" s="3">
        <v>1</v>
      </c>
      <c r="H55" s="8">
        <v>1.83983572895277</v>
      </c>
      <c r="J55" s="3">
        <v>0</v>
      </c>
      <c r="U55" s="3">
        <v>67.030800821355243</v>
      </c>
      <c r="V55" s="3">
        <v>0</v>
      </c>
      <c r="W55" s="3">
        <v>4</v>
      </c>
      <c r="X55" s="26"/>
      <c r="Y55" s="27"/>
      <c r="Z55" s="74">
        <v>1</v>
      </c>
    </row>
    <row r="56" spans="1:26" ht="15" x14ac:dyDescent="0.15">
      <c r="A56" s="3" t="s">
        <v>139</v>
      </c>
      <c r="B56" s="3" t="s">
        <v>202</v>
      </c>
      <c r="C56" s="3" t="s">
        <v>192</v>
      </c>
      <c r="D56" s="3">
        <v>0</v>
      </c>
      <c r="E56" s="3">
        <v>1</v>
      </c>
      <c r="F56" s="8">
        <v>29.0102669404517</v>
      </c>
      <c r="G56" s="3">
        <v>1</v>
      </c>
      <c r="H56" s="8">
        <v>1.97125256673511</v>
      </c>
      <c r="I56" s="8">
        <v>1.0458000000000001</v>
      </c>
      <c r="J56" s="3">
        <v>30</v>
      </c>
      <c r="K56" s="3" t="s">
        <v>218</v>
      </c>
      <c r="L56" s="3" t="s">
        <v>220</v>
      </c>
      <c r="M56" s="3" t="s">
        <v>225</v>
      </c>
      <c r="N56" s="3" t="s">
        <v>41</v>
      </c>
      <c r="O56" s="3" t="s">
        <v>5</v>
      </c>
      <c r="P56" s="3">
        <v>3.0445329597990902</v>
      </c>
      <c r="Q56" s="3" t="s">
        <v>8</v>
      </c>
      <c r="R56" s="3" t="s">
        <v>8</v>
      </c>
      <c r="S56" s="8">
        <v>0.49125256673510997</v>
      </c>
      <c r="T56" s="8">
        <v>27.5302669404517</v>
      </c>
      <c r="U56" s="3">
        <v>47.137577002053391</v>
      </c>
      <c r="V56" s="3">
        <v>0</v>
      </c>
      <c r="W56" s="3">
        <v>3</v>
      </c>
      <c r="X56" s="26">
        <v>0.49125256673510997</v>
      </c>
      <c r="Y56" s="27">
        <v>27.5302669404517</v>
      </c>
      <c r="Z56" s="74">
        <v>2</v>
      </c>
    </row>
    <row r="57" spans="1:26" ht="15" x14ac:dyDescent="0.15">
      <c r="A57" s="3" t="s">
        <v>140</v>
      </c>
      <c r="B57" s="3" t="s">
        <v>202</v>
      </c>
      <c r="C57" s="3" t="s">
        <v>193</v>
      </c>
      <c r="D57" s="3">
        <v>1</v>
      </c>
      <c r="E57" s="3">
        <v>0</v>
      </c>
      <c r="F57" s="8">
        <v>60.451745379876797</v>
      </c>
      <c r="G57" s="3">
        <v>1</v>
      </c>
      <c r="H57" s="8">
        <v>10.546201232032899</v>
      </c>
      <c r="I57" s="8">
        <v>1.6867000000000001</v>
      </c>
      <c r="J57" s="3">
        <v>1</v>
      </c>
      <c r="K57" s="3" t="s">
        <v>217</v>
      </c>
      <c r="L57" s="3" t="s">
        <v>220</v>
      </c>
      <c r="M57" s="3" t="s">
        <v>225</v>
      </c>
      <c r="N57" s="3" t="s">
        <v>42</v>
      </c>
      <c r="O57" s="3" t="s">
        <v>5</v>
      </c>
      <c r="P57" s="3">
        <v>1.00971941748439</v>
      </c>
      <c r="Q57" s="3" t="s">
        <v>8</v>
      </c>
      <c r="R57" s="3" t="s">
        <v>8</v>
      </c>
      <c r="S57" s="8">
        <v>9.1962012320328981</v>
      </c>
      <c r="T57" s="8">
        <v>59.101745379876796</v>
      </c>
      <c r="U57" s="3">
        <v>61.943874058863791</v>
      </c>
      <c r="V57" s="3">
        <v>0</v>
      </c>
      <c r="W57" s="3">
        <v>15</v>
      </c>
      <c r="X57" s="26">
        <v>9.1962012320328981</v>
      </c>
      <c r="Y57" s="27">
        <v>59.101745379876796</v>
      </c>
      <c r="Z57" s="74">
        <v>1</v>
      </c>
    </row>
    <row r="58" spans="1:26" ht="15" x14ac:dyDescent="0.15">
      <c r="A58" s="3" t="s">
        <v>141</v>
      </c>
      <c r="B58" s="3" t="s">
        <v>202</v>
      </c>
      <c r="C58" s="3" t="s">
        <v>192</v>
      </c>
      <c r="D58" s="3">
        <v>0</v>
      </c>
      <c r="E58" s="3">
        <v>0</v>
      </c>
      <c r="F58" s="8">
        <v>59.531827515400401</v>
      </c>
      <c r="G58" s="3">
        <v>1</v>
      </c>
      <c r="H58" s="8">
        <v>1.8069815195071901</v>
      </c>
      <c r="I58" s="8">
        <v>2.3921000000000001</v>
      </c>
      <c r="J58" s="3">
        <v>10</v>
      </c>
      <c r="K58" s="3" t="s">
        <v>216</v>
      </c>
      <c r="L58" s="3" t="s">
        <v>219</v>
      </c>
      <c r="M58" s="3" t="s">
        <v>223</v>
      </c>
      <c r="N58" s="3" t="s">
        <v>43</v>
      </c>
      <c r="O58" s="3" t="s">
        <v>5</v>
      </c>
      <c r="P58" s="3">
        <v>1.9353147722521999</v>
      </c>
      <c r="Q58" s="3" t="s">
        <v>8</v>
      </c>
      <c r="R58" s="3" t="s">
        <v>8</v>
      </c>
      <c r="S58" s="8">
        <v>0.22698151950719003</v>
      </c>
      <c r="T58" s="8">
        <v>57.951827515400403</v>
      </c>
      <c r="U58" s="3">
        <v>49.336071184120463</v>
      </c>
      <c r="V58" s="3">
        <v>0</v>
      </c>
      <c r="W58" s="3">
        <v>2</v>
      </c>
      <c r="X58" s="26">
        <v>0.22698151950719003</v>
      </c>
      <c r="Y58" s="27">
        <v>57.951827515400403</v>
      </c>
      <c r="Z58" s="74">
        <v>3</v>
      </c>
    </row>
    <row r="59" spans="1:26" ht="15" x14ac:dyDescent="0.15">
      <c r="A59" s="3" t="s">
        <v>142</v>
      </c>
      <c r="B59" s="3" t="s">
        <v>202</v>
      </c>
      <c r="C59" s="3" t="s">
        <v>192</v>
      </c>
      <c r="D59" s="3">
        <v>0</v>
      </c>
      <c r="E59" s="3">
        <v>1</v>
      </c>
      <c r="F59" s="8">
        <v>4.0410677618069801</v>
      </c>
      <c r="G59" s="3">
        <v>1</v>
      </c>
      <c r="H59" s="8">
        <v>0.65708418891170395</v>
      </c>
      <c r="I59" s="8">
        <v>1.6361000000000001</v>
      </c>
      <c r="J59" s="3">
        <v>1</v>
      </c>
      <c r="K59" s="3" t="s">
        <v>197</v>
      </c>
      <c r="N59" s="3" t="s">
        <v>44</v>
      </c>
      <c r="O59" s="3" t="s">
        <v>5</v>
      </c>
      <c r="P59" s="3">
        <v>0.48967531396749098</v>
      </c>
      <c r="Q59" s="3" t="s">
        <v>6</v>
      </c>
      <c r="R59" s="3" t="s">
        <v>229</v>
      </c>
      <c r="U59" s="3">
        <v>67.613963039014379</v>
      </c>
      <c r="V59" s="3">
        <v>0</v>
      </c>
      <c r="W59" s="3">
        <v>1</v>
      </c>
      <c r="X59" s="26"/>
      <c r="Y59" s="27"/>
      <c r="Z59" s="74">
        <v>1</v>
      </c>
    </row>
    <row r="60" spans="1:26" ht="15" x14ac:dyDescent="0.15">
      <c r="A60" s="3" t="s">
        <v>143</v>
      </c>
      <c r="B60" s="3" t="s">
        <v>202</v>
      </c>
      <c r="C60" s="3" t="s">
        <v>192</v>
      </c>
      <c r="D60" s="3">
        <v>0</v>
      </c>
      <c r="E60" s="3">
        <v>1</v>
      </c>
      <c r="F60" s="8">
        <v>9.7905544147844008</v>
      </c>
      <c r="G60" s="3">
        <v>1</v>
      </c>
      <c r="H60" s="8">
        <v>0.88706365503080098</v>
      </c>
      <c r="I60" s="8">
        <v>1.6813</v>
      </c>
      <c r="J60" s="3">
        <v>0</v>
      </c>
      <c r="K60" s="3" t="s">
        <v>197</v>
      </c>
      <c r="N60" s="3" t="s">
        <v>45</v>
      </c>
      <c r="O60" s="3" t="s">
        <v>5</v>
      </c>
      <c r="P60" s="3">
        <v>-0.79602599466888302</v>
      </c>
      <c r="Q60" s="3" t="s">
        <v>12</v>
      </c>
      <c r="R60" s="3" t="s">
        <v>229</v>
      </c>
      <c r="U60" s="3">
        <v>50.559890485968516</v>
      </c>
      <c r="V60" s="3">
        <v>0</v>
      </c>
      <c r="W60" s="3">
        <v>2</v>
      </c>
      <c r="X60" s="26"/>
      <c r="Y60" s="27"/>
      <c r="Z60" s="74">
        <v>1</v>
      </c>
    </row>
    <row r="61" spans="1:26" ht="15" x14ac:dyDescent="0.15">
      <c r="A61" s="3" t="s">
        <v>144</v>
      </c>
      <c r="B61" s="3" t="s">
        <v>202</v>
      </c>
      <c r="C61" s="3" t="s">
        <v>192</v>
      </c>
      <c r="D61" s="3">
        <v>0</v>
      </c>
      <c r="E61" s="3">
        <v>1</v>
      </c>
      <c r="F61" s="8">
        <v>36.041067761807</v>
      </c>
      <c r="G61" s="3">
        <v>1</v>
      </c>
      <c r="H61" s="8">
        <v>1.83983572895277</v>
      </c>
      <c r="I61" s="8">
        <v>1.6988000000000001</v>
      </c>
      <c r="J61" s="3">
        <v>15</v>
      </c>
      <c r="K61" s="3" t="s">
        <v>218</v>
      </c>
      <c r="L61" s="3" t="s">
        <v>220</v>
      </c>
      <c r="M61" s="3" t="s">
        <v>225</v>
      </c>
      <c r="N61" s="3" t="s">
        <v>46</v>
      </c>
      <c r="O61" s="3" t="s">
        <v>5</v>
      </c>
      <c r="P61" s="3">
        <v>0.39416121581487101</v>
      </c>
      <c r="Q61" s="3" t="s">
        <v>6</v>
      </c>
      <c r="R61" s="3" t="s">
        <v>229</v>
      </c>
      <c r="S61" s="8">
        <v>0.48983572895276994</v>
      </c>
      <c r="T61" s="8">
        <v>34.691067761806998</v>
      </c>
      <c r="U61" s="3">
        <v>63.759069130732378</v>
      </c>
      <c r="V61" s="3">
        <v>0</v>
      </c>
      <c r="W61" s="3">
        <v>3</v>
      </c>
      <c r="X61" s="26">
        <v>0.48983572895276994</v>
      </c>
      <c r="Y61" s="27">
        <v>34.691067761806998</v>
      </c>
      <c r="Z61" s="74">
        <v>0</v>
      </c>
    </row>
    <row r="62" spans="1:26" ht="15" x14ac:dyDescent="0.15">
      <c r="A62" s="3" t="s">
        <v>145</v>
      </c>
      <c r="B62" s="3" t="s">
        <v>202</v>
      </c>
      <c r="C62" s="3" t="s">
        <v>192</v>
      </c>
      <c r="D62" s="3">
        <v>0</v>
      </c>
      <c r="E62" s="3">
        <v>1</v>
      </c>
      <c r="F62" s="8">
        <v>4.36960985626283</v>
      </c>
      <c r="G62" s="3">
        <v>1</v>
      </c>
      <c r="H62" s="8">
        <v>1.8069815195071901</v>
      </c>
      <c r="I62" s="8">
        <v>1.8802000000000001</v>
      </c>
      <c r="J62" s="3">
        <v>0</v>
      </c>
      <c r="K62" s="3" t="s">
        <v>216</v>
      </c>
      <c r="L62" s="3" t="s">
        <v>219</v>
      </c>
      <c r="M62" s="3" t="s">
        <v>223</v>
      </c>
      <c r="N62" s="3" t="s">
        <v>47</v>
      </c>
      <c r="O62" s="3" t="s">
        <v>5</v>
      </c>
      <c r="P62" s="3">
        <v>-0.15161442375468501</v>
      </c>
      <c r="Q62" s="3" t="s">
        <v>6</v>
      </c>
      <c r="R62" s="3" t="s">
        <v>229</v>
      </c>
      <c r="S62" s="8">
        <v>0.45698151950719001</v>
      </c>
      <c r="T62" s="8">
        <v>3.01960985626283</v>
      </c>
      <c r="U62" s="3">
        <v>42.595482546201232</v>
      </c>
      <c r="V62" s="3">
        <v>0</v>
      </c>
      <c r="W62" s="3">
        <v>3</v>
      </c>
      <c r="X62" s="26">
        <v>0.45698151950719001</v>
      </c>
      <c r="Y62" s="27">
        <v>3.01960985626283</v>
      </c>
      <c r="Z62" s="74">
        <v>3</v>
      </c>
    </row>
    <row r="63" spans="1:26" ht="15" x14ac:dyDescent="0.15">
      <c r="A63" s="3" t="s">
        <v>146</v>
      </c>
      <c r="B63" s="3" t="s">
        <v>202</v>
      </c>
      <c r="C63" s="3" t="s">
        <v>192</v>
      </c>
      <c r="D63" s="3">
        <v>0</v>
      </c>
      <c r="E63" s="3">
        <v>1</v>
      </c>
      <c r="F63" s="8">
        <v>14.324435318275199</v>
      </c>
      <c r="G63" s="3">
        <v>1</v>
      </c>
      <c r="H63" s="8">
        <v>1.83983572895277</v>
      </c>
      <c r="J63" s="3">
        <v>20</v>
      </c>
      <c r="K63" s="3" t="s">
        <v>197</v>
      </c>
      <c r="U63" s="3">
        <v>41.46201232032854</v>
      </c>
      <c r="V63" s="3">
        <v>0</v>
      </c>
      <c r="W63" s="3">
        <v>1</v>
      </c>
      <c r="X63" s="26"/>
      <c r="Y63" s="27"/>
      <c r="Z63" s="74">
        <v>1</v>
      </c>
    </row>
    <row r="64" spans="1:26" ht="15" x14ac:dyDescent="0.15">
      <c r="A64" s="3" t="s">
        <v>147</v>
      </c>
      <c r="B64" s="3" t="s">
        <v>203</v>
      </c>
      <c r="C64" s="3" t="s">
        <v>195</v>
      </c>
      <c r="D64" s="3">
        <v>1</v>
      </c>
      <c r="E64" s="3">
        <v>0</v>
      </c>
      <c r="F64" s="8">
        <v>64.427104722792606</v>
      </c>
      <c r="G64" s="3">
        <v>1</v>
      </c>
      <c r="H64" s="8">
        <v>23.227926078028698</v>
      </c>
      <c r="J64" s="3">
        <v>90</v>
      </c>
      <c r="K64" s="3" t="s">
        <v>217</v>
      </c>
      <c r="L64" s="3" t="s">
        <v>221</v>
      </c>
      <c r="M64" s="3" t="s">
        <v>224</v>
      </c>
      <c r="S64" s="8">
        <v>21.877926078028697</v>
      </c>
      <c r="T64" s="8">
        <v>63.077104722792605</v>
      </c>
      <c r="U64" s="3">
        <v>54.770704996577685</v>
      </c>
      <c r="V64" s="3">
        <v>1</v>
      </c>
      <c r="W64" s="3">
        <v>28</v>
      </c>
      <c r="X64" s="26">
        <v>21.877926078028697</v>
      </c>
      <c r="Y64" s="27">
        <v>63.077104722792605</v>
      </c>
      <c r="Z64" s="74">
        <v>1</v>
      </c>
    </row>
    <row r="65" spans="1:26" ht="15" x14ac:dyDescent="0.15">
      <c r="A65" s="3" t="s">
        <v>148</v>
      </c>
      <c r="B65" s="3" t="s">
        <v>203</v>
      </c>
      <c r="C65" s="3" t="s">
        <v>196</v>
      </c>
      <c r="D65" s="3">
        <v>0</v>
      </c>
      <c r="E65" s="3">
        <v>1</v>
      </c>
      <c r="F65" s="8">
        <v>1.05133470225873</v>
      </c>
      <c r="G65" s="3">
        <v>1</v>
      </c>
      <c r="H65" s="8">
        <v>0.72279260780287502</v>
      </c>
      <c r="I65" s="8">
        <v>0.57150000000000001</v>
      </c>
      <c r="J65" s="3">
        <v>0</v>
      </c>
      <c r="K65" s="3" t="s">
        <v>197</v>
      </c>
      <c r="N65" s="3" t="s">
        <v>48</v>
      </c>
      <c r="O65" s="3" t="s">
        <v>5</v>
      </c>
      <c r="P65" s="3">
        <v>-1.23319688779599</v>
      </c>
      <c r="Q65" s="3" t="s">
        <v>12</v>
      </c>
      <c r="R65" s="3" t="s">
        <v>229</v>
      </c>
      <c r="U65" s="3">
        <v>57.826146475017111</v>
      </c>
      <c r="V65" s="3">
        <v>0</v>
      </c>
      <c r="W65" s="3">
        <v>1</v>
      </c>
      <c r="X65" s="26"/>
      <c r="Y65" s="27"/>
      <c r="Z65" s="74">
        <v>1</v>
      </c>
    </row>
    <row r="66" spans="1:26" ht="15" x14ac:dyDescent="0.15">
      <c r="A66" s="3" t="s">
        <v>149</v>
      </c>
      <c r="B66" s="3" t="s">
        <v>203</v>
      </c>
      <c r="C66" s="3" t="s">
        <v>195</v>
      </c>
      <c r="D66" s="3">
        <v>1</v>
      </c>
      <c r="E66" s="3">
        <v>0</v>
      </c>
      <c r="F66" s="8">
        <v>63.540041067761798</v>
      </c>
      <c r="G66" s="3">
        <v>0</v>
      </c>
      <c r="H66" s="8">
        <v>63.540041067761798</v>
      </c>
      <c r="I66" s="8">
        <v>17.250900000000001</v>
      </c>
      <c r="J66" s="3">
        <v>12</v>
      </c>
      <c r="K66" s="3" t="s">
        <v>217</v>
      </c>
      <c r="L66" s="3" t="s">
        <v>221</v>
      </c>
      <c r="M66" s="3" t="s">
        <v>224</v>
      </c>
      <c r="N66" s="3" t="s">
        <v>49</v>
      </c>
      <c r="O66" s="3" t="s">
        <v>5</v>
      </c>
      <c r="P66" s="3">
        <v>1.2112852724834799</v>
      </c>
      <c r="Q66" s="3" t="s">
        <v>8</v>
      </c>
      <c r="R66" s="3" t="s">
        <v>8</v>
      </c>
      <c r="S66" s="8">
        <v>62.190041067761797</v>
      </c>
      <c r="T66" s="8">
        <v>62.190041067761797</v>
      </c>
      <c r="U66" s="3">
        <v>73.01300479123887</v>
      </c>
      <c r="V66" s="3">
        <v>1</v>
      </c>
      <c r="W66" s="3">
        <v>35</v>
      </c>
      <c r="X66" s="26">
        <v>62.190041067761797</v>
      </c>
      <c r="Y66" s="27">
        <v>62.190041067761797</v>
      </c>
      <c r="Z66" s="74">
        <v>1</v>
      </c>
    </row>
    <row r="67" spans="1:26" ht="15" x14ac:dyDescent="0.15">
      <c r="A67" s="3" t="s">
        <v>150</v>
      </c>
      <c r="B67" s="3" t="s">
        <v>203</v>
      </c>
      <c r="C67" s="3" t="s">
        <v>195</v>
      </c>
      <c r="D67" s="3">
        <v>1</v>
      </c>
      <c r="E67" s="3">
        <v>0</v>
      </c>
      <c r="F67" s="8">
        <v>60.944558521560602</v>
      </c>
      <c r="G67" s="3">
        <v>0</v>
      </c>
      <c r="H67" s="8">
        <v>60.944558521560602</v>
      </c>
      <c r="I67" s="8">
        <v>4.117</v>
      </c>
      <c r="J67" s="3">
        <v>20</v>
      </c>
      <c r="K67" s="3" t="s">
        <v>217</v>
      </c>
      <c r="L67" s="3" t="s">
        <v>221</v>
      </c>
      <c r="M67" s="3" t="s">
        <v>224</v>
      </c>
      <c r="N67" s="3" t="s">
        <v>50</v>
      </c>
      <c r="O67" s="3" t="s">
        <v>5</v>
      </c>
      <c r="P67" s="3">
        <v>2.8561312697028098</v>
      </c>
      <c r="Q67" s="3" t="s">
        <v>8</v>
      </c>
      <c r="R67" s="3" t="s">
        <v>8</v>
      </c>
      <c r="S67" s="8">
        <v>59.634558521560606</v>
      </c>
      <c r="T67" s="8">
        <v>59.634558521560606</v>
      </c>
      <c r="U67" s="3">
        <v>58.737850787132103</v>
      </c>
      <c r="V67" s="3">
        <v>0</v>
      </c>
      <c r="W67" s="3">
        <v>35</v>
      </c>
      <c r="X67" s="26">
        <v>59.634558521560606</v>
      </c>
      <c r="Y67" s="27">
        <v>59.634558521560606</v>
      </c>
      <c r="Z67" s="74">
        <v>3</v>
      </c>
    </row>
    <row r="68" spans="1:26" ht="15" x14ac:dyDescent="0.15">
      <c r="A68" s="3" t="s">
        <v>151</v>
      </c>
      <c r="B68" s="3" t="s">
        <v>203</v>
      </c>
      <c r="C68" s="3" t="s">
        <v>195</v>
      </c>
      <c r="D68" s="3">
        <v>1</v>
      </c>
      <c r="E68" s="3">
        <v>0</v>
      </c>
      <c r="F68" s="8">
        <v>59.827515400410697</v>
      </c>
      <c r="G68" s="3">
        <v>0</v>
      </c>
      <c r="H68" s="8">
        <v>59.827515400410697</v>
      </c>
      <c r="I68" s="8">
        <v>39.890999999999998</v>
      </c>
      <c r="J68" s="3">
        <v>1</v>
      </c>
      <c r="K68" s="3" t="s">
        <v>217</v>
      </c>
      <c r="L68" s="3" t="s">
        <v>221</v>
      </c>
      <c r="M68" s="3" t="s">
        <v>224</v>
      </c>
      <c r="N68" s="3" t="s">
        <v>51</v>
      </c>
      <c r="O68" s="3" t="s">
        <v>5</v>
      </c>
      <c r="P68" s="3">
        <v>2.8641987614858802</v>
      </c>
      <c r="Q68" s="3" t="s">
        <v>8</v>
      </c>
      <c r="R68" s="3" t="s">
        <v>8</v>
      </c>
      <c r="S68" s="8">
        <v>58.477515400410695</v>
      </c>
      <c r="T68" s="8">
        <v>58.477515400410695</v>
      </c>
      <c r="U68" s="3">
        <v>66.245037645448321</v>
      </c>
      <c r="V68" s="3">
        <v>1</v>
      </c>
      <c r="W68" s="3">
        <v>21</v>
      </c>
      <c r="X68" s="26">
        <v>58.477515400410695</v>
      </c>
      <c r="Y68" s="27">
        <v>58.477515400410695</v>
      </c>
      <c r="Z68" s="74">
        <v>2</v>
      </c>
    </row>
    <row r="69" spans="1:26" ht="15" x14ac:dyDescent="0.15">
      <c r="A69" s="3" t="s">
        <v>152</v>
      </c>
      <c r="B69" s="3" t="s">
        <v>203</v>
      </c>
      <c r="C69" s="3" t="s">
        <v>195</v>
      </c>
      <c r="D69" s="3">
        <v>1</v>
      </c>
      <c r="E69" s="3">
        <v>0</v>
      </c>
      <c r="F69" s="8">
        <v>60.418891170431202</v>
      </c>
      <c r="G69" s="3">
        <v>1</v>
      </c>
      <c r="H69" s="8">
        <v>16.164271047227899</v>
      </c>
      <c r="I69" s="8">
        <v>7.7264999999999997</v>
      </c>
      <c r="J69" s="3">
        <v>0</v>
      </c>
      <c r="K69" s="3" t="s">
        <v>217</v>
      </c>
      <c r="L69" s="3" t="s">
        <v>221</v>
      </c>
      <c r="M69" s="3" t="s">
        <v>224</v>
      </c>
      <c r="N69" s="3" t="s">
        <v>52</v>
      </c>
      <c r="O69" s="3" t="s">
        <v>5</v>
      </c>
      <c r="P69" s="3">
        <v>1.0207409946356401</v>
      </c>
      <c r="Q69" s="3" t="s">
        <v>8</v>
      </c>
      <c r="R69" s="3" t="s">
        <v>8</v>
      </c>
      <c r="S69" s="8">
        <v>14.854271047227899</v>
      </c>
      <c r="T69" s="8">
        <v>59.1088911704312</v>
      </c>
      <c r="U69" s="3">
        <v>39.107460643394937</v>
      </c>
      <c r="V69" s="3">
        <v>0</v>
      </c>
      <c r="W69" s="3">
        <v>35</v>
      </c>
      <c r="X69" s="26">
        <v>14.854271047227899</v>
      </c>
      <c r="Y69" s="27">
        <v>59.1088911704312</v>
      </c>
      <c r="Z69" s="74">
        <v>3</v>
      </c>
    </row>
    <row r="70" spans="1:26" ht="15" x14ac:dyDescent="0.15">
      <c r="A70" s="3" t="s">
        <v>153</v>
      </c>
      <c r="B70" s="3" t="s">
        <v>203</v>
      </c>
      <c r="C70" s="3" t="s">
        <v>192</v>
      </c>
      <c r="D70" s="3">
        <v>0</v>
      </c>
      <c r="E70" s="3">
        <v>1</v>
      </c>
      <c r="F70" s="8">
        <v>6.1437371663244296</v>
      </c>
      <c r="G70" s="3">
        <v>1</v>
      </c>
      <c r="H70" s="8">
        <v>1.87268993839836</v>
      </c>
      <c r="I70" s="8">
        <v>8.6115999999999993</v>
      </c>
      <c r="J70" s="3">
        <v>0</v>
      </c>
      <c r="K70" s="3" t="s">
        <v>216</v>
      </c>
      <c r="L70" s="3" t="s">
        <v>219</v>
      </c>
      <c r="M70" s="3" t="s">
        <v>223</v>
      </c>
      <c r="N70" s="3" t="s">
        <v>53</v>
      </c>
      <c r="O70" s="3" t="s">
        <v>5</v>
      </c>
      <c r="P70" s="3">
        <v>1.3935517040299701</v>
      </c>
      <c r="Q70" s="3" t="s">
        <v>8</v>
      </c>
      <c r="R70" s="3" t="s">
        <v>8</v>
      </c>
      <c r="S70" s="8">
        <v>0.49268993839835984</v>
      </c>
      <c r="T70" s="8">
        <v>4.7637371663244297</v>
      </c>
      <c r="U70" s="3">
        <v>55.655030800821358</v>
      </c>
      <c r="V70" s="3">
        <v>1</v>
      </c>
      <c r="W70" s="3">
        <v>5</v>
      </c>
      <c r="X70" s="26">
        <v>0.49268993839835984</v>
      </c>
      <c r="Y70" s="27">
        <v>4.7637371663244297</v>
      </c>
      <c r="Z70" s="74">
        <v>3</v>
      </c>
    </row>
    <row r="71" spans="1:26" ht="15" x14ac:dyDescent="0.15">
      <c r="A71" s="3" t="s">
        <v>154</v>
      </c>
      <c r="B71" s="3" t="s">
        <v>203</v>
      </c>
      <c r="C71" s="3" t="s">
        <v>192</v>
      </c>
      <c r="D71" s="3">
        <v>0</v>
      </c>
      <c r="E71" s="3">
        <v>1</v>
      </c>
      <c r="F71" s="8">
        <v>6.4394250513347</v>
      </c>
      <c r="G71" s="3">
        <v>1</v>
      </c>
      <c r="H71" s="8">
        <v>1.9055441478439401</v>
      </c>
      <c r="I71" s="8">
        <v>5.4427000000000003</v>
      </c>
      <c r="J71" s="3">
        <v>0</v>
      </c>
      <c r="K71" s="3" t="s">
        <v>216</v>
      </c>
      <c r="L71" s="3" t="s">
        <v>219</v>
      </c>
      <c r="M71" s="3" t="s">
        <v>223</v>
      </c>
      <c r="N71" s="3" t="s">
        <v>54</v>
      </c>
      <c r="O71" s="3" t="s">
        <v>5</v>
      </c>
      <c r="P71" s="3">
        <v>1.1554705146109501</v>
      </c>
      <c r="Q71" s="3" t="s">
        <v>8</v>
      </c>
      <c r="R71" s="3" t="s">
        <v>8</v>
      </c>
      <c r="U71" s="3">
        <v>68.939082819986311</v>
      </c>
      <c r="V71" s="3">
        <v>1</v>
      </c>
      <c r="W71" s="3">
        <v>5</v>
      </c>
      <c r="X71" s="26"/>
      <c r="Y71" s="27"/>
      <c r="Z71" s="74">
        <v>1</v>
      </c>
    </row>
    <row r="72" spans="1:26" ht="15" x14ac:dyDescent="0.15">
      <c r="A72" s="3" t="s">
        <v>155</v>
      </c>
      <c r="B72" s="3" t="s">
        <v>203</v>
      </c>
      <c r="C72" s="3" t="s">
        <v>195</v>
      </c>
      <c r="D72" s="3">
        <v>1</v>
      </c>
      <c r="E72" s="3">
        <v>0</v>
      </c>
      <c r="F72" s="8">
        <v>57.429158110883002</v>
      </c>
      <c r="G72" s="3">
        <v>0</v>
      </c>
      <c r="H72" s="8">
        <v>57.429158110883002</v>
      </c>
      <c r="I72" s="8">
        <v>0.96330000000000005</v>
      </c>
      <c r="J72" s="3">
        <v>90</v>
      </c>
      <c r="K72" s="3" t="s">
        <v>217</v>
      </c>
      <c r="L72" s="3" t="s">
        <v>221</v>
      </c>
      <c r="M72" s="3" t="s">
        <v>224</v>
      </c>
      <c r="N72" s="3" t="s">
        <v>55</v>
      </c>
      <c r="O72" s="3" t="s">
        <v>5</v>
      </c>
      <c r="P72" s="3">
        <v>1.9434282828298399</v>
      </c>
      <c r="Q72" s="3" t="s">
        <v>8</v>
      </c>
      <c r="R72" s="3" t="s">
        <v>8</v>
      </c>
      <c r="S72" s="8">
        <v>56.109158110883001</v>
      </c>
      <c r="T72" s="8">
        <v>56.109158110883001</v>
      </c>
      <c r="U72" s="3">
        <v>53.065023956194388</v>
      </c>
      <c r="V72" s="3">
        <v>0</v>
      </c>
      <c r="W72" s="3">
        <v>35</v>
      </c>
      <c r="X72" s="26">
        <v>56.109158110883001</v>
      </c>
      <c r="Y72" s="27">
        <v>56.109158110883001</v>
      </c>
      <c r="Z72" s="74">
        <v>2</v>
      </c>
    </row>
    <row r="73" spans="1:26" ht="15" x14ac:dyDescent="0.15">
      <c r="A73" s="3" t="s">
        <v>156</v>
      </c>
      <c r="B73" s="3" t="s">
        <v>203</v>
      </c>
      <c r="C73" s="3" t="s">
        <v>192</v>
      </c>
      <c r="D73" s="3">
        <v>0</v>
      </c>
      <c r="E73" s="3">
        <v>1</v>
      </c>
      <c r="F73" s="8">
        <v>3.51540041067762</v>
      </c>
      <c r="G73" s="3">
        <v>1</v>
      </c>
      <c r="H73" s="8">
        <v>1.57700205338809</v>
      </c>
      <c r="J73" s="3">
        <v>1</v>
      </c>
      <c r="K73" s="3" t="s">
        <v>218</v>
      </c>
      <c r="L73" s="3" t="s">
        <v>220</v>
      </c>
      <c r="S73" s="8">
        <v>0.15700205338808981</v>
      </c>
      <c r="T73" s="8">
        <v>2.0954004106776196</v>
      </c>
      <c r="U73" s="3">
        <v>67.926078028747426</v>
      </c>
      <c r="V73" s="3">
        <v>0</v>
      </c>
      <c r="W73" s="3">
        <v>3</v>
      </c>
      <c r="X73" s="26">
        <v>0.15700205338808981</v>
      </c>
      <c r="Y73" s="27">
        <v>2.0954004106776196</v>
      </c>
      <c r="Z73" s="74">
        <v>1</v>
      </c>
    </row>
    <row r="74" spans="1:26" ht="15" x14ac:dyDescent="0.15">
      <c r="A74" s="3" t="s">
        <v>157</v>
      </c>
      <c r="B74" s="3" t="s">
        <v>203</v>
      </c>
      <c r="C74" s="3" t="s">
        <v>195</v>
      </c>
      <c r="D74" s="3">
        <v>1</v>
      </c>
      <c r="E74" s="3">
        <v>0</v>
      </c>
      <c r="F74" s="8">
        <v>52.796714579055397</v>
      </c>
      <c r="G74" s="3">
        <v>0</v>
      </c>
      <c r="H74" s="8">
        <v>52.796714579055397</v>
      </c>
      <c r="I74" s="8">
        <v>6.1696</v>
      </c>
      <c r="J74" s="3">
        <v>95</v>
      </c>
      <c r="K74" s="3" t="s">
        <v>197</v>
      </c>
      <c r="L74" s="3" t="s">
        <v>220</v>
      </c>
      <c r="N74" s="3" t="s">
        <v>56</v>
      </c>
      <c r="O74" s="3" t="s">
        <v>5</v>
      </c>
      <c r="P74" s="3">
        <v>4.3654542956189397</v>
      </c>
      <c r="Q74" s="3" t="s">
        <v>8</v>
      </c>
      <c r="R74" s="3" t="s">
        <v>8</v>
      </c>
      <c r="S74" s="8">
        <v>51.506714579055398</v>
      </c>
      <c r="T74" s="8">
        <v>51.506714579055398</v>
      </c>
      <c r="U74" s="3">
        <v>54.346338124572213</v>
      </c>
      <c r="V74" s="3">
        <v>0</v>
      </c>
      <c r="W74" s="3">
        <v>35</v>
      </c>
      <c r="X74" s="26">
        <v>51.506714579055398</v>
      </c>
      <c r="Y74" s="27">
        <v>51.506714579055398</v>
      </c>
      <c r="Z74" s="74">
        <v>3</v>
      </c>
    </row>
    <row r="75" spans="1:26" ht="15" x14ac:dyDescent="0.15">
      <c r="A75" s="3" t="s">
        <v>158</v>
      </c>
      <c r="B75" s="3" t="s">
        <v>203</v>
      </c>
      <c r="C75" s="3" t="s">
        <v>194</v>
      </c>
      <c r="D75" s="3">
        <v>1</v>
      </c>
      <c r="E75" s="3">
        <v>0</v>
      </c>
      <c r="F75" s="8">
        <v>46.718685831622203</v>
      </c>
      <c r="G75" s="3">
        <v>0</v>
      </c>
      <c r="H75" s="8">
        <v>46.718685831622203</v>
      </c>
      <c r="I75" s="8">
        <v>7.39</v>
      </c>
      <c r="J75" s="3">
        <v>0</v>
      </c>
      <c r="K75" s="3" t="s">
        <v>217</v>
      </c>
      <c r="L75" s="3" t="s">
        <v>221</v>
      </c>
      <c r="M75" s="3" t="s">
        <v>224</v>
      </c>
      <c r="N75" s="3" t="s">
        <v>57</v>
      </c>
      <c r="O75" s="3" t="s">
        <v>5</v>
      </c>
      <c r="P75" s="3">
        <v>-0.114623161315238</v>
      </c>
      <c r="Q75" s="3" t="s">
        <v>6</v>
      </c>
      <c r="R75" s="3" t="s">
        <v>229</v>
      </c>
      <c r="S75" s="8">
        <v>45.308685831622199</v>
      </c>
      <c r="T75" s="8">
        <v>45.308685831622199</v>
      </c>
      <c r="U75" s="3">
        <v>67.063655030800817</v>
      </c>
      <c r="V75" s="3">
        <v>0</v>
      </c>
      <c r="W75" s="3">
        <v>35</v>
      </c>
      <c r="X75" s="26">
        <v>45.308685831622199</v>
      </c>
      <c r="Y75" s="27">
        <v>45.308685831622199</v>
      </c>
      <c r="Z75" s="74">
        <v>2</v>
      </c>
    </row>
    <row r="76" spans="1:26" ht="15" x14ac:dyDescent="0.15">
      <c r="A76" s="3" t="s">
        <v>159</v>
      </c>
      <c r="B76" s="3" t="s">
        <v>204</v>
      </c>
      <c r="C76" s="3" t="s">
        <v>192</v>
      </c>
      <c r="D76" s="3">
        <v>0</v>
      </c>
      <c r="E76" s="3">
        <v>1</v>
      </c>
      <c r="F76" s="8">
        <v>20.139630390143701</v>
      </c>
      <c r="G76" s="3">
        <v>1</v>
      </c>
      <c r="H76" s="8">
        <v>1.9055441478439401</v>
      </c>
      <c r="I76" s="8">
        <v>0.53869999999999996</v>
      </c>
      <c r="J76" s="3">
        <v>0</v>
      </c>
      <c r="K76" s="3" t="s">
        <v>216</v>
      </c>
      <c r="L76" s="3" t="s">
        <v>219</v>
      </c>
      <c r="M76" s="3" t="s">
        <v>223</v>
      </c>
      <c r="N76" s="3" t="s">
        <v>58</v>
      </c>
      <c r="O76" s="3" t="s">
        <v>5</v>
      </c>
      <c r="P76" s="3">
        <v>0.32174173669275702</v>
      </c>
      <c r="Q76" s="3" t="s">
        <v>6</v>
      </c>
      <c r="R76" s="3" t="s">
        <v>229</v>
      </c>
      <c r="S76" s="8">
        <v>0.55554414784394024</v>
      </c>
      <c r="T76" s="8">
        <v>18.789630390143699</v>
      </c>
      <c r="U76" s="3">
        <v>24.120465434633811</v>
      </c>
      <c r="V76" s="3">
        <v>1</v>
      </c>
      <c r="W76" s="3">
        <v>5</v>
      </c>
      <c r="X76" s="26">
        <v>0.55554414784394024</v>
      </c>
      <c r="Y76" s="27">
        <v>18.789630390143699</v>
      </c>
      <c r="Z76" s="74">
        <v>0</v>
      </c>
    </row>
    <row r="77" spans="1:26" ht="15" x14ac:dyDescent="0.15">
      <c r="A77" s="3" t="s">
        <v>160</v>
      </c>
      <c r="B77" s="3" t="s">
        <v>204</v>
      </c>
      <c r="C77" s="3" t="s">
        <v>193</v>
      </c>
      <c r="D77" s="3">
        <v>1</v>
      </c>
      <c r="E77" s="3">
        <v>1</v>
      </c>
      <c r="F77" s="8">
        <v>4.96098562628337</v>
      </c>
      <c r="G77" s="3">
        <v>1</v>
      </c>
      <c r="H77" s="8">
        <v>4.96098562628337</v>
      </c>
      <c r="I77" s="8">
        <v>0.66310000000000002</v>
      </c>
      <c r="J77" s="3">
        <v>1</v>
      </c>
      <c r="K77" s="3" t="s">
        <v>217</v>
      </c>
      <c r="L77" s="3" t="s">
        <v>220</v>
      </c>
      <c r="M77" s="3" t="s">
        <v>225</v>
      </c>
      <c r="N77" s="3" t="s">
        <v>59</v>
      </c>
      <c r="O77" s="3" t="s">
        <v>5</v>
      </c>
      <c r="P77" s="3">
        <v>2.3400853631117902E-3</v>
      </c>
      <c r="Q77" s="3" t="s">
        <v>6</v>
      </c>
      <c r="R77" s="3" t="s">
        <v>229</v>
      </c>
      <c r="S77" s="8">
        <v>3.6109856262833699</v>
      </c>
      <c r="T77" s="8">
        <v>3.6109856262833699</v>
      </c>
      <c r="U77" s="3">
        <v>35.403148528405204</v>
      </c>
      <c r="V77" s="3">
        <v>1</v>
      </c>
      <c r="W77" s="3">
        <v>7</v>
      </c>
      <c r="X77" s="26">
        <v>3.6109856262833699</v>
      </c>
      <c r="Y77" s="27">
        <v>3.6109856262833699</v>
      </c>
      <c r="Z77" s="74">
        <v>0</v>
      </c>
    </row>
    <row r="78" spans="1:26" ht="15" x14ac:dyDescent="0.15">
      <c r="A78" s="3" t="s">
        <v>161</v>
      </c>
      <c r="B78" s="3" t="s">
        <v>204</v>
      </c>
      <c r="C78" s="3" t="s">
        <v>193</v>
      </c>
      <c r="D78" s="3">
        <v>0</v>
      </c>
      <c r="E78" s="3">
        <v>1</v>
      </c>
      <c r="F78" s="8">
        <v>22.603696098562601</v>
      </c>
      <c r="G78" s="3">
        <v>1</v>
      </c>
      <c r="H78" s="8">
        <v>4.4353182751539997</v>
      </c>
      <c r="I78" s="8">
        <v>3.9262999999999999</v>
      </c>
      <c r="J78" s="3">
        <v>1</v>
      </c>
      <c r="K78" s="3" t="s">
        <v>215</v>
      </c>
      <c r="L78" s="3" t="s">
        <v>219</v>
      </c>
      <c r="M78" s="3" t="s">
        <v>223</v>
      </c>
      <c r="N78" s="3" t="s">
        <v>60</v>
      </c>
      <c r="O78" s="3" t="s">
        <v>5</v>
      </c>
      <c r="P78" s="3">
        <v>0.92106897526791098</v>
      </c>
      <c r="Q78" s="3" t="s">
        <v>8</v>
      </c>
      <c r="R78" s="3" t="s">
        <v>8</v>
      </c>
      <c r="S78" s="8">
        <v>3.0553182751539993</v>
      </c>
      <c r="T78" s="8">
        <v>21.223696098562602</v>
      </c>
      <c r="U78" s="3">
        <v>39.477070499657771</v>
      </c>
      <c r="V78" s="3">
        <v>0</v>
      </c>
      <c r="W78" s="3">
        <v>6</v>
      </c>
      <c r="X78" s="26">
        <v>3.0553182751539993</v>
      </c>
      <c r="Y78" s="27">
        <v>21.223696098562602</v>
      </c>
      <c r="Z78" s="74">
        <v>0</v>
      </c>
    </row>
    <row r="79" spans="1:26" ht="15" x14ac:dyDescent="0.15">
      <c r="A79" s="3" t="s">
        <v>162</v>
      </c>
      <c r="B79" s="3" t="s">
        <v>204</v>
      </c>
      <c r="C79" s="3" t="s">
        <v>193</v>
      </c>
      <c r="D79" s="3">
        <v>1</v>
      </c>
      <c r="E79" s="3">
        <v>0</v>
      </c>
      <c r="F79" s="8">
        <v>66.234086242299796</v>
      </c>
      <c r="G79" s="3">
        <v>0</v>
      </c>
      <c r="H79" s="8">
        <v>66.234086242299796</v>
      </c>
      <c r="I79" s="8">
        <v>1.024</v>
      </c>
      <c r="J79" s="3">
        <v>1</v>
      </c>
      <c r="K79" s="3" t="s">
        <v>215</v>
      </c>
      <c r="L79" s="3" t="s">
        <v>219</v>
      </c>
      <c r="M79" s="3" t="s">
        <v>226</v>
      </c>
      <c r="N79" s="3" t="s">
        <v>61</v>
      </c>
      <c r="O79" s="3" t="s">
        <v>5</v>
      </c>
      <c r="P79" s="3">
        <v>-0.79086172991830295</v>
      </c>
      <c r="Q79" s="3" t="s">
        <v>12</v>
      </c>
      <c r="R79" s="3" t="s">
        <v>229</v>
      </c>
      <c r="S79" s="8">
        <v>64.854086242299786</v>
      </c>
      <c r="T79" s="8">
        <v>64.854086242299786</v>
      </c>
      <c r="U79" s="3">
        <v>55.312799452429843</v>
      </c>
      <c r="V79" s="3">
        <v>0</v>
      </c>
      <c r="W79" s="3">
        <v>9</v>
      </c>
      <c r="X79" s="26">
        <v>64.854086242299786</v>
      </c>
      <c r="Y79" s="27">
        <v>64.854086242299786</v>
      </c>
      <c r="Z79" s="74">
        <v>2</v>
      </c>
    </row>
    <row r="80" spans="1:26" ht="15" x14ac:dyDescent="0.15">
      <c r="A80" s="3" t="s">
        <v>163</v>
      </c>
      <c r="B80" s="3" t="s">
        <v>204</v>
      </c>
      <c r="C80" s="3" t="s">
        <v>192</v>
      </c>
      <c r="D80" s="3">
        <v>0</v>
      </c>
      <c r="E80" s="3">
        <v>1</v>
      </c>
      <c r="F80" s="8">
        <v>3.1540041067761799</v>
      </c>
      <c r="G80" s="3">
        <v>1</v>
      </c>
      <c r="H80" s="8">
        <v>1.9055441478439401</v>
      </c>
      <c r="I80" s="8">
        <v>0.98409999999999997</v>
      </c>
      <c r="J80" s="3">
        <v>2</v>
      </c>
      <c r="K80" s="3" t="s">
        <v>216</v>
      </c>
      <c r="L80" s="3" t="s">
        <v>219</v>
      </c>
      <c r="N80" s="3" t="s">
        <v>62</v>
      </c>
      <c r="O80" s="3" t="s">
        <v>5</v>
      </c>
      <c r="P80" s="3">
        <v>2.5352627714576301</v>
      </c>
      <c r="Q80" s="3" t="s">
        <v>8</v>
      </c>
      <c r="R80" s="3" t="s">
        <v>8</v>
      </c>
      <c r="S80" s="8">
        <v>0.52554414784394021</v>
      </c>
      <c r="T80" s="8">
        <v>1.77400410677618</v>
      </c>
      <c r="U80" s="3">
        <v>34.600958247775495</v>
      </c>
      <c r="V80" s="3">
        <v>1</v>
      </c>
      <c r="W80" s="3">
        <v>3</v>
      </c>
      <c r="X80" s="26">
        <v>0.52554414784394021</v>
      </c>
      <c r="Y80" s="27">
        <v>1.77400410677618</v>
      </c>
      <c r="Z80" s="74">
        <v>1</v>
      </c>
    </row>
    <row r="81" spans="1:26" ht="15" x14ac:dyDescent="0.15">
      <c r="A81" s="3" t="s">
        <v>164</v>
      </c>
      <c r="B81" s="3" t="s">
        <v>204</v>
      </c>
      <c r="C81" s="3" t="s">
        <v>192</v>
      </c>
      <c r="D81" s="3">
        <v>0</v>
      </c>
      <c r="E81" s="3">
        <v>1</v>
      </c>
      <c r="F81" s="8">
        <v>3.4168377823408602</v>
      </c>
      <c r="G81" s="3">
        <v>1</v>
      </c>
      <c r="H81" s="8">
        <v>0.75564681724845995</v>
      </c>
      <c r="J81" s="3">
        <v>0</v>
      </c>
      <c r="K81" s="3" t="s">
        <v>197</v>
      </c>
      <c r="N81" s="3" t="s">
        <v>63</v>
      </c>
      <c r="O81" s="3" t="s">
        <v>5</v>
      </c>
      <c r="P81" s="3">
        <v>0.31942975763570702</v>
      </c>
      <c r="Q81" s="3" t="s">
        <v>6</v>
      </c>
      <c r="R81" s="3" t="s">
        <v>229</v>
      </c>
      <c r="U81" s="3">
        <v>53.388090349075974</v>
      </c>
      <c r="V81" s="3">
        <v>0</v>
      </c>
      <c r="W81" s="3">
        <v>1</v>
      </c>
      <c r="X81" s="26"/>
      <c r="Y81" s="27"/>
      <c r="Z81" s="74">
        <v>1</v>
      </c>
    </row>
    <row r="82" spans="1:26" ht="15" x14ac:dyDescent="0.15">
      <c r="A82" s="3" t="s">
        <v>165</v>
      </c>
      <c r="B82" s="3" t="s">
        <v>204</v>
      </c>
      <c r="C82" s="3" t="s">
        <v>193</v>
      </c>
      <c r="D82" s="3">
        <v>1</v>
      </c>
      <c r="E82" s="3">
        <v>1</v>
      </c>
      <c r="F82" s="8">
        <v>17.839835728952799</v>
      </c>
      <c r="G82" s="3">
        <v>1</v>
      </c>
      <c r="H82" s="8">
        <v>6.0123203285420903</v>
      </c>
      <c r="J82" s="3">
        <v>95</v>
      </c>
      <c r="K82" s="3" t="s">
        <v>217</v>
      </c>
      <c r="L82" s="3" t="s">
        <v>219</v>
      </c>
      <c r="M82" s="3" t="s">
        <v>225</v>
      </c>
      <c r="S82" s="8">
        <v>4.6723203285420905</v>
      </c>
      <c r="T82" s="8">
        <v>16.499835728952799</v>
      </c>
      <c r="U82" s="3">
        <v>41.311430527036279</v>
      </c>
      <c r="V82" s="3">
        <v>0</v>
      </c>
      <c r="W82" s="3">
        <v>15</v>
      </c>
      <c r="X82" s="26">
        <v>4.6723203285420905</v>
      </c>
      <c r="Y82" s="27">
        <v>16.499835728952799</v>
      </c>
      <c r="Z82" s="74">
        <v>1</v>
      </c>
    </row>
    <row r="83" spans="1:26" ht="15" x14ac:dyDescent="0.15">
      <c r="A83" s="3" t="s">
        <v>166</v>
      </c>
      <c r="B83" s="3" t="s">
        <v>204</v>
      </c>
      <c r="C83" s="3" t="s">
        <v>193</v>
      </c>
      <c r="D83" s="3">
        <v>1</v>
      </c>
      <c r="E83" s="3">
        <v>1</v>
      </c>
      <c r="F83" s="8">
        <v>14.258726899384</v>
      </c>
      <c r="G83" s="3">
        <v>1</v>
      </c>
      <c r="H83" s="8">
        <v>7.8521560574948701</v>
      </c>
      <c r="I83" s="8">
        <v>1.0342</v>
      </c>
      <c r="J83" s="3">
        <v>10</v>
      </c>
      <c r="K83" s="3" t="s">
        <v>217</v>
      </c>
      <c r="L83" s="3" t="s">
        <v>219</v>
      </c>
      <c r="M83" s="3" t="s">
        <v>225</v>
      </c>
      <c r="N83" s="3" t="s">
        <v>64</v>
      </c>
      <c r="O83" s="3" t="s">
        <v>5</v>
      </c>
      <c r="P83" s="3">
        <v>3.8301987887453799</v>
      </c>
      <c r="Q83" s="3" t="s">
        <v>8</v>
      </c>
      <c r="R83" s="3" t="s">
        <v>8</v>
      </c>
      <c r="S83" s="8">
        <v>6.4721560574948702</v>
      </c>
      <c r="T83" s="8">
        <v>12.878726899383999</v>
      </c>
      <c r="U83" s="3">
        <v>47.498973305954827</v>
      </c>
      <c r="V83" s="3">
        <v>1</v>
      </c>
      <c r="W83" s="3">
        <v>11</v>
      </c>
      <c r="X83" s="26">
        <v>6.4721560574948702</v>
      </c>
      <c r="Y83" s="27">
        <v>12.878726899383999</v>
      </c>
      <c r="Z83" s="74">
        <v>3</v>
      </c>
    </row>
    <row r="84" spans="1:26" ht="15" x14ac:dyDescent="0.15">
      <c r="A84" s="3" t="s">
        <v>167</v>
      </c>
      <c r="B84" s="3" t="s">
        <v>204</v>
      </c>
      <c r="C84" s="3" t="s">
        <v>192</v>
      </c>
      <c r="D84" s="3">
        <v>0</v>
      </c>
      <c r="E84" s="3">
        <v>1</v>
      </c>
      <c r="F84" s="8">
        <v>3.2525667351129401</v>
      </c>
      <c r="G84" s="3">
        <v>1</v>
      </c>
      <c r="H84" s="8">
        <v>2.0369609856262798</v>
      </c>
      <c r="I84" s="8">
        <v>0.76490000000000002</v>
      </c>
      <c r="J84" s="3">
        <v>0</v>
      </c>
      <c r="K84" s="3" t="s">
        <v>216</v>
      </c>
      <c r="L84" s="3" t="s">
        <v>219</v>
      </c>
      <c r="M84" s="3" t="s">
        <v>223</v>
      </c>
      <c r="N84" s="3" t="s">
        <v>65</v>
      </c>
      <c r="O84" s="3" t="s">
        <v>5</v>
      </c>
      <c r="P84" s="3">
        <v>-5.7352998196249998E-2</v>
      </c>
      <c r="Q84" s="3" t="s">
        <v>6</v>
      </c>
      <c r="R84" s="3" t="s">
        <v>229</v>
      </c>
      <c r="S84" s="8">
        <v>0.65696098562627991</v>
      </c>
      <c r="T84" s="8">
        <v>1.8725667351129403</v>
      </c>
      <c r="U84" s="3">
        <v>21.289527720739219</v>
      </c>
      <c r="V84" s="3">
        <v>1</v>
      </c>
      <c r="W84" s="3">
        <v>3</v>
      </c>
      <c r="X84" s="26">
        <v>0.65696098562627991</v>
      </c>
      <c r="Y84" s="27">
        <v>1.8725667351129403</v>
      </c>
      <c r="Z84" s="74">
        <v>1</v>
      </c>
    </row>
    <row r="85" spans="1:26" ht="15" x14ac:dyDescent="0.15">
      <c r="A85" s="3" t="s">
        <v>168</v>
      </c>
      <c r="B85" s="3" t="s">
        <v>204</v>
      </c>
      <c r="C85" s="3" t="s">
        <v>192</v>
      </c>
      <c r="D85" s="3">
        <v>0</v>
      </c>
      <c r="E85" s="3">
        <v>1</v>
      </c>
      <c r="F85" s="8">
        <v>13.963039014373701</v>
      </c>
      <c r="G85" s="3">
        <v>1</v>
      </c>
      <c r="H85" s="8">
        <v>1.9055441478439401</v>
      </c>
      <c r="I85" s="8">
        <v>1.4390000000000001</v>
      </c>
      <c r="J85" s="3">
        <v>4</v>
      </c>
      <c r="K85" s="3" t="s">
        <v>216</v>
      </c>
      <c r="L85" s="3" t="s">
        <v>219</v>
      </c>
      <c r="M85" s="3" t="s">
        <v>223</v>
      </c>
      <c r="N85" s="3" t="s">
        <v>66</v>
      </c>
      <c r="O85" s="3" t="s">
        <v>5</v>
      </c>
      <c r="P85" s="3">
        <v>2.3455460795548002</v>
      </c>
      <c r="Q85" s="3" t="s">
        <v>8</v>
      </c>
      <c r="R85" s="3" t="s">
        <v>8</v>
      </c>
      <c r="S85" s="8">
        <v>0.52554414784394021</v>
      </c>
      <c r="T85" s="8">
        <v>12.5830390143737</v>
      </c>
      <c r="U85" s="3">
        <v>56.268309377138948</v>
      </c>
      <c r="V85" s="3">
        <v>1</v>
      </c>
      <c r="W85" s="3">
        <v>5</v>
      </c>
      <c r="X85" s="26">
        <v>0.52554414784394021</v>
      </c>
      <c r="Y85" s="27">
        <v>12.5830390143737</v>
      </c>
    </row>
    <row r="86" spans="1:26" ht="15" x14ac:dyDescent="0.15">
      <c r="A86" s="3" t="s">
        <v>169</v>
      </c>
      <c r="B86" s="3" t="s">
        <v>204</v>
      </c>
      <c r="C86" s="3" t="s">
        <v>195</v>
      </c>
      <c r="D86" s="3">
        <v>1</v>
      </c>
      <c r="E86" s="3">
        <v>0</v>
      </c>
      <c r="F86" s="8">
        <v>61.043121149897303</v>
      </c>
      <c r="G86" s="3">
        <v>0</v>
      </c>
      <c r="H86" s="8">
        <v>61.043121149897303</v>
      </c>
      <c r="I86" s="8">
        <v>0.47210000000000002</v>
      </c>
      <c r="J86" s="3">
        <v>0</v>
      </c>
      <c r="K86" s="3" t="s">
        <v>215</v>
      </c>
      <c r="L86" s="3" t="s">
        <v>221</v>
      </c>
      <c r="M86" s="3" t="s">
        <v>226</v>
      </c>
      <c r="N86" s="3" t="s">
        <v>67</v>
      </c>
      <c r="O86" s="3" t="s">
        <v>5</v>
      </c>
      <c r="P86" s="3">
        <v>1.4614742753429399</v>
      </c>
      <c r="Q86" s="3" t="s">
        <v>8</v>
      </c>
      <c r="R86" s="3" t="s">
        <v>8</v>
      </c>
      <c r="S86" s="8">
        <v>59.6631211498973</v>
      </c>
      <c r="T86" s="8">
        <v>59.6631211498973</v>
      </c>
      <c r="U86" s="3">
        <v>80.911704312114992</v>
      </c>
      <c r="V86" s="3">
        <v>1</v>
      </c>
      <c r="W86" s="3">
        <v>34</v>
      </c>
      <c r="X86" s="26">
        <v>59.6631211498973</v>
      </c>
      <c r="Y86" s="27">
        <v>59.6631211498973</v>
      </c>
      <c r="Z86" s="74">
        <v>0</v>
      </c>
    </row>
    <row r="87" spans="1:26" ht="15" x14ac:dyDescent="0.15">
      <c r="A87" s="3" t="s">
        <v>170</v>
      </c>
      <c r="B87" s="3" t="s">
        <v>204</v>
      </c>
      <c r="C87" s="3" t="s">
        <v>196</v>
      </c>
      <c r="D87" s="3" t="s">
        <v>197</v>
      </c>
      <c r="E87" s="3">
        <v>0</v>
      </c>
      <c r="F87" s="8">
        <v>3.81108829568789</v>
      </c>
      <c r="G87" s="3">
        <v>0</v>
      </c>
      <c r="H87" s="8">
        <v>3.81108829568789</v>
      </c>
      <c r="U87" s="3">
        <v>29.018480492813143</v>
      </c>
      <c r="V87" s="3">
        <v>0</v>
      </c>
      <c r="W87" s="3">
        <v>1</v>
      </c>
      <c r="X87" s="26"/>
      <c r="Y87" s="27"/>
    </row>
    <row r="88" spans="1:26" ht="15" x14ac:dyDescent="0.15">
      <c r="A88" s="3" t="s">
        <v>171</v>
      </c>
      <c r="B88" s="3" t="s">
        <v>204</v>
      </c>
      <c r="C88" s="3" t="s">
        <v>192</v>
      </c>
      <c r="D88" s="3">
        <v>0</v>
      </c>
      <c r="E88" s="3">
        <v>1</v>
      </c>
      <c r="F88" s="8">
        <v>13.963039014373701</v>
      </c>
      <c r="G88" s="3">
        <v>1</v>
      </c>
      <c r="H88" s="8">
        <v>1.93839835728953</v>
      </c>
      <c r="I88" s="8">
        <v>1.6857</v>
      </c>
      <c r="J88" s="3">
        <v>0</v>
      </c>
      <c r="K88" s="3" t="s">
        <v>216</v>
      </c>
      <c r="L88" s="3" t="s">
        <v>219</v>
      </c>
      <c r="M88" s="3" t="s">
        <v>223</v>
      </c>
      <c r="N88" s="3" t="s">
        <v>68</v>
      </c>
      <c r="O88" s="3" t="s">
        <v>5</v>
      </c>
      <c r="P88" s="3">
        <v>-2.4800090435198401</v>
      </c>
      <c r="Q88" s="3" t="s">
        <v>12</v>
      </c>
      <c r="R88" s="3" t="s">
        <v>229</v>
      </c>
      <c r="S88" s="8">
        <v>0.58839835728952994</v>
      </c>
      <c r="T88" s="8">
        <v>12.613039014373701</v>
      </c>
      <c r="U88" s="3">
        <v>37.338809034907598</v>
      </c>
      <c r="V88" s="3">
        <v>0</v>
      </c>
      <c r="W88" s="3">
        <v>3</v>
      </c>
      <c r="X88" s="26">
        <v>0.58839835728952994</v>
      </c>
      <c r="Y88" s="27">
        <v>12.613039014373701</v>
      </c>
      <c r="Z88" s="74">
        <v>1</v>
      </c>
    </row>
    <row r="89" spans="1:26" ht="15" x14ac:dyDescent="0.15">
      <c r="A89" s="3" t="s">
        <v>172</v>
      </c>
      <c r="B89" s="3" t="s">
        <v>204</v>
      </c>
      <c r="C89" s="3" t="s">
        <v>192</v>
      </c>
      <c r="D89" s="3">
        <v>0</v>
      </c>
      <c r="E89" s="3">
        <v>0</v>
      </c>
      <c r="F89" s="8">
        <v>56.049281314168397</v>
      </c>
      <c r="G89" s="3">
        <v>1</v>
      </c>
      <c r="H89" s="8">
        <v>1.87268993839836</v>
      </c>
      <c r="I89" s="8">
        <v>6.1483999999999996</v>
      </c>
      <c r="J89" s="3">
        <v>0</v>
      </c>
      <c r="K89" s="3" t="s">
        <v>216</v>
      </c>
      <c r="L89" s="3" t="s">
        <v>219</v>
      </c>
      <c r="M89" s="3" t="s">
        <v>223</v>
      </c>
      <c r="N89" s="3" t="s">
        <v>69</v>
      </c>
      <c r="O89" s="3" t="s">
        <v>5</v>
      </c>
      <c r="P89" s="3">
        <v>2.55419769742009</v>
      </c>
      <c r="Q89" s="3" t="s">
        <v>8</v>
      </c>
      <c r="R89" s="3" t="s">
        <v>8</v>
      </c>
      <c r="S89" s="8">
        <v>0.33268993839835992</v>
      </c>
      <c r="T89" s="8">
        <v>54.509281314168398</v>
      </c>
      <c r="U89" s="3">
        <v>63.986310746064341</v>
      </c>
      <c r="V89" s="3">
        <v>1</v>
      </c>
      <c r="W89" s="3">
        <v>3</v>
      </c>
      <c r="X89" s="26">
        <v>0.33268993839835992</v>
      </c>
      <c r="Y89" s="27">
        <v>54.509281314168398</v>
      </c>
      <c r="Z89" s="74">
        <v>1</v>
      </c>
    </row>
    <row r="90" spans="1:26" ht="15" x14ac:dyDescent="0.15">
      <c r="A90" s="3" t="s">
        <v>173</v>
      </c>
      <c r="B90" s="3" t="s">
        <v>204</v>
      </c>
      <c r="C90" s="3" t="s">
        <v>192</v>
      </c>
      <c r="D90" s="3">
        <v>0</v>
      </c>
      <c r="E90" s="3">
        <v>0</v>
      </c>
      <c r="F90" s="8">
        <v>57.921971252566699</v>
      </c>
      <c r="G90" s="3">
        <v>1</v>
      </c>
      <c r="H90" s="8">
        <v>1.87268993839836</v>
      </c>
      <c r="I90" s="8">
        <v>1.4198</v>
      </c>
      <c r="J90" s="3">
        <v>1</v>
      </c>
      <c r="K90" s="3" t="s">
        <v>216</v>
      </c>
      <c r="L90" s="3" t="s">
        <v>219</v>
      </c>
      <c r="M90" s="3" t="s">
        <v>223</v>
      </c>
      <c r="N90" s="3" t="s">
        <v>70</v>
      </c>
      <c r="O90" s="3" t="s">
        <v>5</v>
      </c>
      <c r="P90" s="3">
        <v>2.4382416438164798</v>
      </c>
      <c r="Q90" s="3" t="s">
        <v>8</v>
      </c>
      <c r="R90" s="3" t="s">
        <v>8</v>
      </c>
      <c r="S90" s="8">
        <v>0.49268993839835984</v>
      </c>
      <c r="T90" s="8">
        <v>56.541971252566697</v>
      </c>
      <c r="U90" s="3">
        <v>39.030800821355236</v>
      </c>
      <c r="V90" s="3">
        <v>0</v>
      </c>
      <c r="W90" s="3">
        <v>5</v>
      </c>
      <c r="X90" s="26">
        <v>0.49268993839835984</v>
      </c>
      <c r="Y90" s="27">
        <v>56.541971252566697</v>
      </c>
      <c r="Z90" s="74">
        <v>1</v>
      </c>
    </row>
    <row r="91" spans="1:26" ht="15" x14ac:dyDescent="0.15">
      <c r="A91" s="3" t="s">
        <v>174</v>
      </c>
      <c r="B91" s="3" t="s">
        <v>204</v>
      </c>
      <c r="C91" s="3" t="s">
        <v>195</v>
      </c>
      <c r="D91" s="3">
        <v>1</v>
      </c>
      <c r="E91" s="3">
        <v>1</v>
      </c>
      <c r="F91" s="8">
        <v>25.330595482546201</v>
      </c>
      <c r="G91" s="3">
        <v>1</v>
      </c>
      <c r="H91" s="8">
        <v>8.0492813141683808</v>
      </c>
      <c r="J91" s="3">
        <v>0</v>
      </c>
      <c r="K91" s="3" t="s">
        <v>217</v>
      </c>
      <c r="L91" s="3" t="s">
        <v>219</v>
      </c>
      <c r="M91" s="3" t="s">
        <v>224</v>
      </c>
      <c r="N91" s="3" t="s">
        <v>71</v>
      </c>
      <c r="O91" s="3" t="s">
        <v>5</v>
      </c>
      <c r="P91" s="3">
        <v>0.222415659278171</v>
      </c>
      <c r="Q91" s="3" t="s">
        <v>6</v>
      </c>
      <c r="R91" s="3" t="s">
        <v>229</v>
      </c>
      <c r="S91" s="8">
        <v>6.6392813141683797</v>
      </c>
      <c r="T91" s="8">
        <v>23.920595482546201</v>
      </c>
      <c r="U91" s="3">
        <v>71.707049965776861</v>
      </c>
      <c r="V91" s="3">
        <v>1</v>
      </c>
      <c r="W91" s="3">
        <v>21</v>
      </c>
      <c r="X91" s="26">
        <v>6.6392813141683797</v>
      </c>
      <c r="Y91" s="27">
        <v>23.920595482546201</v>
      </c>
      <c r="Z91" s="74">
        <v>1</v>
      </c>
    </row>
    <row r="92" spans="1:26" ht="15" x14ac:dyDescent="0.15">
      <c r="A92" s="3" t="s">
        <v>175</v>
      </c>
      <c r="B92" s="3" t="s">
        <v>204</v>
      </c>
      <c r="C92" s="3" t="s">
        <v>192</v>
      </c>
      <c r="D92" s="3">
        <v>0</v>
      </c>
      <c r="E92" s="3">
        <v>1</v>
      </c>
      <c r="F92" s="8">
        <v>3.8439425051334699</v>
      </c>
      <c r="G92" s="3">
        <v>1</v>
      </c>
      <c r="H92" s="8">
        <v>1.97125256673511</v>
      </c>
      <c r="I92" s="8">
        <v>1.8984000000000001</v>
      </c>
      <c r="J92" s="3">
        <v>5</v>
      </c>
      <c r="K92" s="3" t="s">
        <v>216</v>
      </c>
      <c r="L92" s="3" t="s">
        <v>219</v>
      </c>
      <c r="M92" s="3" t="s">
        <v>223</v>
      </c>
      <c r="N92" s="3" t="s">
        <v>72</v>
      </c>
      <c r="O92" s="3" t="s">
        <v>5</v>
      </c>
      <c r="P92" s="3">
        <v>0.53659699512937098</v>
      </c>
      <c r="Q92" s="3" t="s">
        <v>6</v>
      </c>
      <c r="R92" s="3" t="s">
        <v>229</v>
      </c>
      <c r="S92" s="8">
        <v>0.1312525667351101</v>
      </c>
      <c r="T92" s="8">
        <v>2.0039425051334701</v>
      </c>
      <c r="U92" s="3">
        <v>72.136892539356609</v>
      </c>
      <c r="V92" s="3">
        <v>1</v>
      </c>
      <c r="W92" s="3">
        <v>2</v>
      </c>
      <c r="X92" s="26">
        <v>0.1312525667351101</v>
      </c>
      <c r="Y92" s="27">
        <v>2.0039425051334701</v>
      </c>
      <c r="Z92" s="74">
        <v>1</v>
      </c>
    </row>
    <row r="93" spans="1:26" ht="15" x14ac:dyDescent="0.15">
      <c r="A93" s="3" t="s">
        <v>176</v>
      </c>
      <c r="B93" s="3" t="s">
        <v>204</v>
      </c>
      <c r="C93" s="3" t="s">
        <v>195</v>
      </c>
      <c r="D93" s="3">
        <v>1</v>
      </c>
      <c r="E93" s="3">
        <v>1</v>
      </c>
      <c r="F93" s="8">
        <v>18.9897330595483</v>
      </c>
      <c r="G93" s="3">
        <v>1</v>
      </c>
      <c r="H93" s="8">
        <v>10.0862422997947</v>
      </c>
      <c r="I93" s="8">
        <v>10.3857</v>
      </c>
      <c r="J93" s="3">
        <v>0</v>
      </c>
      <c r="K93" s="3" t="s">
        <v>217</v>
      </c>
      <c r="L93" s="3" t="s">
        <v>220</v>
      </c>
      <c r="M93" s="3" t="s">
        <v>224</v>
      </c>
      <c r="N93" s="3" t="s">
        <v>73</v>
      </c>
      <c r="O93" s="3" t="s">
        <v>5</v>
      </c>
      <c r="P93" s="3">
        <v>0.699041905082599</v>
      </c>
      <c r="Q93" s="3" t="s">
        <v>6</v>
      </c>
      <c r="R93" s="3" t="s">
        <v>229</v>
      </c>
      <c r="S93" s="8">
        <v>8.6662422997946997</v>
      </c>
      <c r="T93" s="8">
        <v>17.569733059548298</v>
      </c>
      <c r="U93" s="3">
        <v>70.168377823408619</v>
      </c>
      <c r="V93" s="3">
        <v>1</v>
      </c>
      <c r="W93" s="3">
        <v>16</v>
      </c>
      <c r="X93" s="26">
        <v>8.6662422997946997</v>
      </c>
      <c r="Y93" s="27">
        <v>17.569733059548298</v>
      </c>
      <c r="Z93" s="74">
        <v>1</v>
      </c>
    </row>
    <row r="94" spans="1:26" ht="15" x14ac:dyDescent="0.15">
      <c r="A94" s="3" t="s">
        <v>177</v>
      </c>
      <c r="B94" s="3" t="s">
        <v>204</v>
      </c>
      <c r="C94" s="3" t="s">
        <v>192</v>
      </c>
      <c r="D94" s="3">
        <v>0</v>
      </c>
      <c r="E94" s="3">
        <v>1</v>
      </c>
      <c r="F94" s="8">
        <v>4.7967145790554397</v>
      </c>
      <c r="G94" s="3">
        <v>1</v>
      </c>
      <c r="H94" s="8">
        <v>1.87268993839836</v>
      </c>
      <c r="I94" s="8">
        <v>1.4557</v>
      </c>
      <c r="J94" s="3">
        <v>0</v>
      </c>
      <c r="K94" s="3" t="s">
        <v>216</v>
      </c>
      <c r="L94" s="3" t="s">
        <v>219</v>
      </c>
      <c r="M94" s="3" t="s">
        <v>223</v>
      </c>
      <c r="N94" s="3" t="s">
        <v>74</v>
      </c>
      <c r="O94" s="3" t="s">
        <v>5</v>
      </c>
      <c r="P94" s="3">
        <v>-1.1920555318268999</v>
      </c>
      <c r="Q94" s="3" t="s">
        <v>12</v>
      </c>
      <c r="R94" s="3" t="s">
        <v>229</v>
      </c>
      <c r="S94" s="8">
        <v>0.49268993839835984</v>
      </c>
      <c r="T94" s="8">
        <v>3.4167145790554398</v>
      </c>
      <c r="U94" s="3">
        <v>47.21697467488022</v>
      </c>
      <c r="V94" s="3">
        <v>1</v>
      </c>
      <c r="W94" s="3">
        <v>3</v>
      </c>
      <c r="X94" s="26">
        <v>0.49268993839835984</v>
      </c>
      <c r="Y94" s="27">
        <v>3.4167145790554398</v>
      </c>
      <c r="Z94" s="74">
        <v>1</v>
      </c>
    </row>
    <row r="95" spans="1:26" ht="15" x14ac:dyDescent="0.15">
      <c r="A95" s="3" t="s">
        <v>178</v>
      </c>
      <c r="B95" s="3" t="s">
        <v>204</v>
      </c>
      <c r="C95" s="3" t="s">
        <v>193</v>
      </c>
      <c r="D95" s="3">
        <v>0</v>
      </c>
      <c r="E95" s="3">
        <v>1</v>
      </c>
      <c r="F95" s="8">
        <v>8.18069815195072</v>
      </c>
      <c r="G95" s="3">
        <v>1</v>
      </c>
      <c r="H95" s="8">
        <v>3.9425051334702301</v>
      </c>
      <c r="I95" s="8">
        <v>0.91490000000000005</v>
      </c>
      <c r="J95" s="3">
        <v>0</v>
      </c>
      <c r="K95" s="3" t="s">
        <v>217</v>
      </c>
      <c r="L95" s="3" t="s">
        <v>219</v>
      </c>
      <c r="M95" s="3" t="s">
        <v>225</v>
      </c>
      <c r="S95" s="8">
        <v>2.5625051334702302</v>
      </c>
      <c r="T95" s="8">
        <v>6.8006981519507201</v>
      </c>
      <c r="U95" s="3">
        <v>53.596167008898014</v>
      </c>
      <c r="V95" s="3">
        <v>1</v>
      </c>
      <c r="W95" s="3">
        <v>6</v>
      </c>
      <c r="X95" s="26">
        <v>2.5625051334702302</v>
      </c>
      <c r="Y95" s="27">
        <v>6.8006981519507201</v>
      </c>
      <c r="Z95" s="74">
        <v>1</v>
      </c>
    </row>
    <row r="96" spans="1:26" ht="15" x14ac:dyDescent="0.15">
      <c r="A96" s="3" t="s">
        <v>179</v>
      </c>
      <c r="B96" s="3" t="s">
        <v>204</v>
      </c>
      <c r="C96" s="3" t="s">
        <v>192</v>
      </c>
      <c r="D96" s="3">
        <v>0</v>
      </c>
      <c r="E96" s="3">
        <v>1</v>
      </c>
      <c r="F96" s="8">
        <v>7.8850102669404496</v>
      </c>
      <c r="G96" s="3">
        <v>1</v>
      </c>
      <c r="H96" s="8">
        <v>1.93839835728953</v>
      </c>
      <c r="I96" s="8">
        <v>24.708400000000001</v>
      </c>
      <c r="J96" s="3">
        <v>0</v>
      </c>
      <c r="K96" s="3" t="s">
        <v>216</v>
      </c>
      <c r="L96" s="3" t="s">
        <v>219</v>
      </c>
      <c r="M96" s="3" t="s">
        <v>223</v>
      </c>
      <c r="S96" s="8">
        <v>0.55839835728953013</v>
      </c>
      <c r="T96" s="8">
        <v>6.5050102669404497</v>
      </c>
      <c r="U96" s="3">
        <v>70.907597535934286</v>
      </c>
      <c r="V96" s="3">
        <v>0</v>
      </c>
      <c r="W96" s="3">
        <v>3</v>
      </c>
      <c r="X96" s="26">
        <v>0.55839835728953013</v>
      </c>
      <c r="Y96" s="27">
        <v>6.5050102669404497</v>
      </c>
      <c r="Z96" s="74">
        <v>0</v>
      </c>
    </row>
    <row r="97" spans="1:26" ht="15" x14ac:dyDescent="0.15">
      <c r="A97" s="3" t="s">
        <v>180</v>
      </c>
      <c r="B97" s="3" t="s">
        <v>204</v>
      </c>
      <c r="C97" s="3" t="s">
        <v>195</v>
      </c>
      <c r="D97" s="3">
        <v>1</v>
      </c>
      <c r="E97" s="3">
        <v>0</v>
      </c>
      <c r="F97" s="8">
        <v>55.326488706365502</v>
      </c>
      <c r="G97" s="3">
        <v>0</v>
      </c>
      <c r="H97" s="8">
        <v>55.326488706365502</v>
      </c>
      <c r="I97" s="8">
        <v>187.02350000000001</v>
      </c>
      <c r="J97" s="3">
        <v>0</v>
      </c>
      <c r="K97" s="3" t="s">
        <v>217</v>
      </c>
      <c r="L97" s="3" t="s">
        <v>221</v>
      </c>
      <c r="M97" s="3" t="s">
        <v>224</v>
      </c>
      <c r="N97" s="3" t="s">
        <v>75</v>
      </c>
      <c r="O97" s="3" t="s">
        <v>5</v>
      </c>
      <c r="P97" s="3">
        <v>1.7330833204863401</v>
      </c>
      <c r="Q97" s="3" t="s">
        <v>8</v>
      </c>
      <c r="R97" s="3" t="s">
        <v>8</v>
      </c>
      <c r="S97" s="8">
        <v>53.9464887063655</v>
      </c>
      <c r="T97" s="8">
        <v>53.9464887063655</v>
      </c>
      <c r="U97" s="3">
        <v>40.854209445585212</v>
      </c>
      <c r="V97" s="3">
        <v>1</v>
      </c>
      <c r="W97" s="3">
        <v>16</v>
      </c>
      <c r="X97" s="26">
        <v>53.9464887063655</v>
      </c>
      <c r="Y97" s="27">
        <v>53.9464887063655</v>
      </c>
      <c r="Z97" s="74">
        <v>1</v>
      </c>
    </row>
    <row r="98" spans="1:26" ht="15" x14ac:dyDescent="0.15">
      <c r="A98" s="3" t="s">
        <v>181</v>
      </c>
      <c r="B98" s="3" t="s">
        <v>204</v>
      </c>
      <c r="C98" s="3" t="s">
        <v>192</v>
      </c>
      <c r="D98" s="3">
        <v>0</v>
      </c>
      <c r="E98" s="3">
        <v>1</v>
      </c>
      <c r="F98" s="8">
        <v>9.6919917864476393</v>
      </c>
      <c r="G98" s="3">
        <v>1</v>
      </c>
      <c r="H98" s="8">
        <v>1.83983572895277</v>
      </c>
      <c r="J98" s="3">
        <v>0</v>
      </c>
      <c r="K98" s="3" t="s">
        <v>216</v>
      </c>
      <c r="L98" s="3" t="s">
        <v>219</v>
      </c>
      <c r="M98" s="3" t="s">
        <v>226</v>
      </c>
      <c r="S98" s="8">
        <v>0.45983572895276992</v>
      </c>
      <c r="T98" s="8">
        <v>8.3119917864476385</v>
      </c>
      <c r="U98" s="3">
        <v>44.394250513347025</v>
      </c>
      <c r="V98" s="3">
        <v>0</v>
      </c>
      <c r="W98" s="3">
        <v>5</v>
      </c>
      <c r="X98" s="26">
        <v>0.45983572895276992</v>
      </c>
      <c r="Y98" s="27">
        <v>8.3119917864476385</v>
      </c>
      <c r="Z98" s="74">
        <v>0</v>
      </c>
    </row>
    <row r="99" spans="1:26" ht="15" x14ac:dyDescent="0.15">
      <c r="A99" s="3" t="s">
        <v>182</v>
      </c>
      <c r="B99" s="3" t="s">
        <v>204</v>
      </c>
      <c r="C99" s="3" t="s">
        <v>195</v>
      </c>
      <c r="D99" s="3">
        <v>1</v>
      </c>
      <c r="E99" s="3">
        <v>0</v>
      </c>
      <c r="F99" s="8">
        <v>56.9691991786448</v>
      </c>
      <c r="G99" s="3">
        <v>0</v>
      </c>
      <c r="H99" s="8">
        <v>56.9691991786448</v>
      </c>
      <c r="I99" s="8">
        <v>13.339499999999999</v>
      </c>
      <c r="J99" s="3">
        <v>95</v>
      </c>
      <c r="K99" s="3" t="s">
        <v>217</v>
      </c>
      <c r="L99" s="3" t="s">
        <v>221</v>
      </c>
      <c r="M99" s="3" t="s">
        <v>224</v>
      </c>
      <c r="N99" s="3" t="s">
        <v>76</v>
      </c>
      <c r="O99" s="3" t="s">
        <v>5</v>
      </c>
      <c r="P99" s="3">
        <v>2.9383298949494701</v>
      </c>
      <c r="Q99" s="3" t="s">
        <v>8</v>
      </c>
      <c r="R99" s="3" t="s">
        <v>8</v>
      </c>
      <c r="S99" s="8">
        <v>53.749199178644801</v>
      </c>
      <c r="T99" s="8">
        <v>53.749199178644801</v>
      </c>
      <c r="U99" s="3">
        <v>33.530458590006845</v>
      </c>
      <c r="V99" s="3">
        <v>0</v>
      </c>
      <c r="W99" s="3">
        <v>2</v>
      </c>
      <c r="X99" s="26">
        <v>53.749199178644801</v>
      </c>
      <c r="Y99" s="27">
        <v>53.749199178644801</v>
      </c>
      <c r="Z99" s="74">
        <v>1</v>
      </c>
    </row>
    <row r="100" spans="1:26" ht="15" x14ac:dyDescent="0.15">
      <c r="A100" s="3" t="s">
        <v>183</v>
      </c>
      <c r="B100" s="3" t="s">
        <v>204</v>
      </c>
      <c r="C100" s="3" t="s">
        <v>193</v>
      </c>
      <c r="D100" s="3">
        <v>0</v>
      </c>
      <c r="E100" s="3">
        <v>1</v>
      </c>
      <c r="F100" s="8">
        <v>36.501026694045201</v>
      </c>
      <c r="G100" s="3">
        <v>1</v>
      </c>
      <c r="H100" s="8">
        <v>3.9425051334702301</v>
      </c>
      <c r="I100" s="8">
        <v>1.3915999999999999</v>
      </c>
      <c r="J100" s="3">
        <v>0</v>
      </c>
      <c r="K100" s="3" t="s">
        <v>215</v>
      </c>
      <c r="L100" s="3" t="s">
        <v>219</v>
      </c>
      <c r="M100" s="3" t="s">
        <v>223</v>
      </c>
      <c r="N100" s="3" t="s">
        <v>77</v>
      </c>
      <c r="O100" s="3" t="s">
        <v>5</v>
      </c>
      <c r="P100" s="3">
        <v>1.71378328995367</v>
      </c>
      <c r="Q100" s="3" t="s">
        <v>8</v>
      </c>
      <c r="R100" s="3" t="s">
        <v>8</v>
      </c>
      <c r="S100" s="8">
        <v>2.6025051334702303</v>
      </c>
      <c r="T100" s="8">
        <v>35.161026694045205</v>
      </c>
      <c r="U100" s="3">
        <v>73.511293634496923</v>
      </c>
      <c r="V100" s="3">
        <v>0</v>
      </c>
      <c r="W100" s="3">
        <v>8</v>
      </c>
      <c r="X100" s="26">
        <v>2.6025051334702303</v>
      </c>
      <c r="Y100" s="27">
        <v>35.161026694045205</v>
      </c>
      <c r="Z100" s="74">
        <v>1</v>
      </c>
    </row>
    <row r="101" spans="1:26" ht="15" x14ac:dyDescent="0.15">
      <c r="A101" s="3" t="s">
        <v>184</v>
      </c>
      <c r="B101" s="3" t="s">
        <v>204</v>
      </c>
      <c r="C101" s="3" t="s">
        <v>192</v>
      </c>
      <c r="D101" s="3">
        <v>0</v>
      </c>
      <c r="E101" s="3">
        <v>1</v>
      </c>
      <c r="F101" s="8">
        <v>13.7330595482546</v>
      </c>
      <c r="G101" s="3">
        <v>1</v>
      </c>
      <c r="H101" s="8">
        <v>1.9055441478439401</v>
      </c>
      <c r="I101" s="8">
        <v>0.79700000000000004</v>
      </c>
      <c r="J101" s="3">
        <v>0</v>
      </c>
      <c r="K101" s="3" t="s">
        <v>216</v>
      </c>
      <c r="L101" s="3" t="s">
        <v>219</v>
      </c>
      <c r="M101" s="3" t="s">
        <v>223</v>
      </c>
      <c r="N101" s="3" t="s">
        <v>78</v>
      </c>
      <c r="O101" s="3" t="s">
        <v>5</v>
      </c>
      <c r="P101" s="3">
        <v>-0.63027932659596098</v>
      </c>
      <c r="Q101" s="3" t="s">
        <v>6</v>
      </c>
      <c r="R101" s="3" t="s">
        <v>229</v>
      </c>
      <c r="S101" s="8">
        <v>0.52554414784394021</v>
      </c>
      <c r="T101" s="8">
        <v>12.353059548254599</v>
      </c>
      <c r="U101" s="3">
        <v>36.06570841889117</v>
      </c>
      <c r="V101" s="3">
        <v>1</v>
      </c>
      <c r="W101" s="3">
        <v>3</v>
      </c>
      <c r="X101" s="26">
        <v>0.52554414784394021</v>
      </c>
      <c r="Y101" s="27">
        <v>12.353059548254599</v>
      </c>
      <c r="Z101" s="74">
        <v>1</v>
      </c>
    </row>
    <row r="102" spans="1:26" ht="15" x14ac:dyDescent="0.15">
      <c r="A102" s="3" t="s">
        <v>185</v>
      </c>
      <c r="B102" s="3" t="s">
        <v>204</v>
      </c>
      <c r="C102" s="3" t="s">
        <v>192</v>
      </c>
      <c r="D102" s="3">
        <v>0</v>
      </c>
      <c r="E102" s="3">
        <v>0</v>
      </c>
      <c r="F102" s="8">
        <v>9.4948665297741304</v>
      </c>
      <c r="G102" s="3">
        <v>1</v>
      </c>
      <c r="H102" s="8">
        <v>1.93839835728953</v>
      </c>
      <c r="J102" s="3">
        <v>0</v>
      </c>
      <c r="K102" s="3" t="s">
        <v>216</v>
      </c>
      <c r="L102" s="3" t="s">
        <v>219</v>
      </c>
      <c r="M102" s="3" t="s">
        <v>223</v>
      </c>
      <c r="S102" s="8">
        <v>0.58839835728952994</v>
      </c>
      <c r="T102" s="8">
        <v>8.1448665297741307</v>
      </c>
      <c r="U102" s="3">
        <v>51.060917180013689</v>
      </c>
      <c r="V102" s="3">
        <v>1</v>
      </c>
      <c r="W102" s="3">
        <v>6</v>
      </c>
      <c r="X102" s="26">
        <v>0.58839835728952994</v>
      </c>
      <c r="Y102" s="27">
        <v>8.1448665297741307</v>
      </c>
      <c r="Z102" s="74">
        <v>1</v>
      </c>
    </row>
    <row r="103" spans="1:26" ht="15" x14ac:dyDescent="0.15">
      <c r="A103" s="3" t="s">
        <v>186</v>
      </c>
      <c r="B103" s="3" t="s">
        <v>204</v>
      </c>
      <c r="C103" s="3" t="s">
        <v>193</v>
      </c>
      <c r="D103" s="3">
        <v>1</v>
      </c>
      <c r="E103" s="3">
        <v>0</v>
      </c>
      <c r="F103" s="8">
        <v>54.537987679671502</v>
      </c>
      <c r="G103" s="3">
        <v>1</v>
      </c>
      <c r="H103" s="8">
        <v>13.6016427104723</v>
      </c>
      <c r="I103" s="8">
        <v>0.57720000000000005</v>
      </c>
      <c r="J103" s="3">
        <v>0</v>
      </c>
      <c r="K103" s="3" t="s">
        <v>217</v>
      </c>
      <c r="L103" s="3" t="s">
        <v>219</v>
      </c>
      <c r="M103" s="3" t="s">
        <v>225</v>
      </c>
      <c r="N103" s="3" t="s">
        <v>79</v>
      </c>
      <c r="O103" s="3" t="s">
        <v>5</v>
      </c>
      <c r="P103" s="3">
        <v>-2.0875749161579198</v>
      </c>
      <c r="Q103" s="3" t="s">
        <v>12</v>
      </c>
      <c r="R103" s="3" t="s">
        <v>229</v>
      </c>
      <c r="S103" s="8">
        <v>12.221642710472301</v>
      </c>
      <c r="T103" s="8">
        <v>53.157987679671507</v>
      </c>
      <c r="U103" s="3">
        <v>37.360711841204655</v>
      </c>
      <c r="V103" s="3">
        <v>0</v>
      </c>
      <c r="W103" s="3">
        <v>20</v>
      </c>
      <c r="X103" s="26">
        <v>12.221642710472301</v>
      </c>
      <c r="Y103" s="27">
        <v>53.157987679671507</v>
      </c>
      <c r="Z103" s="74">
        <v>2</v>
      </c>
    </row>
    <row r="104" spans="1:26" ht="15" x14ac:dyDescent="0.15">
      <c r="A104" s="3" t="s">
        <v>187</v>
      </c>
      <c r="B104" s="3" t="s">
        <v>204</v>
      </c>
      <c r="C104" s="3" t="s">
        <v>192</v>
      </c>
      <c r="D104" s="3">
        <v>0</v>
      </c>
      <c r="E104" s="3">
        <v>1</v>
      </c>
      <c r="F104" s="8">
        <v>2.3655030800821399</v>
      </c>
      <c r="G104" s="3">
        <v>1</v>
      </c>
      <c r="H104" s="8">
        <v>1.14989733059548</v>
      </c>
      <c r="I104" s="8">
        <v>0.70179999999999998</v>
      </c>
      <c r="J104" s="3">
        <v>0</v>
      </c>
      <c r="K104" s="3" t="s">
        <v>197</v>
      </c>
      <c r="N104" s="3" t="s">
        <v>80</v>
      </c>
      <c r="O104" s="3" t="s">
        <v>5</v>
      </c>
      <c r="P104" s="3">
        <v>2.6411154936715402</v>
      </c>
      <c r="Q104" s="3" t="s">
        <v>8</v>
      </c>
      <c r="R104" s="3" t="s">
        <v>8</v>
      </c>
      <c r="U104" s="3">
        <v>65.503080082135526</v>
      </c>
      <c r="V104" s="3">
        <v>1</v>
      </c>
      <c r="W104" s="3">
        <v>2</v>
      </c>
      <c r="X104" s="26"/>
      <c r="Y104" s="27"/>
      <c r="Z104" s="74">
        <v>2</v>
      </c>
    </row>
    <row r="105" spans="1:26" ht="15" x14ac:dyDescent="0.15">
      <c r="A105" s="3" t="s">
        <v>188</v>
      </c>
      <c r="B105" s="3" t="s">
        <v>204</v>
      </c>
      <c r="C105" s="3" t="s">
        <v>192</v>
      </c>
      <c r="D105" s="3">
        <v>0</v>
      </c>
      <c r="E105" s="3">
        <v>1</v>
      </c>
      <c r="F105" s="8">
        <v>5.7823408624230002</v>
      </c>
      <c r="G105" s="3">
        <v>1</v>
      </c>
      <c r="H105" s="8">
        <v>1.87268993839836</v>
      </c>
      <c r="I105" s="8">
        <v>1.5426</v>
      </c>
      <c r="J105" s="3">
        <v>0</v>
      </c>
      <c r="K105" s="3" t="s">
        <v>216</v>
      </c>
      <c r="L105" s="3" t="s">
        <v>219</v>
      </c>
      <c r="M105" s="3" t="s">
        <v>223</v>
      </c>
      <c r="N105" s="3" t="s">
        <v>81</v>
      </c>
      <c r="O105" s="3" t="s">
        <v>5</v>
      </c>
      <c r="P105" s="3">
        <v>-0.77487594147069705</v>
      </c>
      <c r="Q105" s="3" t="s">
        <v>12</v>
      </c>
      <c r="R105" s="3" t="s">
        <v>229</v>
      </c>
      <c r="S105" s="8">
        <v>0.49268993839835984</v>
      </c>
      <c r="T105" s="8">
        <v>4.4023408624230003</v>
      </c>
      <c r="U105" s="3">
        <v>60.377823408624231</v>
      </c>
      <c r="V105" s="3">
        <v>0</v>
      </c>
      <c r="W105" s="3">
        <v>5</v>
      </c>
      <c r="X105" s="26">
        <v>0.49268993839835984</v>
      </c>
      <c r="Y105" s="27">
        <v>4.4023408624230003</v>
      </c>
      <c r="Z105" s="74">
        <v>3</v>
      </c>
    </row>
    <row r="106" spans="1:26" ht="15" x14ac:dyDescent="0.15">
      <c r="A106" s="3" t="s">
        <v>189</v>
      </c>
      <c r="B106" s="3" t="s">
        <v>204</v>
      </c>
      <c r="C106" s="3" t="s">
        <v>192</v>
      </c>
      <c r="D106" s="3">
        <v>0</v>
      </c>
      <c r="E106" s="3">
        <v>1</v>
      </c>
      <c r="F106" s="8">
        <v>19.285420944558499</v>
      </c>
      <c r="G106" s="3">
        <v>1</v>
      </c>
      <c r="H106" s="8">
        <v>1.87268993839836</v>
      </c>
      <c r="I106" s="8">
        <v>0.80289999999999995</v>
      </c>
      <c r="J106" s="3">
        <v>0</v>
      </c>
      <c r="K106" s="3" t="s">
        <v>218</v>
      </c>
      <c r="L106" s="3" t="s">
        <v>220</v>
      </c>
      <c r="M106" s="3" t="s">
        <v>225</v>
      </c>
      <c r="N106" s="3" t="s">
        <v>82</v>
      </c>
      <c r="O106" s="3" t="s">
        <v>5</v>
      </c>
      <c r="P106" s="3">
        <v>-0.214981159753802</v>
      </c>
      <c r="Q106" s="3" t="s">
        <v>6</v>
      </c>
      <c r="R106" s="3" t="s">
        <v>229</v>
      </c>
      <c r="S106" s="8">
        <v>0.46268993839835981</v>
      </c>
      <c r="T106" s="8">
        <v>17.875420944558499</v>
      </c>
      <c r="U106" s="3">
        <v>52.046543463381248</v>
      </c>
      <c r="V106" s="3">
        <v>1</v>
      </c>
      <c r="W106" s="3">
        <v>3</v>
      </c>
      <c r="X106" s="26">
        <v>0.46268993839835981</v>
      </c>
      <c r="Y106" s="27">
        <v>17.875420944558499</v>
      </c>
      <c r="Z106" s="74">
        <v>3</v>
      </c>
    </row>
    <row r="107" spans="1:26" ht="16" thickBot="1" x14ac:dyDescent="0.2">
      <c r="A107" s="3" t="s">
        <v>190</v>
      </c>
      <c r="B107" s="3" t="s">
        <v>204</v>
      </c>
      <c r="C107" s="3" t="s">
        <v>193</v>
      </c>
      <c r="D107" s="3">
        <v>0</v>
      </c>
      <c r="E107" s="3">
        <v>1</v>
      </c>
      <c r="F107" s="8">
        <v>7.5893223819301898</v>
      </c>
      <c r="G107" s="3">
        <v>1</v>
      </c>
      <c r="H107" s="8">
        <v>1.87268993839836</v>
      </c>
      <c r="J107" s="3">
        <v>2</v>
      </c>
      <c r="N107" s="3" t="s">
        <v>83</v>
      </c>
      <c r="O107" s="3" t="s">
        <v>5</v>
      </c>
      <c r="P107" s="3">
        <v>0.967180208235352</v>
      </c>
      <c r="Q107" s="3" t="s">
        <v>8</v>
      </c>
      <c r="R107" s="3" t="s">
        <v>8</v>
      </c>
      <c r="U107" s="3">
        <v>55.975359342915809</v>
      </c>
      <c r="V107" s="3">
        <v>1</v>
      </c>
      <c r="W107" s="3">
        <v>6</v>
      </c>
      <c r="X107" s="30"/>
      <c r="Y107" s="31"/>
      <c r="Z107" s="7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workbookViewId="0">
      <selection activeCell="E26" sqref="E26"/>
    </sheetView>
  </sheetViews>
  <sheetFormatPr baseColWidth="10" defaultColWidth="11.5" defaultRowHeight="13" x14ac:dyDescent="0.15"/>
  <cols>
    <col min="1" max="1" width="15.33203125" customWidth="1"/>
    <col min="2" max="2" width="10.1640625" customWidth="1"/>
    <col min="3" max="3" width="21" customWidth="1"/>
    <col min="4" max="4" width="12.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68</v>
      </c>
      <c r="B2" s="1" t="s">
        <v>5</v>
      </c>
      <c r="C2" s="1">
        <v>-2.4800090435198401</v>
      </c>
      <c r="D2" s="1" t="s">
        <v>12</v>
      </c>
    </row>
    <row r="3" spans="1:4" x14ac:dyDescent="0.15">
      <c r="A3" s="1" t="s">
        <v>79</v>
      </c>
      <c r="B3" s="1" t="s">
        <v>5</v>
      </c>
      <c r="C3" s="1">
        <v>-2.0875749161579198</v>
      </c>
      <c r="D3" s="1" t="s">
        <v>12</v>
      </c>
    </row>
    <row r="4" spans="1:4" x14ac:dyDescent="0.15">
      <c r="A4" s="1" t="s">
        <v>48</v>
      </c>
      <c r="B4" s="1" t="s">
        <v>5</v>
      </c>
      <c r="C4" s="1">
        <v>-1.23319688779599</v>
      </c>
      <c r="D4" s="1" t="s">
        <v>12</v>
      </c>
    </row>
    <row r="5" spans="1:4" x14ac:dyDescent="0.15">
      <c r="A5" s="1" t="s">
        <v>74</v>
      </c>
      <c r="B5" s="1" t="s">
        <v>5</v>
      </c>
      <c r="C5" s="1">
        <v>-1.1920555318268999</v>
      </c>
      <c r="D5" s="1" t="s">
        <v>12</v>
      </c>
    </row>
    <row r="6" spans="1:4" x14ac:dyDescent="0.15">
      <c r="A6" s="1" t="s">
        <v>13</v>
      </c>
      <c r="B6" s="1" t="s">
        <v>5</v>
      </c>
      <c r="C6" s="1">
        <v>-0.988267043673838</v>
      </c>
      <c r="D6" s="1" t="s">
        <v>12</v>
      </c>
    </row>
    <row r="7" spans="1:4" x14ac:dyDescent="0.15">
      <c r="A7" s="1" t="s">
        <v>11</v>
      </c>
      <c r="B7" s="1" t="s">
        <v>5</v>
      </c>
      <c r="C7" s="1">
        <v>-0.87591621797214003</v>
      </c>
      <c r="D7" s="1" t="s">
        <v>12</v>
      </c>
    </row>
    <row r="8" spans="1:4" x14ac:dyDescent="0.15">
      <c r="A8" s="1" t="s">
        <v>45</v>
      </c>
      <c r="B8" s="1" t="s">
        <v>5</v>
      </c>
      <c r="C8" s="1">
        <v>-0.79602599466888302</v>
      </c>
      <c r="D8" s="1" t="s">
        <v>12</v>
      </c>
    </row>
    <row r="9" spans="1:4" x14ac:dyDescent="0.15">
      <c r="A9" s="1" t="s">
        <v>61</v>
      </c>
      <c r="B9" s="1" t="s">
        <v>5</v>
      </c>
      <c r="C9" s="1">
        <v>-0.79086172991830295</v>
      </c>
      <c r="D9" s="1" t="s">
        <v>12</v>
      </c>
    </row>
    <row r="10" spans="1:4" x14ac:dyDescent="0.15">
      <c r="A10" s="1" t="s">
        <v>81</v>
      </c>
      <c r="B10" s="1" t="s">
        <v>5</v>
      </c>
      <c r="C10" s="1">
        <v>-0.77487594147069705</v>
      </c>
      <c r="D10" s="1" t="s">
        <v>12</v>
      </c>
    </row>
    <row r="11" spans="1:4" x14ac:dyDescent="0.15">
      <c r="A11" s="1" t="s">
        <v>25</v>
      </c>
      <c r="B11" s="1" t="s">
        <v>5</v>
      </c>
      <c r="C11" s="1">
        <v>-0.69532831695123098</v>
      </c>
      <c r="D11" s="1" t="s">
        <v>6</v>
      </c>
    </row>
    <row r="12" spans="1:4" x14ac:dyDescent="0.15">
      <c r="A12" s="1" t="s">
        <v>20</v>
      </c>
      <c r="B12" s="1" t="s">
        <v>5</v>
      </c>
      <c r="C12" s="1">
        <v>-0.677906230361359</v>
      </c>
      <c r="D12" s="1" t="s">
        <v>6</v>
      </c>
    </row>
    <row r="13" spans="1:4" x14ac:dyDescent="0.15">
      <c r="A13" s="1" t="s">
        <v>78</v>
      </c>
      <c r="B13" s="1" t="s">
        <v>5</v>
      </c>
      <c r="C13" s="1">
        <v>-0.63027932659596098</v>
      </c>
      <c r="D13" s="1" t="s">
        <v>6</v>
      </c>
    </row>
    <row r="14" spans="1:4" x14ac:dyDescent="0.15">
      <c r="A14" s="1" t="s">
        <v>82</v>
      </c>
      <c r="B14" s="1" t="s">
        <v>5</v>
      </c>
      <c r="C14" s="1">
        <v>-0.214981159753802</v>
      </c>
      <c r="D14" s="1" t="s">
        <v>6</v>
      </c>
    </row>
    <row r="15" spans="1:4" x14ac:dyDescent="0.15">
      <c r="A15" s="1" t="s">
        <v>47</v>
      </c>
      <c r="B15" s="1" t="s">
        <v>5</v>
      </c>
      <c r="C15" s="1">
        <v>-0.15161442375468501</v>
      </c>
      <c r="D15" s="1" t="s">
        <v>6</v>
      </c>
    </row>
    <row r="16" spans="1:4" x14ac:dyDescent="0.15">
      <c r="A16" s="1" t="s">
        <v>57</v>
      </c>
      <c r="B16" s="1" t="s">
        <v>5</v>
      </c>
      <c r="C16" s="1">
        <v>-0.114623161315238</v>
      </c>
      <c r="D16" s="1" t="s">
        <v>6</v>
      </c>
    </row>
    <row r="17" spans="1:4" x14ac:dyDescent="0.15">
      <c r="A17" s="1" t="s">
        <v>65</v>
      </c>
      <c r="B17" s="1" t="s">
        <v>5</v>
      </c>
      <c r="C17" s="1">
        <v>-5.7352998196249998E-2</v>
      </c>
      <c r="D17" s="1" t="s">
        <v>6</v>
      </c>
    </row>
    <row r="18" spans="1:4" x14ac:dyDescent="0.15">
      <c r="A18" s="1" t="s">
        <v>59</v>
      </c>
      <c r="B18" s="1" t="s">
        <v>5</v>
      </c>
      <c r="C18" s="1">
        <v>2.3400853631117902E-3</v>
      </c>
      <c r="D18" s="1" t="s">
        <v>6</v>
      </c>
    </row>
    <row r="19" spans="1:4" x14ac:dyDescent="0.15">
      <c r="A19" s="1" t="s">
        <v>71</v>
      </c>
      <c r="B19" s="1" t="s">
        <v>5</v>
      </c>
      <c r="C19" s="1">
        <v>0.222415659278171</v>
      </c>
      <c r="D19" s="1" t="s">
        <v>6</v>
      </c>
    </row>
    <row r="20" spans="1:4" x14ac:dyDescent="0.15">
      <c r="A20" s="1" t="s">
        <v>4</v>
      </c>
      <c r="B20" s="1" t="s">
        <v>5</v>
      </c>
      <c r="C20" s="1">
        <v>0.22471691559482601</v>
      </c>
      <c r="D20" s="1" t="s">
        <v>6</v>
      </c>
    </row>
    <row r="21" spans="1:4" x14ac:dyDescent="0.15">
      <c r="A21" s="1" t="s">
        <v>15</v>
      </c>
      <c r="B21" s="1" t="s">
        <v>5</v>
      </c>
      <c r="C21" s="1">
        <v>0.31183449415310799</v>
      </c>
      <c r="D21" s="1" t="s">
        <v>6</v>
      </c>
    </row>
    <row r="22" spans="1:4" x14ac:dyDescent="0.15">
      <c r="A22" s="1" t="s">
        <v>63</v>
      </c>
      <c r="B22" s="1" t="s">
        <v>5</v>
      </c>
      <c r="C22" s="1">
        <v>0.31942975763570702</v>
      </c>
      <c r="D22" s="1" t="s">
        <v>6</v>
      </c>
    </row>
    <row r="23" spans="1:4" x14ac:dyDescent="0.15">
      <c r="A23" s="1" t="s">
        <v>58</v>
      </c>
      <c r="B23" s="1" t="s">
        <v>5</v>
      </c>
      <c r="C23" s="1">
        <v>0.32174173669275702</v>
      </c>
      <c r="D23" s="1" t="s">
        <v>6</v>
      </c>
    </row>
    <row r="24" spans="1:4" x14ac:dyDescent="0.15">
      <c r="A24" s="1" t="s">
        <v>46</v>
      </c>
      <c r="B24" s="1" t="s">
        <v>5</v>
      </c>
      <c r="C24" s="1">
        <v>0.39416121581487101</v>
      </c>
      <c r="D24" s="1" t="s">
        <v>6</v>
      </c>
    </row>
    <row r="25" spans="1:4" x14ac:dyDescent="0.15">
      <c r="A25" s="1" t="s">
        <v>36</v>
      </c>
      <c r="B25" s="1" t="s">
        <v>5</v>
      </c>
      <c r="C25" s="1">
        <v>0.39878736224412598</v>
      </c>
      <c r="D25" s="1" t="s">
        <v>6</v>
      </c>
    </row>
    <row r="26" spans="1:4" x14ac:dyDescent="0.15">
      <c r="A26" s="1" t="s">
        <v>22</v>
      </c>
      <c r="B26" s="1" t="s">
        <v>5</v>
      </c>
      <c r="C26" s="1">
        <v>0.44030165112874298</v>
      </c>
      <c r="D26" s="1" t="s">
        <v>6</v>
      </c>
    </row>
    <row r="27" spans="1:4" x14ac:dyDescent="0.15">
      <c r="A27" s="1" t="s">
        <v>44</v>
      </c>
      <c r="B27" s="1" t="s">
        <v>5</v>
      </c>
      <c r="C27" s="1">
        <v>0.48967531396749098</v>
      </c>
      <c r="D27" s="1" t="s">
        <v>6</v>
      </c>
    </row>
    <row r="28" spans="1:4" x14ac:dyDescent="0.15">
      <c r="A28" s="1" t="s">
        <v>72</v>
      </c>
      <c r="B28" s="1" t="s">
        <v>5</v>
      </c>
      <c r="C28" s="1">
        <v>0.53659699512937098</v>
      </c>
      <c r="D28" s="1" t="s">
        <v>6</v>
      </c>
    </row>
    <row r="29" spans="1:4" x14ac:dyDescent="0.15">
      <c r="A29" s="1" t="s">
        <v>39</v>
      </c>
      <c r="B29" s="1" t="s">
        <v>5</v>
      </c>
      <c r="C29" s="1">
        <v>0.56331405471900198</v>
      </c>
      <c r="D29" s="1" t="s">
        <v>6</v>
      </c>
    </row>
    <row r="30" spans="1:4" x14ac:dyDescent="0.15">
      <c r="A30" s="1" t="s">
        <v>14</v>
      </c>
      <c r="B30" s="1" t="s">
        <v>5</v>
      </c>
      <c r="C30" s="1">
        <v>0.65809465875085205</v>
      </c>
      <c r="D30" s="1" t="s">
        <v>6</v>
      </c>
    </row>
    <row r="31" spans="1:4" x14ac:dyDescent="0.15">
      <c r="A31" s="1" t="s">
        <v>73</v>
      </c>
      <c r="B31" s="1" t="s">
        <v>5</v>
      </c>
      <c r="C31" s="1">
        <v>0.699041905082599</v>
      </c>
      <c r="D31" s="1" t="s">
        <v>6</v>
      </c>
    </row>
    <row r="32" spans="1:4" x14ac:dyDescent="0.15">
      <c r="A32" s="1" t="s">
        <v>38</v>
      </c>
      <c r="B32" s="1" t="s">
        <v>5</v>
      </c>
      <c r="C32" s="1">
        <v>0.77922243151862702</v>
      </c>
      <c r="D32" s="1" t="s">
        <v>8</v>
      </c>
    </row>
    <row r="33" spans="1:4" x14ac:dyDescent="0.15">
      <c r="A33" s="1" t="s">
        <v>60</v>
      </c>
      <c r="B33" s="1" t="s">
        <v>5</v>
      </c>
      <c r="C33" s="1">
        <v>0.92106897526791098</v>
      </c>
      <c r="D33" s="1" t="s">
        <v>8</v>
      </c>
    </row>
    <row r="34" spans="1:4" x14ac:dyDescent="0.15">
      <c r="A34" s="1" t="s">
        <v>83</v>
      </c>
      <c r="B34" s="1" t="s">
        <v>5</v>
      </c>
      <c r="C34" s="1">
        <v>0.967180208235352</v>
      </c>
      <c r="D34" s="1" t="s">
        <v>8</v>
      </c>
    </row>
    <row r="35" spans="1:4" x14ac:dyDescent="0.15">
      <c r="A35" s="1" t="s">
        <v>42</v>
      </c>
      <c r="B35" s="1" t="s">
        <v>5</v>
      </c>
      <c r="C35" s="1">
        <v>1.00971941748439</v>
      </c>
      <c r="D35" s="1" t="s">
        <v>8</v>
      </c>
    </row>
    <row r="36" spans="1:4" x14ac:dyDescent="0.15">
      <c r="A36" s="1" t="s">
        <v>52</v>
      </c>
      <c r="B36" s="1" t="s">
        <v>5</v>
      </c>
      <c r="C36" s="1">
        <v>1.0207409946356401</v>
      </c>
      <c r="D36" s="1" t="s">
        <v>8</v>
      </c>
    </row>
    <row r="37" spans="1:4" x14ac:dyDescent="0.15">
      <c r="A37" s="1" t="s">
        <v>32</v>
      </c>
      <c r="B37" s="1" t="s">
        <v>5</v>
      </c>
      <c r="C37" s="1">
        <v>1.0903252156130001</v>
      </c>
      <c r="D37" s="1" t="s">
        <v>8</v>
      </c>
    </row>
    <row r="38" spans="1:4" x14ac:dyDescent="0.15">
      <c r="A38" s="1" t="s">
        <v>21</v>
      </c>
      <c r="B38" s="1" t="s">
        <v>5</v>
      </c>
      <c r="C38" s="1">
        <v>1.14772680643882</v>
      </c>
      <c r="D38" s="1" t="s">
        <v>8</v>
      </c>
    </row>
    <row r="39" spans="1:4" x14ac:dyDescent="0.15">
      <c r="A39" s="1" t="s">
        <v>54</v>
      </c>
      <c r="B39" s="1" t="s">
        <v>5</v>
      </c>
      <c r="C39" s="1">
        <v>1.1554705146109501</v>
      </c>
      <c r="D39" s="1" t="s">
        <v>8</v>
      </c>
    </row>
    <row r="40" spans="1:4" x14ac:dyDescent="0.15">
      <c r="A40" s="1" t="s">
        <v>49</v>
      </c>
      <c r="B40" s="1" t="s">
        <v>5</v>
      </c>
      <c r="C40" s="1">
        <v>1.2112852724834799</v>
      </c>
      <c r="D40" s="1" t="s">
        <v>8</v>
      </c>
    </row>
    <row r="41" spans="1:4" x14ac:dyDescent="0.15">
      <c r="A41" s="1" t="s">
        <v>26</v>
      </c>
      <c r="B41" s="1" t="s">
        <v>5</v>
      </c>
      <c r="C41" s="1">
        <v>1.24982978938926</v>
      </c>
      <c r="D41" s="1" t="s">
        <v>8</v>
      </c>
    </row>
    <row r="42" spans="1:4" x14ac:dyDescent="0.15">
      <c r="A42" s="1" t="s">
        <v>53</v>
      </c>
      <c r="B42" s="1" t="s">
        <v>5</v>
      </c>
      <c r="C42" s="1">
        <v>1.3935517040299701</v>
      </c>
      <c r="D42" s="1" t="s">
        <v>8</v>
      </c>
    </row>
    <row r="43" spans="1:4" x14ac:dyDescent="0.15">
      <c r="A43" s="1" t="s">
        <v>67</v>
      </c>
      <c r="B43" s="1" t="s">
        <v>5</v>
      </c>
      <c r="C43" s="1">
        <v>1.4614742753429399</v>
      </c>
      <c r="D43" s="1" t="s">
        <v>8</v>
      </c>
    </row>
    <row r="44" spans="1:4" x14ac:dyDescent="0.15">
      <c r="A44" s="1" t="s">
        <v>17</v>
      </c>
      <c r="B44" s="1" t="s">
        <v>5</v>
      </c>
      <c r="C44" s="1">
        <v>1.58824994969755</v>
      </c>
      <c r="D44" s="1" t="s">
        <v>8</v>
      </c>
    </row>
    <row r="45" spans="1:4" x14ac:dyDescent="0.15">
      <c r="A45" s="1" t="s">
        <v>34</v>
      </c>
      <c r="B45" s="1" t="s">
        <v>5</v>
      </c>
      <c r="C45" s="1">
        <v>1.712727742642</v>
      </c>
      <c r="D45" s="1" t="s">
        <v>8</v>
      </c>
    </row>
    <row r="46" spans="1:4" x14ac:dyDescent="0.15">
      <c r="A46" s="1" t="s">
        <v>77</v>
      </c>
      <c r="B46" s="1" t="s">
        <v>5</v>
      </c>
      <c r="C46" s="1">
        <v>1.71378328995367</v>
      </c>
      <c r="D46" s="1" t="s">
        <v>8</v>
      </c>
    </row>
    <row r="47" spans="1:4" x14ac:dyDescent="0.15">
      <c r="A47" s="1" t="s">
        <v>75</v>
      </c>
      <c r="B47" s="1" t="s">
        <v>5</v>
      </c>
      <c r="C47" s="1">
        <v>1.7330833204863401</v>
      </c>
      <c r="D47" s="1" t="s">
        <v>8</v>
      </c>
    </row>
    <row r="48" spans="1:4" x14ac:dyDescent="0.15">
      <c r="A48" s="1" t="s">
        <v>10</v>
      </c>
      <c r="B48" s="1" t="s">
        <v>5</v>
      </c>
      <c r="C48" s="1">
        <v>1.7561449798945901</v>
      </c>
      <c r="D48" s="1" t="s">
        <v>8</v>
      </c>
    </row>
    <row r="49" spans="1:4" x14ac:dyDescent="0.15">
      <c r="A49" s="1" t="s">
        <v>23</v>
      </c>
      <c r="B49" s="1" t="s">
        <v>5</v>
      </c>
      <c r="C49" s="1">
        <v>1.8513813886575501</v>
      </c>
      <c r="D49" s="1" t="s">
        <v>8</v>
      </c>
    </row>
    <row r="50" spans="1:4" x14ac:dyDescent="0.15">
      <c r="A50" s="1" t="s">
        <v>43</v>
      </c>
      <c r="B50" s="1" t="s">
        <v>5</v>
      </c>
      <c r="C50" s="1">
        <v>1.9353147722521999</v>
      </c>
      <c r="D50" s="1" t="s">
        <v>8</v>
      </c>
    </row>
    <row r="51" spans="1:4" x14ac:dyDescent="0.15">
      <c r="A51" s="1" t="s">
        <v>55</v>
      </c>
      <c r="B51" s="1" t="s">
        <v>5</v>
      </c>
      <c r="C51" s="1">
        <v>1.9434282828298399</v>
      </c>
      <c r="D51" s="1" t="s">
        <v>8</v>
      </c>
    </row>
    <row r="52" spans="1:4" x14ac:dyDescent="0.15">
      <c r="A52" s="1" t="s">
        <v>28</v>
      </c>
      <c r="B52" s="1" t="s">
        <v>5</v>
      </c>
      <c r="C52" s="1">
        <v>2.0356142357826599</v>
      </c>
      <c r="D52" s="1" t="s">
        <v>8</v>
      </c>
    </row>
    <row r="53" spans="1:4" x14ac:dyDescent="0.15">
      <c r="A53" s="1" t="s">
        <v>33</v>
      </c>
      <c r="B53" s="1" t="s">
        <v>5</v>
      </c>
      <c r="C53" s="1">
        <v>2.16221208179824</v>
      </c>
      <c r="D53" s="1" t="s">
        <v>8</v>
      </c>
    </row>
    <row r="54" spans="1:4" x14ac:dyDescent="0.15">
      <c r="A54" s="1" t="s">
        <v>30</v>
      </c>
      <c r="B54" s="1" t="s">
        <v>5</v>
      </c>
      <c r="C54" s="1">
        <v>2.1761441625320601</v>
      </c>
      <c r="D54" s="1" t="s">
        <v>8</v>
      </c>
    </row>
    <row r="55" spans="1:4" x14ac:dyDescent="0.15">
      <c r="A55" s="1" t="s">
        <v>7</v>
      </c>
      <c r="B55" s="1" t="s">
        <v>5</v>
      </c>
      <c r="C55" s="1">
        <v>2.2085070156340199</v>
      </c>
      <c r="D55" s="1" t="s">
        <v>8</v>
      </c>
    </row>
    <row r="56" spans="1:4" x14ac:dyDescent="0.15">
      <c r="A56" s="1" t="s">
        <v>66</v>
      </c>
      <c r="B56" s="1" t="s">
        <v>5</v>
      </c>
      <c r="C56" s="1">
        <v>2.3455460795548002</v>
      </c>
      <c r="D56" s="1" t="s">
        <v>8</v>
      </c>
    </row>
    <row r="57" spans="1:4" x14ac:dyDescent="0.15">
      <c r="A57" s="1" t="s">
        <v>27</v>
      </c>
      <c r="B57" s="1" t="s">
        <v>5</v>
      </c>
      <c r="C57" s="1">
        <v>2.3981240479219301</v>
      </c>
      <c r="D57" s="1" t="s">
        <v>8</v>
      </c>
    </row>
    <row r="58" spans="1:4" x14ac:dyDescent="0.15">
      <c r="A58" s="1" t="s">
        <v>70</v>
      </c>
      <c r="B58" s="1" t="s">
        <v>5</v>
      </c>
      <c r="C58" s="1">
        <v>2.4382416438164798</v>
      </c>
      <c r="D58" s="1" t="s">
        <v>8</v>
      </c>
    </row>
    <row r="59" spans="1:4" x14ac:dyDescent="0.15">
      <c r="A59" s="1" t="s">
        <v>35</v>
      </c>
      <c r="B59" s="1" t="s">
        <v>5</v>
      </c>
      <c r="C59" s="1">
        <v>2.5270600555120302</v>
      </c>
      <c r="D59" s="1" t="s">
        <v>8</v>
      </c>
    </row>
    <row r="60" spans="1:4" x14ac:dyDescent="0.15">
      <c r="A60" s="1" t="s">
        <v>62</v>
      </c>
      <c r="B60" s="1" t="s">
        <v>5</v>
      </c>
      <c r="C60" s="1">
        <v>2.5352627714576301</v>
      </c>
      <c r="D60" s="1" t="s">
        <v>8</v>
      </c>
    </row>
    <row r="61" spans="1:4" x14ac:dyDescent="0.15">
      <c r="A61" s="1" t="s">
        <v>24</v>
      </c>
      <c r="B61" s="1" t="s">
        <v>5</v>
      </c>
      <c r="C61" s="1">
        <v>2.5481152019147202</v>
      </c>
      <c r="D61" s="1" t="s">
        <v>8</v>
      </c>
    </row>
    <row r="62" spans="1:4" x14ac:dyDescent="0.15">
      <c r="A62" s="1" t="s">
        <v>69</v>
      </c>
      <c r="B62" s="1" t="s">
        <v>5</v>
      </c>
      <c r="C62" s="1">
        <v>2.55419769742009</v>
      </c>
      <c r="D62" s="1" t="s">
        <v>8</v>
      </c>
    </row>
    <row r="63" spans="1:4" x14ac:dyDescent="0.15">
      <c r="A63" s="1" t="s">
        <v>19</v>
      </c>
      <c r="B63" s="1" t="s">
        <v>5</v>
      </c>
      <c r="C63" s="1">
        <v>2.62113267639053</v>
      </c>
      <c r="D63" s="1" t="s">
        <v>8</v>
      </c>
    </row>
    <row r="64" spans="1:4" x14ac:dyDescent="0.15">
      <c r="A64" s="1" t="s">
        <v>80</v>
      </c>
      <c r="B64" s="1" t="s">
        <v>5</v>
      </c>
      <c r="C64" s="1">
        <v>2.6411154936715402</v>
      </c>
      <c r="D64" s="1" t="s">
        <v>8</v>
      </c>
    </row>
    <row r="65" spans="1:4" x14ac:dyDescent="0.15">
      <c r="A65" s="1" t="s">
        <v>29</v>
      </c>
      <c r="B65" s="1" t="s">
        <v>5</v>
      </c>
      <c r="C65" s="1">
        <v>2.6935031803340701</v>
      </c>
      <c r="D65" s="1" t="s">
        <v>8</v>
      </c>
    </row>
    <row r="66" spans="1:4" x14ac:dyDescent="0.15">
      <c r="A66" s="1" t="s">
        <v>9</v>
      </c>
      <c r="B66" s="1" t="s">
        <v>5</v>
      </c>
      <c r="C66" s="1">
        <v>2.7091346289672602</v>
      </c>
      <c r="D66" s="1" t="s">
        <v>8</v>
      </c>
    </row>
    <row r="67" spans="1:4" x14ac:dyDescent="0.15">
      <c r="A67" s="1" t="s">
        <v>31</v>
      </c>
      <c r="B67" s="1" t="s">
        <v>5</v>
      </c>
      <c r="C67" s="1">
        <v>2.76175842726497</v>
      </c>
      <c r="D67" s="1" t="s">
        <v>8</v>
      </c>
    </row>
    <row r="68" spans="1:4" x14ac:dyDescent="0.15">
      <c r="A68" s="1" t="s">
        <v>50</v>
      </c>
      <c r="B68" s="1" t="s">
        <v>5</v>
      </c>
      <c r="C68" s="1">
        <v>2.8561312697028098</v>
      </c>
      <c r="D68" s="1" t="s">
        <v>8</v>
      </c>
    </row>
    <row r="69" spans="1:4" x14ac:dyDescent="0.15">
      <c r="A69" s="1" t="s">
        <v>51</v>
      </c>
      <c r="B69" s="1" t="s">
        <v>5</v>
      </c>
      <c r="C69" s="1">
        <v>2.8641987614858802</v>
      </c>
      <c r="D69" s="1" t="s">
        <v>8</v>
      </c>
    </row>
    <row r="70" spans="1:4" x14ac:dyDescent="0.15">
      <c r="A70" s="1" t="s">
        <v>76</v>
      </c>
      <c r="B70" s="1" t="s">
        <v>5</v>
      </c>
      <c r="C70" s="1">
        <v>2.9383298949494701</v>
      </c>
      <c r="D70" s="1" t="s">
        <v>8</v>
      </c>
    </row>
    <row r="71" spans="1:4" x14ac:dyDescent="0.15">
      <c r="A71" s="1" t="s">
        <v>16</v>
      </c>
      <c r="B71" s="1" t="s">
        <v>5</v>
      </c>
      <c r="C71" s="1">
        <v>3.0328242140957</v>
      </c>
      <c r="D71" s="1" t="s">
        <v>8</v>
      </c>
    </row>
    <row r="72" spans="1:4" x14ac:dyDescent="0.15">
      <c r="A72" s="1" t="s">
        <v>41</v>
      </c>
      <c r="B72" s="1" t="s">
        <v>5</v>
      </c>
      <c r="C72" s="1">
        <v>3.0445329597990902</v>
      </c>
      <c r="D72" s="1" t="s">
        <v>8</v>
      </c>
    </row>
    <row r="73" spans="1:4" x14ac:dyDescent="0.15">
      <c r="A73" s="1" t="s">
        <v>37</v>
      </c>
      <c r="B73" s="1" t="s">
        <v>5</v>
      </c>
      <c r="C73" s="1">
        <v>3.2878141171539701</v>
      </c>
      <c r="D73" s="1" t="s">
        <v>8</v>
      </c>
    </row>
    <row r="74" spans="1:4" x14ac:dyDescent="0.15">
      <c r="A74" s="1" t="s">
        <v>40</v>
      </c>
      <c r="B74" s="1" t="s">
        <v>5</v>
      </c>
      <c r="C74" s="1">
        <v>3.5162507180822602</v>
      </c>
      <c r="D74" s="1" t="s">
        <v>8</v>
      </c>
    </row>
    <row r="75" spans="1:4" x14ac:dyDescent="0.15">
      <c r="A75" s="1" t="s">
        <v>18</v>
      </c>
      <c r="B75" s="1" t="s">
        <v>5</v>
      </c>
      <c r="C75" s="1">
        <v>3.7973177777009801</v>
      </c>
      <c r="D75" s="1" t="s">
        <v>8</v>
      </c>
    </row>
    <row r="76" spans="1:4" x14ac:dyDescent="0.15">
      <c r="A76" s="1" t="s">
        <v>64</v>
      </c>
      <c r="B76" s="1" t="s">
        <v>5</v>
      </c>
      <c r="C76" s="1">
        <v>3.8301987887453799</v>
      </c>
      <c r="D76" s="1" t="s">
        <v>8</v>
      </c>
    </row>
    <row r="77" spans="1:4" x14ac:dyDescent="0.15">
      <c r="A77" s="1" t="s">
        <v>56</v>
      </c>
      <c r="B77" s="1" t="s">
        <v>5</v>
      </c>
      <c r="C77" s="1">
        <v>4.3654542956189397</v>
      </c>
      <c r="D77" s="1" t="s">
        <v>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workbookViewId="0">
      <selection activeCell="E23" sqref="E23"/>
    </sheetView>
  </sheetViews>
  <sheetFormatPr baseColWidth="10" defaultRowHeight="13" x14ac:dyDescent="0.15"/>
  <cols>
    <col min="2" max="2" width="10.83203125" style="1"/>
    <col min="3" max="3" width="16.83203125" style="1" bestFit="1" customWidth="1"/>
  </cols>
  <sheetData>
    <row r="1" spans="1:3" x14ac:dyDescent="0.15">
      <c r="A1" t="s">
        <v>84</v>
      </c>
      <c r="B1" s="1" t="s">
        <v>191</v>
      </c>
      <c r="C1" s="1" t="s">
        <v>198</v>
      </c>
    </row>
    <row r="2" spans="1:3" x14ac:dyDescent="0.15">
      <c r="A2" t="s">
        <v>85</v>
      </c>
      <c r="B2" s="1" t="s">
        <v>192</v>
      </c>
      <c r="C2" s="1">
        <v>0</v>
      </c>
    </row>
    <row r="3" spans="1:3" x14ac:dyDescent="0.15">
      <c r="A3" t="s">
        <v>86</v>
      </c>
      <c r="B3" s="1" t="s">
        <v>193</v>
      </c>
      <c r="C3" s="1">
        <v>0</v>
      </c>
    </row>
    <row r="4" spans="1:3" x14ac:dyDescent="0.15">
      <c r="A4" t="s">
        <v>87</v>
      </c>
      <c r="B4" s="1" t="s">
        <v>192</v>
      </c>
      <c r="C4" s="1">
        <v>0</v>
      </c>
    </row>
    <row r="5" spans="1:3" x14ac:dyDescent="0.15">
      <c r="A5" t="s">
        <v>88</v>
      </c>
      <c r="B5" s="1" t="s">
        <v>194</v>
      </c>
      <c r="C5" s="1">
        <v>1</v>
      </c>
    </row>
    <row r="6" spans="1:3" x14ac:dyDescent="0.15">
      <c r="A6" t="s">
        <v>89</v>
      </c>
      <c r="B6" s="1" t="s">
        <v>195</v>
      </c>
      <c r="C6" s="1">
        <v>1</v>
      </c>
    </row>
    <row r="7" spans="1:3" x14ac:dyDescent="0.15">
      <c r="A7" t="s">
        <v>90</v>
      </c>
      <c r="B7" s="1" t="s">
        <v>192</v>
      </c>
      <c r="C7" s="1">
        <v>0</v>
      </c>
    </row>
    <row r="8" spans="1:3" x14ac:dyDescent="0.15">
      <c r="A8" t="s">
        <v>91</v>
      </c>
      <c r="B8" s="1" t="s">
        <v>193</v>
      </c>
      <c r="C8" s="1">
        <v>0</v>
      </c>
    </row>
    <row r="9" spans="1:3" x14ac:dyDescent="0.15">
      <c r="A9" t="s">
        <v>92</v>
      </c>
      <c r="B9" s="1" t="s">
        <v>193</v>
      </c>
      <c r="C9" s="1">
        <v>1</v>
      </c>
    </row>
    <row r="10" spans="1:3" x14ac:dyDescent="0.15">
      <c r="A10" t="s">
        <v>93</v>
      </c>
      <c r="B10" s="1" t="s">
        <v>193</v>
      </c>
      <c r="C10" s="1">
        <v>0</v>
      </c>
    </row>
    <row r="11" spans="1:3" x14ac:dyDescent="0.15">
      <c r="A11" t="s">
        <v>94</v>
      </c>
      <c r="B11" s="1" t="s">
        <v>193</v>
      </c>
      <c r="C11" s="1">
        <v>0</v>
      </c>
    </row>
    <row r="12" spans="1:3" x14ac:dyDescent="0.15">
      <c r="A12" t="s">
        <v>95</v>
      </c>
      <c r="B12" s="1" t="s">
        <v>192</v>
      </c>
      <c r="C12" s="1">
        <v>0</v>
      </c>
    </row>
    <row r="13" spans="1:3" x14ac:dyDescent="0.15">
      <c r="A13" t="s">
        <v>96</v>
      </c>
      <c r="B13" s="1" t="s">
        <v>193</v>
      </c>
      <c r="C13" s="1">
        <v>0</v>
      </c>
    </row>
    <row r="14" spans="1:3" x14ac:dyDescent="0.15">
      <c r="A14" t="s">
        <v>97</v>
      </c>
      <c r="B14" s="1" t="s">
        <v>193</v>
      </c>
      <c r="C14" s="1">
        <v>0</v>
      </c>
    </row>
    <row r="15" spans="1:3" x14ac:dyDescent="0.15">
      <c r="A15" t="s">
        <v>98</v>
      </c>
      <c r="B15" s="1" t="s">
        <v>195</v>
      </c>
      <c r="C15" s="1">
        <v>1</v>
      </c>
    </row>
    <row r="16" spans="1:3" x14ac:dyDescent="0.15">
      <c r="A16" t="s">
        <v>99</v>
      </c>
      <c r="B16" s="1" t="s">
        <v>194</v>
      </c>
      <c r="C16" s="1">
        <v>1</v>
      </c>
    </row>
    <row r="17" spans="1:3" x14ac:dyDescent="0.15">
      <c r="A17" t="s">
        <v>100</v>
      </c>
      <c r="B17" s="1" t="s">
        <v>193</v>
      </c>
      <c r="C17" s="1">
        <v>0</v>
      </c>
    </row>
    <row r="18" spans="1:3" x14ac:dyDescent="0.15">
      <c r="A18" t="s">
        <v>101</v>
      </c>
      <c r="B18" s="1" t="s">
        <v>192</v>
      </c>
      <c r="C18" s="1">
        <v>0</v>
      </c>
    </row>
    <row r="19" spans="1:3" x14ac:dyDescent="0.15">
      <c r="A19" t="s">
        <v>102</v>
      </c>
      <c r="B19" s="1" t="s">
        <v>192</v>
      </c>
      <c r="C19" s="1">
        <v>0</v>
      </c>
    </row>
    <row r="20" spans="1:3" x14ac:dyDescent="0.15">
      <c r="A20" t="s">
        <v>103</v>
      </c>
      <c r="B20" s="1" t="s">
        <v>196</v>
      </c>
      <c r="C20" s="1">
        <v>0</v>
      </c>
    </row>
    <row r="21" spans="1:3" x14ac:dyDescent="0.15">
      <c r="A21" t="s">
        <v>104</v>
      </c>
      <c r="B21" s="1" t="s">
        <v>193</v>
      </c>
      <c r="C21" s="1">
        <v>0</v>
      </c>
    </row>
    <row r="22" spans="1:3" x14ac:dyDescent="0.15">
      <c r="A22" t="s">
        <v>105</v>
      </c>
      <c r="B22" s="1" t="s">
        <v>192</v>
      </c>
      <c r="C22" s="1">
        <v>0</v>
      </c>
    </row>
    <row r="23" spans="1:3" x14ac:dyDescent="0.15">
      <c r="A23" t="s">
        <v>106</v>
      </c>
      <c r="B23" s="1" t="s">
        <v>192</v>
      </c>
      <c r="C23" s="1">
        <v>0</v>
      </c>
    </row>
    <row r="24" spans="1:3" x14ac:dyDescent="0.15">
      <c r="A24" t="s">
        <v>107</v>
      </c>
      <c r="B24" s="1" t="s">
        <v>192</v>
      </c>
      <c r="C24" s="1">
        <v>0</v>
      </c>
    </row>
    <row r="25" spans="1:3" x14ac:dyDescent="0.15">
      <c r="A25" t="s">
        <v>108</v>
      </c>
      <c r="B25" s="1" t="s">
        <v>192</v>
      </c>
      <c r="C25" s="1">
        <v>0</v>
      </c>
    </row>
    <row r="26" spans="1:3" x14ac:dyDescent="0.15">
      <c r="A26" t="s">
        <v>109</v>
      </c>
      <c r="B26" s="1" t="s">
        <v>192</v>
      </c>
      <c r="C26" s="1">
        <v>0</v>
      </c>
    </row>
    <row r="27" spans="1:3" x14ac:dyDescent="0.15">
      <c r="A27" t="s">
        <v>110</v>
      </c>
      <c r="B27" s="1" t="s">
        <v>192</v>
      </c>
      <c r="C27" s="1">
        <v>0</v>
      </c>
    </row>
    <row r="28" spans="1:3" x14ac:dyDescent="0.15">
      <c r="A28" t="s">
        <v>111</v>
      </c>
      <c r="B28" s="1" t="s">
        <v>193</v>
      </c>
      <c r="C28" s="1">
        <v>0</v>
      </c>
    </row>
    <row r="29" spans="1:3" x14ac:dyDescent="0.15">
      <c r="A29" t="s">
        <v>112</v>
      </c>
      <c r="B29" s="1" t="s">
        <v>192</v>
      </c>
      <c r="C29" s="1">
        <v>0</v>
      </c>
    </row>
    <row r="30" spans="1:3" x14ac:dyDescent="0.15">
      <c r="A30" t="s">
        <v>113</v>
      </c>
      <c r="B30" s="1" t="s">
        <v>192</v>
      </c>
      <c r="C30" s="1">
        <v>0</v>
      </c>
    </row>
    <row r="31" spans="1:3" x14ac:dyDescent="0.15">
      <c r="A31" t="s">
        <v>114</v>
      </c>
      <c r="B31" s="1" t="s">
        <v>195</v>
      </c>
      <c r="C31" s="1">
        <v>1</v>
      </c>
    </row>
    <row r="32" spans="1:3" x14ac:dyDescent="0.15">
      <c r="A32" t="s">
        <v>115</v>
      </c>
      <c r="B32" s="1" t="s">
        <v>193</v>
      </c>
      <c r="C32" s="1">
        <v>0</v>
      </c>
    </row>
    <row r="33" spans="1:3" x14ac:dyDescent="0.15">
      <c r="A33" t="s">
        <v>116</v>
      </c>
      <c r="B33" s="1" t="s">
        <v>192</v>
      </c>
      <c r="C33" s="1">
        <v>0</v>
      </c>
    </row>
    <row r="34" spans="1:3" x14ac:dyDescent="0.15">
      <c r="A34" t="s">
        <v>117</v>
      </c>
      <c r="B34" s="1" t="s">
        <v>192</v>
      </c>
      <c r="C34" s="1">
        <v>0</v>
      </c>
    </row>
    <row r="35" spans="1:3" x14ac:dyDescent="0.15">
      <c r="A35" t="s">
        <v>118</v>
      </c>
      <c r="B35" s="1" t="s">
        <v>192</v>
      </c>
      <c r="C35" s="1">
        <v>0</v>
      </c>
    </row>
    <row r="36" spans="1:3" x14ac:dyDescent="0.15">
      <c r="A36" t="s">
        <v>119</v>
      </c>
      <c r="B36" s="1" t="s">
        <v>192</v>
      </c>
      <c r="C36" s="1">
        <v>0</v>
      </c>
    </row>
    <row r="37" spans="1:3" x14ac:dyDescent="0.15">
      <c r="A37" t="s">
        <v>120</v>
      </c>
      <c r="B37" s="1" t="s">
        <v>192</v>
      </c>
      <c r="C37" s="1">
        <v>0</v>
      </c>
    </row>
    <row r="38" spans="1:3" x14ac:dyDescent="0.15">
      <c r="A38" t="s">
        <v>121</v>
      </c>
      <c r="B38" s="1" t="s">
        <v>192</v>
      </c>
      <c r="C38" s="1">
        <v>0</v>
      </c>
    </row>
    <row r="39" spans="1:3" x14ac:dyDescent="0.15">
      <c r="A39" t="s">
        <v>122</v>
      </c>
      <c r="B39" s="1" t="s">
        <v>192</v>
      </c>
      <c r="C39" s="1">
        <v>0</v>
      </c>
    </row>
    <row r="40" spans="1:3" x14ac:dyDescent="0.15">
      <c r="A40" t="s">
        <v>123</v>
      </c>
      <c r="B40" s="1" t="s">
        <v>192</v>
      </c>
      <c r="C40" s="1">
        <v>0</v>
      </c>
    </row>
    <row r="41" spans="1:3" x14ac:dyDescent="0.15">
      <c r="A41" t="s">
        <v>124</v>
      </c>
      <c r="B41" s="1" t="s">
        <v>196</v>
      </c>
      <c r="C41" s="1">
        <v>0</v>
      </c>
    </row>
    <row r="42" spans="1:3" x14ac:dyDescent="0.15">
      <c r="A42" t="s">
        <v>125</v>
      </c>
      <c r="B42" s="1" t="s">
        <v>192</v>
      </c>
      <c r="C42" s="1">
        <v>0</v>
      </c>
    </row>
    <row r="43" spans="1:3" x14ac:dyDescent="0.15">
      <c r="A43" t="s">
        <v>126</v>
      </c>
      <c r="B43" s="1" t="s">
        <v>193</v>
      </c>
      <c r="C43" s="1">
        <v>0</v>
      </c>
    </row>
    <row r="44" spans="1:3" x14ac:dyDescent="0.15">
      <c r="A44" t="s">
        <v>127</v>
      </c>
      <c r="B44" s="1" t="s">
        <v>193</v>
      </c>
      <c r="C44" s="1">
        <v>0</v>
      </c>
    </row>
    <row r="45" spans="1:3" x14ac:dyDescent="0.15">
      <c r="A45" t="s">
        <v>128</v>
      </c>
      <c r="B45" s="1" t="s">
        <v>193</v>
      </c>
      <c r="C45" s="1">
        <v>0</v>
      </c>
    </row>
    <row r="46" spans="1:3" x14ac:dyDescent="0.15">
      <c r="A46" t="s">
        <v>129</v>
      </c>
      <c r="B46" s="1" t="s">
        <v>193</v>
      </c>
      <c r="C46" s="1">
        <v>1</v>
      </c>
    </row>
    <row r="47" spans="1:3" x14ac:dyDescent="0.15">
      <c r="A47" t="s">
        <v>130</v>
      </c>
      <c r="B47" s="1" t="s">
        <v>193</v>
      </c>
      <c r="C47" s="1">
        <v>0</v>
      </c>
    </row>
    <row r="48" spans="1:3" x14ac:dyDescent="0.15">
      <c r="A48" t="s">
        <v>131</v>
      </c>
      <c r="B48" s="1" t="s">
        <v>192</v>
      </c>
      <c r="C48" s="1">
        <v>0</v>
      </c>
    </row>
    <row r="49" spans="1:3" x14ac:dyDescent="0.15">
      <c r="A49" t="s">
        <v>132</v>
      </c>
      <c r="B49" s="1" t="s">
        <v>192</v>
      </c>
      <c r="C49" s="1">
        <v>0</v>
      </c>
    </row>
    <row r="50" spans="1:3" x14ac:dyDescent="0.15">
      <c r="A50" t="s">
        <v>133</v>
      </c>
      <c r="B50" s="1" t="s">
        <v>192</v>
      </c>
      <c r="C50" s="1">
        <v>0</v>
      </c>
    </row>
    <row r="51" spans="1:3" x14ac:dyDescent="0.15">
      <c r="A51" t="s">
        <v>134</v>
      </c>
      <c r="B51" s="1" t="s">
        <v>193</v>
      </c>
      <c r="C51" s="1">
        <v>0</v>
      </c>
    </row>
    <row r="52" spans="1:3" x14ac:dyDescent="0.15">
      <c r="A52" t="s">
        <v>135</v>
      </c>
      <c r="B52" s="1" t="s">
        <v>192</v>
      </c>
      <c r="C52" s="1">
        <v>0</v>
      </c>
    </row>
    <row r="53" spans="1:3" x14ac:dyDescent="0.15">
      <c r="A53" t="s">
        <v>136</v>
      </c>
      <c r="B53" s="1" t="s">
        <v>192</v>
      </c>
      <c r="C53" s="1">
        <v>0</v>
      </c>
    </row>
    <row r="54" spans="1:3" x14ac:dyDescent="0.15">
      <c r="A54" t="s">
        <v>137</v>
      </c>
      <c r="B54" s="1" t="s">
        <v>192</v>
      </c>
      <c r="C54" s="1">
        <v>0</v>
      </c>
    </row>
    <row r="55" spans="1:3" x14ac:dyDescent="0.15">
      <c r="A55" t="s">
        <v>138</v>
      </c>
      <c r="B55" s="1" t="s">
        <v>192</v>
      </c>
      <c r="C55" s="1">
        <v>0</v>
      </c>
    </row>
    <row r="56" spans="1:3" x14ac:dyDescent="0.15">
      <c r="A56" t="s">
        <v>139</v>
      </c>
      <c r="B56" s="1" t="s">
        <v>192</v>
      </c>
      <c r="C56" s="1">
        <v>0</v>
      </c>
    </row>
    <row r="57" spans="1:3" x14ac:dyDescent="0.15">
      <c r="A57" t="s">
        <v>140</v>
      </c>
      <c r="B57" s="1" t="s">
        <v>193</v>
      </c>
      <c r="C57" s="1">
        <v>1</v>
      </c>
    </row>
    <row r="58" spans="1:3" x14ac:dyDescent="0.15">
      <c r="A58" t="s">
        <v>141</v>
      </c>
      <c r="B58" s="1" t="s">
        <v>192</v>
      </c>
      <c r="C58" s="1">
        <v>0</v>
      </c>
    </row>
    <row r="59" spans="1:3" x14ac:dyDescent="0.15">
      <c r="A59" t="s">
        <v>142</v>
      </c>
      <c r="B59" s="1" t="s">
        <v>192</v>
      </c>
      <c r="C59" s="1">
        <v>0</v>
      </c>
    </row>
    <row r="60" spans="1:3" x14ac:dyDescent="0.15">
      <c r="A60" t="s">
        <v>143</v>
      </c>
      <c r="B60" s="1" t="s">
        <v>192</v>
      </c>
      <c r="C60" s="1">
        <v>0</v>
      </c>
    </row>
    <row r="61" spans="1:3" x14ac:dyDescent="0.15">
      <c r="A61" t="s">
        <v>144</v>
      </c>
      <c r="B61" s="1" t="s">
        <v>192</v>
      </c>
      <c r="C61" s="1">
        <v>0</v>
      </c>
    </row>
    <row r="62" spans="1:3" x14ac:dyDescent="0.15">
      <c r="A62" t="s">
        <v>145</v>
      </c>
      <c r="B62" s="1" t="s">
        <v>192</v>
      </c>
      <c r="C62" s="1">
        <v>0</v>
      </c>
    </row>
    <row r="63" spans="1:3" x14ac:dyDescent="0.15">
      <c r="A63" t="s">
        <v>146</v>
      </c>
      <c r="B63" s="1" t="s">
        <v>192</v>
      </c>
      <c r="C63" s="1">
        <v>0</v>
      </c>
    </row>
    <row r="64" spans="1:3" x14ac:dyDescent="0.15">
      <c r="A64" t="s">
        <v>147</v>
      </c>
      <c r="B64" s="1" t="s">
        <v>195</v>
      </c>
      <c r="C64" s="1">
        <v>1</v>
      </c>
    </row>
    <row r="65" spans="1:3" x14ac:dyDescent="0.15">
      <c r="A65" t="s">
        <v>148</v>
      </c>
      <c r="B65" s="1" t="s">
        <v>196</v>
      </c>
      <c r="C65" s="1">
        <v>0</v>
      </c>
    </row>
    <row r="66" spans="1:3" x14ac:dyDescent="0.15">
      <c r="A66" t="s">
        <v>149</v>
      </c>
      <c r="B66" s="1" t="s">
        <v>195</v>
      </c>
      <c r="C66" s="1">
        <v>1</v>
      </c>
    </row>
    <row r="67" spans="1:3" x14ac:dyDescent="0.15">
      <c r="A67" t="s">
        <v>150</v>
      </c>
      <c r="B67" s="1" t="s">
        <v>195</v>
      </c>
      <c r="C67" s="1">
        <v>1</v>
      </c>
    </row>
    <row r="68" spans="1:3" x14ac:dyDescent="0.15">
      <c r="A68" t="s">
        <v>151</v>
      </c>
      <c r="B68" s="1" t="s">
        <v>195</v>
      </c>
      <c r="C68" s="1">
        <v>1</v>
      </c>
    </row>
    <row r="69" spans="1:3" x14ac:dyDescent="0.15">
      <c r="A69" t="s">
        <v>152</v>
      </c>
      <c r="B69" s="1" t="s">
        <v>195</v>
      </c>
      <c r="C69" s="1">
        <v>1</v>
      </c>
    </row>
    <row r="70" spans="1:3" x14ac:dyDescent="0.15">
      <c r="A70" t="s">
        <v>153</v>
      </c>
      <c r="B70" s="1" t="s">
        <v>192</v>
      </c>
      <c r="C70" s="1">
        <v>0</v>
      </c>
    </row>
    <row r="71" spans="1:3" x14ac:dyDescent="0.15">
      <c r="A71" t="s">
        <v>154</v>
      </c>
      <c r="B71" s="1" t="s">
        <v>192</v>
      </c>
      <c r="C71" s="1">
        <v>0</v>
      </c>
    </row>
    <row r="72" spans="1:3" x14ac:dyDescent="0.15">
      <c r="A72" t="s">
        <v>155</v>
      </c>
      <c r="B72" s="1" t="s">
        <v>195</v>
      </c>
      <c r="C72" s="1">
        <v>1</v>
      </c>
    </row>
    <row r="73" spans="1:3" x14ac:dyDescent="0.15">
      <c r="A73" t="s">
        <v>156</v>
      </c>
      <c r="B73" s="1" t="s">
        <v>192</v>
      </c>
      <c r="C73" s="1">
        <v>0</v>
      </c>
    </row>
    <row r="74" spans="1:3" x14ac:dyDescent="0.15">
      <c r="A74" t="s">
        <v>157</v>
      </c>
      <c r="B74" s="1" t="s">
        <v>195</v>
      </c>
      <c r="C74" s="1">
        <v>1</v>
      </c>
    </row>
    <row r="75" spans="1:3" x14ac:dyDescent="0.15">
      <c r="A75" t="s">
        <v>158</v>
      </c>
      <c r="B75" s="1" t="s">
        <v>194</v>
      </c>
      <c r="C75" s="1">
        <v>1</v>
      </c>
    </row>
    <row r="76" spans="1:3" x14ac:dyDescent="0.15">
      <c r="A76" t="s">
        <v>159</v>
      </c>
      <c r="B76" s="1" t="s">
        <v>192</v>
      </c>
      <c r="C76" s="1">
        <v>0</v>
      </c>
    </row>
    <row r="77" spans="1:3" x14ac:dyDescent="0.15">
      <c r="A77" t="s">
        <v>160</v>
      </c>
      <c r="B77" s="1" t="s">
        <v>193</v>
      </c>
      <c r="C77" s="1">
        <v>1</v>
      </c>
    </row>
    <row r="78" spans="1:3" x14ac:dyDescent="0.15">
      <c r="A78" t="s">
        <v>161</v>
      </c>
      <c r="B78" s="1" t="s">
        <v>193</v>
      </c>
      <c r="C78" s="1">
        <v>0</v>
      </c>
    </row>
    <row r="79" spans="1:3" x14ac:dyDescent="0.15">
      <c r="A79" t="s">
        <v>162</v>
      </c>
      <c r="B79" s="1" t="s">
        <v>193</v>
      </c>
      <c r="C79" s="1">
        <v>1</v>
      </c>
    </row>
    <row r="80" spans="1:3" x14ac:dyDescent="0.15">
      <c r="A80" t="s">
        <v>163</v>
      </c>
      <c r="B80" s="1" t="s">
        <v>192</v>
      </c>
      <c r="C80" s="1">
        <v>0</v>
      </c>
    </row>
    <row r="81" spans="1:3" x14ac:dyDescent="0.15">
      <c r="A81" t="s">
        <v>164</v>
      </c>
      <c r="B81" s="1" t="s">
        <v>192</v>
      </c>
      <c r="C81" s="1">
        <v>0</v>
      </c>
    </row>
    <row r="82" spans="1:3" x14ac:dyDescent="0.15">
      <c r="A82" t="s">
        <v>165</v>
      </c>
      <c r="B82" s="1" t="s">
        <v>193</v>
      </c>
      <c r="C82" s="1">
        <v>1</v>
      </c>
    </row>
    <row r="83" spans="1:3" x14ac:dyDescent="0.15">
      <c r="A83" t="s">
        <v>166</v>
      </c>
      <c r="B83" s="1" t="s">
        <v>193</v>
      </c>
      <c r="C83" s="1">
        <v>1</v>
      </c>
    </row>
    <row r="84" spans="1:3" x14ac:dyDescent="0.15">
      <c r="A84" t="s">
        <v>167</v>
      </c>
      <c r="B84" s="1" t="s">
        <v>192</v>
      </c>
      <c r="C84" s="1">
        <v>0</v>
      </c>
    </row>
    <row r="85" spans="1:3" x14ac:dyDescent="0.15">
      <c r="A85" t="s">
        <v>168</v>
      </c>
      <c r="B85" s="1" t="s">
        <v>192</v>
      </c>
      <c r="C85" s="1">
        <v>0</v>
      </c>
    </row>
    <row r="86" spans="1:3" x14ac:dyDescent="0.15">
      <c r="A86" t="s">
        <v>169</v>
      </c>
      <c r="B86" s="1" t="s">
        <v>194</v>
      </c>
      <c r="C86" s="1">
        <v>1</v>
      </c>
    </row>
    <row r="87" spans="1:3" x14ac:dyDescent="0.15">
      <c r="A87" t="s">
        <v>170</v>
      </c>
      <c r="B87" s="1" t="s">
        <v>196</v>
      </c>
      <c r="C87" s="1" t="s">
        <v>197</v>
      </c>
    </row>
    <row r="88" spans="1:3" x14ac:dyDescent="0.15">
      <c r="A88" t="s">
        <v>171</v>
      </c>
      <c r="B88" s="1" t="s">
        <v>192</v>
      </c>
      <c r="C88" s="1">
        <v>0</v>
      </c>
    </row>
    <row r="89" spans="1:3" x14ac:dyDescent="0.15">
      <c r="A89" t="s">
        <v>172</v>
      </c>
      <c r="B89" s="1" t="s">
        <v>192</v>
      </c>
      <c r="C89" s="1">
        <v>0</v>
      </c>
    </row>
    <row r="90" spans="1:3" x14ac:dyDescent="0.15">
      <c r="A90" t="s">
        <v>173</v>
      </c>
      <c r="B90" s="1" t="s">
        <v>192</v>
      </c>
      <c r="C90" s="1">
        <v>0</v>
      </c>
    </row>
    <row r="91" spans="1:3" x14ac:dyDescent="0.15">
      <c r="A91" t="s">
        <v>174</v>
      </c>
      <c r="B91" s="1" t="s">
        <v>195</v>
      </c>
      <c r="C91" s="1">
        <v>1</v>
      </c>
    </row>
    <row r="92" spans="1:3" x14ac:dyDescent="0.15">
      <c r="A92" t="s">
        <v>175</v>
      </c>
      <c r="B92" s="1" t="s">
        <v>192</v>
      </c>
      <c r="C92" s="1">
        <v>0</v>
      </c>
    </row>
    <row r="93" spans="1:3" x14ac:dyDescent="0.15">
      <c r="A93" t="s">
        <v>176</v>
      </c>
      <c r="B93" s="1" t="s">
        <v>195</v>
      </c>
      <c r="C93" s="1">
        <v>1</v>
      </c>
    </row>
    <row r="94" spans="1:3" x14ac:dyDescent="0.15">
      <c r="A94" t="s">
        <v>177</v>
      </c>
      <c r="B94" s="1" t="s">
        <v>192</v>
      </c>
      <c r="C94" s="1">
        <v>0</v>
      </c>
    </row>
    <row r="95" spans="1:3" x14ac:dyDescent="0.15">
      <c r="A95" t="s">
        <v>178</v>
      </c>
      <c r="B95" s="1" t="s">
        <v>193</v>
      </c>
      <c r="C95" s="1">
        <v>0</v>
      </c>
    </row>
    <row r="96" spans="1:3" x14ac:dyDescent="0.15">
      <c r="A96" t="s">
        <v>179</v>
      </c>
      <c r="B96" s="1" t="s">
        <v>192</v>
      </c>
      <c r="C96" s="1">
        <v>0</v>
      </c>
    </row>
    <row r="97" spans="1:3" x14ac:dyDescent="0.15">
      <c r="A97" t="s">
        <v>180</v>
      </c>
      <c r="B97" s="1" t="s">
        <v>195</v>
      </c>
      <c r="C97" s="1">
        <v>1</v>
      </c>
    </row>
    <row r="98" spans="1:3" x14ac:dyDescent="0.15">
      <c r="A98" t="s">
        <v>181</v>
      </c>
      <c r="B98" s="1" t="s">
        <v>192</v>
      </c>
      <c r="C98" s="1">
        <v>0</v>
      </c>
    </row>
    <row r="99" spans="1:3" x14ac:dyDescent="0.15">
      <c r="A99" t="s">
        <v>182</v>
      </c>
      <c r="B99" s="1" t="s">
        <v>195</v>
      </c>
      <c r="C99" s="1">
        <v>1</v>
      </c>
    </row>
    <row r="100" spans="1:3" x14ac:dyDescent="0.15">
      <c r="A100" t="s">
        <v>183</v>
      </c>
      <c r="B100" s="1" t="s">
        <v>193</v>
      </c>
      <c r="C100" s="1">
        <v>0</v>
      </c>
    </row>
    <row r="101" spans="1:3" x14ac:dyDescent="0.15">
      <c r="A101" t="s">
        <v>184</v>
      </c>
      <c r="B101" s="1" t="s">
        <v>192</v>
      </c>
      <c r="C101" s="1">
        <v>0</v>
      </c>
    </row>
    <row r="102" spans="1:3" x14ac:dyDescent="0.15">
      <c r="A102" t="s">
        <v>185</v>
      </c>
      <c r="B102" s="1" t="s">
        <v>192</v>
      </c>
      <c r="C102" s="1">
        <v>0</v>
      </c>
    </row>
    <row r="103" spans="1:3" x14ac:dyDescent="0.15">
      <c r="A103" t="s">
        <v>186</v>
      </c>
      <c r="B103" s="1" t="s">
        <v>193</v>
      </c>
      <c r="C103" s="1">
        <v>1</v>
      </c>
    </row>
    <row r="104" spans="1:3" x14ac:dyDescent="0.15">
      <c r="A104" t="s">
        <v>187</v>
      </c>
      <c r="B104" s="1" t="s">
        <v>192</v>
      </c>
      <c r="C104" s="1">
        <v>0</v>
      </c>
    </row>
    <row r="105" spans="1:3" x14ac:dyDescent="0.15">
      <c r="A105" t="s">
        <v>188</v>
      </c>
      <c r="B105" s="1" t="s">
        <v>192</v>
      </c>
      <c r="C105" s="1">
        <v>0</v>
      </c>
    </row>
    <row r="106" spans="1:3" x14ac:dyDescent="0.15">
      <c r="A106" t="s">
        <v>189</v>
      </c>
      <c r="B106" s="1" t="s">
        <v>192</v>
      </c>
      <c r="C106" s="1">
        <v>0</v>
      </c>
    </row>
    <row r="107" spans="1:3" x14ac:dyDescent="0.15">
      <c r="A107" t="s">
        <v>190</v>
      </c>
      <c r="B107" s="1" t="s">
        <v>193</v>
      </c>
      <c r="C107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workbookViewId="0">
      <selection activeCell="E21" sqref="E21"/>
    </sheetView>
  </sheetViews>
  <sheetFormatPr baseColWidth="10" defaultRowHeight="13" x14ac:dyDescent="0.15"/>
  <cols>
    <col min="1" max="1" width="35.33203125" bestFit="1" customWidth="1"/>
    <col min="2" max="2" width="13.6640625" customWidth="1"/>
    <col min="3" max="3" width="16.6640625" customWidth="1"/>
    <col min="4" max="4" width="10.83203125" style="3"/>
    <col min="6" max="6" width="37" bestFit="1" customWidth="1"/>
    <col min="7" max="7" width="16.83203125" customWidth="1"/>
    <col min="8" max="8" width="19.33203125" customWidth="1"/>
    <col min="11" max="11" width="35.33203125" bestFit="1" customWidth="1"/>
    <col min="12" max="12" width="12.6640625" customWidth="1"/>
    <col min="13" max="13" width="11.83203125" bestFit="1" customWidth="1"/>
    <col min="14" max="14" width="16.1640625" customWidth="1"/>
    <col min="15" max="15" width="4.33203125" customWidth="1"/>
  </cols>
  <sheetData>
    <row r="1" spans="1:14" x14ac:dyDescent="0.15">
      <c r="B1" s="94" t="s">
        <v>358</v>
      </c>
      <c r="C1" s="94"/>
      <c r="G1" s="94" t="s">
        <v>358</v>
      </c>
      <c r="H1" s="94"/>
      <c r="L1" s="94" t="s">
        <v>358</v>
      </c>
      <c r="M1" s="94"/>
    </row>
    <row r="2" spans="1:14" x14ac:dyDescent="0.15">
      <c r="A2" s="9" t="s">
        <v>353</v>
      </c>
      <c r="B2" s="6" t="s">
        <v>359</v>
      </c>
      <c r="C2" s="6" t="s">
        <v>8</v>
      </c>
      <c r="D2" s="6" t="s">
        <v>377</v>
      </c>
      <c r="E2" s="6"/>
      <c r="F2" s="9" t="s">
        <v>353</v>
      </c>
      <c r="G2" s="10" t="s">
        <v>359</v>
      </c>
      <c r="H2" s="10" t="s">
        <v>8</v>
      </c>
      <c r="I2" s="10"/>
      <c r="K2" s="9" t="s">
        <v>353</v>
      </c>
      <c r="L2" s="6" t="s">
        <v>359</v>
      </c>
      <c r="M2" s="6" t="s">
        <v>8</v>
      </c>
    </row>
    <row r="3" spans="1:14" x14ac:dyDescent="0.15">
      <c r="A3" t="s">
        <v>354</v>
      </c>
      <c r="B3" s="3">
        <v>10</v>
      </c>
      <c r="C3" s="3">
        <v>18</v>
      </c>
      <c r="D3" s="6">
        <f>SUM(B3:C3)</f>
        <v>28</v>
      </c>
      <c r="E3" s="6"/>
      <c r="F3" t="s">
        <v>354</v>
      </c>
      <c r="G3" s="11">
        <f>B3/$B$7</f>
        <v>0.47619047619047616</v>
      </c>
      <c r="H3" s="11">
        <f>C3/$C$7</f>
        <v>0.48648648648648651</v>
      </c>
      <c r="I3" s="10"/>
      <c r="K3" t="s">
        <v>354</v>
      </c>
      <c r="L3" s="11">
        <f>B3/$D3</f>
        <v>0.35714285714285715</v>
      </c>
      <c r="M3" s="11">
        <f>C3/$D3</f>
        <v>0.6428571428571429</v>
      </c>
    </row>
    <row r="4" spans="1:14" x14ac:dyDescent="0.15">
      <c r="A4" t="s">
        <v>355</v>
      </c>
      <c r="B4" s="3">
        <v>2</v>
      </c>
      <c r="C4" s="3">
        <v>2</v>
      </c>
      <c r="D4" s="6">
        <f t="shared" ref="D4:D6" si="0">SUM(B4:C4)</f>
        <v>4</v>
      </c>
      <c r="E4" s="6"/>
      <c r="F4" t="s">
        <v>355</v>
      </c>
      <c r="G4" s="11">
        <f t="shared" ref="G4:G6" si="1">B4/$B$7</f>
        <v>9.5238095238095233E-2</v>
      </c>
      <c r="H4" s="11">
        <f t="shared" ref="H4:H6" si="2">C4/$C$7</f>
        <v>5.4054054054054057E-2</v>
      </c>
      <c r="I4" s="10"/>
      <c r="K4" t="s">
        <v>355</v>
      </c>
      <c r="L4" s="11">
        <f t="shared" ref="L4:L6" si="3">B4/$D4</f>
        <v>0.5</v>
      </c>
      <c r="M4" s="11">
        <f t="shared" ref="M4:M6" si="4">C4/$D4</f>
        <v>0.5</v>
      </c>
    </row>
    <row r="5" spans="1:14" x14ac:dyDescent="0.15">
      <c r="A5" t="s">
        <v>356</v>
      </c>
      <c r="B5" s="3">
        <v>5</v>
      </c>
      <c r="C5" s="3">
        <v>7</v>
      </c>
      <c r="D5" s="6">
        <f t="shared" si="0"/>
        <v>12</v>
      </c>
      <c r="E5" s="6"/>
      <c r="F5" t="s">
        <v>356</v>
      </c>
      <c r="G5" s="11">
        <f t="shared" si="1"/>
        <v>0.23809523809523808</v>
      </c>
      <c r="H5" s="11">
        <f t="shared" si="2"/>
        <v>0.1891891891891892</v>
      </c>
      <c r="I5" s="10"/>
      <c r="K5" t="s">
        <v>356</v>
      </c>
      <c r="L5" s="11">
        <f t="shared" si="3"/>
        <v>0.41666666666666669</v>
      </c>
      <c r="M5" s="11">
        <f t="shared" si="4"/>
        <v>0.58333333333333337</v>
      </c>
    </row>
    <row r="6" spans="1:14" x14ac:dyDescent="0.15">
      <c r="A6" t="s">
        <v>357</v>
      </c>
      <c r="B6" s="3">
        <v>4</v>
      </c>
      <c r="C6" s="3">
        <v>10</v>
      </c>
      <c r="D6" s="6">
        <f t="shared" si="0"/>
        <v>14</v>
      </c>
      <c r="E6" s="6"/>
      <c r="F6" t="s">
        <v>357</v>
      </c>
      <c r="G6" s="11">
        <f t="shared" si="1"/>
        <v>0.19047619047619047</v>
      </c>
      <c r="H6" s="11">
        <f t="shared" si="2"/>
        <v>0.27027027027027029</v>
      </c>
      <c r="I6" s="10"/>
      <c r="K6" t="s">
        <v>357</v>
      </c>
      <c r="L6" s="11">
        <f t="shared" si="3"/>
        <v>0.2857142857142857</v>
      </c>
      <c r="M6" s="11">
        <f t="shared" si="4"/>
        <v>0.7142857142857143</v>
      </c>
    </row>
    <row r="7" spans="1:14" x14ac:dyDescent="0.15">
      <c r="A7" s="9" t="s">
        <v>377</v>
      </c>
      <c r="B7" s="10">
        <f>SUM(B3:B6)</f>
        <v>21</v>
      </c>
      <c r="C7" s="10">
        <f>SUM(C3:C6)</f>
        <v>37</v>
      </c>
      <c r="L7" s="3"/>
      <c r="M7" s="3"/>
    </row>
    <row r="8" spans="1:14" x14ac:dyDescent="0.15">
      <c r="B8" s="3"/>
      <c r="C8" s="3"/>
      <c r="L8" s="3"/>
      <c r="M8" s="3"/>
    </row>
    <row r="10" spans="1:14" x14ac:dyDescent="0.15">
      <c r="B10" s="94" t="s">
        <v>360</v>
      </c>
      <c r="C10" s="94"/>
      <c r="D10" s="94"/>
      <c r="E10" s="6"/>
      <c r="F10" s="10"/>
      <c r="G10" s="10"/>
      <c r="H10" s="10"/>
      <c r="I10" s="10"/>
      <c r="L10" s="94" t="s">
        <v>360</v>
      </c>
      <c r="M10" s="94"/>
      <c r="N10" s="94"/>
    </row>
    <row r="11" spans="1:14" x14ac:dyDescent="0.15">
      <c r="A11" s="9" t="s">
        <v>353</v>
      </c>
      <c r="B11" s="6" t="s">
        <v>12</v>
      </c>
      <c r="C11" s="6" t="s">
        <v>6</v>
      </c>
      <c r="D11" s="6" t="s">
        <v>8</v>
      </c>
      <c r="E11" s="6" t="s">
        <v>377</v>
      </c>
      <c r="F11" s="10"/>
      <c r="G11" s="10"/>
      <c r="H11" s="10"/>
      <c r="I11" s="10"/>
      <c r="K11" s="9" t="s">
        <v>353</v>
      </c>
      <c r="L11" s="6" t="s">
        <v>12</v>
      </c>
      <c r="M11" s="6" t="s">
        <v>6</v>
      </c>
      <c r="N11" s="6" t="s">
        <v>8</v>
      </c>
    </row>
    <row r="12" spans="1:14" x14ac:dyDescent="0.15">
      <c r="A12" t="s">
        <v>354</v>
      </c>
      <c r="B12" s="3">
        <v>3</v>
      </c>
      <c r="C12" s="3">
        <v>7</v>
      </c>
      <c r="D12" s="3">
        <v>18</v>
      </c>
      <c r="E12" s="6">
        <f>SUM(B12:D12)</f>
        <v>28</v>
      </c>
      <c r="F12" s="10"/>
      <c r="G12" s="10"/>
      <c r="H12" s="10"/>
      <c r="I12" s="10"/>
      <c r="K12" t="s">
        <v>354</v>
      </c>
      <c r="L12" s="11">
        <f>B12/$E12</f>
        <v>0.10714285714285714</v>
      </c>
      <c r="M12" s="11">
        <f t="shared" ref="M12:N12" si="5">C12/$E12</f>
        <v>0.25</v>
      </c>
      <c r="N12" s="11">
        <f t="shared" si="5"/>
        <v>0.6428571428571429</v>
      </c>
    </row>
    <row r="13" spans="1:14" x14ac:dyDescent="0.15">
      <c r="A13" t="s">
        <v>355</v>
      </c>
      <c r="B13" s="3">
        <v>2</v>
      </c>
      <c r="C13" s="3">
        <v>0</v>
      </c>
      <c r="D13" s="3">
        <v>2</v>
      </c>
      <c r="E13" s="6">
        <f t="shared" ref="E13:E15" si="6">SUM(B13:D13)</f>
        <v>4</v>
      </c>
      <c r="F13" s="10"/>
      <c r="G13" s="10"/>
      <c r="H13" s="10"/>
      <c r="I13" s="10"/>
      <c r="K13" t="s">
        <v>355</v>
      </c>
      <c r="L13" s="11">
        <f t="shared" ref="L13:L15" si="7">B13/$E13</f>
        <v>0.5</v>
      </c>
      <c r="M13" s="11">
        <f t="shared" ref="M13:M15" si="8">C13/$E13</f>
        <v>0</v>
      </c>
      <c r="N13" s="11">
        <f t="shared" ref="N13:N15" si="9">D13/$E13</f>
        <v>0.5</v>
      </c>
    </row>
    <row r="14" spans="1:14" x14ac:dyDescent="0.15">
      <c r="A14" t="s">
        <v>356</v>
      </c>
      <c r="B14" s="3">
        <v>1</v>
      </c>
      <c r="C14" s="3">
        <v>4</v>
      </c>
      <c r="D14" s="3">
        <v>7</v>
      </c>
      <c r="E14" s="6">
        <f t="shared" si="6"/>
        <v>12</v>
      </c>
      <c r="F14" s="10"/>
      <c r="G14" s="10"/>
      <c r="H14" s="10"/>
      <c r="I14" s="10"/>
      <c r="K14" t="s">
        <v>356</v>
      </c>
      <c r="L14" s="11">
        <f t="shared" si="7"/>
        <v>8.3333333333333329E-2</v>
      </c>
      <c r="M14" s="11">
        <f t="shared" si="8"/>
        <v>0.33333333333333331</v>
      </c>
      <c r="N14" s="11">
        <f t="shared" si="9"/>
        <v>0.58333333333333337</v>
      </c>
    </row>
    <row r="15" spans="1:14" x14ac:dyDescent="0.15">
      <c r="A15" t="s">
        <v>357</v>
      </c>
      <c r="B15" s="3">
        <v>0</v>
      </c>
      <c r="C15" s="3">
        <v>4</v>
      </c>
      <c r="D15" s="3">
        <v>10</v>
      </c>
      <c r="E15" s="6">
        <f t="shared" si="6"/>
        <v>14</v>
      </c>
      <c r="F15" s="10"/>
      <c r="G15" s="10"/>
      <c r="H15" s="10"/>
      <c r="I15" s="10"/>
      <c r="K15" t="s">
        <v>357</v>
      </c>
      <c r="L15" s="11">
        <f t="shared" si="7"/>
        <v>0</v>
      </c>
      <c r="M15" s="11">
        <f t="shared" si="8"/>
        <v>0.2857142857142857</v>
      </c>
      <c r="N15" s="11">
        <f t="shared" si="9"/>
        <v>0.7142857142857143</v>
      </c>
    </row>
    <row r="16" spans="1:14" x14ac:dyDescent="0.15">
      <c r="A16" s="9" t="s">
        <v>377</v>
      </c>
      <c r="B16" s="10">
        <f>SUM(B12:B15)</f>
        <v>6</v>
      </c>
      <c r="C16" s="10">
        <f t="shared" ref="C16:D16" si="10">SUM(C12:C15)</f>
        <v>15</v>
      </c>
      <c r="D16" s="10">
        <f t="shared" si="10"/>
        <v>37</v>
      </c>
      <c r="E16" s="3"/>
      <c r="F16" s="3"/>
      <c r="G16" s="3"/>
      <c r="H16" s="3"/>
      <c r="I16" s="3"/>
      <c r="L16" s="3"/>
      <c r="M16" s="3"/>
      <c r="N16" s="3"/>
    </row>
    <row r="17" spans="1:14" x14ac:dyDescent="0.15">
      <c r="B17" s="3"/>
      <c r="C17" s="3"/>
      <c r="E17" s="3"/>
      <c r="F17" s="3"/>
      <c r="G17" s="3"/>
      <c r="H17" s="3"/>
      <c r="I17" s="3"/>
      <c r="L17" s="3"/>
      <c r="M17" s="3"/>
      <c r="N17" s="3"/>
    </row>
    <row r="18" spans="1:14" x14ac:dyDescent="0.15">
      <c r="G18" s="94" t="s">
        <v>358</v>
      </c>
      <c r="H18" s="94"/>
      <c r="I18" s="3"/>
    </row>
    <row r="19" spans="1:14" x14ac:dyDescent="0.15">
      <c r="A19" s="75"/>
      <c r="B19" s="95" t="s">
        <v>358</v>
      </c>
      <c r="C19" s="95"/>
      <c r="D19" s="76"/>
      <c r="F19" s="9" t="s">
        <v>361</v>
      </c>
      <c r="G19" s="10" t="s">
        <v>359</v>
      </c>
      <c r="H19" s="10" t="s">
        <v>8</v>
      </c>
      <c r="I19" s="10"/>
      <c r="L19" s="94" t="s">
        <v>358</v>
      </c>
      <c r="M19" s="94"/>
    </row>
    <row r="20" spans="1:14" x14ac:dyDescent="0.15">
      <c r="A20" s="77" t="s">
        <v>361</v>
      </c>
      <c r="B20" s="78" t="s">
        <v>359</v>
      </c>
      <c r="C20" s="78" t="s">
        <v>8</v>
      </c>
      <c r="D20" s="78" t="s">
        <v>377</v>
      </c>
      <c r="F20" t="s">
        <v>219</v>
      </c>
      <c r="G20" s="11">
        <f>B21/B$24</f>
        <v>0.66666666666666663</v>
      </c>
      <c r="H20" s="11">
        <f>C21/C$24</f>
        <v>0.5641025641025641</v>
      </c>
      <c r="K20" s="9" t="s">
        <v>361</v>
      </c>
      <c r="L20" s="6" t="s">
        <v>359</v>
      </c>
      <c r="M20" s="6" t="s">
        <v>8</v>
      </c>
    </row>
    <row r="21" spans="1:14" x14ac:dyDescent="0.15">
      <c r="A21" s="75" t="s">
        <v>219</v>
      </c>
      <c r="B21" s="76">
        <v>14</v>
      </c>
      <c r="C21" s="76">
        <v>22</v>
      </c>
      <c r="D21" s="78">
        <f>SUM(B21:C21)</f>
        <v>36</v>
      </c>
      <c r="F21" t="s">
        <v>220</v>
      </c>
      <c r="G21" s="11">
        <f t="shared" ref="G21:G22" si="11">B22/B$24</f>
        <v>0.2857142857142857</v>
      </c>
      <c r="H21" s="11">
        <f t="shared" ref="H21:H22" si="12">C22/C$24</f>
        <v>0.20512820512820512</v>
      </c>
      <c r="K21" t="s">
        <v>219</v>
      </c>
      <c r="L21" s="11">
        <f>B21/$D21</f>
        <v>0.3888888888888889</v>
      </c>
      <c r="M21" s="11">
        <f>C21/$D21</f>
        <v>0.61111111111111116</v>
      </c>
    </row>
    <row r="22" spans="1:14" x14ac:dyDescent="0.15">
      <c r="A22" s="75" t="s">
        <v>220</v>
      </c>
      <c r="B22" s="76">
        <v>6</v>
      </c>
      <c r="C22" s="76">
        <v>8</v>
      </c>
      <c r="D22" s="78">
        <f t="shared" ref="D22:D23" si="13">SUM(B22:C22)</f>
        <v>14</v>
      </c>
      <c r="F22" t="s">
        <v>221</v>
      </c>
      <c r="G22" s="11">
        <f t="shared" si="11"/>
        <v>4.7619047619047616E-2</v>
      </c>
      <c r="H22" s="11">
        <f t="shared" si="12"/>
        <v>0.23076923076923078</v>
      </c>
      <c r="K22" t="s">
        <v>220</v>
      </c>
      <c r="L22" s="11">
        <f t="shared" ref="L22:L23" si="14">B22/$D22</f>
        <v>0.42857142857142855</v>
      </c>
      <c r="M22" s="11">
        <f t="shared" ref="M22:M23" si="15">C22/$D22</f>
        <v>0.5714285714285714</v>
      </c>
    </row>
    <row r="23" spans="1:14" x14ac:dyDescent="0.15">
      <c r="A23" s="75" t="s">
        <v>221</v>
      </c>
      <c r="B23" s="76">
        <v>1</v>
      </c>
      <c r="C23" s="76">
        <v>9</v>
      </c>
      <c r="D23" s="78">
        <f t="shared" si="13"/>
        <v>10</v>
      </c>
      <c r="F23" s="9"/>
      <c r="K23" t="s">
        <v>221</v>
      </c>
      <c r="L23" s="11">
        <f t="shared" si="14"/>
        <v>0.1</v>
      </c>
      <c r="M23" s="11">
        <f t="shared" si="15"/>
        <v>0.9</v>
      </c>
    </row>
    <row r="24" spans="1:14" x14ac:dyDescent="0.15">
      <c r="A24" s="77" t="s">
        <v>377</v>
      </c>
      <c r="B24" s="78">
        <f>SUM(B21:B23)</f>
        <v>21</v>
      </c>
      <c r="C24" s="78">
        <f>SUM(C21:C23)</f>
        <v>39</v>
      </c>
      <c r="D24" s="76"/>
      <c r="L24" s="3"/>
      <c r="M24" s="3"/>
    </row>
    <row r="25" spans="1:14" x14ac:dyDescent="0.15">
      <c r="B25" s="3"/>
      <c r="C25" s="3"/>
      <c r="L25" s="3"/>
      <c r="M25" s="3"/>
    </row>
    <row r="27" spans="1:14" x14ac:dyDescent="0.15">
      <c r="B27" s="94" t="s">
        <v>358</v>
      </c>
      <c r="C27" s="94"/>
      <c r="G27" s="94" t="s">
        <v>358</v>
      </c>
      <c r="H27" s="94"/>
      <c r="I27" s="3"/>
      <c r="L27" s="94" t="s">
        <v>358</v>
      </c>
      <c r="M27" s="94"/>
    </row>
    <row r="28" spans="1:14" x14ac:dyDescent="0.15">
      <c r="A28" s="9" t="s">
        <v>362</v>
      </c>
      <c r="B28" s="6" t="s">
        <v>359</v>
      </c>
      <c r="C28" s="6" t="s">
        <v>8</v>
      </c>
      <c r="D28" s="6" t="s">
        <v>377</v>
      </c>
      <c r="F28" s="9" t="s">
        <v>362</v>
      </c>
      <c r="G28" s="10" t="s">
        <v>359</v>
      </c>
      <c r="H28" s="10" t="s">
        <v>8</v>
      </c>
      <c r="I28" s="10"/>
      <c r="K28" s="9" t="s">
        <v>362</v>
      </c>
      <c r="L28" s="6" t="s">
        <v>359</v>
      </c>
      <c r="M28" s="6" t="s">
        <v>8</v>
      </c>
    </row>
    <row r="29" spans="1:14" x14ac:dyDescent="0.15">
      <c r="A29" t="s">
        <v>363</v>
      </c>
      <c r="B29" s="3">
        <v>8</v>
      </c>
      <c r="C29" s="3">
        <v>16</v>
      </c>
      <c r="D29" s="6">
        <f>SUM(B29:C29)</f>
        <v>24</v>
      </c>
      <c r="F29" t="s">
        <v>363</v>
      </c>
      <c r="G29" s="11">
        <f>B29/B$34</f>
        <v>0.27586206896551724</v>
      </c>
      <c r="H29" s="11">
        <f>C29/C$34</f>
        <v>0.37209302325581395</v>
      </c>
      <c r="K29" t="s">
        <v>363</v>
      </c>
      <c r="L29" s="11">
        <f>B29/$D29</f>
        <v>0.33333333333333331</v>
      </c>
      <c r="M29" s="11">
        <f>C29/$D29</f>
        <v>0.66666666666666663</v>
      </c>
    </row>
    <row r="30" spans="1:14" x14ac:dyDescent="0.15">
      <c r="A30" t="s">
        <v>364</v>
      </c>
      <c r="B30" s="3">
        <v>4</v>
      </c>
      <c r="C30" s="3">
        <v>5</v>
      </c>
      <c r="D30" s="6">
        <f t="shared" ref="D30:D33" si="16">SUM(B30:C30)</f>
        <v>9</v>
      </c>
      <c r="F30" t="s">
        <v>364</v>
      </c>
      <c r="G30" s="11">
        <f t="shared" ref="G30:H33" si="17">B30/B$34</f>
        <v>0.13793103448275862</v>
      </c>
      <c r="H30" s="11">
        <f t="shared" si="17"/>
        <v>0.11627906976744186</v>
      </c>
      <c r="K30" t="s">
        <v>364</v>
      </c>
      <c r="L30" s="11">
        <f t="shared" ref="L30:L33" si="18">B30/$D30</f>
        <v>0.44444444444444442</v>
      </c>
      <c r="M30" s="11">
        <f t="shared" ref="M30:M33" si="19">C30/$D30</f>
        <v>0.55555555555555558</v>
      </c>
    </row>
    <row r="31" spans="1:14" x14ac:dyDescent="0.15">
      <c r="A31" t="s">
        <v>365</v>
      </c>
      <c r="B31" s="3">
        <v>2</v>
      </c>
      <c r="C31" s="3">
        <v>4</v>
      </c>
      <c r="D31" s="6">
        <f t="shared" si="16"/>
        <v>6</v>
      </c>
      <c r="F31" t="s">
        <v>365</v>
      </c>
      <c r="G31" s="11">
        <f t="shared" si="17"/>
        <v>6.8965517241379309E-2</v>
      </c>
      <c r="H31" s="11">
        <f t="shared" si="17"/>
        <v>9.3023255813953487E-2</v>
      </c>
      <c r="K31" t="s">
        <v>365</v>
      </c>
      <c r="L31" s="11">
        <f t="shared" si="18"/>
        <v>0.33333333333333331</v>
      </c>
      <c r="M31" s="11">
        <f t="shared" si="19"/>
        <v>0.66666666666666663</v>
      </c>
    </row>
    <row r="32" spans="1:14" x14ac:dyDescent="0.15">
      <c r="A32" t="s">
        <v>366</v>
      </c>
      <c r="B32" s="3">
        <v>7</v>
      </c>
      <c r="C32" s="3">
        <v>13</v>
      </c>
      <c r="D32" s="6">
        <f t="shared" si="16"/>
        <v>20</v>
      </c>
      <c r="F32" t="s">
        <v>366</v>
      </c>
      <c r="G32" s="11">
        <f t="shared" si="17"/>
        <v>0.2413793103448276</v>
      </c>
      <c r="H32" s="11">
        <f t="shared" si="17"/>
        <v>0.30232558139534882</v>
      </c>
      <c r="K32" t="s">
        <v>366</v>
      </c>
      <c r="L32" s="11">
        <f t="shared" si="18"/>
        <v>0.35</v>
      </c>
      <c r="M32" s="11">
        <f t="shared" si="19"/>
        <v>0.65</v>
      </c>
    </row>
    <row r="33" spans="1:13" x14ac:dyDescent="0.15">
      <c r="A33" t="s">
        <v>197</v>
      </c>
      <c r="B33" s="3">
        <v>8</v>
      </c>
      <c r="C33" s="3">
        <v>5</v>
      </c>
      <c r="D33" s="6">
        <f t="shared" si="16"/>
        <v>13</v>
      </c>
      <c r="F33" t="s">
        <v>197</v>
      </c>
      <c r="G33" s="11">
        <f t="shared" si="17"/>
        <v>0.27586206896551724</v>
      </c>
      <c r="H33" s="11">
        <f t="shared" si="17"/>
        <v>0.11627906976744186</v>
      </c>
      <c r="K33" s="3" t="s">
        <v>197</v>
      </c>
      <c r="L33" s="11">
        <f t="shared" si="18"/>
        <v>0.61538461538461542</v>
      </c>
      <c r="M33" s="11">
        <f t="shared" si="19"/>
        <v>0.38461538461538464</v>
      </c>
    </row>
    <row r="34" spans="1:13" x14ac:dyDescent="0.15">
      <c r="A34" s="9" t="s">
        <v>377</v>
      </c>
      <c r="B34" s="10">
        <f>SUM(B29:B33)</f>
        <v>29</v>
      </c>
      <c r="C34" s="10">
        <f>SUM(C29:C33)</f>
        <v>43</v>
      </c>
      <c r="F34" s="9"/>
      <c r="L34" s="3"/>
      <c r="M34" s="3"/>
    </row>
    <row r="35" spans="1:13" x14ac:dyDescent="0.15">
      <c r="B35" s="10"/>
      <c r="C35" s="10"/>
      <c r="L35" s="3"/>
      <c r="M35" s="3"/>
    </row>
    <row r="37" spans="1:13" x14ac:dyDescent="0.15">
      <c r="B37" s="94" t="s">
        <v>358</v>
      </c>
      <c r="C37" s="94"/>
      <c r="G37" s="94" t="s">
        <v>358</v>
      </c>
      <c r="H37" s="94"/>
      <c r="L37" s="94" t="s">
        <v>358</v>
      </c>
      <c r="M37" s="94"/>
    </row>
    <row r="38" spans="1:13" x14ac:dyDescent="0.15">
      <c r="A38" s="9" t="s">
        <v>367</v>
      </c>
      <c r="B38" s="6" t="s">
        <v>359</v>
      </c>
      <c r="C38" s="6" t="s">
        <v>8</v>
      </c>
      <c r="D38" s="6" t="s">
        <v>377</v>
      </c>
      <c r="F38" s="9" t="s">
        <v>367</v>
      </c>
      <c r="G38" s="10" t="s">
        <v>359</v>
      </c>
      <c r="H38" s="10" t="s">
        <v>8</v>
      </c>
      <c r="K38" s="9" t="s">
        <v>367</v>
      </c>
      <c r="L38" s="6" t="s">
        <v>359</v>
      </c>
      <c r="M38" s="6" t="s">
        <v>8</v>
      </c>
    </row>
    <row r="39" spans="1:13" x14ac:dyDescent="0.15">
      <c r="A39" t="s">
        <v>194</v>
      </c>
      <c r="B39" s="3">
        <v>1</v>
      </c>
      <c r="C39" s="3">
        <v>0</v>
      </c>
      <c r="D39" s="6">
        <f>SUM(B39:C39)</f>
        <v>1</v>
      </c>
      <c r="F39" t="s">
        <v>194</v>
      </c>
      <c r="G39" s="11">
        <f>B39/B$44</f>
        <v>3.3333333333333333E-2</v>
      </c>
      <c r="H39" s="11">
        <f>C39/C$44</f>
        <v>0</v>
      </c>
      <c r="K39" t="s">
        <v>194</v>
      </c>
      <c r="L39" s="11">
        <f>B39/$D39</f>
        <v>1</v>
      </c>
      <c r="M39" s="11">
        <f>C39/$D39</f>
        <v>0</v>
      </c>
    </row>
    <row r="40" spans="1:13" x14ac:dyDescent="0.15">
      <c r="A40" t="s">
        <v>195</v>
      </c>
      <c r="B40" s="3">
        <v>2</v>
      </c>
      <c r="C40" s="3">
        <v>11</v>
      </c>
      <c r="D40" s="6">
        <f t="shared" ref="D40:D43" si="20">SUM(B40:C40)</f>
        <v>13</v>
      </c>
      <c r="F40" t="s">
        <v>195</v>
      </c>
      <c r="G40" s="11">
        <f t="shared" ref="G40:G43" si="21">B40/B$44</f>
        <v>6.6666666666666666E-2</v>
      </c>
      <c r="H40" s="11">
        <f t="shared" ref="H40:H43" si="22">C40/C$44</f>
        <v>0.2391304347826087</v>
      </c>
      <c r="I40" s="13">
        <f>SUM(G39:G40)</f>
        <v>0.1</v>
      </c>
      <c r="K40" t="s">
        <v>195</v>
      </c>
      <c r="L40" s="11">
        <f t="shared" ref="L40:L43" si="23">B40/$D40</f>
        <v>0.15384615384615385</v>
      </c>
      <c r="M40" s="11">
        <f t="shared" ref="M40:M43" si="24">C40/$D40</f>
        <v>0.84615384615384615</v>
      </c>
    </row>
    <row r="41" spans="1:13" x14ac:dyDescent="0.15">
      <c r="A41" t="s">
        <v>193</v>
      </c>
      <c r="B41" s="3">
        <v>10</v>
      </c>
      <c r="C41" s="3">
        <v>11</v>
      </c>
      <c r="D41" s="6">
        <f t="shared" si="20"/>
        <v>21</v>
      </c>
      <c r="F41" t="s">
        <v>193</v>
      </c>
      <c r="G41" s="11">
        <f t="shared" si="21"/>
        <v>0.33333333333333331</v>
      </c>
      <c r="H41" s="11">
        <f t="shared" si="22"/>
        <v>0.2391304347826087</v>
      </c>
      <c r="K41" t="s">
        <v>193</v>
      </c>
      <c r="L41" s="11">
        <f t="shared" si="23"/>
        <v>0.47619047619047616</v>
      </c>
      <c r="M41" s="11">
        <f t="shared" si="24"/>
        <v>0.52380952380952384</v>
      </c>
    </row>
    <row r="42" spans="1:13" x14ac:dyDescent="0.15">
      <c r="A42" t="s">
        <v>192</v>
      </c>
      <c r="B42" s="3">
        <v>16</v>
      </c>
      <c r="C42" s="3">
        <v>24</v>
      </c>
      <c r="D42" s="6">
        <f t="shared" si="20"/>
        <v>40</v>
      </c>
      <c r="F42" t="s">
        <v>192</v>
      </c>
      <c r="G42" s="11">
        <f t="shared" si="21"/>
        <v>0.53333333333333333</v>
      </c>
      <c r="H42" s="11">
        <f t="shared" si="22"/>
        <v>0.52173913043478259</v>
      </c>
      <c r="K42" t="s">
        <v>192</v>
      </c>
      <c r="L42" s="11">
        <f t="shared" si="23"/>
        <v>0.4</v>
      </c>
      <c r="M42" s="11">
        <f t="shared" si="24"/>
        <v>0.6</v>
      </c>
    </row>
    <row r="43" spans="1:13" x14ac:dyDescent="0.15">
      <c r="A43" t="s">
        <v>196</v>
      </c>
      <c r="B43" s="3">
        <v>1</v>
      </c>
      <c r="C43" s="3">
        <v>0</v>
      </c>
      <c r="D43" s="6">
        <f t="shared" si="20"/>
        <v>1</v>
      </c>
      <c r="F43" t="s">
        <v>196</v>
      </c>
      <c r="G43" s="11">
        <f t="shared" si="21"/>
        <v>3.3333333333333333E-2</v>
      </c>
      <c r="H43" s="11">
        <f t="shared" si="22"/>
        <v>0</v>
      </c>
      <c r="K43" t="s">
        <v>196</v>
      </c>
      <c r="L43" s="11">
        <f t="shared" si="23"/>
        <v>1</v>
      </c>
      <c r="M43" s="11">
        <f t="shared" si="24"/>
        <v>0</v>
      </c>
    </row>
    <row r="44" spans="1:13" x14ac:dyDescent="0.15">
      <c r="A44" s="9" t="s">
        <v>377</v>
      </c>
      <c r="B44" s="10">
        <f>SUM(B39:B43)</f>
        <v>30</v>
      </c>
      <c r="C44" s="10">
        <f>SUM(C39:C43)</f>
        <v>46</v>
      </c>
      <c r="L44" s="3"/>
      <c r="M44" s="3"/>
    </row>
    <row r="45" spans="1:13" x14ac:dyDescent="0.15">
      <c r="B45" s="3"/>
      <c r="C45" s="3"/>
      <c r="L45" s="3"/>
      <c r="M45" s="3"/>
    </row>
    <row r="47" spans="1:13" x14ac:dyDescent="0.15">
      <c r="B47" s="94" t="s">
        <v>358</v>
      </c>
      <c r="C47" s="94"/>
      <c r="D47" s="6"/>
      <c r="G47" s="94" t="s">
        <v>358</v>
      </c>
      <c r="H47" s="94"/>
      <c r="L47" s="94" t="s">
        <v>358</v>
      </c>
      <c r="M47" s="94"/>
    </row>
    <row r="48" spans="1:13" x14ac:dyDescent="0.15">
      <c r="A48" s="9" t="s">
        <v>368</v>
      </c>
      <c r="B48" s="6" t="s">
        <v>359</v>
      </c>
      <c r="C48" s="6" t="s">
        <v>8</v>
      </c>
      <c r="D48" s="6" t="s">
        <v>377</v>
      </c>
      <c r="F48" s="9" t="s">
        <v>368</v>
      </c>
      <c r="G48" s="10" t="s">
        <v>359</v>
      </c>
      <c r="H48" s="10" t="s">
        <v>8</v>
      </c>
      <c r="K48" s="9" t="s">
        <v>368</v>
      </c>
      <c r="L48" s="6" t="s">
        <v>359</v>
      </c>
      <c r="M48" s="6" t="s">
        <v>8</v>
      </c>
    </row>
    <row r="49" spans="1:13" x14ac:dyDescent="0.15">
      <c r="A49" s="1" t="s">
        <v>370</v>
      </c>
      <c r="B49" s="3">
        <v>24</v>
      </c>
      <c r="C49" s="3">
        <v>32</v>
      </c>
      <c r="D49" s="6">
        <f>SUM(B49:C49)</f>
        <v>56</v>
      </c>
      <c r="F49" s="1" t="s">
        <v>370</v>
      </c>
      <c r="G49" s="11">
        <f>B49/B$51</f>
        <v>0.8</v>
      </c>
      <c r="H49" s="11">
        <f>C49/C$51</f>
        <v>0.69565217391304346</v>
      </c>
      <c r="K49" s="1" t="s">
        <v>370</v>
      </c>
      <c r="L49" s="11">
        <f>B49/$D49</f>
        <v>0.42857142857142855</v>
      </c>
      <c r="M49" s="11">
        <f>C49/$D49</f>
        <v>0.5714285714285714</v>
      </c>
    </row>
    <row r="50" spans="1:13" x14ac:dyDescent="0.15">
      <c r="A50" s="1" t="s">
        <v>369</v>
      </c>
      <c r="B50" s="3">
        <v>6</v>
      </c>
      <c r="C50" s="3">
        <v>14</v>
      </c>
      <c r="D50" s="6">
        <f>SUM(B50:C50)</f>
        <v>20</v>
      </c>
      <c r="F50" s="1" t="s">
        <v>369</v>
      </c>
      <c r="G50" s="11">
        <f>B50/B$51</f>
        <v>0.2</v>
      </c>
      <c r="H50" s="11">
        <f>C50/C$51</f>
        <v>0.30434782608695654</v>
      </c>
      <c r="K50" s="1" t="s">
        <v>369</v>
      </c>
      <c r="L50" s="11">
        <f>B50/$D50</f>
        <v>0.3</v>
      </c>
      <c r="M50" s="11">
        <f>C50/$D50</f>
        <v>0.7</v>
      </c>
    </row>
    <row r="51" spans="1:13" x14ac:dyDescent="0.15">
      <c r="A51" s="12" t="s">
        <v>377</v>
      </c>
      <c r="B51" s="10">
        <f>SUM(B49:B50)</f>
        <v>30</v>
      </c>
      <c r="C51" s="10">
        <f>SUM(C49:C50)</f>
        <v>46</v>
      </c>
      <c r="K51" s="1"/>
      <c r="L51" s="3"/>
      <c r="M51" s="3"/>
    </row>
    <row r="52" spans="1:13" x14ac:dyDescent="0.15">
      <c r="A52" s="1"/>
      <c r="B52" s="3"/>
      <c r="C52" s="3"/>
      <c r="K52" s="1"/>
      <c r="L52" s="3"/>
      <c r="M52" s="3"/>
    </row>
    <row r="54" spans="1:13" x14ac:dyDescent="0.15">
      <c r="B54" s="94" t="s">
        <v>358</v>
      </c>
      <c r="C54" s="94"/>
      <c r="G54" s="94" t="s">
        <v>358</v>
      </c>
      <c r="H54" s="94"/>
      <c r="L54" s="94" t="s">
        <v>358</v>
      </c>
      <c r="M54" s="94"/>
    </row>
    <row r="55" spans="1:13" x14ac:dyDescent="0.15">
      <c r="A55" s="9" t="s">
        <v>371</v>
      </c>
      <c r="B55" s="6" t="s">
        <v>359</v>
      </c>
      <c r="C55" s="6" t="s">
        <v>8</v>
      </c>
      <c r="D55" s="6" t="s">
        <v>377</v>
      </c>
      <c r="G55" s="10" t="s">
        <v>359</v>
      </c>
      <c r="H55" s="10" t="s">
        <v>8</v>
      </c>
      <c r="K55" s="9" t="s">
        <v>371</v>
      </c>
      <c r="L55" s="6" t="s">
        <v>359</v>
      </c>
      <c r="M55" s="6" t="s">
        <v>8</v>
      </c>
    </row>
    <row r="56" spans="1:13" x14ac:dyDescent="0.15">
      <c r="A56" t="s">
        <v>372</v>
      </c>
      <c r="B56" s="3">
        <v>5</v>
      </c>
      <c r="C56" s="3">
        <v>7</v>
      </c>
      <c r="D56" s="6">
        <f>SUM(B56:C56)</f>
        <v>12</v>
      </c>
      <c r="F56" t="s">
        <v>372</v>
      </c>
      <c r="G56" s="11">
        <f>B56/B$61</f>
        <v>0.16666666666666666</v>
      </c>
      <c r="H56" s="11">
        <f>C56/C$61</f>
        <v>0.15217391304347827</v>
      </c>
      <c r="K56" t="s">
        <v>372</v>
      </c>
      <c r="L56" s="11">
        <f>B56/$D56</f>
        <v>0.41666666666666669</v>
      </c>
      <c r="M56" s="11">
        <f>C56/$D56</f>
        <v>0.58333333333333337</v>
      </c>
    </row>
    <row r="57" spans="1:13" x14ac:dyDescent="0.15">
      <c r="A57" t="s">
        <v>373</v>
      </c>
      <c r="B57" s="3">
        <v>3</v>
      </c>
      <c r="C57" s="3">
        <v>9</v>
      </c>
      <c r="D57" s="6">
        <f t="shared" ref="D57:D60" si="25">SUM(B57:C57)</f>
        <v>12</v>
      </c>
      <c r="F57" t="s">
        <v>373</v>
      </c>
      <c r="G57" s="11">
        <f t="shared" ref="G57:G60" si="26">B57/B$61</f>
        <v>0.1</v>
      </c>
      <c r="H57" s="11">
        <f t="shared" ref="H57:H60" si="27">C57/C$61</f>
        <v>0.19565217391304349</v>
      </c>
      <c r="K57" t="s">
        <v>373</v>
      </c>
      <c r="L57" s="11">
        <f t="shared" ref="L57:L60" si="28">B57/$D57</f>
        <v>0.25</v>
      </c>
      <c r="M57" s="11">
        <f t="shared" ref="M57:M60" si="29">C57/$D57</f>
        <v>0.75</v>
      </c>
    </row>
    <row r="58" spans="1:13" x14ac:dyDescent="0.15">
      <c r="A58" t="s">
        <v>374</v>
      </c>
      <c r="B58" s="3">
        <v>6</v>
      </c>
      <c r="C58" s="3">
        <v>10</v>
      </c>
      <c r="D58" s="6">
        <f t="shared" si="25"/>
        <v>16</v>
      </c>
      <c r="F58" t="s">
        <v>374</v>
      </c>
      <c r="G58" s="11">
        <f t="shared" si="26"/>
        <v>0.2</v>
      </c>
      <c r="H58" s="11">
        <f t="shared" si="27"/>
        <v>0.21739130434782608</v>
      </c>
      <c r="K58" t="s">
        <v>374</v>
      </c>
      <c r="L58" s="11">
        <f t="shared" si="28"/>
        <v>0.375</v>
      </c>
      <c r="M58" s="11">
        <f t="shared" si="29"/>
        <v>0.625</v>
      </c>
    </row>
    <row r="59" spans="1:13" x14ac:dyDescent="0.15">
      <c r="A59" t="s">
        <v>375</v>
      </c>
      <c r="B59" s="3">
        <v>2</v>
      </c>
      <c r="C59" s="3">
        <v>8</v>
      </c>
      <c r="D59" s="6">
        <f t="shared" si="25"/>
        <v>10</v>
      </c>
      <c r="F59" t="s">
        <v>375</v>
      </c>
      <c r="G59" s="11">
        <f t="shared" si="26"/>
        <v>6.6666666666666666E-2</v>
      </c>
      <c r="H59" s="11">
        <f t="shared" si="27"/>
        <v>0.17391304347826086</v>
      </c>
      <c r="K59" t="s">
        <v>375</v>
      </c>
      <c r="L59" s="11">
        <f t="shared" si="28"/>
        <v>0.2</v>
      </c>
      <c r="M59" s="11">
        <f t="shared" si="29"/>
        <v>0.8</v>
      </c>
    </row>
    <row r="60" spans="1:13" x14ac:dyDescent="0.15">
      <c r="A60" t="s">
        <v>376</v>
      </c>
      <c r="B60" s="3">
        <v>14</v>
      </c>
      <c r="C60" s="3">
        <v>12</v>
      </c>
      <c r="D60" s="6">
        <f t="shared" si="25"/>
        <v>26</v>
      </c>
      <c r="F60" t="s">
        <v>376</v>
      </c>
      <c r="G60" s="11">
        <f t="shared" si="26"/>
        <v>0.46666666666666667</v>
      </c>
      <c r="H60" s="11">
        <f t="shared" si="27"/>
        <v>0.2608695652173913</v>
      </c>
      <c r="K60" t="s">
        <v>376</v>
      </c>
      <c r="L60" s="11">
        <f t="shared" si="28"/>
        <v>0.53846153846153844</v>
      </c>
      <c r="M60" s="11">
        <f t="shared" si="29"/>
        <v>0.46153846153846156</v>
      </c>
    </row>
    <row r="61" spans="1:13" x14ac:dyDescent="0.15">
      <c r="A61" s="9" t="s">
        <v>377</v>
      </c>
      <c r="B61" s="10">
        <f>SUM(B56:B60)</f>
        <v>30</v>
      </c>
      <c r="C61" s="10">
        <f>SUM(C56:C60)</f>
        <v>46</v>
      </c>
    </row>
  </sheetData>
  <mergeCells count="20">
    <mergeCell ref="G54:H54"/>
    <mergeCell ref="G47:H47"/>
    <mergeCell ref="G37:H37"/>
    <mergeCell ref="B54:C54"/>
    <mergeCell ref="L47:M47"/>
    <mergeCell ref="L54:M54"/>
    <mergeCell ref="B47:C47"/>
    <mergeCell ref="B1:C1"/>
    <mergeCell ref="B10:D10"/>
    <mergeCell ref="B19:C19"/>
    <mergeCell ref="B27:C27"/>
    <mergeCell ref="B37:C37"/>
    <mergeCell ref="L27:M27"/>
    <mergeCell ref="L37:M37"/>
    <mergeCell ref="G27:H27"/>
    <mergeCell ref="G1:H1"/>
    <mergeCell ref="G18:H18"/>
    <mergeCell ref="L1:M1"/>
    <mergeCell ref="L10:N10"/>
    <mergeCell ref="L19:M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7"/>
  <sheetViews>
    <sheetView workbookViewId="0">
      <selection activeCell="I30" sqref="I30"/>
    </sheetView>
  </sheetViews>
  <sheetFormatPr baseColWidth="10" defaultRowHeight="13" x14ac:dyDescent="0.15"/>
  <cols>
    <col min="1" max="1" width="10.6640625" bestFit="1" customWidth="1"/>
    <col min="2" max="2" width="14.83203125" bestFit="1" customWidth="1"/>
    <col min="3" max="3" width="20.1640625" bestFit="1" customWidth="1"/>
    <col min="4" max="4" width="5.83203125" customWidth="1"/>
    <col min="10" max="10" width="12" customWidth="1"/>
  </cols>
  <sheetData>
    <row r="1" spans="1:12" ht="16" x14ac:dyDescent="0.2">
      <c r="A1" t="s">
        <v>84</v>
      </c>
      <c r="B1" t="s">
        <v>199</v>
      </c>
      <c r="C1" s="2" t="s">
        <v>191</v>
      </c>
      <c r="D1" s="2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</row>
    <row r="2" spans="1:12" ht="16" x14ac:dyDescent="0.2">
      <c r="A2" t="s">
        <v>85</v>
      </c>
      <c r="B2" t="s">
        <v>200</v>
      </c>
      <c r="C2" s="2" t="s">
        <v>192</v>
      </c>
      <c r="D2" s="2">
        <v>0</v>
      </c>
      <c r="E2" s="1"/>
      <c r="F2" s="1"/>
      <c r="G2" s="1"/>
      <c r="H2" s="1"/>
      <c r="I2" s="1"/>
      <c r="J2" s="1"/>
      <c r="K2" s="1"/>
      <c r="L2" s="1">
        <v>70</v>
      </c>
    </row>
    <row r="3" spans="1:12" ht="16" x14ac:dyDescent="0.2">
      <c r="A3" t="s">
        <v>86</v>
      </c>
      <c r="B3" t="s">
        <v>200</v>
      </c>
      <c r="C3" s="2" t="s">
        <v>193</v>
      </c>
      <c r="D3" s="2">
        <v>0</v>
      </c>
      <c r="E3" s="1">
        <v>1</v>
      </c>
      <c r="F3" s="1">
        <v>6.54</v>
      </c>
      <c r="G3" s="1">
        <v>5.13</v>
      </c>
      <c r="H3" s="1">
        <v>1</v>
      </c>
      <c r="I3" s="1">
        <v>2.76</v>
      </c>
      <c r="J3" s="1">
        <v>1.35</v>
      </c>
      <c r="K3" s="1">
        <v>1.7746999999999999</v>
      </c>
      <c r="L3" s="1">
        <v>2</v>
      </c>
    </row>
    <row r="4" spans="1:12" ht="16" x14ac:dyDescent="0.2">
      <c r="A4" t="s">
        <v>87</v>
      </c>
      <c r="B4" t="s">
        <v>200</v>
      </c>
      <c r="C4" s="2" t="s">
        <v>192</v>
      </c>
      <c r="D4" s="2">
        <v>0</v>
      </c>
      <c r="E4" s="1">
        <v>1</v>
      </c>
      <c r="F4" s="1">
        <v>5.68</v>
      </c>
      <c r="G4" s="1">
        <v>4.3</v>
      </c>
      <c r="H4" s="1">
        <v>1</v>
      </c>
      <c r="I4" s="1">
        <v>1.41</v>
      </c>
      <c r="J4" s="1">
        <v>0.03</v>
      </c>
      <c r="K4" s="1">
        <v>2.5114000000000001</v>
      </c>
      <c r="L4" s="1">
        <v>0</v>
      </c>
    </row>
    <row r="5" spans="1:12" ht="16" x14ac:dyDescent="0.2">
      <c r="A5" t="s">
        <v>88</v>
      </c>
      <c r="B5" t="s">
        <v>200</v>
      </c>
      <c r="C5" s="2" t="s">
        <v>194</v>
      </c>
      <c r="D5" s="2">
        <v>1</v>
      </c>
      <c r="E5" s="1"/>
      <c r="F5" s="1"/>
      <c r="G5" s="1"/>
      <c r="H5" s="1"/>
      <c r="I5" s="1"/>
      <c r="J5" s="1"/>
      <c r="K5" s="1"/>
      <c r="L5" s="1">
        <v>85</v>
      </c>
    </row>
    <row r="6" spans="1:12" ht="16" x14ac:dyDescent="0.2">
      <c r="A6" t="s">
        <v>89</v>
      </c>
      <c r="B6" t="s">
        <v>200</v>
      </c>
      <c r="C6" s="2" t="s">
        <v>195</v>
      </c>
      <c r="D6" s="2">
        <v>1</v>
      </c>
      <c r="E6" s="1">
        <v>0</v>
      </c>
      <c r="F6" s="1">
        <v>28.78</v>
      </c>
      <c r="G6" s="1">
        <v>27.2</v>
      </c>
      <c r="H6" s="1">
        <v>1</v>
      </c>
      <c r="I6" s="1">
        <v>20.93</v>
      </c>
      <c r="J6" s="1">
        <v>19.350000000000001</v>
      </c>
      <c r="K6" s="1">
        <v>1.4542999999999999</v>
      </c>
      <c r="L6" s="1">
        <v>100</v>
      </c>
    </row>
    <row r="7" spans="1:12" ht="16" x14ac:dyDescent="0.2">
      <c r="A7" t="s">
        <v>90</v>
      </c>
      <c r="B7" t="s">
        <v>200</v>
      </c>
      <c r="C7" s="2" t="s">
        <v>192</v>
      </c>
      <c r="D7" s="2">
        <v>0</v>
      </c>
      <c r="E7" s="1">
        <v>1</v>
      </c>
      <c r="F7" s="1">
        <v>3.19</v>
      </c>
      <c r="G7" s="1">
        <v>1.81</v>
      </c>
      <c r="H7" s="1">
        <v>1</v>
      </c>
      <c r="I7" s="1">
        <v>1.38</v>
      </c>
      <c r="J7" s="1">
        <v>0</v>
      </c>
      <c r="K7" s="1"/>
      <c r="L7" s="1">
        <v>45</v>
      </c>
    </row>
    <row r="8" spans="1:12" ht="16" x14ac:dyDescent="0.2">
      <c r="A8" t="s">
        <v>91</v>
      </c>
      <c r="B8" t="s">
        <v>200</v>
      </c>
      <c r="C8" s="2" t="s">
        <v>193</v>
      </c>
      <c r="D8" s="2">
        <v>0</v>
      </c>
      <c r="E8" s="1">
        <v>1</v>
      </c>
      <c r="F8" s="1">
        <v>18.170000000000002</v>
      </c>
      <c r="G8" s="1">
        <v>16.59</v>
      </c>
      <c r="H8" s="1">
        <v>1</v>
      </c>
      <c r="I8" s="1">
        <v>4.17</v>
      </c>
      <c r="J8" s="1">
        <v>2.6</v>
      </c>
      <c r="K8" s="1">
        <v>1.1213</v>
      </c>
      <c r="L8" s="1">
        <v>0</v>
      </c>
    </row>
    <row r="9" spans="1:12" ht="16" x14ac:dyDescent="0.2">
      <c r="A9" t="s">
        <v>92</v>
      </c>
      <c r="B9" t="s">
        <v>200</v>
      </c>
      <c r="C9" s="2" t="s">
        <v>193</v>
      </c>
      <c r="D9" s="2">
        <v>1</v>
      </c>
      <c r="E9" s="1">
        <v>1</v>
      </c>
      <c r="F9" s="1">
        <v>17.12</v>
      </c>
      <c r="G9" s="1">
        <v>15.74</v>
      </c>
      <c r="H9" s="1">
        <v>1</v>
      </c>
      <c r="I9" s="1">
        <v>8.7100000000000009</v>
      </c>
      <c r="J9" s="1">
        <v>7.33</v>
      </c>
      <c r="K9" s="1"/>
      <c r="L9" s="1">
        <v>2</v>
      </c>
    </row>
    <row r="10" spans="1:12" ht="16" x14ac:dyDescent="0.2">
      <c r="A10" t="s">
        <v>93</v>
      </c>
      <c r="B10" t="s">
        <v>200</v>
      </c>
      <c r="C10" s="2" t="s">
        <v>193</v>
      </c>
      <c r="D10" s="2">
        <v>0</v>
      </c>
      <c r="E10" s="1">
        <v>1</v>
      </c>
      <c r="F10" s="1">
        <v>9.5299999999999994</v>
      </c>
      <c r="G10" s="1">
        <v>8.18</v>
      </c>
      <c r="H10" s="1">
        <v>1</v>
      </c>
      <c r="I10" s="1">
        <v>3.25</v>
      </c>
      <c r="J10" s="1">
        <v>1.91</v>
      </c>
      <c r="K10" s="1">
        <v>2.6785999999999999</v>
      </c>
      <c r="L10" s="1">
        <v>95</v>
      </c>
    </row>
    <row r="11" spans="1:12" ht="16" x14ac:dyDescent="0.2">
      <c r="A11" t="s">
        <v>94</v>
      </c>
      <c r="B11" t="s">
        <v>200</v>
      </c>
      <c r="C11" s="2" t="s">
        <v>193</v>
      </c>
      <c r="D11" s="2">
        <v>0</v>
      </c>
      <c r="E11" s="1">
        <v>1</v>
      </c>
      <c r="F11" s="1">
        <v>7.85</v>
      </c>
      <c r="G11" s="1">
        <v>6.54</v>
      </c>
      <c r="H11" s="1">
        <v>1</v>
      </c>
      <c r="I11" s="1">
        <v>3.91</v>
      </c>
      <c r="J11" s="1">
        <v>2.6</v>
      </c>
      <c r="K11" s="1"/>
      <c r="L11" s="1">
        <v>0</v>
      </c>
    </row>
    <row r="12" spans="1:12" ht="16" x14ac:dyDescent="0.2">
      <c r="A12" t="s">
        <v>95</v>
      </c>
      <c r="B12" t="s">
        <v>200</v>
      </c>
      <c r="C12" s="2" t="s">
        <v>192</v>
      </c>
      <c r="D12" s="2">
        <v>0</v>
      </c>
      <c r="E12" s="1">
        <v>1</v>
      </c>
      <c r="F12" s="1">
        <v>3.35</v>
      </c>
      <c r="G12" s="1"/>
      <c r="H12" s="1">
        <v>1</v>
      </c>
      <c r="I12" s="1">
        <v>1.91</v>
      </c>
      <c r="J12" s="1"/>
      <c r="K12" s="1">
        <v>1.9391</v>
      </c>
      <c r="L12" s="1"/>
    </row>
    <row r="13" spans="1:12" ht="16" x14ac:dyDescent="0.2">
      <c r="A13" t="s">
        <v>96</v>
      </c>
      <c r="B13" t="s">
        <v>200</v>
      </c>
      <c r="C13" s="2" t="s">
        <v>193</v>
      </c>
      <c r="D13" s="2">
        <v>0</v>
      </c>
      <c r="E13" s="1">
        <v>1</v>
      </c>
      <c r="F13" s="1">
        <v>2.2999999999999998</v>
      </c>
      <c r="G13" s="1">
        <v>0.92</v>
      </c>
      <c r="H13" s="1">
        <v>1</v>
      </c>
      <c r="I13" s="1">
        <v>2.2999999999999998</v>
      </c>
      <c r="J13" s="1">
        <v>0.92</v>
      </c>
      <c r="K13" s="1"/>
      <c r="L13" s="1">
        <v>0</v>
      </c>
    </row>
    <row r="14" spans="1:12" ht="16" x14ac:dyDescent="0.2">
      <c r="A14" t="s">
        <v>97</v>
      </c>
      <c r="B14" t="s">
        <v>200</v>
      </c>
      <c r="C14" s="2" t="s">
        <v>193</v>
      </c>
      <c r="D14" s="2">
        <v>0</v>
      </c>
      <c r="E14" s="1">
        <v>1</v>
      </c>
      <c r="F14" s="1">
        <v>4.24</v>
      </c>
      <c r="G14" s="1">
        <v>2.89</v>
      </c>
      <c r="H14" s="1">
        <v>1</v>
      </c>
      <c r="I14" s="1">
        <v>3.22</v>
      </c>
      <c r="J14" s="1">
        <v>1.87</v>
      </c>
      <c r="K14" s="1"/>
      <c r="L14" s="1">
        <v>40</v>
      </c>
    </row>
    <row r="15" spans="1:12" ht="16" x14ac:dyDescent="0.2">
      <c r="A15" t="s">
        <v>98</v>
      </c>
      <c r="B15" t="s">
        <v>200</v>
      </c>
      <c r="C15" s="2" t="s">
        <v>195</v>
      </c>
      <c r="D15" s="2">
        <v>1</v>
      </c>
      <c r="E15" s="1">
        <v>0</v>
      </c>
      <c r="F15" s="1">
        <v>18.37</v>
      </c>
      <c r="G15" s="1">
        <v>17.02</v>
      </c>
      <c r="H15" s="1">
        <v>0</v>
      </c>
      <c r="I15" s="1">
        <v>18.37</v>
      </c>
      <c r="J15" s="1">
        <v>17.02</v>
      </c>
      <c r="K15" s="1"/>
      <c r="L15" s="1">
        <v>90</v>
      </c>
    </row>
    <row r="16" spans="1:12" ht="16" x14ac:dyDescent="0.2">
      <c r="A16" t="s">
        <v>99</v>
      </c>
      <c r="B16" t="s">
        <v>200</v>
      </c>
      <c r="C16" s="2" t="s">
        <v>194</v>
      </c>
      <c r="D16" s="2">
        <v>1</v>
      </c>
      <c r="E16" s="1">
        <v>0</v>
      </c>
      <c r="F16" s="1">
        <v>18.66</v>
      </c>
      <c r="G16" s="1">
        <v>17.28</v>
      </c>
      <c r="H16" s="1">
        <v>0</v>
      </c>
      <c r="I16" s="1">
        <v>18.66</v>
      </c>
      <c r="J16" s="1">
        <v>17.28</v>
      </c>
      <c r="K16" s="1"/>
      <c r="L16" s="1">
        <v>100</v>
      </c>
    </row>
    <row r="17" spans="1:12" ht="16" x14ac:dyDescent="0.2">
      <c r="A17" t="s">
        <v>100</v>
      </c>
      <c r="B17" t="s">
        <v>200</v>
      </c>
      <c r="C17" s="2" t="s">
        <v>193</v>
      </c>
      <c r="D17" s="2">
        <v>0</v>
      </c>
      <c r="E17" s="1">
        <v>1</v>
      </c>
      <c r="F17" s="1">
        <v>8.74</v>
      </c>
      <c r="G17" s="1">
        <v>7.39</v>
      </c>
      <c r="H17" s="1">
        <v>1</v>
      </c>
      <c r="I17" s="1">
        <v>2.76</v>
      </c>
      <c r="J17" s="1">
        <v>1.41</v>
      </c>
      <c r="K17" s="1">
        <v>3.5659000000000001</v>
      </c>
      <c r="L17" s="1">
        <v>1</v>
      </c>
    </row>
    <row r="18" spans="1:12" ht="16" x14ac:dyDescent="0.2">
      <c r="A18" t="s">
        <v>101</v>
      </c>
      <c r="B18" t="s">
        <v>200</v>
      </c>
      <c r="C18" s="2" t="s">
        <v>192</v>
      </c>
      <c r="D18" s="2">
        <v>0</v>
      </c>
      <c r="E18" s="1">
        <v>0</v>
      </c>
      <c r="F18" s="1">
        <v>17.510000000000002</v>
      </c>
      <c r="G18" s="1">
        <v>16.13</v>
      </c>
      <c r="H18" s="1">
        <v>1</v>
      </c>
      <c r="I18" s="1">
        <v>1.74</v>
      </c>
      <c r="J18" s="1">
        <v>0.36</v>
      </c>
      <c r="K18" s="1">
        <v>1.7013</v>
      </c>
      <c r="L18" s="1">
        <v>2</v>
      </c>
    </row>
    <row r="19" spans="1:12" ht="16" x14ac:dyDescent="0.2">
      <c r="A19" t="s">
        <v>102</v>
      </c>
      <c r="B19" t="s">
        <v>200</v>
      </c>
      <c r="C19" s="2" t="s">
        <v>192</v>
      </c>
      <c r="D19" s="2">
        <v>0</v>
      </c>
      <c r="E19" s="1"/>
      <c r="F19" s="1"/>
      <c r="G19" s="1"/>
      <c r="H19" s="1"/>
      <c r="I19" s="1"/>
      <c r="J19" s="1"/>
      <c r="K19" s="1">
        <v>2.2200000000000002</v>
      </c>
      <c r="L19" s="1">
        <v>80</v>
      </c>
    </row>
    <row r="20" spans="1:12" ht="16" x14ac:dyDescent="0.2">
      <c r="A20" t="s">
        <v>103</v>
      </c>
      <c r="B20" t="s">
        <v>200</v>
      </c>
      <c r="C20" s="2" t="s">
        <v>196</v>
      </c>
      <c r="D20" s="2">
        <v>0</v>
      </c>
      <c r="E20" s="1">
        <v>1</v>
      </c>
      <c r="F20" s="1">
        <v>0.56000000000000005</v>
      </c>
      <c r="G20" s="1"/>
      <c r="H20" s="1">
        <v>1</v>
      </c>
      <c r="I20" s="1">
        <v>0.56000000000000005</v>
      </c>
      <c r="J20" s="1"/>
      <c r="K20" s="1"/>
      <c r="L20" s="1">
        <v>15</v>
      </c>
    </row>
    <row r="21" spans="1:12" ht="16" x14ac:dyDescent="0.2">
      <c r="A21" t="s">
        <v>104</v>
      </c>
      <c r="B21" t="s">
        <v>201</v>
      </c>
      <c r="C21" s="2" t="s">
        <v>193</v>
      </c>
      <c r="D21" s="2">
        <v>0</v>
      </c>
      <c r="E21" s="1"/>
      <c r="F21" s="1"/>
      <c r="G21" s="1"/>
      <c r="H21" s="1"/>
      <c r="I21" s="1"/>
      <c r="J21" s="1"/>
      <c r="K21" s="1"/>
      <c r="L21" s="1">
        <v>0</v>
      </c>
    </row>
    <row r="22" spans="1:12" ht="16" x14ac:dyDescent="0.2">
      <c r="A22" t="s">
        <v>105</v>
      </c>
      <c r="B22" t="s">
        <v>201</v>
      </c>
      <c r="C22" s="2" t="s">
        <v>192</v>
      </c>
      <c r="D22" s="2">
        <v>0</v>
      </c>
      <c r="E22" s="1">
        <v>1</v>
      </c>
      <c r="F22" s="1">
        <v>3.58</v>
      </c>
      <c r="G22" s="1">
        <v>2.4300000000000002</v>
      </c>
      <c r="H22" s="1">
        <v>1</v>
      </c>
      <c r="I22" s="1">
        <v>0.36</v>
      </c>
      <c r="J22" s="1"/>
      <c r="K22" s="1">
        <v>1.7761</v>
      </c>
      <c r="L22" s="1">
        <v>1</v>
      </c>
    </row>
    <row r="23" spans="1:12" ht="16" x14ac:dyDescent="0.2">
      <c r="A23" t="s">
        <v>106</v>
      </c>
      <c r="B23" t="s">
        <v>201</v>
      </c>
      <c r="C23" s="2" t="s">
        <v>192</v>
      </c>
      <c r="D23" s="2">
        <v>0</v>
      </c>
      <c r="E23" s="1">
        <v>1</v>
      </c>
      <c r="F23" s="1">
        <v>20.73</v>
      </c>
      <c r="G23" s="1">
        <v>19.32</v>
      </c>
      <c r="H23" s="1">
        <v>1</v>
      </c>
      <c r="I23" s="1">
        <v>1.94</v>
      </c>
      <c r="J23" s="1">
        <v>0.53</v>
      </c>
      <c r="K23" s="1">
        <v>4.1188000000000002</v>
      </c>
      <c r="L23" s="1">
        <v>0</v>
      </c>
    </row>
    <row r="24" spans="1:12" ht="16" x14ac:dyDescent="0.2">
      <c r="A24" t="s">
        <v>107</v>
      </c>
      <c r="B24" t="s">
        <v>201</v>
      </c>
      <c r="C24" s="2" t="s">
        <v>192</v>
      </c>
      <c r="D24" s="2">
        <v>0</v>
      </c>
      <c r="E24" s="1">
        <v>1</v>
      </c>
      <c r="F24" s="1">
        <v>2.56</v>
      </c>
      <c r="G24" s="1"/>
      <c r="H24" s="1">
        <v>1</v>
      </c>
      <c r="I24" s="1">
        <v>1.35</v>
      </c>
      <c r="J24" s="1"/>
      <c r="K24" s="1"/>
      <c r="L24" s="1">
        <v>0</v>
      </c>
    </row>
    <row r="25" spans="1:12" ht="16" x14ac:dyDescent="0.2">
      <c r="A25" t="s">
        <v>108</v>
      </c>
      <c r="B25" t="s">
        <v>201</v>
      </c>
      <c r="C25" s="2" t="s">
        <v>192</v>
      </c>
      <c r="D25" s="2">
        <v>0</v>
      </c>
      <c r="E25" s="1"/>
      <c r="F25" s="1"/>
      <c r="G25" s="1"/>
      <c r="H25" s="1"/>
      <c r="I25" s="1"/>
      <c r="J25" s="1"/>
      <c r="K25" s="1"/>
      <c r="L25" s="1">
        <v>0</v>
      </c>
    </row>
    <row r="26" spans="1:12" ht="16" x14ac:dyDescent="0.2">
      <c r="A26" t="s">
        <v>109</v>
      </c>
      <c r="B26" t="s">
        <v>201</v>
      </c>
      <c r="C26" s="2" t="s">
        <v>192</v>
      </c>
      <c r="D26" s="2">
        <v>0</v>
      </c>
      <c r="E26" s="1"/>
      <c r="F26" s="1"/>
      <c r="G26" s="1"/>
      <c r="H26" s="1"/>
      <c r="I26" s="1"/>
      <c r="J26" s="1"/>
      <c r="K26" s="1"/>
      <c r="L26" s="1"/>
    </row>
    <row r="27" spans="1:12" ht="16" x14ac:dyDescent="0.2">
      <c r="A27" t="s">
        <v>110</v>
      </c>
      <c r="B27" t="s">
        <v>201</v>
      </c>
      <c r="C27" s="2" t="s">
        <v>192</v>
      </c>
      <c r="D27" s="2">
        <v>0</v>
      </c>
      <c r="E27" s="1">
        <v>1</v>
      </c>
      <c r="F27" s="1">
        <v>4.07</v>
      </c>
      <c r="G27" s="1"/>
      <c r="H27" s="1">
        <v>1</v>
      </c>
      <c r="I27" s="1">
        <v>0.95</v>
      </c>
      <c r="J27" s="1"/>
      <c r="K27" s="1"/>
      <c r="L27" s="1">
        <v>0</v>
      </c>
    </row>
    <row r="28" spans="1:12" ht="16" x14ac:dyDescent="0.2">
      <c r="A28" t="s">
        <v>111</v>
      </c>
      <c r="B28" t="s">
        <v>201</v>
      </c>
      <c r="C28" s="2" t="s">
        <v>193</v>
      </c>
      <c r="D28" s="2">
        <v>0</v>
      </c>
      <c r="E28" s="1">
        <v>1</v>
      </c>
      <c r="F28" s="1">
        <v>23.82</v>
      </c>
      <c r="G28" s="1">
        <v>22.44</v>
      </c>
      <c r="H28" s="1">
        <v>1</v>
      </c>
      <c r="I28" s="1">
        <v>2.04</v>
      </c>
      <c r="J28" s="1">
        <v>0.66</v>
      </c>
      <c r="K28" s="1"/>
      <c r="L28" s="1">
        <v>0</v>
      </c>
    </row>
    <row r="29" spans="1:12" ht="16" x14ac:dyDescent="0.2">
      <c r="A29" t="s">
        <v>112</v>
      </c>
      <c r="B29" t="s">
        <v>201</v>
      </c>
      <c r="C29" s="2" t="s">
        <v>192</v>
      </c>
      <c r="D29" s="2">
        <v>0</v>
      </c>
      <c r="E29" s="1">
        <v>1</v>
      </c>
      <c r="F29" s="1">
        <v>14.29</v>
      </c>
      <c r="G29" s="1">
        <v>12.98</v>
      </c>
      <c r="H29" s="1">
        <v>1</v>
      </c>
      <c r="I29" s="1">
        <v>1.87</v>
      </c>
      <c r="J29" s="1">
        <v>0.56000000000000005</v>
      </c>
      <c r="K29" s="1">
        <v>2.6856</v>
      </c>
      <c r="L29" s="1">
        <v>90</v>
      </c>
    </row>
    <row r="30" spans="1:12" ht="16" x14ac:dyDescent="0.2">
      <c r="A30" t="s">
        <v>113</v>
      </c>
      <c r="B30" t="s">
        <v>201</v>
      </c>
      <c r="C30" s="2" t="s">
        <v>192</v>
      </c>
      <c r="D30" s="2">
        <v>0</v>
      </c>
      <c r="E30" s="1">
        <v>1</v>
      </c>
      <c r="F30" s="1">
        <v>4.67</v>
      </c>
      <c r="G30" s="1">
        <v>3.29</v>
      </c>
      <c r="H30" s="1">
        <v>1</v>
      </c>
      <c r="I30" s="1">
        <v>1.64</v>
      </c>
      <c r="J30" s="1">
        <v>0.26</v>
      </c>
      <c r="K30" s="1">
        <v>1.2342</v>
      </c>
      <c r="L30" s="1">
        <v>0</v>
      </c>
    </row>
    <row r="31" spans="1:12" ht="16" x14ac:dyDescent="0.2">
      <c r="A31" t="s">
        <v>114</v>
      </c>
      <c r="B31" t="s">
        <v>201</v>
      </c>
      <c r="C31" s="2" t="s">
        <v>195</v>
      </c>
      <c r="D31" s="2">
        <v>1</v>
      </c>
      <c r="E31" s="1"/>
      <c r="F31" s="1"/>
      <c r="G31" s="1"/>
      <c r="H31" s="1"/>
      <c r="I31" s="1"/>
      <c r="J31" s="1"/>
      <c r="K31" s="1"/>
      <c r="L31" s="1">
        <v>10</v>
      </c>
    </row>
    <row r="32" spans="1:12" ht="16" x14ac:dyDescent="0.2">
      <c r="A32" t="s">
        <v>115</v>
      </c>
      <c r="B32" t="s">
        <v>201</v>
      </c>
      <c r="C32" s="2" t="s">
        <v>193</v>
      </c>
      <c r="D32" s="2">
        <v>0</v>
      </c>
      <c r="E32" s="1">
        <v>0</v>
      </c>
      <c r="F32" s="1">
        <v>23.98</v>
      </c>
      <c r="G32" s="1">
        <v>22.64</v>
      </c>
      <c r="H32" s="1">
        <v>1</v>
      </c>
      <c r="I32" s="1">
        <v>5.45</v>
      </c>
      <c r="J32" s="1">
        <v>4.1100000000000003</v>
      </c>
      <c r="K32" s="1"/>
      <c r="L32" s="1">
        <v>0</v>
      </c>
    </row>
    <row r="33" spans="1:12" ht="16" x14ac:dyDescent="0.2">
      <c r="A33" t="s">
        <v>116</v>
      </c>
      <c r="B33" t="s">
        <v>201</v>
      </c>
      <c r="C33" s="2" t="s">
        <v>192</v>
      </c>
      <c r="D33" s="2">
        <v>0</v>
      </c>
      <c r="E33" s="1">
        <v>1</v>
      </c>
      <c r="F33" s="1">
        <v>3.19</v>
      </c>
      <c r="G33" s="1"/>
      <c r="H33" s="1">
        <v>1</v>
      </c>
      <c r="I33" s="1">
        <v>1.74</v>
      </c>
      <c r="J33" s="1"/>
      <c r="K33" s="1"/>
      <c r="L33" s="1">
        <v>20</v>
      </c>
    </row>
    <row r="34" spans="1:12" ht="16" x14ac:dyDescent="0.2">
      <c r="A34" t="s">
        <v>117</v>
      </c>
      <c r="B34" t="s">
        <v>201</v>
      </c>
      <c r="C34" s="2" t="s">
        <v>192</v>
      </c>
      <c r="D34" s="2">
        <v>0</v>
      </c>
      <c r="E34" s="1">
        <v>1</v>
      </c>
      <c r="F34" s="1">
        <v>10.51</v>
      </c>
      <c r="G34" s="1"/>
      <c r="H34" s="1">
        <v>1</v>
      </c>
      <c r="I34" s="1">
        <v>1.48</v>
      </c>
      <c r="J34" s="1"/>
      <c r="K34" s="1">
        <v>4.0175000000000001</v>
      </c>
      <c r="L34" s="1">
        <v>0</v>
      </c>
    </row>
    <row r="35" spans="1:12" ht="16" x14ac:dyDescent="0.2">
      <c r="A35" t="s">
        <v>118</v>
      </c>
      <c r="B35" t="s">
        <v>201</v>
      </c>
      <c r="C35" s="2" t="s">
        <v>192</v>
      </c>
      <c r="D35" s="2">
        <v>0</v>
      </c>
      <c r="E35" s="1">
        <v>1</v>
      </c>
      <c r="F35" s="1">
        <v>6.31</v>
      </c>
      <c r="G35" s="1">
        <v>4.93</v>
      </c>
      <c r="H35" s="1">
        <v>1</v>
      </c>
      <c r="I35" s="1">
        <v>1.71</v>
      </c>
      <c r="J35" s="1">
        <v>0.33</v>
      </c>
      <c r="K35" s="1">
        <v>3.2351000000000001</v>
      </c>
      <c r="L35" s="1">
        <v>5</v>
      </c>
    </row>
    <row r="36" spans="1:12" ht="16" x14ac:dyDescent="0.2">
      <c r="A36" t="s">
        <v>119</v>
      </c>
      <c r="B36" t="s">
        <v>201</v>
      </c>
      <c r="C36" s="2" t="s">
        <v>192</v>
      </c>
      <c r="D36" s="2">
        <v>0</v>
      </c>
      <c r="E36" s="1">
        <v>1</v>
      </c>
      <c r="F36" s="1">
        <v>11.5</v>
      </c>
      <c r="G36" s="1">
        <v>10.119999999999999</v>
      </c>
      <c r="H36" s="1">
        <v>1</v>
      </c>
      <c r="I36" s="1">
        <v>1.61</v>
      </c>
      <c r="J36" s="1">
        <v>0.23</v>
      </c>
      <c r="K36" s="1">
        <v>1.3253999999999999</v>
      </c>
      <c r="L36" s="1">
        <v>0</v>
      </c>
    </row>
    <row r="37" spans="1:12" ht="16" x14ac:dyDescent="0.2">
      <c r="A37" t="s">
        <v>120</v>
      </c>
      <c r="B37" t="s">
        <v>201</v>
      </c>
      <c r="C37" s="2" t="s">
        <v>192</v>
      </c>
      <c r="D37" s="2">
        <v>0</v>
      </c>
      <c r="E37" s="1">
        <v>1</v>
      </c>
      <c r="F37" s="1">
        <v>19.98</v>
      </c>
      <c r="G37" s="1">
        <v>18.53</v>
      </c>
      <c r="H37" s="1">
        <v>1</v>
      </c>
      <c r="I37" s="1">
        <v>1.94</v>
      </c>
      <c r="J37" s="1">
        <v>0.49</v>
      </c>
      <c r="K37" s="1">
        <v>3.7486999999999999</v>
      </c>
      <c r="L37" s="1">
        <v>0</v>
      </c>
    </row>
    <row r="38" spans="1:12" ht="16" x14ac:dyDescent="0.2">
      <c r="A38" t="s">
        <v>121</v>
      </c>
      <c r="B38" t="s">
        <v>201</v>
      </c>
      <c r="C38" s="2" t="s">
        <v>192</v>
      </c>
      <c r="D38" s="2">
        <v>0</v>
      </c>
      <c r="E38" s="1">
        <v>1</v>
      </c>
      <c r="F38" s="1">
        <v>7.72</v>
      </c>
      <c r="G38" s="1">
        <v>6.34</v>
      </c>
      <c r="H38" s="1">
        <v>1</v>
      </c>
      <c r="I38" s="1">
        <v>1.94</v>
      </c>
      <c r="J38" s="1">
        <v>0.56000000000000005</v>
      </c>
      <c r="K38" s="1">
        <v>3.2353999999999998</v>
      </c>
      <c r="L38" s="1">
        <v>15</v>
      </c>
    </row>
    <row r="39" spans="1:12" ht="16" x14ac:dyDescent="0.2">
      <c r="A39" t="s">
        <v>122</v>
      </c>
      <c r="B39" t="s">
        <v>201</v>
      </c>
      <c r="C39" s="2" t="s">
        <v>192</v>
      </c>
      <c r="D39" s="2">
        <v>0</v>
      </c>
      <c r="E39" s="1">
        <v>1</v>
      </c>
      <c r="F39" s="1">
        <v>8.64</v>
      </c>
      <c r="G39" s="1">
        <v>7.26</v>
      </c>
      <c r="H39" s="1">
        <v>1</v>
      </c>
      <c r="I39" s="1">
        <v>1.91</v>
      </c>
      <c r="J39" s="1">
        <v>0.53</v>
      </c>
      <c r="K39" s="1">
        <v>1.5082</v>
      </c>
      <c r="L39" s="1">
        <v>3</v>
      </c>
    </row>
    <row r="40" spans="1:12" ht="16" x14ac:dyDescent="0.2">
      <c r="A40" t="s">
        <v>123</v>
      </c>
      <c r="B40" t="s">
        <v>201</v>
      </c>
      <c r="C40" s="2" t="s">
        <v>192</v>
      </c>
      <c r="D40" s="2">
        <v>0</v>
      </c>
      <c r="E40" s="1">
        <v>1</v>
      </c>
      <c r="F40" s="1">
        <v>9</v>
      </c>
      <c r="G40" s="1"/>
      <c r="H40" s="1">
        <v>1</v>
      </c>
      <c r="I40" s="1">
        <v>0.92</v>
      </c>
      <c r="J40" s="1"/>
      <c r="K40" s="1">
        <v>1.8826000000000001</v>
      </c>
      <c r="L40" s="1">
        <v>1</v>
      </c>
    </row>
    <row r="41" spans="1:12" ht="16" x14ac:dyDescent="0.2">
      <c r="A41" t="s">
        <v>124</v>
      </c>
      <c r="B41" t="s">
        <v>201</v>
      </c>
      <c r="C41" s="2" t="s">
        <v>196</v>
      </c>
      <c r="D41" s="2">
        <v>0</v>
      </c>
      <c r="E41" s="1">
        <v>1</v>
      </c>
      <c r="F41" s="1">
        <v>0.72</v>
      </c>
      <c r="G41" s="1"/>
      <c r="H41" s="1">
        <v>1</v>
      </c>
      <c r="I41" s="1">
        <v>0.56000000000000005</v>
      </c>
      <c r="J41" s="1"/>
      <c r="K41" s="1">
        <v>1.9890000000000001</v>
      </c>
      <c r="L41" s="1">
        <v>0</v>
      </c>
    </row>
    <row r="42" spans="1:12" ht="16" x14ac:dyDescent="0.2">
      <c r="A42" t="s">
        <v>125</v>
      </c>
      <c r="B42" t="s">
        <v>201</v>
      </c>
      <c r="C42" s="2" t="s">
        <v>192</v>
      </c>
      <c r="D42" s="2">
        <v>0</v>
      </c>
      <c r="E42" s="1">
        <v>0</v>
      </c>
      <c r="F42" s="1">
        <v>9.7200000000000006</v>
      </c>
      <c r="G42" s="1"/>
      <c r="H42" s="1">
        <v>1</v>
      </c>
      <c r="I42" s="1">
        <v>0.76</v>
      </c>
      <c r="J42" s="1"/>
      <c r="K42" s="1">
        <v>3.3147000000000002</v>
      </c>
      <c r="L42" s="1">
        <v>0</v>
      </c>
    </row>
    <row r="43" spans="1:12" ht="16" x14ac:dyDescent="0.2">
      <c r="A43" t="s">
        <v>126</v>
      </c>
      <c r="B43" t="s">
        <v>202</v>
      </c>
      <c r="C43" s="2" t="s">
        <v>193</v>
      </c>
      <c r="D43" s="2">
        <v>0</v>
      </c>
      <c r="E43" s="1">
        <v>0</v>
      </c>
      <c r="F43" s="1">
        <v>35.380000000000003</v>
      </c>
      <c r="G43" s="1">
        <v>34.07</v>
      </c>
      <c r="H43" s="1">
        <v>1</v>
      </c>
      <c r="I43" s="1">
        <v>3.78</v>
      </c>
      <c r="J43" s="1">
        <v>2.46</v>
      </c>
      <c r="K43" s="1">
        <v>1.3026</v>
      </c>
      <c r="L43" s="1">
        <v>15</v>
      </c>
    </row>
    <row r="44" spans="1:12" ht="16" x14ac:dyDescent="0.2">
      <c r="A44" t="s">
        <v>127</v>
      </c>
      <c r="B44" t="s">
        <v>202</v>
      </c>
      <c r="C44" s="2" t="s">
        <v>193</v>
      </c>
      <c r="D44" s="2">
        <v>0</v>
      </c>
      <c r="E44" s="1">
        <v>1</v>
      </c>
      <c r="F44" s="1">
        <v>20.8</v>
      </c>
      <c r="G44" s="1"/>
      <c r="H44" s="1">
        <v>1</v>
      </c>
      <c r="I44" s="1">
        <v>2.27</v>
      </c>
      <c r="J44" s="1"/>
      <c r="K44" s="1">
        <v>1.7112000000000001</v>
      </c>
      <c r="L44" s="1">
        <v>30</v>
      </c>
    </row>
    <row r="45" spans="1:12" ht="16" x14ac:dyDescent="0.2">
      <c r="A45" t="s">
        <v>128</v>
      </c>
      <c r="B45" t="s">
        <v>202</v>
      </c>
      <c r="C45" s="2" t="s">
        <v>193</v>
      </c>
      <c r="D45" s="2">
        <v>0</v>
      </c>
      <c r="E45" s="1">
        <v>0</v>
      </c>
      <c r="F45" s="1">
        <v>35.19</v>
      </c>
      <c r="G45" s="1"/>
      <c r="H45" s="1">
        <v>1</v>
      </c>
      <c r="I45" s="1">
        <v>5.26</v>
      </c>
      <c r="J45" s="1"/>
      <c r="K45" s="1">
        <v>1.5795999999999999</v>
      </c>
      <c r="L45" s="1">
        <v>0</v>
      </c>
    </row>
    <row r="46" spans="1:12" ht="16" x14ac:dyDescent="0.2">
      <c r="A46" t="s">
        <v>129</v>
      </c>
      <c r="B46" t="s">
        <v>202</v>
      </c>
      <c r="C46" s="2" t="s">
        <v>193</v>
      </c>
      <c r="D46" s="2">
        <v>1</v>
      </c>
      <c r="E46" s="1">
        <v>1</v>
      </c>
      <c r="F46" s="1">
        <v>7.95</v>
      </c>
      <c r="G46" s="1">
        <v>6.6</v>
      </c>
      <c r="H46" s="1">
        <v>1</v>
      </c>
      <c r="I46" s="1">
        <v>5.98</v>
      </c>
      <c r="J46" s="1">
        <v>4.63</v>
      </c>
      <c r="K46" s="1">
        <v>3.5758000000000001</v>
      </c>
      <c r="L46" s="1">
        <v>0</v>
      </c>
    </row>
    <row r="47" spans="1:12" ht="16" x14ac:dyDescent="0.2">
      <c r="A47" t="s">
        <v>130</v>
      </c>
      <c r="B47" t="s">
        <v>202</v>
      </c>
      <c r="C47" s="2" t="s">
        <v>193</v>
      </c>
      <c r="D47" s="2">
        <v>0</v>
      </c>
      <c r="E47" s="1">
        <v>1</v>
      </c>
      <c r="F47" s="1">
        <v>3.32</v>
      </c>
      <c r="G47" s="1"/>
      <c r="H47" s="1">
        <v>1</v>
      </c>
      <c r="I47" s="1">
        <v>1.08</v>
      </c>
      <c r="J47" s="1"/>
      <c r="K47" s="1">
        <v>2.4561000000000002</v>
      </c>
      <c r="L47" s="1">
        <v>0</v>
      </c>
    </row>
    <row r="48" spans="1:12" ht="16" x14ac:dyDescent="0.2">
      <c r="A48" t="s">
        <v>131</v>
      </c>
      <c r="B48" t="s">
        <v>202</v>
      </c>
      <c r="C48" s="2" t="s">
        <v>192</v>
      </c>
      <c r="D48" s="2">
        <v>0</v>
      </c>
      <c r="E48" s="1">
        <v>1</v>
      </c>
      <c r="F48" s="1">
        <v>24.02</v>
      </c>
      <c r="G48" s="1">
        <v>22.67</v>
      </c>
      <c r="H48" s="1">
        <v>1</v>
      </c>
      <c r="I48" s="1">
        <v>2.14</v>
      </c>
      <c r="J48" s="1">
        <v>0.79</v>
      </c>
      <c r="K48" s="1">
        <v>2.9327000000000001</v>
      </c>
      <c r="L48" s="1">
        <v>0</v>
      </c>
    </row>
    <row r="49" spans="1:12" ht="16" x14ac:dyDescent="0.2">
      <c r="A49" t="s">
        <v>132</v>
      </c>
      <c r="B49" t="s">
        <v>202</v>
      </c>
      <c r="C49" s="2" t="s">
        <v>192</v>
      </c>
      <c r="D49" s="2">
        <v>0</v>
      </c>
      <c r="E49" s="1">
        <v>1</v>
      </c>
      <c r="F49" s="1">
        <v>5.16</v>
      </c>
      <c r="G49" s="1"/>
      <c r="H49" s="1">
        <v>1</v>
      </c>
      <c r="I49" s="1">
        <v>0.92</v>
      </c>
      <c r="J49" s="1"/>
      <c r="K49" s="1"/>
      <c r="L49" s="1">
        <v>10</v>
      </c>
    </row>
    <row r="50" spans="1:12" ht="16" x14ac:dyDescent="0.2">
      <c r="A50" t="s">
        <v>133</v>
      </c>
      <c r="B50" t="s">
        <v>202</v>
      </c>
      <c r="C50" s="2" t="s">
        <v>192</v>
      </c>
      <c r="D50" s="2">
        <v>0</v>
      </c>
      <c r="E50" s="1"/>
      <c r="F50" s="1"/>
      <c r="G50" s="1"/>
      <c r="H50" s="1"/>
      <c r="I50" s="1"/>
      <c r="J50" s="1"/>
      <c r="K50" s="1"/>
      <c r="L50" s="1">
        <v>0</v>
      </c>
    </row>
    <row r="51" spans="1:12" ht="16" x14ac:dyDescent="0.2">
      <c r="A51" t="s">
        <v>134</v>
      </c>
      <c r="B51" t="s">
        <v>202</v>
      </c>
      <c r="C51" s="2" t="s">
        <v>193</v>
      </c>
      <c r="D51" s="2">
        <v>0</v>
      </c>
      <c r="E51" s="1"/>
      <c r="F51" s="1"/>
      <c r="G51" s="1"/>
      <c r="H51" s="1"/>
      <c r="I51" s="1"/>
      <c r="J51" s="1"/>
      <c r="K51" s="1"/>
      <c r="L51" s="1">
        <v>0</v>
      </c>
    </row>
    <row r="52" spans="1:12" ht="16" x14ac:dyDescent="0.2">
      <c r="A52" t="s">
        <v>135</v>
      </c>
      <c r="B52" t="s">
        <v>202</v>
      </c>
      <c r="C52" s="2" t="s">
        <v>192</v>
      </c>
      <c r="D52" s="2">
        <v>0</v>
      </c>
      <c r="E52" s="1">
        <v>1</v>
      </c>
      <c r="F52" s="1">
        <v>13.9</v>
      </c>
      <c r="G52" s="1">
        <v>12.29</v>
      </c>
      <c r="H52" s="1">
        <v>1</v>
      </c>
      <c r="I52" s="1">
        <v>1.81</v>
      </c>
      <c r="J52" s="1">
        <v>0.2</v>
      </c>
      <c r="K52" s="1"/>
      <c r="L52" s="1">
        <v>4</v>
      </c>
    </row>
    <row r="53" spans="1:12" ht="16" x14ac:dyDescent="0.2">
      <c r="A53" t="s">
        <v>136</v>
      </c>
      <c r="B53" t="s">
        <v>202</v>
      </c>
      <c r="C53" s="2" t="s">
        <v>192</v>
      </c>
      <c r="D53" s="2">
        <v>0</v>
      </c>
      <c r="E53" s="1">
        <v>1</v>
      </c>
      <c r="F53" s="1">
        <v>3.81</v>
      </c>
      <c r="G53" s="1"/>
      <c r="H53" s="1">
        <v>1</v>
      </c>
      <c r="I53" s="1">
        <v>1.1499999999999999</v>
      </c>
      <c r="J53" s="1"/>
      <c r="K53" s="1">
        <v>1.4281999999999999</v>
      </c>
      <c r="L53" s="1">
        <v>0</v>
      </c>
    </row>
    <row r="54" spans="1:12" ht="16" x14ac:dyDescent="0.2">
      <c r="A54" t="s">
        <v>137</v>
      </c>
      <c r="B54" t="s">
        <v>202</v>
      </c>
      <c r="C54" s="2" t="s">
        <v>192</v>
      </c>
      <c r="D54" s="2">
        <v>0</v>
      </c>
      <c r="E54" s="1">
        <v>1</v>
      </c>
      <c r="F54" s="1">
        <v>27.47</v>
      </c>
      <c r="G54" s="1">
        <v>26.15</v>
      </c>
      <c r="H54" s="1">
        <v>1</v>
      </c>
      <c r="I54" s="1">
        <v>1.81</v>
      </c>
      <c r="J54" s="1">
        <v>0.49</v>
      </c>
      <c r="K54" s="1">
        <v>1.3879999999999999</v>
      </c>
      <c r="L54" s="1">
        <v>6</v>
      </c>
    </row>
    <row r="55" spans="1:12" ht="16" x14ac:dyDescent="0.2">
      <c r="A55" t="s">
        <v>138</v>
      </c>
      <c r="B55" t="s">
        <v>202</v>
      </c>
      <c r="C55" s="2" t="s">
        <v>192</v>
      </c>
      <c r="D55" s="2">
        <v>0</v>
      </c>
      <c r="E55" s="1"/>
      <c r="F55" s="1"/>
      <c r="G55" s="1"/>
      <c r="H55" s="1"/>
      <c r="I55" s="1"/>
      <c r="J55" s="1"/>
      <c r="K55" s="1"/>
      <c r="L55" s="1">
        <v>0</v>
      </c>
    </row>
    <row r="56" spans="1:12" ht="16" x14ac:dyDescent="0.2">
      <c r="A56" t="s">
        <v>139</v>
      </c>
      <c r="B56" t="s">
        <v>202</v>
      </c>
      <c r="C56" s="2" t="s">
        <v>192</v>
      </c>
      <c r="D56" s="2">
        <v>0</v>
      </c>
      <c r="E56" s="1">
        <v>0</v>
      </c>
      <c r="F56" s="1">
        <v>25.07</v>
      </c>
      <c r="G56" s="1">
        <v>23.59</v>
      </c>
      <c r="H56" s="1">
        <v>1</v>
      </c>
      <c r="I56" s="1">
        <v>1.97</v>
      </c>
      <c r="J56" s="1">
        <v>0.49</v>
      </c>
      <c r="K56" s="1">
        <v>1.0458000000000001</v>
      </c>
      <c r="L56" s="1">
        <v>30</v>
      </c>
    </row>
    <row r="57" spans="1:12" ht="16" x14ac:dyDescent="0.2">
      <c r="A57" t="s">
        <v>140</v>
      </c>
      <c r="B57" t="s">
        <v>202</v>
      </c>
      <c r="C57" s="2" t="s">
        <v>193</v>
      </c>
      <c r="D57" s="2">
        <v>1</v>
      </c>
      <c r="E57" s="1">
        <v>0</v>
      </c>
      <c r="F57" s="1">
        <v>29.7</v>
      </c>
      <c r="G57" s="1">
        <v>28.35</v>
      </c>
      <c r="H57" s="1">
        <v>1</v>
      </c>
      <c r="I57" s="1">
        <v>10.55</v>
      </c>
      <c r="J57" s="1">
        <v>9.1999999999999993</v>
      </c>
      <c r="K57" s="1">
        <v>1.6867000000000001</v>
      </c>
      <c r="L57" s="1">
        <v>1</v>
      </c>
    </row>
    <row r="58" spans="1:12" ht="16" x14ac:dyDescent="0.2">
      <c r="A58" t="s">
        <v>141</v>
      </c>
      <c r="B58" t="s">
        <v>202</v>
      </c>
      <c r="C58" s="2" t="s">
        <v>192</v>
      </c>
      <c r="D58" s="2">
        <v>0</v>
      </c>
      <c r="E58" s="1">
        <v>0</v>
      </c>
      <c r="F58" s="1">
        <v>28.32</v>
      </c>
      <c r="G58" s="1">
        <v>26.74</v>
      </c>
      <c r="H58" s="1">
        <v>1</v>
      </c>
      <c r="I58" s="1">
        <v>1.81</v>
      </c>
      <c r="J58" s="1">
        <v>0.23</v>
      </c>
      <c r="K58" s="1">
        <v>2.3921000000000001</v>
      </c>
      <c r="L58" s="1">
        <v>10</v>
      </c>
    </row>
    <row r="59" spans="1:12" ht="16" x14ac:dyDescent="0.2">
      <c r="A59" t="s">
        <v>142</v>
      </c>
      <c r="B59" t="s">
        <v>202</v>
      </c>
      <c r="C59" s="2" t="s">
        <v>192</v>
      </c>
      <c r="D59" s="2">
        <v>0</v>
      </c>
      <c r="E59" s="1">
        <v>1</v>
      </c>
      <c r="F59" s="1">
        <v>4.04</v>
      </c>
      <c r="G59" s="1"/>
      <c r="H59" s="1">
        <v>1</v>
      </c>
      <c r="I59" s="1">
        <v>0.66</v>
      </c>
      <c r="J59" s="1"/>
      <c r="K59" s="1">
        <v>1.6361000000000001</v>
      </c>
      <c r="L59" s="1">
        <v>1</v>
      </c>
    </row>
    <row r="60" spans="1:12" ht="16" x14ac:dyDescent="0.2">
      <c r="A60" t="s">
        <v>143</v>
      </c>
      <c r="B60" t="s">
        <v>202</v>
      </c>
      <c r="C60" s="2" t="s">
        <v>192</v>
      </c>
      <c r="D60" s="2">
        <v>0</v>
      </c>
      <c r="E60" s="1">
        <v>1</v>
      </c>
      <c r="F60" s="1">
        <v>9.7899999999999991</v>
      </c>
      <c r="G60" s="1"/>
      <c r="H60" s="1">
        <v>1</v>
      </c>
      <c r="I60" s="1">
        <v>0.89</v>
      </c>
      <c r="J60" s="1"/>
      <c r="K60" s="1">
        <v>1.6813</v>
      </c>
      <c r="L60" s="1">
        <v>0</v>
      </c>
    </row>
    <row r="61" spans="1:12" ht="16" x14ac:dyDescent="0.2">
      <c r="A61" t="s">
        <v>144</v>
      </c>
      <c r="B61" t="s">
        <v>202</v>
      </c>
      <c r="C61" s="2" t="s">
        <v>192</v>
      </c>
      <c r="D61" s="2">
        <v>0</v>
      </c>
      <c r="E61" s="1">
        <v>0</v>
      </c>
      <c r="F61" s="1">
        <v>27.17</v>
      </c>
      <c r="G61" s="1">
        <v>25.82</v>
      </c>
      <c r="H61" s="1">
        <v>1</v>
      </c>
      <c r="I61" s="1">
        <v>1.84</v>
      </c>
      <c r="J61" s="1">
        <v>0.49</v>
      </c>
      <c r="K61" s="1">
        <v>1.6988000000000001</v>
      </c>
      <c r="L61" s="1">
        <v>15</v>
      </c>
    </row>
    <row r="62" spans="1:12" ht="16" x14ac:dyDescent="0.2">
      <c r="A62" t="s">
        <v>145</v>
      </c>
      <c r="B62" t="s">
        <v>202</v>
      </c>
      <c r="C62" s="2" t="s">
        <v>192</v>
      </c>
      <c r="D62" s="2">
        <v>0</v>
      </c>
      <c r="E62" s="1">
        <v>1</v>
      </c>
      <c r="F62" s="1">
        <v>4.37</v>
      </c>
      <c r="G62" s="1">
        <v>3.02</v>
      </c>
      <c r="H62" s="1">
        <v>1</v>
      </c>
      <c r="I62" s="1">
        <v>1.81</v>
      </c>
      <c r="J62" s="1">
        <v>0.46</v>
      </c>
      <c r="K62" s="1">
        <v>1.8802000000000001</v>
      </c>
      <c r="L62" s="1">
        <v>0</v>
      </c>
    </row>
    <row r="63" spans="1:12" ht="16" x14ac:dyDescent="0.2">
      <c r="A63" t="s">
        <v>146</v>
      </c>
      <c r="B63" t="s">
        <v>202</v>
      </c>
      <c r="C63" s="2" t="s">
        <v>192</v>
      </c>
      <c r="D63" s="2">
        <v>0</v>
      </c>
      <c r="E63" s="1">
        <v>1</v>
      </c>
      <c r="F63" s="1">
        <v>14.32</v>
      </c>
      <c r="G63" s="1"/>
      <c r="H63" s="1">
        <v>1</v>
      </c>
      <c r="I63" s="1">
        <v>1.84</v>
      </c>
      <c r="J63" s="1"/>
      <c r="K63" s="1"/>
      <c r="L63" s="1">
        <v>20</v>
      </c>
    </row>
    <row r="64" spans="1:12" ht="16" x14ac:dyDescent="0.2">
      <c r="A64" t="s">
        <v>147</v>
      </c>
      <c r="B64" t="s">
        <v>203</v>
      </c>
      <c r="C64" s="2" t="s">
        <v>195</v>
      </c>
      <c r="D64" s="2">
        <v>1</v>
      </c>
      <c r="E64" s="1">
        <v>0</v>
      </c>
      <c r="F64" s="1">
        <v>32.92</v>
      </c>
      <c r="G64" s="1">
        <v>31.57</v>
      </c>
      <c r="H64" s="1">
        <v>1</v>
      </c>
      <c r="I64" s="1">
        <v>23.23</v>
      </c>
      <c r="J64" s="1">
        <v>21.88</v>
      </c>
      <c r="K64" s="1"/>
      <c r="L64" s="1">
        <v>90</v>
      </c>
    </row>
    <row r="65" spans="1:12" ht="16" x14ac:dyDescent="0.2">
      <c r="A65" t="s">
        <v>148</v>
      </c>
      <c r="B65" t="s">
        <v>203</v>
      </c>
      <c r="C65" s="2" t="s">
        <v>196</v>
      </c>
      <c r="D65" s="2">
        <v>0</v>
      </c>
      <c r="E65" s="1">
        <v>1</v>
      </c>
      <c r="F65" s="1">
        <v>1.05</v>
      </c>
      <c r="G65" s="1"/>
      <c r="H65" s="1">
        <v>1</v>
      </c>
      <c r="I65" s="1">
        <v>0.72</v>
      </c>
      <c r="J65" s="1"/>
      <c r="K65" s="1">
        <v>0.57150000000000001</v>
      </c>
      <c r="L65" s="1">
        <v>0</v>
      </c>
    </row>
    <row r="66" spans="1:12" ht="16" x14ac:dyDescent="0.2">
      <c r="A66" t="s">
        <v>149</v>
      </c>
      <c r="B66" t="s">
        <v>203</v>
      </c>
      <c r="C66" s="2" t="s">
        <v>195</v>
      </c>
      <c r="D66" s="2">
        <v>1</v>
      </c>
      <c r="E66" s="1">
        <v>0</v>
      </c>
      <c r="F66" s="1">
        <v>30.82</v>
      </c>
      <c r="G66" s="1">
        <v>29.47</v>
      </c>
      <c r="H66" s="1">
        <v>0</v>
      </c>
      <c r="I66" s="1">
        <v>30.82</v>
      </c>
      <c r="J66" s="1">
        <v>29.47</v>
      </c>
      <c r="K66" s="1">
        <v>17.250900000000001</v>
      </c>
      <c r="L66" s="1">
        <v>12</v>
      </c>
    </row>
    <row r="67" spans="1:12" ht="16" x14ac:dyDescent="0.2">
      <c r="A67" t="s">
        <v>150</v>
      </c>
      <c r="B67" t="s">
        <v>203</v>
      </c>
      <c r="C67" s="2" t="s">
        <v>195</v>
      </c>
      <c r="D67" s="2">
        <v>1</v>
      </c>
      <c r="E67" s="1">
        <v>0</v>
      </c>
      <c r="F67" s="1">
        <v>30.75</v>
      </c>
      <c r="G67" s="1">
        <v>29.44</v>
      </c>
      <c r="H67" s="1">
        <v>0</v>
      </c>
      <c r="I67" s="1">
        <v>30.75</v>
      </c>
      <c r="J67" s="1">
        <v>29.44</v>
      </c>
      <c r="K67" s="1">
        <v>4.117</v>
      </c>
      <c r="L67" s="1">
        <v>20</v>
      </c>
    </row>
    <row r="68" spans="1:12" ht="16" x14ac:dyDescent="0.2">
      <c r="A68" t="s">
        <v>151</v>
      </c>
      <c r="B68" t="s">
        <v>203</v>
      </c>
      <c r="C68" s="2" t="s">
        <v>195</v>
      </c>
      <c r="D68" s="2">
        <v>1</v>
      </c>
      <c r="E68" s="1">
        <v>0</v>
      </c>
      <c r="F68" s="1">
        <v>28.78</v>
      </c>
      <c r="G68" s="1">
        <v>27.43</v>
      </c>
      <c r="H68" s="1">
        <v>0</v>
      </c>
      <c r="I68" s="1">
        <v>28.78</v>
      </c>
      <c r="J68" s="1">
        <v>27.43</v>
      </c>
      <c r="K68" s="1">
        <v>39.890999999999998</v>
      </c>
      <c r="L68" s="1">
        <v>1</v>
      </c>
    </row>
    <row r="69" spans="1:12" ht="16" x14ac:dyDescent="0.2">
      <c r="A69" t="s">
        <v>152</v>
      </c>
      <c r="B69" t="s">
        <v>203</v>
      </c>
      <c r="C69" s="2" t="s">
        <v>195</v>
      </c>
      <c r="D69" s="2">
        <v>1</v>
      </c>
      <c r="E69" s="1">
        <v>0</v>
      </c>
      <c r="F69" s="1">
        <v>29.21</v>
      </c>
      <c r="G69" s="1">
        <v>27.89</v>
      </c>
      <c r="H69" s="1">
        <v>1</v>
      </c>
      <c r="I69" s="1">
        <v>16.16</v>
      </c>
      <c r="J69" s="1">
        <v>14.85</v>
      </c>
      <c r="K69" s="1">
        <v>7.7264999999999997</v>
      </c>
      <c r="L69" s="1">
        <v>0</v>
      </c>
    </row>
    <row r="70" spans="1:12" ht="16" x14ac:dyDescent="0.2">
      <c r="A70" t="s">
        <v>153</v>
      </c>
      <c r="B70" t="s">
        <v>203</v>
      </c>
      <c r="C70" s="2" t="s">
        <v>192</v>
      </c>
      <c r="D70" s="2">
        <v>0</v>
      </c>
      <c r="E70" s="1">
        <v>1</v>
      </c>
      <c r="F70" s="1">
        <v>6.14</v>
      </c>
      <c r="G70" s="1">
        <v>4.76</v>
      </c>
      <c r="H70" s="1">
        <v>1</v>
      </c>
      <c r="I70" s="1">
        <v>1.87</v>
      </c>
      <c r="J70" s="1">
        <v>0.49</v>
      </c>
      <c r="K70" s="1">
        <v>8.6115999999999993</v>
      </c>
      <c r="L70" s="1">
        <v>0</v>
      </c>
    </row>
    <row r="71" spans="1:12" ht="16" x14ac:dyDescent="0.2">
      <c r="A71" t="s">
        <v>154</v>
      </c>
      <c r="B71" t="s">
        <v>203</v>
      </c>
      <c r="C71" s="2" t="s">
        <v>192</v>
      </c>
      <c r="D71" s="2">
        <v>0</v>
      </c>
      <c r="E71" s="1">
        <v>1</v>
      </c>
      <c r="F71" s="1">
        <v>6.44</v>
      </c>
      <c r="G71" s="1">
        <v>4.4000000000000004</v>
      </c>
      <c r="H71" s="1">
        <v>1</v>
      </c>
      <c r="I71" s="1">
        <v>1.91</v>
      </c>
      <c r="J71" s="1"/>
      <c r="K71" s="1">
        <v>5.4427000000000003</v>
      </c>
      <c r="L71" s="1">
        <v>0</v>
      </c>
    </row>
    <row r="72" spans="1:12" ht="16" x14ac:dyDescent="0.2">
      <c r="A72" t="s">
        <v>155</v>
      </c>
      <c r="B72" t="s">
        <v>203</v>
      </c>
      <c r="C72" s="2" t="s">
        <v>195</v>
      </c>
      <c r="D72" s="2">
        <v>1</v>
      </c>
      <c r="E72" s="1">
        <v>0</v>
      </c>
      <c r="F72" s="1">
        <v>26.22</v>
      </c>
      <c r="G72" s="1">
        <v>24.9</v>
      </c>
      <c r="H72" s="1">
        <v>0</v>
      </c>
      <c r="I72" s="1">
        <v>26.22</v>
      </c>
      <c r="J72" s="1">
        <v>24.9</v>
      </c>
      <c r="K72" s="1">
        <v>0.96330000000000005</v>
      </c>
      <c r="L72" s="1">
        <v>90</v>
      </c>
    </row>
    <row r="73" spans="1:12" ht="16" x14ac:dyDescent="0.2">
      <c r="A73" t="s">
        <v>156</v>
      </c>
      <c r="B73" t="s">
        <v>203</v>
      </c>
      <c r="C73" s="2" t="s">
        <v>192</v>
      </c>
      <c r="D73" s="2">
        <v>0</v>
      </c>
      <c r="E73" s="1">
        <v>1</v>
      </c>
      <c r="F73" s="1">
        <v>3.52</v>
      </c>
      <c r="G73" s="1">
        <v>2.1</v>
      </c>
      <c r="H73" s="1">
        <v>1</v>
      </c>
      <c r="I73" s="1">
        <v>1.58</v>
      </c>
      <c r="J73" s="1">
        <v>0.16</v>
      </c>
      <c r="K73" s="1"/>
      <c r="L73" s="1">
        <v>1</v>
      </c>
    </row>
    <row r="74" spans="1:12" ht="16" x14ac:dyDescent="0.2">
      <c r="A74" t="s">
        <v>157</v>
      </c>
      <c r="B74" t="s">
        <v>203</v>
      </c>
      <c r="C74" s="2" t="s">
        <v>195</v>
      </c>
      <c r="D74" s="2">
        <v>1</v>
      </c>
      <c r="E74" s="1">
        <v>0</v>
      </c>
      <c r="F74" s="1">
        <v>21.59</v>
      </c>
      <c r="G74" s="1">
        <v>20.3</v>
      </c>
      <c r="H74" s="1">
        <v>0</v>
      </c>
      <c r="I74" s="1">
        <v>21.59</v>
      </c>
      <c r="J74" s="1">
        <v>20.3</v>
      </c>
      <c r="K74" s="1">
        <v>6.1696</v>
      </c>
      <c r="L74" s="1">
        <v>95</v>
      </c>
    </row>
    <row r="75" spans="1:12" ht="16" x14ac:dyDescent="0.2">
      <c r="A75" t="s">
        <v>158</v>
      </c>
      <c r="B75" t="s">
        <v>203</v>
      </c>
      <c r="C75" s="2" t="s">
        <v>194</v>
      </c>
      <c r="D75" s="2">
        <v>1</v>
      </c>
      <c r="E75" s="1">
        <v>0</v>
      </c>
      <c r="F75" s="1">
        <v>17.48</v>
      </c>
      <c r="G75" s="1">
        <v>16.07</v>
      </c>
      <c r="H75" s="1">
        <v>0</v>
      </c>
      <c r="I75" s="1">
        <v>17.48</v>
      </c>
      <c r="J75" s="1">
        <v>16.07</v>
      </c>
      <c r="K75" s="1">
        <v>7.39</v>
      </c>
      <c r="L75" s="1">
        <v>0</v>
      </c>
    </row>
    <row r="76" spans="1:12" ht="16" x14ac:dyDescent="0.2">
      <c r="A76" t="s">
        <v>159</v>
      </c>
      <c r="B76" t="s">
        <v>204</v>
      </c>
      <c r="C76" s="2" t="s">
        <v>192</v>
      </c>
      <c r="D76" s="2">
        <v>0</v>
      </c>
      <c r="E76" s="1">
        <v>1</v>
      </c>
      <c r="F76" s="1">
        <v>20.14</v>
      </c>
      <c r="G76" s="1">
        <v>18.79</v>
      </c>
      <c r="H76" s="1">
        <v>1</v>
      </c>
      <c r="I76" s="1">
        <v>1.91</v>
      </c>
      <c r="J76" s="1">
        <v>0.56000000000000005</v>
      </c>
      <c r="K76" s="1">
        <v>0.53869999999999996</v>
      </c>
      <c r="L76" s="1">
        <v>0</v>
      </c>
    </row>
    <row r="77" spans="1:12" ht="16" x14ac:dyDescent="0.2">
      <c r="A77" t="s">
        <v>160</v>
      </c>
      <c r="B77" t="s">
        <v>204</v>
      </c>
      <c r="C77" s="2" t="s">
        <v>193</v>
      </c>
      <c r="D77" s="2">
        <v>1</v>
      </c>
      <c r="E77" s="1">
        <v>1</v>
      </c>
      <c r="F77" s="1">
        <v>4.96</v>
      </c>
      <c r="G77" s="1">
        <v>3.61</v>
      </c>
      <c r="H77" s="1">
        <v>1</v>
      </c>
      <c r="I77" s="1">
        <v>4.96</v>
      </c>
      <c r="J77" s="1">
        <v>3.61</v>
      </c>
      <c r="K77" s="1">
        <v>0.66310000000000002</v>
      </c>
      <c r="L77" s="1">
        <v>1</v>
      </c>
    </row>
    <row r="78" spans="1:12" ht="16" x14ac:dyDescent="0.2">
      <c r="A78" t="s">
        <v>161</v>
      </c>
      <c r="B78" t="s">
        <v>204</v>
      </c>
      <c r="C78" s="2" t="s">
        <v>193</v>
      </c>
      <c r="D78" s="2">
        <v>0</v>
      </c>
      <c r="E78" s="1">
        <v>1</v>
      </c>
      <c r="F78" s="1">
        <v>22.6</v>
      </c>
      <c r="G78" s="1">
        <v>21.22</v>
      </c>
      <c r="H78" s="1">
        <v>1</v>
      </c>
      <c r="I78" s="1">
        <v>4.4400000000000004</v>
      </c>
      <c r="J78" s="1">
        <v>3.06</v>
      </c>
      <c r="K78" s="1">
        <v>3.9262999999999999</v>
      </c>
      <c r="L78" s="1">
        <v>1</v>
      </c>
    </row>
    <row r="79" spans="1:12" ht="16" x14ac:dyDescent="0.2">
      <c r="A79" t="s">
        <v>162</v>
      </c>
      <c r="B79" t="s">
        <v>204</v>
      </c>
      <c r="C79" s="2" t="s">
        <v>193</v>
      </c>
      <c r="D79" s="2">
        <v>1</v>
      </c>
      <c r="E79" s="1">
        <v>0</v>
      </c>
      <c r="F79" s="1">
        <v>35.42</v>
      </c>
      <c r="G79" s="1">
        <v>34.04</v>
      </c>
      <c r="H79" s="1">
        <v>0</v>
      </c>
      <c r="I79" s="1">
        <v>35.42</v>
      </c>
      <c r="J79" s="1">
        <v>34.04</v>
      </c>
      <c r="K79" s="1">
        <v>1.024</v>
      </c>
      <c r="L79" s="1">
        <v>1</v>
      </c>
    </row>
    <row r="80" spans="1:12" ht="16" x14ac:dyDescent="0.2">
      <c r="A80" t="s">
        <v>163</v>
      </c>
      <c r="B80" t="s">
        <v>204</v>
      </c>
      <c r="C80" s="2" t="s">
        <v>192</v>
      </c>
      <c r="D80" s="2">
        <v>0</v>
      </c>
      <c r="E80" s="1">
        <v>1</v>
      </c>
      <c r="F80" s="1">
        <v>3.15</v>
      </c>
      <c r="G80" s="1">
        <v>1.77</v>
      </c>
      <c r="H80" s="1">
        <v>1</v>
      </c>
      <c r="I80" s="1">
        <v>1.91</v>
      </c>
      <c r="J80" s="1">
        <v>0.53</v>
      </c>
      <c r="K80" s="1">
        <v>0.98409999999999997</v>
      </c>
      <c r="L80" s="1">
        <v>2</v>
      </c>
    </row>
    <row r="81" spans="1:12" ht="16" x14ac:dyDescent="0.2">
      <c r="A81" t="s">
        <v>164</v>
      </c>
      <c r="B81" t="s">
        <v>204</v>
      </c>
      <c r="C81" s="2" t="s">
        <v>192</v>
      </c>
      <c r="D81" s="2">
        <v>0</v>
      </c>
      <c r="E81" s="1">
        <v>1</v>
      </c>
      <c r="F81" s="1">
        <v>3.42</v>
      </c>
      <c r="G81" s="1"/>
      <c r="H81" s="1">
        <v>1</v>
      </c>
      <c r="I81" s="1">
        <v>0.76</v>
      </c>
      <c r="J81" s="1"/>
      <c r="K81" s="1"/>
      <c r="L81" s="1">
        <v>0</v>
      </c>
    </row>
    <row r="82" spans="1:12" ht="16" x14ac:dyDescent="0.2">
      <c r="A82" t="s">
        <v>165</v>
      </c>
      <c r="B82" t="s">
        <v>204</v>
      </c>
      <c r="C82" s="2" t="s">
        <v>193</v>
      </c>
      <c r="D82" s="2">
        <v>1</v>
      </c>
      <c r="E82" s="1">
        <v>1</v>
      </c>
      <c r="F82" s="1">
        <v>17.84</v>
      </c>
      <c r="G82" s="1">
        <v>16.489999999999998</v>
      </c>
      <c r="H82" s="1">
        <v>1</v>
      </c>
      <c r="I82" s="1">
        <v>6.01</v>
      </c>
      <c r="J82" s="1">
        <v>4.67</v>
      </c>
      <c r="K82" s="1"/>
      <c r="L82" s="1">
        <v>95</v>
      </c>
    </row>
    <row r="83" spans="1:12" ht="16" x14ac:dyDescent="0.2">
      <c r="A83" t="s">
        <v>166</v>
      </c>
      <c r="B83" t="s">
        <v>204</v>
      </c>
      <c r="C83" s="2" t="s">
        <v>193</v>
      </c>
      <c r="D83" s="2">
        <v>1</v>
      </c>
      <c r="E83" s="1">
        <v>1</v>
      </c>
      <c r="F83" s="1">
        <v>14.26</v>
      </c>
      <c r="G83" s="1">
        <v>12.88</v>
      </c>
      <c r="H83" s="1">
        <v>1</v>
      </c>
      <c r="I83" s="1">
        <v>7.85</v>
      </c>
      <c r="J83" s="1">
        <v>6.47</v>
      </c>
      <c r="K83" s="1">
        <v>1.0342</v>
      </c>
      <c r="L83" s="1">
        <v>10</v>
      </c>
    </row>
    <row r="84" spans="1:12" ht="16" x14ac:dyDescent="0.2">
      <c r="A84" t="s">
        <v>167</v>
      </c>
      <c r="B84" t="s">
        <v>204</v>
      </c>
      <c r="C84" s="2" t="s">
        <v>192</v>
      </c>
      <c r="D84" s="2">
        <v>0</v>
      </c>
      <c r="E84" s="1">
        <v>1</v>
      </c>
      <c r="F84" s="1">
        <v>3.25</v>
      </c>
      <c r="G84" s="1">
        <v>1.87</v>
      </c>
      <c r="H84" s="1">
        <v>1</v>
      </c>
      <c r="I84" s="1">
        <v>2.04</v>
      </c>
      <c r="J84" s="1">
        <v>0.66</v>
      </c>
      <c r="K84" s="1">
        <v>0.76490000000000002</v>
      </c>
      <c r="L84" s="1">
        <v>0</v>
      </c>
    </row>
    <row r="85" spans="1:12" ht="16" x14ac:dyDescent="0.2">
      <c r="A85" t="s">
        <v>168</v>
      </c>
      <c r="B85" t="s">
        <v>204</v>
      </c>
      <c r="C85" s="2" t="s">
        <v>192</v>
      </c>
      <c r="D85" s="2">
        <v>0</v>
      </c>
      <c r="E85" s="1">
        <v>1</v>
      </c>
      <c r="F85" s="1">
        <v>13.96</v>
      </c>
      <c r="G85" s="1">
        <v>12.58</v>
      </c>
      <c r="H85" s="1">
        <v>1</v>
      </c>
      <c r="I85" s="1">
        <v>1.91</v>
      </c>
      <c r="J85" s="1">
        <v>0.53</v>
      </c>
      <c r="K85" s="1">
        <v>1.4390000000000001</v>
      </c>
      <c r="L85" s="1">
        <v>4</v>
      </c>
    </row>
    <row r="86" spans="1:12" ht="16" x14ac:dyDescent="0.2">
      <c r="A86" t="s">
        <v>169</v>
      </c>
      <c r="B86" t="s">
        <v>204</v>
      </c>
      <c r="C86" s="2" t="s">
        <v>194</v>
      </c>
      <c r="D86" s="2">
        <v>1</v>
      </c>
      <c r="E86" s="1">
        <v>0</v>
      </c>
      <c r="F86" s="1">
        <v>32.1</v>
      </c>
      <c r="G86" s="1">
        <v>30.72</v>
      </c>
      <c r="H86" s="1">
        <v>0</v>
      </c>
      <c r="I86" s="1">
        <v>32.1</v>
      </c>
      <c r="J86" s="1">
        <v>30.72</v>
      </c>
      <c r="K86" s="1">
        <v>0.47210000000000002</v>
      </c>
      <c r="L86" s="1">
        <v>0</v>
      </c>
    </row>
    <row r="87" spans="1:12" ht="16" x14ac:dyDescent="0.2">
      <c r="A87" t="s">
        <v>170</v>
      </c>
      <c r="B87" t="s">
        <v>204</v>
      </c>
      <c r="C87" s="2" t="s">
        <v>196</v>
      </c>
      <c r="D87" s="2" t="s">
        <v>197</v>
      </c>
      <c r="E87" s="1"/>
      <c r="F87" s="1"/>
      <c r="G87" s="1"/>
      <c r="H87" s="1"/>
      <c r="I87" s="1"/>
      <c r="J87" s="1"/>
      <c r="K87" s="1"/>
      <c r="L87" s="1"/>
    </row>
    <row r="88" spans="1:12" ht="16" x14ac:dyDescent="0.2">
      <c r="A88" t="s">
        <v>171</v>
      </c>
      <c r="B88" t="s">
        <v>204</v>
      </c>
      <c r="C88" s="2" t="s">
        <v>192</v>
      </c>
      <c r="D88" s="2">
        <v>0</v>
      </c>
      <c r="E88" s="1">
        <v>1</v>
      </c>
      <c r="F88" s="1">
        <v>13.96</v>
      </c>
      <c r="G88" s="1">
        <v>12.62</v>
      </c>
      <c r="H88" s="1">
        <v>1</v>
      </c>
      <c r="I88" s="1">
        <v>1.94</v>
      </c>
      <c r="J88" s="1">
        <v>0.59</v>
      </c>
      <c r="K88" s="1">
        <v>1.6857</v>
      </c>
      <c r="L88" s="1">
        <v>0</v>
      </c>
    </row>
    <row r="89" spans="1:12" ht="16" x14ac:dyDescent="0.2">
      <c r="A89" t="s">
        <v>172</v>
      </c>
      <c r="B89" t="s">
        <v>204</v>
      </c>
      <c r="C89" s="2" t="s">
        <v>192</v>
      </c>
      <c r="D89" s="2">
        <v>0</v>
      </c>
      <c r="E89" s="1">
        <v>0</v>
      </c>
      <c r="F89" s="1">
        <v>28.19</v>
      </c>
      <c r="G89" s="1">
        <v>26.64</v>
      </c>
      <c r="H89" s="1">
        <v>1</v>
      </c>
      <c r="I89" s="1">
        <v>1.87</v>
      </c>
      <c r="J89" s="1">
        <v>0.33</v>
      </c>
      <c r="K89" s="1">
        <v>6.1483999999999996</v>
      </c>
      <c r="L89" s="1">
        <v>0</v>
      </c>
    </row>
    <row r="90" spans="1:12" ht="16" x14ac:dyDescent="0.2">
      <c r="A90" t="s">
        <v>173</v>
      </c>
      <c r="B90" t="s">
        <v>204</v>
      </c>
      <c r="C90" s="2" t="s">
        <v>192</v>
      </c>
      <c r="D90" s="2">
        <v>0</v>
      </c>
      <c r="E90" s="1">
        <v>0</v>
      </c>
      <c r="F90" s="1">
        <v>29.34</v>
      </c>
      <c r="G90" s="1">
        <v>27.96</v>
      </c>
      <c r="H90" s="1">
        <v>1</v>
      </c>
      <c r="I90" s="1">
        <v>1.87</v>
      </c>
      <c r="J90" s="1">
        <v>0.49</v>
      </c>
      <c r="K90" s="1">
        <v>1.4198</v>
      </c>
      <c r="L90" s="1">
        <v>1</v>
      </c>
    </row>
    <row r="91" spans="1:12" ht="16" x14ac:dyDescent="0.2">
      <c r="A91" t="s">
        <v>174</v>
      </c>
      <c r="B91" t="s">
        <v>204</v>
      </c>
      <c r="C91" s="2" t="s">
        <v>195</v>
      </c>
      <c r="D91" s="2">
        <v>1</v>
      </c>
      <c r="E91" s="1">
        <v>1</v>
      </c>
      <c r="F91" s="1">
        <v>25.33</v>
      </c>
      <c r="G91" s="1">
        <v>23.92</v>
      </c>
      <c r="H91" s="1">
        <v>1</v>
      </c>
      <c r="I91" s="1">
        <v>8.0500000000000007</v>
      </c>
      <c r="J91" s="1">
        <v>6.64</v>
      </c>
      <c r="K91" s="1"/>
      <c r="L91" s="1">
        <v>0</v>
      </c>
    </row>
    <row r="92" spans="1:12" ht="16" x14ac:dyDescent="0.2">
      <c r="A92" t="s">
        <v>175</v>
      </c>
      <c r="B92" t="s">
        <v>204</v>
      </c>
      <c r="C92" s="2" t="s">
        <v>192</v>
      </c>
      <c r="D92" s="2">
        <v>0</v>
      </c>
      <c r="E92" s="1">
        <v>1</v>
      </c>
      <c r="F92" s="1">
        <v>3.84</v>
      </c>
      <c r="G92" s="1">
        <v>2</v>
      </c>
      <c r="H92" s="1">
        <v>1</v>
      </c>
      <c r="I92" s="1">
        <v>1.97</v>
      </c>
      <c r="J92" s="1">
        <v>0.13</v>
      </c>
      <c r="K92" s="1">
        <v>1.8984000000000001</v>
      </c>
      <c r="L92" s="1">
        <v>5</v>
      </c>
    </row>
    <row r="93" spans="1:12" ht="16" x14ac:dyDescent="0.2">
      <c r="A93" t="s">
        <v>176</v>
      </c>
      <c r="B93" t="s">
        <v>204</v>
      </c>
      <c r="C93" s="2" t="s">
        <v>195</v>
      </c>
      <c r="D93" s="2">
        <v>1</v>
      </c>
      <c r="E93" s="1">
        <v>1</v>
      </c>
      <c r="F93" s="1">
        <v>18.989999999999998</v>
      </c>
      <c r="G93" s="1">
        <v>17.579999999999998</v>
      </c>
      <c r="H93" s="1">
        <v>1</v>
      </c>
      <c r="I93" s="1">
        <v>10.09</v>
      </c>
      <c r="J93" s="1">
        <v>8.67</v>
      </c>
      <c r="K93" s="1">
        <v>10.3857</v>
      </c>
      <c r="L93" s="1">
        <v>0</v>
      </c>
    </row>
    <row r="94" spans="1:12" ht="16" x14ac:dyDescent="0.2">
      <c r="A94" t="s">
        <v>177</v>
      </c>
      <c r="B94" t="s">
        <v>204</v>
      </c>
      <c r="C94" s="2" t="s">
        <v>192</v>
      </c>
      <c r="D94" s="2">
        <v>0</v>
      </c>
      <c r="E94" s="1">
        <v>1</v>
      </c>
      <c r="F94" s="1">
        <v>4.8</v>
      </c>
      <c r="G94" s="1">
        <v>3.42</v>
      </c>
      <c r="H94" s="1">
        <v>1</v>
      </c>
      <c r="I94" s="1">
        <v>1.87</v>
      </c>
      <c r="J94" s="1">
        <v>0.49</v>
      </c>
      <c r="K94" s="1">
        <v>1.4557</v>
      </c>
      <c r="L94" s="1">
        <v>0</v>
      </c>
    </row>
    <row r="95" spans="1:12" ht="16" x14ac:dyDescent="0.2">
      <c r="A95" t="s">
        <v>178</v>
      </c>
      <c r="B95" t="s">
        <v>204</v>
      </c>
      <c r="C95" s="2" t="s">
        <v>193</v>
      </c>
      <c r="D95" s="2">
        <v>0</v>
      </c>
      <c r="E95" s="1">
        <v>1</v>
      </c>
      <c r="F95" s="1">
        <v>8.18</v>
      </c>
      <c r="G95" s="1">
        <v>6.8</v>
      </c>
      <c r="H95" s="1">
        <v>1</v>
      </c>
      <c r="I95" s="1">
        <v>3.94</v>
      </c>
      <c r="J95" s="1">
        <v>2.56</v>
      </c>
      <c r="K95" s="1">
        <v>0.91490000000000005</v>
      </c>
      <c r="L95" s="1">
        <v>0</v>
      </c>
    </row>
    <row r="96" spans="1:12" ht="16" x14ac:dyDescent="0.2">
      <c r="A96" t="s">
        <v>179</v>
      </c>
      <c r="B96" t="s">
        <v>204</v>
      </c>
      <c r="C96" s="2" t="s">
        <v>192</v>
      </c>
      <c r="D96" s="2">
        <v>0</v>
      </c>
      <c r="E96" s="1">
        <v>1</v>
      </c>
      <c r="F96" s="1">
        <v>7.89</v>
      </c>
      <c r="G96" s="1">
        <v>6.51</v>
      </c>
      <c r="H96" s="1">
        <v>1</v>
      </c>
      <c r="I96" s="1">
        <v>1.94</v>
      </c>
      <c r="J96" s="1">
        <v>0.56000000000000005</v>
      </c>
      <c r="K96" s="1">
        <v>24.708400000000001</v>
      </c>
      <c r="L96" s="1">
        <v>0</v>
      </c>
    </row>
    <row r="97" spans="1:12" ht="16" x14ac:dyDescent="0.2">
      <c r="A97" t="s">
        <v>180</v>
      </c>
      <c r="B97" t="s">
        <v>204</v>
      </c>
      <c r="C97" s="2" t="s">
        <v>195</v>
      </c>
      <c r="D97" s="2">
        <v>1</v>
      </c>
      <c r="E97" s="1">
        <v>0</v>
      </c>
      <c r="F97" s="1">
        <v>25.92</v>
      </c>
      <c r="G97" s="1">
        <v>24.54</v>
      </c>
      <c r="H97" s="1">
        <v>0</v>
      </c>
      <c r="I97" s="1">
        <v>25.92</v>
      </c>
      <c r="J97" s="1">
        <v>24.54</v>
      </c>
      <c r="K97" s="1">
        <v>187.02350000000001</v>
      </c>
      <c r="L97" s="1">
        <v>0</v>
      </c>
    </row>
    <row r="98" spans="1:12" ht="16" x14ac:dyDescent="0.2">
      <c r="A98" t="s">
        <v>181</v>
      </c>
      <c r="B98" t="s">
        <v>204</v>
      </c>
      <c r="C98" s="2" t="s">
        <v>192</v>
      </c>
      <c r="D98" s="2">
        <v>0</v>
      </c>
      <c r="E98" s="1">
        <v>1</v>
      </c>
      <c r="F98" s="1">
        <v>9.69</v>
      </c>
      <c r="G98" s="1">
        <v>8.31</v>
      </c>
      <c r="H98" s="1">
        <v>1</v>
      </c>
      <c r="I98" s="1">
        <v>1.84</v>
      </c>
      <c r="J98" s="1">
        <v>0.46</v>
      </c>
      <c r="K98" s="1"/>
      <c r="L98" s="1">
        <v>0</v>
      </c>
    </row>
    <row r="99" spans="1:12" ht="16" x14ac:dyDescent="0.2">
      <c r="A99" t="s">
        <v>182</v>
      </c>
      <c r="B99" t="s">
        <v>204</v>
      </c>
      <c r="C99" s="2" t="s">
        <v>195</v>
      </c>
      <c r="D99" s="2">
        <v>1</v>
      </c>
      <c r="E99" s="1">
        <v>0</v>
      </c>
      <c r="F99" s="1">
        <v>25.2</v>
      </c>
      <c r="G99" s="1">
        <v>21.98</v>
      </c>
      <c r="H99" s="1">
        <v>0</v>
      </c>
      <c r="I99" s="1">
        <v>25.2</v>
      </c>
      <c r="J99" s="1">
        <v>21.98</v>
      </c>
      <c r="K99" s="1">
        <v>13.339499999999999</v>
      </c>
      <c r="L99" s="1">
        <v>95</v>
      </c>
    </row>
    <row r="100" spans="1:12" ht="16" x14ac:dyDescent="0.2">
      <c r="A100" t="s">
        <v>183</v>
      </c>
      <c r="B100" t="s">
        <v>204</v>
      </c>
      <c r="C100" s="2" t="s">
        <v>193</v>
      </c>
      <c r="D100" s="2">
        <v>0</v>
      </c>
      <c r="E100" s="1">
        <v>0</v>
      </c>
      <c r="F100" s="1">
        <v>24.8</v>
      </c>
      <c r="G100" s="1">
        <v>23.46</v>
      </c>
      <c r="H100" s="1">
        <v>1</v>
      </c>
      <c r="I100" s="1">
        <v>3.94</v>
      </c>
      <c r="J100" s="1">
        <v>2.6</v>
      </c>
      <c r="K100" s="1">
        <v>1.3915999999999999</v>
      </c>
      <c r="L100" s="1">
        <v>0</v>
      </c>
    </row>
    <row r="101" spans="1:12" ht="16" x14ac:dyDescent="0.2">
      <c r="A101" t="s">
        <v>184</v>
      </c>
      <c r="B101" t="s">
        <v>204</v>
      </c>
      <c r="C101" s="2" t="s">
        <v>192</v>
      </c>
      <c r="D101" s="2">
        <v>0</v>
      </c>
      <c r="E101" s="1">
        <v>1</v>
      </c>
      <c r="F101" s="1">
        <v>13.73</v>
      </c>
      <c r="G101" s="1">
        <v>12.35</v>
      </c>
      <c r="H101" s="1">
        <v>1</v>
      </c>
      <c r="I101" s="1">
        <v>1.91</v>
      </c>
      <c r="J101" s="1">
        <v>0.53</v>
      </c>
      <c r="K101" s="1">
        <v>0.79700000000000004</v>
      </c>
      <c r="L101" s="1">
        <v>0</v>
      </c>
    </row>
    <row r="102" spans="1:12" ht="16" x14ac:dyDescent="0.2">
      <c r="A102" t="s">
        <v>185</v>
      </c>
      <c r="B102" t="s">
        <v>204</v>
      </c>
      <c r="C102" s="2" t="s">
        <v>192</v>
      </c>
      <c r="D102" s="2">
        <v>0</v>
      </c>
      <c r="E102" s="1">
        <v>0</v>
      </c>
      <c r="F102" s="1">
        <v>9.49</v>
      </c>
      <c r="G102" s="1">
        <v>8.15</v>
      </c>
      <c r="H102" s="1">
        <v>1</v>
      </c>
      <c r="I102" s="1">
        <v>1.94</v>
      </c>
      <c r="J102" s="1">
        <v>0.59</v>
      </c>
      <c r="K102" s="1"/>
      <c r="L102" s="1">
        <v>0</v>
      </c>
    </row>
    <row r="103" spans="1:12" ht="16" x14ac:dyDescent="0.2">
      <c r="A103" t="s">
        <v>186</v>
      </c>
      <c r="B103" t="s">
        <v>204</v>
      </c>
      <c r="C103" s="2" t="s">
        <v>193</v>
      </c>
      <c r="D103" s="2">
        <v>1</v>
      </c>
      <c r="E103" s="1">
        <v>0</v>
      </c>
      <c r="F103" s="1">
        <v>24.8</v>
      </c>
      <c r="G103" s="1">
        <v>23.43</v>
      </c>
      <c r="H103" s="1">
        <v>1</v>
      </c>
      <c r="I103" s="1">
        <v>13.6</v>
      </c>
      <c r="J103" s="1">
        <v>12.22</v>
      </c>
      <c r="K103" s="1">
        <v>0.57720000000000005</v>
      </c>
      <c r="L103" s="1">
        <v>0</v>
      </c>
    </row>
    <row r="104" spans="1:12" ht="16" x14ac:dyDescent="0.2">
      <c r="A104" t="s">
        <v>187</v>
      </c>
      <c r="B104" t="s">
        <v>204</v>
      </c>
      <c r="C104" s="2" t="s">
        <v>192</v>
      </c>
      <c r="D104" s="2">
        <v>0</v>
      </c>
      <c r="E104" s="1">
        <v>1</v>
      </c>
      <c r="F104" s="1">
        <v>2.37</v>
      </c>
      <c r="G104" s="1"/>
      <c r="H104" s="1">
        <v>1</v>
      </c>
      <c r="I104" s="1">
        <v>1.1499999999999999</v>
      </c>
      <c r="J104" s="1"/>
      <c r="K104" s="1">
        <v>0.70179999999999998</v>
      </c>
      <c r="L104" s="1">
        <v>0</v>
      </c>
    </row>
    <row r="105" spans="1:12" ht="16" x14ac:dyDescent="0.2">
      <c r="A105" t="s">
        <v>188</v>
      </c>
      <c r="B105" t="s">
        <v>204</v>
      </c>
      <c r="C105" s="2" t="s">
        <v>192</v>
      </c>
      <c r="D105" s="2">
        <v>0</v>
      </c>
      <c r="E105" s="1">
        <v>1</v>
      </c>
      <c r="F105" s="1">
        <v>5.78</v>
      </c>
      <c r="G105" s="1">
        <v>4.4000000000000004</v>
      </c>
      <c r="H105" s="1">
        <v>1</v>
      </c>
      <c r="I105" s="1">
        <v>1.87</v>
      </c>
      <c r="J105" s="1">
        <v>0.49</v>
      </c>
      <c r="K105" s="1">
        <v>1.5426</v>
      </c>
      <c r="L105" s="1">
        <v>0</v>
      </c>
    </row>
    <row r="106" spans="1:12" ht="16" x14ac:dyDescent="0.2">
      <c r="A106" t="s">
        <v>189</v>
      </c>
      <c r="B106" t="s">
        <v>204</v>
      </c>
      <c r="C106" s="2" t="s">
        <v>192</v>
      </c>
      <c r="D106" s="2">
        <v>0</v>
      </c>
      <c r="E106" s="1">
        <v>0</v>
      </c>
      <c r="F106" s="1">
        <v>18.829999999999998</v>
      </c>
      <c r="G106" s="1">
        <v>17.41</v>
      </c>
      <c r="H106" s="1">
        <v>1</v>
      </c>
      <c r="I106" s="1">
        <v>1.87</v>
      </c>
      <c r="J106" s="1">
        <v>0.46</v>
      </c>
      <c r="K106" s="1">
        <v>0.80289999999999995</v>
      </c>
      <c r="L106" s="1">
        <v>0</v>
      </c>
    </row>
    <row r="107" spans="1:12" ht="16" x14ac:dyDescent="0.2">
      <c r="A107" t="s">
        <v>190</v>
      </c>
      <c r="B107" t="s">
        <v>204</v>
      </c>
      <c r="C107" s="2" t="s">
        <v>193</v>
      </c>
      <c r="D107" s="2">
        <v>0</v>
      </c>
      <c r="L107" s="1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"/>
  <sheetViews>
    <sheetView topLeftCell="F1" workbookViewId="0">
      <selection activeCell="I30" sqref="I30"/>
    </sheetView>
  </sheetViews>
  <sheetFormatPr baseColWidth="10" defaultRowHeight="13" x14ac:dyDescent="0.15"/>
  <sheetData>
    <row r="1" spans="1:6" x14ac:dyDescent="0.15">
      <c r="A1" t="s">
        <v>231</v>
      </c>
      <c r="F1" t="s">
        <v>254</v>
      </c>
    </row>
    <row r="2" spans="1:6" x14ac:dyDescent="0.15">
      <c r="A2" t="s">
        <v>232</v>
      </c>
      <c r="F2" t="s">
        <v>232</v>
      </c>
    </row>
    <row r="3" spans="1:6" x14ac:dyDescent="0.15">
      <c r="A3" t="s">
        <v>233</v>
      </c>
      <c r="F3" t="s">
        <v>233</v>
      </c>
    </row>
    <row r="5" spans="1:6" x14ac:dyDescent="0.15">
      <c r="A5" t="s">
        <v>234</v>
      </c>
      <c r="F5" t="s">
        <v>255</v>
      </c>
    </row>
    <row r="7" spans="1:6" x14ac:dyDescent="0.15">
      <c r="A7" t="s">
        <v>235</v>
      </c>
      <c r="F7" t="s">
        <v>256</v>
      </c>
    </row>
    <row r="8" spans="1:6" x14ac:dyDescent="0.15">
      <c r="A8" t="s">
        <v>236</v>
      </c>
      <c r="F8" t="s">
        <v>257</v>
      </c>
    </row>
    <row r="9" spans="1:6" x14ac:dyDescent="0.15">
      <c r="A9" t="s">
        <v>237</v>
      </c>
      <c r="F9" t="s">
        <v>258</v>
      </c>
    </row>
    <row r="10" spans="1:6" x14ac:dyDescent="0.15">
      <c r="A10" t="s">
        <v>238</v>
      </c>
      <c r="F10" t="s">
        <v>259</v>
      </c>
    </row>
    <row r="11" spans="1:6" x14ac:dyDescent="0.15">
      <c r="A11" t="s">
        <v>239</v>
      </c>
      <c r="F11" t="s">
        <v>260</v>
      </c>
    </row>
    <row r="12" spans="1:6" x14ac:dyDescent="0.15">
      <c r="A12" t="s">
        <v>240</v>
      </c>
      <c r="F12" t="s">
        <v>261</v>
      </c>
    </row>
    <row r="13" spans="1:6" x14ac:dyDescent="0.15">
      <c r="A13" t="s">
        <v>241</v>
      </c>
      <c r="F13" t="s">
        <v>241</v>
      </c>
    </row>
    <row r="14" spans="1:6" x14ac:dyDescent="0.15">
      <c r="A14" t="s">
        <v>242</v>
      </c>
      <c r="F14" t="s">
        <v>242</v>
      </c>
    </row>
    <row r="16" spans="1:6" x14ac:dyDescent="0.15">
      <c r="A16" t="s">
        <v>243</v>
      </c>
      <c r="F16" t="s">
        <v>243</v>
      </c>
    </row>
    <row r="17" spans="1:6" x14ac:dyDescent="0.15">
      <c r="A17" t="s">
        <v>244</v>
      </c>
      <c r="F17" t="s">
        <v>262</v>
      </c>
    </row>
    <row r="18" spans="1:6" x14ac:dyDescent="0.15">
      <c r="A18" t="s">
        <v>245</v>
      </c>
      <c r="F18" t="s">
        <v>263</v>
      </c>
    </row>
    <row r="19" spans="1:6" x14ac:dyDescent="0.15">
      <c r="A19" t="s">
        <v>246</v>
      </c>
      <c r="F19" t="s">
        <v>264</v>
      </c>
    </row>
    <row r="20" spans="1:6" x14ac:dyDescent="0.15">
      <c r="A20" t="s">
        <v>247</v>
      </c>
      <c r="F20" t="s">
        <v>265</v>
      </c>
    </row>
    <row r="21" spans="1:6" x14ac:dyDescent="0.15">
      <c r="A21" t="s">
        <v>248</v>
      </c>
      <c r="F21" t="s">
        <v>266</v>
      </c>
    </row>
    <row r="23" spans="1:6" x14ac:dyDescent="0.15">
      <c r="A23" t="s">
        <v>249</v>
      </c>
      <c r="F23" t="s">
        <v>267</v>
      </c>
    </row>
    <row r="24" spans="1:6" x14ac:dyDescent="0.15">
      <c r="A24" t="s">
        <v>250</v>
      </c>
      <c r="F24" t="s">
        <v>268</v>
      </c>
    </row>
    <row r="25" spans="1:6" x14ac:dyDescent="0.15">
      <c r="A25" t="s">
        <v>251</v>
      </c>
      <c r="F25" t="s">
        <v>269</v>
      </c>
    </row>
    <row r="26" spans="1:6" x14ac:dyDescent="0.15">
      <c r="A26" t="s">
        <v>252</v>
      </c>
      <c r="F26" t="s">
        <v>270</v>
      </c>
    </row>
    <row r="27" spans="1:6" x14ac:dyDescent="0.15">
      <c r="A27" t="s">
        <v>253</v>
      </c>
      <c r="F27" t="s">
        <v>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selection activeCell="I30" sqref="I30"/>
    </sheetView>
  </sheetViews>
  <sheetFormatPr baseColWidth="10" defaultRowHeight="13" x14ac:dyDescent="0.15"/>
  <sheetData>
    <row r="1" spans="1:7" x14ac:dyDescent="0.15">
      <c r="A1" t="s">
        <v>272</v>
      </c>
      <c r="G1" t="s">
        <v>297</v>
      </c>
    </row>
    <row r="2" spans="1:7" x14ac:dyDescent="0.15">
      <c r="A2" t="s">
        <v>232</v>
      </c>
      <c r="G2" t="s">
        <v>232</v>
      </c>
    </row>
    <row r="3" spans="1:7" x14ac:dyDescent="0.15">
      <c r="A3" t="s">
        <v>273</v>
      </c>
      <c r="G3" t="s">
        <v>298</v>
      </c>
    </row>
    <row r="4" spans="1:7" x14ac:dyDescent="0.15">
      <c r="A4" t="s">
        <v>274</v>
      </c>
      <c r="G4" t="s">
        <v>274</v>
      </c>
    </row>
    <row r="6" spans="1:7" x14ac:dyDescent="0.15">
      <c r="A6" t="s">
        <v>275</v>
      </c>
      <c r="G6" t="s">
        <v>299</v>
      </c>
    </row>
    <row r="7" spans="1:7" x14ac:dyDescent="0.15">
      <c r="A7" t="s">
        <v>276</v>
      </c>
      <c r="G7" t="s">
        <v>276</v>
      </c>
    </row>
    <row r="9" spans="1:7" x14ac:dyDescent="0.15">
      <c r="A9" t="s">
        <v>277</v>
      </c>
      <c r="G9" t="s">
        <v>300</v>
      </c>
    </row>
    <row r="10" spans="1:7" x14ac:dyDescent="0.15">
      <c r="A10" t="s">
        <v>278</v>
      </c>
      <c r="G10" t="s">
        <v>301</v>
      </c>
    </row>
    <row r="11" spans="1:7" x14ac:dyDescent="0.15">
      <c r="A11" t="s">
        <v>279</v>
      </c>
      <c r="G11" t="s">
        <v>302</v>
      </c>
    </row>
    <row r="12" spans="1:7" x14ac:dyDescent="0.15">
      <c r="A12" t="s">
        <v>280</v>
      </c>
      <c r="G12" t="s">
        <v>303</v>
      </c>
    </row>
    <row r="13" spans="1:7" x14ac:dyDescent="0.15">
      <c r="A13" t="s">
        <v>281</v>
      </c>
      <c r="G13" t="s">
        <v>304</v>
      </c>
    </row>
    <row r="14" spans="1:7" x14ac:dyDescent="0.15">
      <c r="A14" t="s">
        <v>282</v>
      </c>
      <c r="G14" t="s">
        <v>305</v>
      </c>
    </row>
    <row r="15" spans="1:7" x14ac:dyDescent="0.15">
      <c r="A15" t="s">
        <v>283</v>
      </c>
      <c r="G15" t="s">
        <v>306</v>
      </c>
    </row>
    <row r="16" spans="1:7" x14ac:dyDescent="0.15">
      <c r="A16" t="s">
        <v>284</v>
      </c>
      <c r="G16" t="s">
        <v>307</v>
      </c>
    </row>
    <row r="17" spans="1:7" x14ac:dyDescent="0.15">
      <c r="A17" t="s">
        <v>241</v>
      </c>
      <c r="G17" t="s">
        <v>241</v>
      </c>
    </row>
    <row r="18" spans="1:7" x14ac:dyDescent="0.15">
      <c r="A18" t="s">
        <v>242</v>
      </c>
      <c r="G18" t="s">
        <v>242</v>
      </c>
    </row>
    <row r="20" spans="1:7" x14ac:dyDescent="0.15">
      <c r="A20" t="s">
        <v>243</v>
      </c>
      <c r="G20" t="s">
        <v>243</v>
      </c>
    </row>
    <row r="21" spans="1:7" x14ac:dyDescent="0.15">
      <c r="A21" t="s">
        <v>285</v>
      </c>
      <c r="G21" t="s">
        <v>308</v>
      </c>
    </row>
    <row r="22" spans="1:7" x14ac:dyDescent="0.15">
      <c r="A22" t="s">
        <v>286</v>
      </c>
      <c r="G22" t="s">
        <v>309</v>
      </c>
    </row>
    <row r="23" spans="1:7" x14ac:dyDescent="0.15">
      <c r="A23" t="s">
        <v>287</v>
      </c>
      <c r="G23" t="s">
        <v>310</v>
      </c>
    </row>
    <row r="24" spans="1:7" x14ac:dyDescent="0.15">
      <c r="A24" t="s">
        <v>288</v>
      </c>
      <c r="G24" t="s">
        <v>311</v>
      </c>
    </row>
    <row r="25" spans="1:7" x14ac:dyDescent="0.15">
      <c r="A25" t="s">
        <v>289</v>
      </c>
      <c r="G25" t="s">
        <v>312</v>
      </c>
    </row>
    <row r="26" spans="1:7" x14ac:dyDescent="0.15">
      <c r="A26" t="s">
        <v>290</v>
      </c>
      <c r="G26" t="s">
        <v>313</v>
      </c>
    </row>
    <row r="27" spans="1:7" x14ac:dyDescent="0.15">
      <c r="A27" t="s">
        <v>291</v>
      </c>
      <c r="G27" t="s">
        <v>314</v>
      </c>
    </row>
    <row r="29" spans="1:7" x14ac:dyDescent="0.15">
      <c r="A29" t="s">
        <v>292</v>
      </c>
      <c r="G29" t="s">
        <v>315</v>
      </c>
    </row>
    <row r="30" spans="1:7" x14ac:dyDescent="0.15">
      <c r="A30" t="s">
        <v>293</v>
      </c>
      <c r="G30" t="s">
        <v>316</v>
      </c>
    </row>
    <row r="31" spans="1:7" x14ac:dyDescent="0.15">
      <c r="A31" t="s">
        <v>294</v>
      </c>
      <c r="G31" t="s">
        <v>317</v>
      </c>
    </row>
    <row r="32" spans="1:7" x14ac:dyDescent="0.15">
      <c r="A32" t="s">
        <v>295</v>
      </c>
      <c r="G32" t="s">
        <v>318</v>
      </c>
    </row>
    <row r="33" spans="1:7" x14ac:dyDescent="0.15">
      <c r="A33" t="s">
        <v>296</v>
      </c>
      <c r="G33" t="s">
        <v>319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VIGEX_class_surv</vt:lpstr>
      <vt:lpstr>9p21.3_CNV_status</vt:lpstr>
      <vt:lpstr>survival</vt:lpstr>
      <vt:lpstr>classification_inspire_FULL</vt:lpstr>
      <vt:lpstr>RESPONSE</vt:lpstr>
      <vt:lpstr>tables</vt:lpstr>
      <vt:lpstr>survival_old</vt:lpstr>
      <vt:lpstr>Cox-results</vt:lpstr>
      <vt:lpstr>MVA</vt:lpstr>
      <vt:lpstr>ctDNA</vt:lpstr>
      <vt:lpstr>survival_summary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2021-08-24T18:52:39Z</dcterms:created>
  <dcterms:modified xsi:type="dcterms:W3CDTF">2023-07-10T17:57:41Z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