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gruppofsitaliane-my.sharepoint.com/personal/2944304_trenitalia_it/Documents/Intercity GP/giochini/"/>
    </mc:Choice>
  </mc:AlternateContent>
  <xr:revisionPtr revIDLastSave="911" documentId="13_ncr:1_{AD74628D-BE06-4FC1-BE04-2187DD70E9AC}" xr6:coauthVersionLast="47" xr6:coauthVersionMax="47" xr10:uidLastSave="{F50CA487-0323-4552-B3E8-8DC44D2C33BD}"/>
  <bookViews>
    <workbookView xWindow="-120" yWindow="-120" windowWidth="29040" windowHeight="15840" activeTab="2" xr2:uid="{00000000-000D-0000-FFFF-FFFF00000000}"/>
  </bookViews>
  <sheets>
    <sheet name="Risposte" sheetId="1" r:id="rId1"/>
    <sheet name="Esiti ufficiali" sheetId="2" r:id="rId2"/>
    <sheet name="Punteggi giornata 1" sheetId="3" r:id="rId3"/>
    <sheet name="Punteggi antepost" sheetId="4" r:id="rId4"/>
    <sheet name="Classific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3" l="1"/>
  <c r="G44" i="3"/>
  <c r="G43" i="3"/>
  <c r="G42" i="3"/>
  <c r="F45" i="3"/>
  <c r="F44" i="3"/>
  <c r="F43" i="3"/>
  <c r="F42" i="3"/>
  <c r="E45" i="3"/>
  <c r="E44" i="3"/>
  <c r="E43" i="3"/>
  <c r="E42" i="3"/>
  <c r="D45" i="3"/>
  <c r="H45" i="3" s="1"/>
  <c r="D44" i="3"/>
  <c r="H44" i="3" s="1"/>
  <c r="D43" i="3"/>
  <c r="H43" i="3" s="1"/>
  <c r="D42" i="3"/>
  <c r="H42" i="3" s="1"/>
  <c r="D2" i="3"/>
  <c r="E12" i="4"/>
  <c r="F12" i="4"/>
  <c r="G12" i="4"/>
  <c r="H12" i="4"/>
  <c r="I12" i="4" s="1"/>
  <c r="F41" i="3"/>
  <c r="F40" i="3"/>
  <c r="F39" i="3"/>
  <c r="F38" i="3"/>
  <c r="E41" i="3"/>
  <c r="E40" i="3"/>
  <c r="E39" i="3"/>
  <c r="E38" i="3"/>
  <c r="G41" i="3"/>
  <c r="G40" i="3"/>
  <c r="G39" i="3"/>
  <c r="G38" i="3"/>
  <c r="D41" i="3"/>
  <c r="D40" i="3"/>
  <c r="D39" i="3"/>
  <c r="D38" i="3"/>
  <c r="D37" i="3"/>
  <c r="D36" i="3"/>
  <c r="D35" i="3"/>
  <c r="D34" i="3"/>
  <c r="G37" i="3"/>
  <c r="F37" i="3"/>
  <c r="E37" i="3"/>
  <c r="G36" i="3"/>
  <c r="F36" i="3"/>
  <c r="E36" i="3"/>
  <c r="G35" i="3"/>
  <c r="F35" i="3"/>
  <c r="E35" i="3"/>
  <c r="G34" i="3"/>
  <c r="F34" i="3"/>
  <c r="E34" i="3"/>
  <c r="D33" i="3"/>
  <c r="D32" i="3"/>
  <c r="D31" i="3"/>
  <c r="D30" i="3"/>
  <c r="E10" i="4"/>
  <c r="F10" i="4"/>
  <c r="G10" i="4"/>
  <c r="H10" i="4"/>
  <c r="E11" i="4"/>
  <c r="F11" i="4"/>
  <c r="G11" i="4"/>
  <c r="H11" i="4"/>
  <c r="E9" i="4"/>
  <c r="F9" i="4"/>
  <c r="G9" i="4"/>
  <c r="H9" i="4"/>
  <c r="G33" i="3"/>
  <c r="F33" i="3"/>
  <c r="E33" i="3"/>
  <c r="G32" i="3"/>
  <c r="F32" i="3"/>
  <c r="E32" i="3"/>
  <c r="H32" i="3" s="1"/>
  <c r="G31" i="3"/>
  <c r="F31" i="3"/>
  <c r="E31" i="3"/>
  <c r="G30" i="3"/>
  <c r="F30" i="3"/>
  <c r="E30" i="3"/>
  <c r="H30" i="3" s="1"/>
  <c r="I11" i="4" l="1"/>
  <c r="I10" i="4"/>
  <c r="O4" i="5"/>
  <c r="B12" i="5" s="1"/>
  <c r="H41" i="3"/>
  <c r="H40" i="3"/>
  <c r="H39" i="3"/>
  <c r="H31" i="3"/>
  <c r="H33" i="3"/>
  <c r="H38" i="3"/>
  <c r="H37" i="3"/>
  <c r="H36" i="3"/>
  <c r="H35" i="3"/>
  <c r="H34" i="3"/>
  <c r="I9" i="4"/>
  <c r="M4" i="5" l="1"/>
  <c r="B10" i="5" s="1"/>
  <c r="N4" i="5"/>
  <c r="B11" i="5" s="1"/>
  <c r="L4" i="5"/>
  <c r="B9" i="5" s="1"/>
  <c r="E8" i="4" l="1"/>
  <c r="F8" i="4"/>
  <c r="G8" i="4"/>
  <c r="H8" i="4"/>
  <c r="F29" i="3"/>
  <c r="F28" i="3"/>
  <c r="F27" i="3"/>
  <c r="F26" i="3"/>
  <c r="F25" i="3"/>
  <c r="F24" i="3"/>
  <c r="F23" i="3"/>
  <c r="F22" i="3"/>
  <c r="E29" i="3"/>
  <c r="E28" i="3"/>
  <c r="E27" i="3"/>
  <c r="E26" i="3"/>
  <c r="E25" i="3"/>
  <c r="E24" i="3"/>
  <c r="E23" i="3"/>
  <c r="E21" i="3"/>
  <c r="E22" i="3"/>
  <c r="F21" i="3"/>
  <c r="G21" i="3"/>
  <c r="G22" i="3"/>
  <c r="G23" i="3"/>
  <c r="G24" i="3"/>
  <c r="G25" i="3"/>
  <c r="G26" i="3"/>
  <c r="G27" i="3"/>
  <c r="G28" i="3"/>
  <c r="G29" i="3"/>
  <c r="D29" i="3"/>
  <c r="D28" i="3"/>
  <c r="D27" i="3"/>
  <c r="D26" i="3"/>
  <c r="E7" i="4"/>
  <c r="F7" i="4"/>
  <c r="G7" i="4"/>
  <c r="H7" i="4"/>
  <c r="D25" i="3"/>
  <c r="D24" i="3"/>
  <c r="D23" i="3"/>
  <c r="D22" i="3"/>
  <c r="F20" i="3"/>
  <c r="F19" i="3"/>
  <c r="F18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G18" i="3"/>
  <c r="G19" i="3"/>
  <c r="G20" i="3"/>
  <c r="D21" i="3"/>
  <c r="D20" i="3"/>
  <c r="D19" i="3"/>
  <c r="D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G17" i="3"/>
  <c r="D17" i="3"/>
  <c r="G16" i="3"/>
  <c r="D16" i="3"/>
  <c r="G15" i="3"/>
  <c r="D15" i="3"/>
  <c r="I8" i="4" l="1"/>
  <c r="I7" i="4"/>
  <c r="H27" i="3"/>
  <c r="H28" i="3"/>
  <c r="H29" i="3"/>
  <c r="H26" i="3"/>
  <c r="H23" i="3"/>
  <c r="H25" i="3"/>
  <c r="H24" i="3"/>
  <c r="H22" i="3"/>
  <c r="H18" i="3"/>
  <c r="H19" i="3"/>
  <c r="H21" i="3"/>
  <c r="H20" i="3"/>
  <c r="I4" i="5" l="1"/>
  <c r="K4" i="5"/>
  <c r="B8" i="5" s="1"/>
  <c r="J4" i="5"/>
  <c r="B7" i="5" s="1"/>
  <c r="H15" i="3" l="1"/>
  <c r="H16" i="3"/>
  <c r="H17" i="3"/>
  <c r="G14" i="3"/>
  <c r="D14" i="3"/>
  <c r="H3" i="4"/>
  <c r="H4" i="4"/>
  <c r="H5" i="4"/>
  <c r="H6" i="4"/>
  <c r="H2" i="4"/>
  <c r="G3" i="4"/>
  <c r="G4" i="4"/>
  <c r="G5" i="4"/>
  <c r="G6" i="4"/>
  <c r="G2" i="4"/>
  <c r="F3" i="4"/>
  <c r="F4" i="4"/>
  <c r="F5" i="4"/>
  <c r="F6" i="4"/>
  <c r="F2" i="4"/>
  <c r="E3" i="4"/>
  <c r="E4" i="4"/>
  <c r="E5" i="4"/>
  <c r="E6" i="4"/>
  <c r="E2" i="4"/>
  <c r="G11" i="3"/>
  <c r="G12" i="3"/>
  <c r="G13" i="3"/>
  <c r="D13" i="3"/>
  <c r="D12" i="3"/>
  <c r="D11" i="3"/>
  <c r="G10" i="3"/>
  <c r="D10" i="3"/>
  <c r="G9" i="3"/>
  <c r="G8" i="3"/>
  <c r="G7" i="3"/>
  <c r="D9" i="3"/>
  <c r="D8" i="3"/>
  <c r="D7" i="3"/>
  <c r="G6" i="3"/>
  <c r="D6" i="3"/>
  <c r="E5" i="3"/>
  <c r="E4" i="3"/>
  <c r="E3" i="3"/>
  <c r="G5" i="3"/>
  <c r="D5" i="3"/>
  <c r="D3" i="3"/>
  <c r="G4" i="3"/>
  <c r="D4" i="3"/>
  <c r="G3" i="3"/>
  <c r="E2" i="3"/>
  <c r="G2" i="3"/>
  <c r="I3" i="4" l="1"/>
  <c r="H14" i="3"/>
  <c r="H4" i="5" s="1"/>
  <c r="I2" i="4"/>
  <c r="I6" i="4"/>
  <c r="B6" i="5" s="1"/>
  <c r="I5" i="4"/>
  <c r="I4" i="4"/>
  <c r="H10" i="3"/>
  <c r="H12" i="3"/>
  <c r="H6" i="3"/>
  <c r="H13" i="3"/>
  <c r="H11" i="3"/>
  <c r="H9" i="3"/>
  <c r="H7" i="3"/>
  <c r="H8" i="3"/>
  <c r="H2" i="3"/>
  <c r="H3" i="3"/>
  <c r="H5" i="3"/>
  <c r="H4" i="3"/>
  <c r="B5" i="5" l="1"/>
  <c r="G4" i="5"/>
  <c r="B4" i="5" s="1"/>
  <c r="F4" i="5"/>
  <c r="B3" i="5" s="1"/>
  <c r="E4" i="5"/>
  <c r="B2" i="5" s="1"/>
</calcChain>
</file>

<file path=xl/sharedStrings.xml><?xml version="1.0" encoding="utf-8"?>
<sst xmlns="http://schemas.openxmlformats.org/spreadsheetml/2006/main" count="455" uniqueCount="144">
  <si>
    <t>Id</t>
  </si>
  <si>
    <t>Ora di inizio</t>
  </si>
  <si>
    <t>Ora di completamento</t>
  </si>
  <si>
    <t>Posta elettronica</t>
  </si>
  <si>
    <t>Nome</t>
  </si>
  <si>
    <t>Nickname</t>
  </si>
  <si>
    <t>Si qualificano direttamente:</t>
  </si>
  <si>
    <t>Vanno ai playoff</t>
  </si>
  <si>
    <t>Escono direttamente</t>
  </si>
  <si>
    <t>Prima del mega girone</t>
  </si>
  <si>
    <t>Ultima del girone</t>
  </si>
  <si>
    <t>Capocannoniere</t>
  </si>
  <si>
    <t>Miglior squadra italiana</t>
  </si>
  <si>
    <t>Juventus - Borussia Dortmund (Segno)</t>
  </si>
  <si>
    <t>Juventus - Borussia Dortmund (Ris 1°tempo)</t>
  </si>
  <si>
    <t>Juventus - Borussia Dortmund (Ris esatto)</t>
  </si>
  <si>
    <t>Juventus - Borussia Dortmund (Giocatore in gol)</t>
  </si>
  <si>
    <t>Ajax - Inter (Segno)</t>
  </si>
  <si>
    <t>Ajax - Inter (Ris 1°Tempo)</t>
  </si>
  <si>
    <t>Ajax - Inter (Ris esatto)</t>
  </si>
  <si>
    <t>Ajax - Inter (Giocatore in gol)</t>
  </si>
  <si>
    <t>PSG - Atalanta (Segno)</t>
  </si>
  <si>
    <t>PSG - Atalanta (Ris 1°T)</t>
  </si>
  <si>
    <t>PSG - Atalanta (Ris esatto)</t>
  </si>
  <si>
    <t>PSG - Atalanta (Giocatore in gol)</t>
  </si>
  <si>
    <t>Man City - Napoli (Segno)</t>
  </si>
  <si>
    <t>Man City - Napoli (Ris !°T)</t>
  </si>
  <si>
    <t>Man City - Napoli (Ris esatto)</t>
  </si>
  <si>
    <t>Man City - Napoli (Giocatore in gol)</t>
  </si>
  <si>
    <t>anonymous</t>
  </si>
  <si>
    <t>Bonzone</t>
  </si>
  <si>
    <t>Barcellona</t>
  </si>
  <si>
    <t>Qairat</t>
  </si>
  <si>
    <t>Haaland</t>
  </si>
  <si>
    <t>Napoli</t>
  </si>
  <si>
    <t>1</t>
  </si>
  <si>
    <t>0-0</t>
  </si>
  <si>
    <t>1-0</t>
  </si>
  <si>
    <t>David</t>
  </si>
  <si>
    <t>2</t>
  </si>
  <si>
    <t>1-1</t>
  </si>
  <si>
    <t>1-2</t>
  </si>
  <si>
    <t>Lautaro</t>
  </si>
  <si>
    <t>2-0</t>
  </si>
  <si>
    <t>3-0</t>
  </si>
  <si>
    <t>X</t>
  </si>
  <si>
    <t>2-1</t>
  </si>
  <si>
    <t>Alemet</t>
  </si>
  <si>
    <t>0-1</t>
  </si>
  <si>
    <t>0-2</t>
  </si>
  <si>
    <t>Giornata</t>
  </si>
  <si>
    <t>Partita</t>
  </si>
  <si>
    <t>Segno</t>
  </si>
  <si>
    <t>HT</t>
  </si>
  <si>
    <t>FT</t>
  </si>
  <si>
    <t>Marcatori</t>
  </si>
  <si>
    <t>Juventus - Borussia Dortmund</t>
  </si>
  <si>
    <t>Ajax - Inter</t>
  </si>
  <si>
    <t>PSG - Atalanta</t>
  </si>
  <si>
    <t>Man City - Napoli</t>
  </si>
  <si>
    <t>Ris 1T</t>
  </si>
  <si>
    <t>Ris esatto</t>
  </si>
  <si>
    <t>Marcatore</t>
  </si>
  <si>
    <t>Nessuno</t>
  </si>
  <si>
    <t>Totale player match</t>
  </si>
  <si>
    <t>Giornata 1</t>
  </si>
  <si>
    <t>Totale</t>
  </si>
  <si>
    <t>nickname</t>
  </si>
  <si>
    <t>punteggio giornate + antepost</t>
  </si>
  <si>
    <t>Barcellona;Paris Saint-Germain;Liverpool;Arsenal;Real Madrid;Manchester City;Bayern Monaco;Chelsea;</t>
  </si>
  <si>
    <t>Bayer Leverkusen;Borussia Dortmund;Juventus;Inter;Newcastle Utd;Tottenham;Atlético Madrid;Napoli;Atalanta;Olympique Marsiglia;Athletic Bilbao;Monaco;Eintracht Francoforte;Villarreal;PSV;Galatasaray;</t>
  </si>
  <si>
    <t>Benfica;Ajax;Qairat;Pafos;Qarabağ;Union Saint-Gilloise;Copenaghen;Bodø/Glimt;Slavia Praga;Sporting Lisbona;Club Bruges;Olympiacos;</t>
  </si>
  <si>
    <t>3-1</t>
  </si>
  <si>
    <t>Pupi</t>
  </si>
  <si>
    <t>Paris Saint-Germain;Real Madrid;Manchester City;Liverpool;Bayern Monaco;Chelsea;Barcellona;Arsenal;</t>
  </si>
  <si>
    <t>Inter;Borussia Dortmund;Bayer Leverkusen;Atlético Madrid;Benfica;Atalanta;Villarreal;Juventus;Eintracht Francoforte;Tottenham;PSV;Ajax;Napoli;Sporting Lisbona;Olympique Marsiglia;Newcastle Utd;</t>
  </si>
  <si>
    <t>Club Bruges;Olympiacos;Slavia Praga;Bodø/Glimt;Copenaghen;Monaco;Galatasaray;Union Saint-Gilloise;Qarabağ;Athletic Bilbao;Pafos;Qairat;</t>
  </si>
  <si>
    <t>Liverpool</t>
  </si>
  <si>
    <t>Qarabağ</t>
  </si>
  <si>
    <t>Salah</t>
  </si>
  <si>
    <t>Juventus</t>
  </si>
  <si>
    <t>Frattesi</t>
  </si>
  <si>
    <t>Barcola</t>
  </si>
  <si>
    <t>Foden</t>
  </si>
  <si>
    <t>Chava</t>
  </si>
  <si>
    <t>Paris Saint-Germain;Real Madrid;Manchester City;Liverpool;Bayern Monaco;Barcellona;Chelsea;Napoli;</t>
  </si>
  <si>
    <t>Inter;Arsenal;Bayer Leverkusen;Benfica;Tottenham;Juventus;Villarreal;Olympique Marsiglia;Athletic Bilbao;Newcastle Utd;Galatasaray;PSV;Eintracht Francoforte;Atalanta;Atlético Madrid;Borussia Dortmund;</t>
  </si>
  <si>
    <t>Qairat;Pafos;Qarabağ;Union Saint-Gilloise;Copenaghen;Bodø/Glimt;Slavia Praga;Olympiacos;Eintracht Francoforte;Club Bruges;Monaco;Sporting Lisbona;</t>
  </si>
  <si>
    <t>Paris Saint-Germain</t>
  </si>
  <si>
    <t>Dembele</t>
  </si>
  <si>
    <t>2-2</t>
  </si>
  <si>
    <t xml:space="preserve">Magicbox </t>
  </si>
  <si>
    <t>Paris Saint-Germain;Real Madrid;Manchester City;Liverpool;Chelsea;Barcellona;Arsenal;Bayern Monaco;</t>
  </si>
  <si>
    <t>Inter;Borussia Dortmund;Bayer Leverkusen;Atlético Madrid;Benfica;Atalanta;Juventus;Eintracht Francoforte;Tottenham;Napoli;Sporting Lisbona;Olympique Marsiglia;Ajax;PSV;Club Bruges;Olympiacos;</t>
  </si>
  <si>
    <t>Qairat;Pafos;Newcastle Utd;Athletic Bilbao;Qarabağ;Union Saint-Gilloise;Galatasaray;Monaco;Copenaghen;Bodø/Glimt;Slavia Praga;Villarreal;</t>
  </si>
  <si>
    <t>Thuram</t>
  </si>
  <si>
    <t>Jake</t>
  </si>
  <si>
    <t>Pafos</t>
  </si>
  <si>
    <t>4-1</t>
  </si>
  <si>
    <t>Yildiz</t>
  </si>
  <si>
    <t>Paris Saint-Germain;Real Madrid;Bayern Monaco;Liverpool;Manchester City;Barcellona;Arsenal;Napoli;</t>
  </si>
  <si>
    <t>Inter;Chelsea;Borussia Dortmund;Bayer Leverkusen;Atlético Madrid;Benfica;Atalanta;Juventus;Eintracht Francoforte;Tottenham;Ajax;Sporting Lisbona;Villarreal;PSV;Monaco;Newcastle Utd;</t>
  </si>
  <si>
    <t>Qairat;Pafos;Qarabağ;Union Saint-Gilloise;Galatasaray;Copenaghen;Olympique Marsiglia;Bodø/Glimt;Slavia Praga;Olympiacos;Athletic Bilbao;Villarreal;</t>
  </si>
  <si>
    <t>Bayern Monaco</t>
  </si>
  <si>
    <t>Yamal</t>
  </si>
  <si>
    <t>Inter</t>
  </si>
  <si>
    <t>thekingteam</t>
  </si>
  <si>
    <t>Paris Saint-Germain;Real Madrid;Manchester City;Bayern Monaco;Liverpool;Barcellona;Atlético Madrid;Chelsea;</t>
  </si>
  <si>
    <t>Inter;Borussia Dortmund;Bayer Leverkusen;Atlético Madrid;Benfica;Atalanta;Villarreal;Juventus;Eintracht Francoforte;Club Bruges;Tottenham;Ajax;Napoli;Galatasaray;Newcastle Utd;Athletic Bilbao;</t>
  </si>
  <si>
    <t>Qairat;Pafos;Qarabağ;Union Saint-Gilloise;Copenaghen;Monaco;Olympique Marsiglia;Bodø/Glimt;Olympiacos;Sporting Lisbona;Slavia Praga;PSV;</t>
  </si>
  <si>
    <t>1-3</t>
  </si>
  <si>
    <t>5-1</t>
  </si>
  <si>
    <t>Thekingteam</t>
  </si>
  <si>
    <t xml:space="preserve">Gabriele Cirrito </t>
  </si>
  <si>
    <t>Bayern Monaco;Liverpool;Barcellona;Arsenal;Paris Saint-Germain;Manchester City;Juventus;Atlético Madrid;</t>
  </si>
  <si>
    <t>Real Madrid;Inter;Chelsea;Borussia Dortmund;Bayer Leverkusen;Atalanta;Eintracht Francoforte;Napoli;Olympique Marsiglia;Monaco;Galatasaray;Newcastle Utd;Athletic Bilbao;PSV;Tottenham;Sporting Lisbona;</t>
  </si>
  <si>
    <t>Qairat;Pafos;Qarabağ;Union Saint-Gilloise;Copenaghen;Bodø/Glimt;Slavia Praga;Olympiacos;Ajax;Club Bruges;Benfica;Villarreal;</t>
  </si>
  <si>
    <t>Kane</t>
  </si>
  <si>
    <t>Barella</t>
  </si>
  <si>
    <t>3-2</t>
  </si>
  <si>
    <t>De Ketelaere</t>
  </si>
  <si>
    <t>Atleticotto</t>
  </si>
  <si>
    <t>Real Madrid;Manchester City;Bayern Monaco;Liverpool;Barcellona;Arsenal;Chelsea;Juventus;</t>
  </si>
  <si>
    <t>Paris Saint-Germain;Inter;Borussia Dortmund;Bayer Leverkusen;Atlético Madrid;Benfica;Villarreal;Napoli;Newcastle Utd;Tottenham;Athletic Bilbao;Eintracht Francoforte;Atalanta;Galatasaray;Ajax;Olympique Marsiglia;</t>
  </si>
  <si>
    <t>Qairat;Pafos;Qarabağ;Union Saint-Gilloise;Galatasaray;Monaco;Copenaghen;Bodø/Glimt;Slavia Praga;Olympiacos;Sporting Lisbona;PSV;</t>
  </si>
  <si>
    <t>0-3</t>
  </si>
  <si>
    <t>Gonzalo Ramos</t>
  </si>
  <si>
    <t>Oceans11</t>
  </si>
  <si>
    <t>Real Madrid;Manchester City;Bayern Monaco;Liverpool;Barcellona;Arsenal;Inter;Paris Saint-Germain;</t>
  </si>
  <si>
    <t>Chelsea;Juventus;Napoli;Tottenham;Borussia Dortmund;Newcastle Utd;Olympique Marsiglia;Atlético Madrid;Ajax;Villarreal;Galatasaray;Athletic Bilbao;Monaco;Benfica;Bayer Leverkusen;Sporting Lisbona;</t>
  </si>
  <si>
    <t>Atalanta;Eintracht Francoforte;Club Bruges;PSV;Olympiacos;Copenaghen;Qairat;Union Saint-Gilloise;Slavia Praga;Bodø/Glimt;Pafos;Qarabağ;</t>
  </si>
  <si>
    <t>Manchester City</t>
  </si>
  <si>
    <t>Guirassy</t>
  </si>
  <si>
    <t>Doue</t>
  </si>
  <si>
    <t>Paris Saint-Germain;Real Madrid;Manchester City;Liverpool;Chelsea;Barcellona;Arsenal;Napoli;</t>
  </si>
  <si>
    <t>Bayern Monaco;Bayer Leverkusen;Atlético Madrid;Benfica;Villarreal;Juventus;Eintracht Francoforte;Inter;Borussia Dortmund;Tottenham;Olympique Marsiglia;Athletic Bilbao;Newcastle Utd;Galatasaray;Napoli;Ajax;</t>
  </si>
  <si>
    <t>PSV;Sporting Lisbona;Olympiacos;Slavia Praga;Union Saint-Gilloise;Qarabağ;Copenaghen;Pafos;Qairat;Bodø/Glimt;Club Bruges;Atalanta;</t>
  </si>
  <si>
    <t>Kvara</t>
  </si>
  <si>
    <t>JoseMou29</t>
  </si>
  <si>
    <t>Manchester City;Real Madrid;Bayern Monaco;Liverpool;Barcellona;Napoli;Paris Saint-Germain;Arsenal;</t>
  </si>
  <si>
    <t>Bodø/Glimt;Juventus;Inter;Chelsea;Newcastle Utd;Tottenham;Monaco;Olympique Marsiglia;Borussia Dortmund;Ajax;Villarreal;Atalanta;PSV;Galatasaray;Atlético Madrid;Benfica;</t>
  </si>
  <si>
    <t>Pafos;Qairat;Qarabağ;Atalanta;Slavia Praga;Club Bruges;Eintracht Francoforte;Bayer Leverkusen;Athletic Bilbao;Copenaghen;Union Saint-Gilloise;Olympiacos;</t>
  </si>
  <si>
    <t>5-0</t>
  </si>
  <si>
    <t>Joao Neves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</si>
</sst>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424"/>
      <name val="Aptos Narrow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0" fillId="2" borderId="3" xfId="0" applyFill="1" applyBorder="1"/>
    <xf numFmtId="22" fontId="0" fillId="2" borderId="4" xfId="0" applyNumberFormat="1" applyFill="1" applyBorder="1"/>
    <xf numFmtId="0" fontId="0" fillId="2" borderId="4" xfId="0" applyFill="1" applyBorder="1"/>
    <xf numFmtId="0" fontId="0" fillId="0" borderId="3" xfId="0" applyBorder="1"/>
    <xf numFmtId="22" fontId="0" fillId="0" borderId="4" xfId="0" applyNumberFormat="1" applyBorder="1"/>
    <xf numFmtId="0" fontId="0" fillId="0" borderId="4" xfId="0" applyBorder="1"/>
    <xf numFmtId="0" fontId="0" fillId="2" borderId="6" xfId="0" applyFill="1" applyBorder="1"/>
    <xf numFmtId="22" fontId="0" fillId="2" borderId="1" xfId="0" applyNumberFormat="1" applyFill="1" applyBorder="1"/>
    <xf numFmtId="49" fontId="0" fillId="0" borderId="0" xfId="0" applyNumberFormat="1"/>
    <xf numFmtId="0" fontId="3" fillId="0" borderId="0" xfId="0" applyFont="1"/>
    <xf numFmtId="0" fontId="3" fillId="0" borderId="8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4" borderId="0" xfId="0" applyFont="1" applyFill="1"/>
    <xf numFmtId="0" fontId="0" fillId="2" borderId="1" xfId="0" quotePrefix="1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7" xfId="0" applyFont="1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49" fontId="0" fillId="2" borderId="1" xfId="0" quotePrefix="1" applyNumberFormat="1" applyFill="1" applyBorder="1"/>
    <xf numFmtId="49" fontId="0" fillId="0" borderId="1" xfId="0" quotePrefix="1" applyNumberFormat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49" fontId="0" fillId="0" borderId="0" xfId="0" applyNumberFormat="1" applyAlignment="1">
      <alignment horizont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 applyAlignment="1">
      <alignment horizontal="center"/>
    </xf>
    <xf numFmtId="0" fontId="3" fillId="0" borderId="23" xfId="0" applyFont="1" applyBorder="1"/>
    <xf numFmtId="0" fontId="3" fillId="0" borderId="24" xfId="0" applyFont="1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1" fillId="0" borderId="16" xfId="0" applyFont="1" applyBorder="1"/>
    <xf numFmtId="0" fontId="0" fillId="0" borderId="16" xfId="0" applyBorder="1" applyAlignment="1">
      <alignment wrapText="1"/>
    </xf>
    <xf numFmtId="0" fontId="0" fillId="0" borderId="17" xfId="0" applyBorder="1"/>
    <xf numFmtId="0" fontId="0" fillId="0" borderId="25" xfId="0" applyBorder="1"/>
    <xf numFmtId="0" fontId="0" fillId="0" borderId="0" xfId="0" applyAlignment="1">
      <alignment wrapText="1"/>
    </xf>
    <xf numFmtId="0" fontId="0" fillId="0" borderId="26" xfId="0" applyBorder="1"/>
    <xf numFmtId="0" fontId="1" fillId="0" borderId="0" xfId="0" applyFont="1"/>
    <xf numFmtId="0" fontId="0" fillId="0" borderId="19" xfId="0" applyBorder="1" applyAlignment="1">
      <alignment horizontal="center"/>
    </xf>
    <xf numFmtId="0" fontId="1" fillId="0" borderId="19" xfId="0" applyFont="1" applyBorder="1"/>
    <xf numFmtId="0" fontId="0" fillId="0" borderId="19" xfId="0" applyBorder="1" applyAlignment="1">
      <alignment wrapText="1"/>
    </xf>
    <xf numFmtId="0" fontId="0" fillId="0" borderId="16" xfId="0" applyBorder="1"/>
    <xf numFmtId="0" fontId="3" fillId="0" borderId="11" xfId="0" applyFont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6" borderId="0" xfId="0" applyFill="1"/>
    <xf numFmtId="0" fontId="0" fillId="6" borderId="0" xfId="0" quotePrefix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opLeftCell="I1" zoomScale="106" zoomScaleNormal="106" workbookViewId="0">
      <selection activeCell="G15" sqref="G15"/>
    </sheetView>
  </sheetViews>
  <sheetFormatPr defaultRowHeight="15" x14ac:dyDescent="0.25"/>
  <cols>
    <col min="1" max="1" width="2.7109375" bestFit="1" customWidth="1"/>
    <col min="2" max="2" width="16.7109375" bestFit="1" customWidth="1"/>
    <col min="3" max="3" width="22.140625" bestFit="1" customWidth="1"/>
    <col min="4" max="4" width="16.85546875" bestFit="1" customWidth="1"/>
    <col min="5" max="5" width="6.42578125" bestFit="1" customWidth="1"/>
    <col min="6" max="6" width="15.140625" bestFit="1" customWidth="1"/>
    <col min="7" max="7" width="102.85546875" bestFit="1" customWidth="1"/>
    <col min="8" max="8" width="198.85546875" bestFit="1" customWidth="1"/>
    <col min="9" max="9" width="144.42578125" bestFit="1" customWidth="1"/>
    <col min="10" max="10" width="22" bestFit="1" customWidth="1"/>
    <col min="11" max="11" width="17" bestFit="1" customWidth="1"/>
    <col min="12" max="12" width="16" bestFit="1" customWidth="1"/>
    <col min="13" max="13" width="23.28515625" bestFit="1" customWidth="1"/>
    <col min="14" max="14" width="37" bestFit="1" customWidth="1"/>
    <col min="15" max="15" width="42.28515625" bestFit="1" customWidth="1"/>
    <col min="16" max="16" width="40.140625" bestFit="1" customWidth="1"/>
    <col min="17" max="17" width="46.28515625" bestFit="1" customWidth="1"/>
    <col min="18" max="18" width="18.85546875" bestFit="1" customWidth="1"/>
    <col min="19" max="19" width="24.5703125" bestFit="1" customWidth="1"/>
    <col min="20" max="20" width="22.140625" bestFit="1" customWidth="1"/>
    <col min="21" max="21" width="28.140625" bestFit="1" customWidth="1"/>
    <col min="22" max="22" width="22.140625" bestFit="1" customWidth="1"/>
    <col min="23" max="23" width="22.42578125" bestFit="1" customWidth="1"/>
    <col min="24" max="24" width="25.42578125" bestFit="1" customWidth="1"/>
    <col min="25" max="25" width="31.42578125" bestFit="1" customWidth="1"/>
    <col min="26" max="26" width="25" bestFit="1" customWidth="1"/>
    <col min="27" max="27" width="24.85546875" bestFit="1" customWidth="1"/>
    <col min="28" max="28" width="28.28515625" bestFit="1" customWidth="1"/>
    <col min="29" max="29" width="34.28515625" bestFit="1" customWidth="1"/>
  </cols>
  <sheetData>
    <row r="1" spans="1:2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9" t="s">
        <v>13</v>
      </c>
      <c r="O1" s="39" t="s">
        <v>14</v>
      </c>
      <c r="P1" s="39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40" t="s">
        <v>28</v>
      </c>
    </row>
    <row r="2" spans="1:29" x14ac:dyDescent="0.25">
      <c r="A2" s="6">
        <v>1</v>
      </c>
      <c r="B2" s="7">
        <v>45912.634270833332</v>
      </c>
      <c r="C2" s="7">
        <v>45912.646608796298</v>
      </c>
      <c r="D2" s="8" t="s">
        <v>29</v>
      </c>
      <c r="E2" s="8"/>
      <c r="F2" s="1" t="s">
        <v>30</v>
      </c>
      <c r="G2" s="1" t="s">
        <v>69</v>
      </c>
      <c r="H2" s="1" t="s">
        <v>70</v>
      </c>
      <c r="I2" s="1" t="s">
        <v>71</v>
      </c>
      <c r="J2" s="1" t="s">
        <v>31</v>
      </c>
      <c r="K2" s="1" t="s">
        <v>32</v>
      </c>
      <c r="L2" s="1" t="s">
        <v>33</v>
      </c>
      <c r="M2" s="1" t="s">
        <v>34</v>
      </c>
      <c r="N2" s="37" t="s">
        <v>35</v>
      </c>
      <c r="O2" s="41" t="s">
        <v>36</v>
      </c>
      <c r="P2" s="41" t="s">
        <v>37</v>
      </c>
      <c r="Q2" s="41" t="s">
        <v>38</v>
      </c>
      <c r="R2" s="37" t="s">
        <v>39</v>
      </c>
      <c r="S2" s="41" t="s">
        <v>48</v>
      </c>
      <c r="T2" s="41" t="s">
        <v>41</v>
      </c>
      <c r="U2" s="41" t="s">
        <v>42</v>
      </c>
      <c r="V2" s="37" t="s">
        <v>35</v>
      </c>
      <c r="W2" s="41" t="s">
        <v>43</v>
      </c>
      <c r="X2" s="41" t="s">
        <v>72</v>
      </c>
      <c r="Y2" s="41" t="s">
        <v>126</v>
      </c>
      <c r="Z2" s="41" t="s">
        <v>45</v>
      </c>
      <c r="AA2" s="41" t="s">
        <v>36</v>
      </c>
      <c r="AB2" s="41" t="s">
        <v>36</v>
      </c>
      <c r="AC2" s="42" t="s">
        <v>63</v>
      </c>
    </row>
    <row r="3" spans="1:29" x14ac:dyDescent="0.25">
      <c r="A3" s="9">
        <v>2</v>
      </c>
      <c r="B3" s="10">
        <v>45912.651886574073</v>
      </c>
      <c r="C3" s="10">
        <v>45912.65966435185</v>
      </c>
      <c r="D3" s="11" t="s">
        <v>29</v>
      </c>
      <c r="E3" s="11"/>
      <c r="F3" s="25" t="s">
        <v>73</v>
      </c>
      <c r="G3" s="25" t="s">
        <v>74</v>
      </c>
      <c r="H3" s="25" t="s">
        <v>75</v>
      </c>
      <c r="I3" s="25" t="s">
        <v>76</v>
      </c>
      <c r="J3" s="25" t="s">
        <v>77</v>
      </c>
      <c r="K3" s="25" t="s">
        <v>78</v>
      </c>
      <c r="L3" s="25" t="s">
        <v>79</v>
      </c>
      <c r="M3" s="25" t="s">
        <v>80</v>
      </c>
      <c r="N3" s="38" t="s">
        <v>35</v>
      </c>
      <c r="O3" s="43" t="s">
        <v>37</v>
      </c>
      <c r="P3" s="43" t="s">
        <v>46</v>
      </c>
      <c r="Q3" s="43" t="s">
        <v>38</v>
      </c>
      <c r="R3" s="38" t="s">
        <v>39</v>
      </c>
      <c r="S3" s="43" t="s">
        <v>36</v>
      </c>
      <c r="T3" s="43" t="s">
        <v>48</v>
      </c>
      <c r="U3" s="43" t="s">
        <v>81</v>
      </c>
      <c r="V3" s="38" t="s">
        <v>35</v>
      </c>
      <c r="W3" s="43" t="s">
        <v>43</v>
      </c>
      <c r="X3" s="43" t="s">
        <v>72</v>
      </c>
      <c r="Y3" s="43" t="s">
        <v>82</v>
      </c>
      <c r="Z3" s="38" t="s">
        <v>35</v>
      </c>
      <c r="AA3" s="43" t="s">
        <v>37</v>
      </c>
      <c r="AB3" s="43" t="s">
        <v>43</v>
      </c>
      <c r="AC3" s="44" t="s">
        <v>83</v>
      </c>
    </row>
    <row r="4" spans="1:29" x14ac:dyDescent="0.25">
      <c r="A4" s="12">
        <v>3</v>
      </c>
      <c r="B4" s="13">
        <v>45912.62840277778</v>
      </c>
      <c r="C4" s="13">
        <v>45912.706400462965</v>
      </c>
      <c r="D4" s="1" t="s">
        <v>29</v>
      </c>
      <c r="E4" s="1"/>
      <c r="F4" s="1" t="s">
        <v>84</v>
      </c>
      <c r="G4" s="1" t="s">
        <v>85</v>
      </c>
      <c r="H4" s="1" t="s">
        <v>86</v>
      </c>
      <c r="I4" s="1" t="s">
        <v>87</v>
      </c>
      <c r="J4" s="1" t="s">
        <v>88</v>
      </c>
      <c r="K4" s="1" t="s">
        <v>32</v>
      </c>
      <c r="L4" s="1" t="s">
        <v>33</v>
      </c>
      <c r="M4" s="1" t="s">
        <v>34</v>
      </c>
      <c r="N4" s="37" t="s">
        <v>35</v>
      </c>
      <c r="O4" s="41" t="s">
        <v>37</v>
      </c>
      <c r="P4" s="41" t="s">
        <v>43</v>
      </c>
      <c r="Q4" s="41" t="s">
        <v>38</v>
      </c>
      <c r="R4" s="37" t="s">
        <v>39</v>
      </c>
      <c r="S4" s="41" t="s">
        <v>48</v>
      </c>
      <c r="T4" s="41" t="s">
        <v>49</v>
      </c>
      <c r="U4" s="41" t="s">
        <v>42</v>
      </c>
      <c r="V4" s="37" t="s">
        <v>35</v>
      </c>
      <c r="W4" s="41" t="s">
        <v>43</v>
      </c>
      <c r="X4" s="41" t="s">
        <v>72</v>
      </c>
      <c r="Y4" s="41" t="s">
        <v>89</v>
      </c>
      <c r="Z4" s="41" t="s">
        <v>45</v>
      </c>
      <c r="AA4" s="41" t="s">
        <v>40</v>
      </c>
      <c r="AB4" s="41" t="s">
        <v>90</v>
      </c>
      <c r="AC4" s="42" t="s">
        <v>33</v>
      </c>
    </row>
    <row r="5" spans="1:29" x14ac:dyDescent="0.25">
      <c r="F5" s="25" t="s">
        <v>91</v>
      </c>
      <c r="G5" s="25" t="s">
        <v>92</v>
      </c>
      <c r="H5" s="25" t="s">
        <v>93</v>
      </c>
      <c r="I5" s="25" t="s">
        <v>94</v>
      </c>
      <c r="J5" s="25" t="s">
        <v>88</v>
      </c>
      <c r="K5" s="25" t="s">
        <v>32</v>
      </c>
      <c r="L5" s="25" t="s">
        <v>33</v>
      </c>
      <c r="M5" s="25" t="s">
        <v>34</v>
      </c>
      <c r="N5" s="38" t="s">
        <v>35</v>
      </c>
      <c r="O5" s="38" t="s">
        <v>37</v>
      </c>
      <c r="P5" s="43" t="s">
        <v>43</v>
      </c>
      <c r="Q5" s="43" t="s">
        <v>99</v>
      </c>
      <c r="R5" s="38" t="s">
        <v>39</v>
      </c>
      <c r="S5" s="43" t="s">
        <v>37</v>
      </c>
      <c r="T5" s="43" t="s">
        <v>41</v>
      </c>
      <c r="U5" s="43" t="s">
        <v>95</v>
      </c>
      <c r="V5" s="38" t="s">
        <v>35</v>
      </c>
      <c r="W5" s="43" t="s">
        <v>37</v>
      </c>
      <c r="X5" s="43" t="s">
        <v>44</v>
      </c>
      <c r="Y5" s="43" t="s">
        <v>89</v>
      </c>
      <c r="Z5" s="43" t="s">
        <v>45</v>
      </c>
      <c r="AA5" s="43" t="s">
        <v>40</v>
      </c>
      <c r="AB5" s="43" t="s">
        <v>90</v>
      </c>
      <c r="AC5" s="44" t="s">
        <v>33</v>
      </c>
    </row>
    <row r="6" spans="1:29" s="65" customFormat="1" x14ac:dyDescent="0.25">
      <c r="F6" s="1" t="s">
        <v>96</v>
      </c>
      <c r="G6" s="1" t="s">
        <v>134</v>
      </c>
      <c r="H6" s="1" t="s">
        <v>135</v>
      </c>
      <c r="I6" s="1" t="s">
        <v>136</v>
      </c>
      <c r="J6" s="1" t="s">
        <v>77</v>
      </c>
      <c r="K6" s="1" t="s">
        <v>97</v>
      </c>
      <c r="L6" s="1" t="s">
        <v>33</v>
      </c>
      <c r="M6" s="1" t="s">
        <v>34</v>
      </c>
      <c r="N6" s="24" t="s">
        <v>35</v>
      </c>
      <c r="O6" s="1" t="s">
        <v>37</v>
      </c>
      <c r="P6" s="1" t="s">
        <v>46</v>
      </c>
      <c r="Q6" s="1" t="s">
        <v>38</v>
      </c>
      <c r="R6" s="1" t="s">
        <v>45</v>
      </c>
      <c r="S6" s="1" t="s">
        <v>36</v>
      </c>
      <c r="T6" s="41" t="s">
        <v>40</v>
      </c>
      <c r="U6" s="1" t="s">
        <v>95</v>
      </c>
      <c r="V6" s="24" t="s">
        <v>35</v>
      </c>
      <c r="W6" s="1" t="s">
        <v>43</v>
      </c>
      <c r="X6" s="1" t="s">
        <v>72</v>
      </c>
      <c r="Y6" s="1" t="s">
        <v>137</v>
      </c>
      <c r="Z6" s="24" t="s">
        <v>35</v>
      </c>
      <c r="AA6" s="1" t="s">
        <v>48</v>
      </c>
      <c r="AB6" s="1" t="s">
        <v>46</v>
      </c>
      <c r="AC6" s="2" t="s">
        <v>33</v>
      </c>
    </row>
    <row r="7" spans="1:29" x14ac:dyDescent="0.25">
      <c r="F7" s="25" t="s">
        <v>47</v>
      </c>
      <c r="G7" s="25" t="s">
        <v>100</v>
      </c>
      <c r="H7" s="25" t="s">
        <v>101</v>
      </c>
      <c r="I7" s="25" t="s">
        <v>102</v>
      </c>
      <c r="J7" s="25" t="s">
        <v>103</v>
      </c>
      <c r="K7" s="25" t="s">
        <v>97</v>
      </c>
      <c r="L7" s="25" t="s">
        <v>104</v>
      </c>
      <c r="M7" s="25" t="s">
        <v>105</v>
      </c>
      <c r="N7" s="25" t="s">
        <v>45</v>
      </c>
      <c r="O7" s="25" t="s">
        <v>36</v>
      </c>
      <c r="P7" s="25" t="s">
        <v>40</v>
      </c>
      <c r="Q7" s="25" t="s">
        <v>99</v>
      </c>
      <c r="R7" s="26" t="s">
        <v>39</v>
      </c>
      <c r="S7" s="25" t="s">
        <v>48</v>
      </c>
      <c r="T7" s="25" t="s">
        <v>49</v>
      </c>
      <c r="U7" s="25" t="s">
        <v>42</v>
      </c>
      <c r="V7" s="26" t="s">
        <v>35</v>
      </c>
      <c r="W7" s="25" t="s">
        <v>43</v>
      </c>
      <c r="X7" s="25" t="s">
        <v>98</v>
      </c>
      <c r="Y7" s="25" t="s">
        <v>82</v>
      </c>
      <c r="Z7" s="25" t="s">
        <v>45</v>
      </c>
      <c r="AA7" s="25" t="s">
        <v>40</v>
      </c>
      <c r="AB7" s="25" t="s">
        <v>40</v>
      </c>
      <c r="AC7" s="27" t="s">
        <v>33</v>
      </c>
    </row>
    <row r="8" spans="1:29" x14ac:dyDescent="0.25">
      <c r="F8" s="1" t="s">
        <v>106</v>
      </c>
      <c r="G8" s="1" t="s">
        <v>107</v>
      </c>
      <c r="H8" s="1" t="s">
        <v>108</v>
      </c>
      <c r="I8" s="1" t="s">
        <v>109</v>
      </c>
      <c r="J8" s="1" t="s">
        <v>77</v>
      </c>
      <c r="K8" s="1" t="s">
        <v>97</v>
      </c>
      <c r="L8" s="1" t="s">
        <v>33</v>
      </c>
      <c r="M8" s="1" t="s">
        <v>34</v>
      </c>
      <c r="N8" s="24" t="s">
        <v>35</v>
      </c>
      <c r="O8" s="1" t="s">
        <v>37</v>
      </c>
      <c r="P8" s="1" t="s">
        <v>43</v>
      </c>
      <c r="Q8" s="1" t="s">
        <v>99</v>
      </c>
      <c r="R8" s="1" t="s">
        <v>45</v>
      </c>
      <c r="S8" s="1" t="s">
        <v>40</v>
      </c>
      <c r="T8" s="1" t="s">
        <v>90</v>
      </c>
      <c r="U8" s="1" t="s">
        <v>95</v>
      </c>
      <c r="V8" s="24" t="s">
        <v>39</v>
      </c>
      <c r="W8" s="1" t="s">
        <v>49</v>
      </c>
      <c r="X8" s="1" t="s">
        <v>110</v>
      </c>
      <c r="Y8" s="1" t="s">
        <v>120</v>
      </c>
      <c r="Z8" s="24" t="s">
        <v>35</v>
      </c>
      <c r="AA8" s="1" t="s">
        <v>44</v>
      </c>
      <c r="AB8" s="1" t="s">
        <v>111</v>
      </c>
      <c r="AC8" s="2" t="s">
        <v>33</v>
      </c>
    </row>
    <row r="9" spans="1:29" x14ac:dyDescent="0.25">
      <c r="F9" s="25" t="s">
        <v>113</v>
      </c>
      <c r="G9" s="25" t="s">
        <v>114</v>
      </c>
      <c r="H9" s="25" t="s">
        <v>115</v>
      </c>
      <c r="I9" s="25" t="s">
        <v>116</v>
      </c>
      <c r="J9" s="25" t="s">
        <v>103</v>
      </c>
      <c r="K9" s="25" t="s">
        <v>78</v>
      </c>
      <c r="L9" s="25" t="s">
        <v>117</v>
      </c>
      <c r="M9" s="25" t="s">
        <v>80</v>
      </c>
      <c r="N9" s="26" t="s">
        <v>35</v>
      </c>
      <c r="O9" s="25" t="s">
        <v>40</v>
      </c>
      <c r="P9" s="25" t="s">
        <v>72</v>
      </c>
      <c r="Q9" s="25" t="s">
        <v>99</v>
      </c>
      <c r="R9" s="25" t="s">
        <v>45</v>
      </c>
      <c r="S9" s="25" t="s">
        <v>48</v>
      </c>
      <c r="T9" s="25" t="s">
        <v>40</v>
      </c>
      <c r="U9" s="25" t="s">
        <v>118</v>
      </c>
      <c r="V9" s="26" t="s">
        <v>35</v>
      </c>
      <c r="W9" s="25" t="s">
        <v>43</v>
      </c>
      <c r="X9" s="25" t="s">
        <v>98</v>
      </c>
      <c r="Y9" s="25" t="s">
        <v>82</v>
      </c>
      <c r="Z9" s="26" t="s">
        <v>35</v>
      </c>
      <c r="AA9" s="25" t="s">
        <v>46</v>
      </c>
      <c r="AB9" s="25" t="s">
        <v>119</v>
      </c>
      <c r="AC9" s="27" t="s">
        <v>33</v>
      </c>
    </row>
    <row r="10" spans="1:29" x14ac:dyDescent="0.25"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77</v>
      </c>
      <c r="K10" s="1" t="s">
        <v>97</v>
      </c>
      <c r="L10" s="1" t="s">
        <v>33</v>
      </c>
      <c r="M10" s="1" t="s">
        <v>80</v>
      </c>
      <c r="N10" s="24" t="s">
        <v>35</v>
      </c>
      <c r="O10" s="1" t="s">
        <v>37</v>
      </c>
      <c r="P10" s="1" t="s">
        <v>46</v>
      </c>
      <c r="Q10" s="1" t="s">
        <v>99</v>
      </c>
      <c r="R10" s="24" t="s">
        <v>39</v>
      </c>
      <c r="S10" s="1" t="s">
        <v>49</v>
      </c>
      <c r="T10" s="1" t="s">
        <v>125</v>
      </c>
      <c r="U10" s="1" t="s">
        <v>95</v>
      </c>
      <c r="V10" s="24" t="s">
        <v>35</v>
      </c>
      <c r="W10" s="1" t="s">
        <v>43</v>
      </c>
      <c r="X10" s="1" t="s">
        <v>72</v>
      </c>
      <c r="Y10" s="1" t="s">
        <v>126</v>
      </c>
      <c r="Z10" s="24" t="s">
        <v>35</v>
      </c>
      <c r="AA10" s="1" t="s">
        <v>37</v>
      </c>
      <c r="AB10" s="1" t="s">
        <v>43</v>
      </c>
      <c r="AC10" s="2" t="s">
        <v>33</v>
      </c>
    </row>
    <row r="11" spans="1:29" x14ac:dyDescent="0.25">
      <c r="F11" s="25" t="s">
        <v>127</v>
      </c>
      <c r="G11" s="25" t="s">
        <v>128</v>
      </c>
      <c r="H11" s="25" t="s">
        <v>129</v>
      </c>
      <c r="I11" s="25" t="s">
        <v>130</v>
      </c>
      <c r="J11" s="25" t="s">
        <v>131</v>
      </c>
      <c r="K11" s="25" t="s">
        <v>97</v>
      </c>
      <c r="L11" s="25" t="s">
        <v>33</v>
      </c>
      <c r="M11" s="25" t="s">
        <v>34</v>
      </c>
      <c r="N11" s="25" t="s">
        <v>45</v>
      </c>
      <c r="O11" s="25" t="s">
        <v>48</v>
      </c>
      <c r="P11" s="25" t="s">
        <v>90</v>
      </c>
      <c r="Q11" s="25" t="s">
        <v>132</v>
      </c>
      <c r="R11" s="26" t="s">
        <v>39</v>
      </c>
      <c r="S11" s="25" t="s">
        <v>48</v>
      </c>
      <c r="T11" s="25" t="s">
        <v>41</v>
      </c>
      <c r="U11" s="25" t="s">
        <v>42</v>
      </c>
      <c r="V11" s="26" t="s">
        <v>35</v>
      </c>
      <c r="W11" s="25" t="s">
        <v>37</v>
      </c>
      <c r="X11" s="25" t="s">
        <v>44</v>
      </c>
      <c r="Y11" s="25" t="s">
        <v>133</v>
      </c>
      <c r="Z11" s="26" t="s">
        <v>35</v>
      </c>
      <c r="AA11" s="25" t="s">
        <v>48</v>
      </c>
      <c r="AB11" s="25" t="s">
        <v>46</v>
      </c>
      <c r="AC11" s="27" t="s">
        <v>33</v>
      </c>
    </row>
    <row r="12" spans="1:29" s="70" customFormat="1" x14ac:dyDescent="0.25">
      <c r="F12" s="70" t="s">
        <v>138</v>
      </c>
      <c r="G12" s="70" t="s">
        <v>139</v>
      </c>
      <c r="H12" s="70" t="s">
        <v>140</v>
      </c>
      <c r="I12" s="70" t="s">
        <v>141</v>
      </c>
      <c r="J12" s="70" t="s">
        <v>31</v>
      </c>
      <c r="K12" s="70" t="s">
        <v>97</v>
      </c>
      <c r="L12" s="70" t="s">
        <v>33</v>
      </c>
      <c r="M12" s="70" t="s">
        <v>34</v>
      </c>
      <c r="N12" s="70" t="s">
        <v>45</v>
      </c>
      <c r="O12" s="70" t="s">
        <v>36</v>
      </c>
      <c r="P12" s="70" t="s">
        <v>40</v>
      </c>
      <c r="Q12" s="70" t="s">
        <v>99</v>
      </c>
      <c r="R12" s="70" t="s">
        <v>45</v>
      </c>
      <c r="S12" s="70" t="s">
        <v>36</v>
      </c>
      <c r="T12" s="70" t="s">
        <v>40</v>
      </c>
      <c r="U12" s="70" t="s">
        <v>42</v>
      </c>
      <c r="V12" s="71" t="s">
        <v>35</v>
      </c>
      <c r="W12" s="70" t="s">
        <v>43</v>
      </c>
      <c r="X12" s="70" t="s">
        <v>142</v>
      </c>
      <c r="Y12" s="70" t="s">
        <v>143</v>
      </c>
      <c r="Z12" s="70" t="s">
        <v>45</v>
      </c>
      <c r="AA12" s="70" t="s">
        <v>40</v>
      </c>
      <c r="AB12" s="70" t="s">
        <v>90</v>
      </c>
      <c r="AC12" s="70" t="s">
        <v>33</v>
      </c>
    </row>
    <row r="25" spans="19:19" x14ac:dyDescent="0.25">
      <c r="S25">
        <v>1150</v>
      </c>
    </row>
    <row r="26" spans="19:19" x14ac:dyDescent="0.25">
      <c r="S26">
        <v>750</v>
      </c>
    </row>
    <row r="27" spans="19:19" x14ac:dyDescent="0.25">
      <c r="S27">
        <v>500</v>
      </c>
    </row>
    <row r="28" spans="19:19" x14ac:dyDescent="0.25">
      <c r="S28">
        <v>250</v>
      </c>
    </row>
  </sheetData>
  <pageMargins left="0.7" right="0.7" top="0.75" bottom="0.75" header="0.3" footer="0.3"/>
  <pageSetup paperSize="9" orientation="portrait" r:id="rId1"/>
  <ignoredErrors>
    <ignoredError sqref="S5:T5 S3:T3 S4:U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4DDB-7B41-4682-A35C-FDF12A358D22}">
  <dimension ref="A1:O19"/>
  <sheetViews>
    <sheetView workbookViewId="0">
      <selection activeCell="C4" sqref="C4"/>
    </sheetView>
  </sheetViews>
  <sheetFormatPr defaultRowHeight="15" x14ac:dyDescent="0.25"/>
  <cols>
    <col min="1" max="1" width="8.28515625" bestFit="1" customWidth="1"/>
    <col min="2" max="2" width="27.140625" bestFit="1" customWidth="1"/>
    <col min="3" max="3" width="7.28515625" customWidth="1"/>
    <col min="4" max="4" width="6.140625" customWidth="1"/>
    <col min="5" max="5" width="5.7109375" customWidth="1"/>
    <col min="6" max="6" width="12" customWidth="1"/>
    <col min="8" max="8" width="9.5703125" bestFit="1" customWidth="1"/>
    <col min="9" max="9" width="25.5703125" bestFit="1" customWidth="1"/>
    <col min="10" max="10" width="15.140625" bestFit="1" customWidth="1"/>
    <col min="11" max="11" width="19.140625" bestFit="1" customWidth="1"/>
    <col min="12" max="12" width="20.5703125" bestFit="1" customWidth="1"/>
    <col min="13" max="13" width="16.140625" bestFit="1" customWidth="1"/>
    <col min="14" max="14" width="15.140625" bestFit="1" customWidth="1"/>
    <col min="15" max="15" width="21.7109375" bestFit="1" customWidth="1"/>
  </cols>
  <sheetData>
    <row r="1" spans="1:1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/>
      <c r="H1" s="28" t="s">
        <v>5</v>
      </c>
      <c r="I1" s="29" t="s">
        <v>6</v>
      </c>
      <c r="J1" s="29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30" t="s">
        <v>12</v>
      </c>
    </row>
    <row r="2" spans="1:15" ht="15.75" thickBot="1" x14ac:dyDescent="0.3">
      <c r="A2">
        <v>1</v>
      </c>
      <c r="B2" t="s">
        <v>56</v>
      </c>
      <c r="C2" s="45"/>
      <c r="E2" s="14"/>
      <c r="H2" s="34"/>
      <c r="I2" s="35"/>
      <c r="J2" s="35"/>
      <c r="K2" s="35"/>
      <c r="L2" s="35"/>
      <c r="M2" s="35"/>
      <c r="N2" s="35"/>
      <c r="O2" s="36"/>
    </row>
    <row r="3" spans="1:15" x14ac:dyDescent="0.25">
      <c r="A3">
        <v>1</v>
      </c>
      <c r="B3" t="s">
        <v>57</v>
      </c>
      <c r="C3" s="45"/>
      <c r="D3" s="14"/>
      <c r="E3" s="14"/>
    </row>
    <row r="4" spans="1:15" x14ac:dyDescent="0.25">
      <c r="A4">
        <v>1</v>
      </c>
      <c r="B4" t="s">
        <v>58</v>
      </c>
      <c r="C4" s="45"/>
      <c r="D4" s="14"/>
      <c r="E4" s="14"/>
      <c r="F4" s="14"/>
    </row>
    <row r="5" spans="1:15" x14ac:dyDescent="0.25">
      <c r="A5">
        <v>1</v>
      </c>
      <c r="B5" t="s">
        <v>59</v>
      </c>
      <c r="C5" s="45"/>
      <c r="D5" s="14"/>
      <c r="E5" s="14"/>
      <c r="F5" s="14"/>
    </row>
    <row r="6" spans="1:15" x14ac:dyDescent="0.25">
      <c r="C6" s="14"/>
      <c r="D6" s="14"/>
      <c r="E6" s="14"/>
      <c r="F6" s="14"/>
    </row>
    <row r="7" spans="1:15" x14ac:dyDescent="0.25">
      <c r="C7" s="14"/>
      <c r="D7" s="14"/>
      <c r="E7" s="14"/>
      <c r="F7" s="14"/>
    </row>
    <row r="8" spans="1:15" x14ac:dyDescent="0.25">
      <c r="C8" s="14"/>
      <c r="D8" s="14"/>
      <c r="E8" s="14"/>
      <c r="F8" s="14"/>
    </row>
    <row r="9" spans="1:15" x14ac:dyDescent="0.25">
      <c r="C9" s="14"/>
      <c r="D9" s="14"/>
      <c r="E9" s="14"/>
      <c r="F9" s="14"/>
    </row>
    <row r="10" spans="1:15" x14ac:dyDescent="0.25">
      <c r="C10" s="14"/>
      <c r="D10" s="14"/>
      <c r="E10" s="14"/>
      <c r="F10" s="14"/>
    </row>
    <row r="11" spans="1:15" x14ac:dyDescent="0.25">
      <c r="C11" s="14"/>
      <c r="D11" s="14"/>
      <c r="E11" s="14"/>
      <c r="F11" s="14"/>
    </row>
    <row r="12" spans="1:15" x14ac:dyDescent="0.25">
      <c r="C12" s="14"/>
      <c r="D12" s="14"/>
      <c r="E12" s="14"/>
      <c r="F12" s="14"/>
    </row>
    <row r="13" spans="1:15" x14ac:dyDescent="0.25">
      <c r="C13" s="14"/>
      <c r="D13" s="14"/>
      <c r="E13" s="14"/>
      <c r="F13" s="14"/>
    </row>
    <row r="14" spans="1:15" x14ac:dyDescent="0.25">
      <c r="C14" s="14"/>
      <c r="D14" s="14"/>
      <c r="E14" s="14"/>
      <c r="F14" s="14"/>
    </row>
    <row r="15" spans="1:15" x14ac:dyDescent="0.25">
      <c r="C15" s="14"/>
      <c r="D15" s="14"/>
      <c r="E15" s="14"/>
      <c r="F15" s="14"/>
    </row>
    <row r="16" spans="1:15" x14ac:dyDescent="0.25">
      <c r="C16" s="14"/>
      <c r="D16" s="14"/>
      <c r="E16" s="14"/>
      <c r="F16" s="14"/>
    </row>
    <row r="17" spans="3:6" x14ac:dyDescent="0.25">
      <c r="C17" s="14"/>
      <c r="D17" s="14"/>
      <c r="E17" s="14"/>
      <c r="F17" s="14"/>
    </row>
    <row r="18" spans="3:6" x14ac:dyDescent="0.25">
      <c r="C18" s="14"/>
      <c r="D18" s="14"/>
      <c r="E18" s="14"/>
      <c r="F18" s="14"/>
    </row>
    <row r="19" spans="3:6" x14ac:dyDescent="0.25">
      <c r="C19" s="14"/>
      <c r="D19" s="14"/>
      <c r="E19" s="14"/>
      <c r="F19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3914-193E-477B-AA97-AE6FC8F92CD1}">
  <dimension ref="A1:H45"/>
  <sheetViews>
    <sheetView tabSelected="1" workbookViewId="0">
      <pane ySplit="1" topLeftCell="A2" activePane="bottomLeft" state="frozen"/>
      <selection pane="bottomLeft" activeCell="I48" sqref="I48"/>
    </sheetView>
  </sheetViews>
  <sheetFormatPr defaultRowHeight="15" x14ac:dyDescent="0.25"/>
  <cols>
    <col min="1" max="1" width="14.7109375" bestFit="1" customWidth="1"/>
    <col min="2" max="2" width="9.140625" style="3"/>
    <col min="3" max="3" width="27.140625" bestFit="1" customWidth="1"/>
    <col min="4" max="4" width="6.28515625" bestFit="1" customWidth="1"/>
    <col min="7" max="7" width="10.28515625" bestFit="1" customWidth="1"/>
    <col min="8" max="8" width="18.28515625" bestFit="1" customWidth="1"/>
    <col min="9" max="9" width="12.28515625" customWidth="1"/>
    <col min="11" max="11" width="9.85546875" bestFit="1" customWidth="1"/>
  </cols>
  <sheetData>
    <row r="1" spans="1:8" s="15" customFormat="1" ht="15.75" thickBot="1" x14ac:dyDescent="0.3">
      <c r="A1" s="47" t="s">
        <v>5</v>
      </c>
      <c r="B1" s="48" t="s">
        <v>50</v>
      </c>
      <c r="C1" s="49" t="s">
        <v>51</v>
      </c>
      <c r="D1" s="49" t="s">
        <v>52</v>
      </c>
      <c r="E1" s="49" t="s">
        <v>60</v>
      </c>
      <c r="F1" s="49" t="s">
        <v>61</v>
      </c>
      <c r="G1" s="49" t="s">
        <v>62</v>
      </c>
      <c r="H1" s="50" t="s">
        <v>64</v>
      </c>
    </row>
    <row r="2" spans="1:8" x14ac:dyDescent="0.25">
      <c r="A2" s="51" t="s">
        <v>30</v>
      </c>
      <c r="B2" s="52">
        <v>1</v>
      </c>
      <c r="C2" s="53" t="s">
        <v>56</v>
      </c>
      <c r="D2" s="54">
        <f>IF('Esiti ufficiali'!$C$2=Risposte!$N2,5,0)</f>
        <v>0</v>
      </c>
      <c r="E2" s="54">
        <f>IF(Risposte!O2='Esiti ufficiali'!D2,3,0)</f>
        <v>0</v>
      </c>
      <c r="F2" s="54">
        <f>IF(Risposte!P2='Esiti ufficiali'!E2,12,0)</f>
        <v>0</v>
      </c>
      <c r="G2" s="54">
        <f>IF(Risposte!Q2='Esiti ufficiali'!F2,5,0)</f>
        <v>0</v>
      </c>
      <c r="H2" s="55">
        <f>SUM(D2:G2)</f>
        <v>0</v>
      </c>
    </row>
    <row r="3" spans="1:8" x14ac:dyDescent="0.25">
      <c r="A3" s="56" t="s">
        <v>30</v>
      </c>
      <c r="B3" s="3">
        <v>1</v>
      </c>
      <c r="C3" t="s">
        <v>57</v>
      </c>
      <c r="D3" s="57">
        <f>IF('Esiti ufficiali'!C3=Risposte!R2,5,0)</f>
        <v>0</v>
      </c>
      <c r="E3">
        <f>IF(Risposte!S2='Esiti ufficiali'!D3,3,0)</f>
        <v>0</v>
      </c>
      <c r="F3">
        <f>IF(Risposte!T2='Esiti ufficiali'!E3,12,0)</f>
        <v>0</v>
      </c>
      <c r="G3">
        <f>IF(Risposte!U2='Esiti ufficiali'!F3,5,0)</f>
        <v>0</v>
      </c>
      <c r="H3" s="58">
        <f t="shared" ref="H3:H21" si="0">SUM(D3:G3)</f>
        <v>0</v>
      </c>
    </row>
    <row r="4" spans="1:8" x14ac:dyDescent="0.25">
      <c r="A4" s="56" t="s">
        <v>30</v>
      </c>
      <c r="B4" s="3">
        <v>1</v>
      </c>
      <c r="C4" s="59" t="s">
        <v>58</v>
      </c>
      <c r="D4" s="57">
        <f>IF('Esiti ufficiali'!C4=Risposte!V2,5,0)</f>
        <v>0</v>
      </c>
      <c r="E4" s="57">
        <f>IF('Esiti ufficiali'!D4=Risposte!W2,3,0)</f>
        <v>0</v>
      </c>
      <c r="F4" s="57">
        <f>IF('Esiti ufficiali'!E4=Risposte!X2,12,0)</f>
        <v>0</v>
      </c>
      <c r="G4" s="57">
        <f>IF('Esiti ufficiali'!F4=Risposte!Y2,5,0)</f>
        <v>0</v>
      </c>
      <c r="H4" s="58">
        <f t="shared" si="0"/>
        <v>0</v>
      </c>
    </row>
    <row r="5" spans="1:8" ht="15.75" thickBot="1" x14ac:dyDescent="0.3">
      <c r="A5" s="31" t="s">
        <v>30</v>
      </c>
      <c r="B5" s="60">
        <v>1</v>
      </c>
      <c r="C5" s="61" t="s">
        <v>59</v>
      </c>
      <c r="D5" s="62">
        <f>IF('Esiti ufficiali'!C5=Risposte!Z2,5,0)</f>
        <v>0</v>
      </c>
      <c r="E5" s="62">
        <f>IF('Esiti ufficiali'!D5=Risposte!AA2,3,0)</f>
        <v>0</v>
      </c>
      <c r="F5" s="62">
        <f>IF('Esiti ufficiali'!E5=Risposte!AB2,12,0)</f>
        <v>0</v>
      </c>
      <c r="G5" s="62">
        <f>IF('Esiti ufficiali'!F5=Risposte!AC2,5,0)</f>
        <v>0</v>
      </c>
      <c r="H5" s="33">
        <f t="shared" si="0"/>
        <v>0</v>
      </c>
    </row>
    <row r="6" spans="1:8" x14ac:dyDescent="0.25">
      <c r="A6" s="51" t="s">
        <v>73</v>
      </c>
      <c r="B6" s="52">
        <v>1</v>
      </c>
      <c r="C6" s="53" t="s">
        <v>56</v>
      </c>
      <c r="D6" s="63">
        <f>IF(Risposte!N3='Esiti ufficiali'!C2,5,0)</f>
        <v>0</v>
      </c>
      <c r="E6" s="63">
        <f>IF(Risposte!O3='Esiti ufficiali'!D2,3,0)</f>
        <v>0</v>
      </c>
      <c r="F6" s="63">
        <f>IF(Risposte!P3='Esiti ufficiali'!E2,12,0)</f>
        <v>0</v>
      </c>
      <c r="G6" s="63">
        <f>IF(Risposte!Q3='Esiti ufficiali'!F2,5,0)</f>
        <v>0</v>
      </c>
      <c r="H6" s="55">
        <f t="shared" si="0"/>
        <v>0</v>
      </c>
    </row>
    <row r="7" spans="1:8" x14ac:dyDescent="0.25">
      <c r="A7" s="56" t="s">
        <v>73</v>
      </c>
      <c r="B7" s="3">
        <v>1</v>
      </c>
      <c r="C7" t="s">
        <v>57</v>
      </c>
      <c r="D7">
        <f>IF('Esiti ufficiali'!C3=Risposte!R3,5,0)</f>
        <v>0</v>
      </c>
      <c r="E7">
        <f>IF('Esiti ufficiali'!D3=Risposte!S3,3,0)</f>
        <v>0</v>
      </c>
      <c r="F7">
        <f>IF('Esiti ufficiali'!E3=Risposte!T3,12,0)</f>
        <v>0</v>
      </c>
      <c r="G7">
        <f>IF('Esiti ufficiali'!F3=Risposte!U3,5,0)</f>
        <v>0</v>
      </c>
      <c r="H7" s="58">
        <f t="shared" si="0"/>
        <v>0</v>
      </c>
    </row>
    <row r="8" spans="1:8" x14ac:dyDescent="0.25">
      <c r="A8" s="56" t="s">
        <v>73</v>
      </c>
      <c r="B8" s="3">
        <v>1</v>
      </c>
      <c r="C8" s="59" t="s">
        <v>58</v>
      </c>
      <c r="D8">
        <f>IF('Esiti ufficiali'!C4=Risposte!V3,5,0)</f>
        <v>0</v>
      </c>
      <c r="E8">
        <f>IF('Esiti ufficiali'!D4=Risposte!W3,3,0)</f>
        <v>0</v>
      </c>
      <c r="F8">
        <f>IF('Esiti ufficiali'!E4=Risposte!X3,12,0)</f>
        <v>0</v>
      </c>
      <c r="G8">
        <f>IF('Esiti ufficiali'!F4=Risposte!Y3,5,0)</f>
        <v>0</v>
      </c>
      <c r="H8" s="58">
        <f t="shared" si="0"/>
        <v>0</v>
      </c>
    </row>
    <row r="9" spans="1:8" ht="15.75" thickBot="1" x14ac:dyDescent="0.3">
      <c r="A9" s="31" t="s">
        <v>73</v>
      </c>
      <c r="B9" s="60">
        <v>1</v>
      </c>
      <c r="C9" s="61" t="s">
        <v>59</v>
      </c>
      <c r="D9" s="32">
        <f>IF('Esiti ufficiali'!C5=Risposte!Z3,5,0)</f>
        <v>0</v>
      </c>
      <c r="E9" s="32">
        <f>IF('Esiti ufficiali'!D5=Risposte!AA3,3,0)</f>
        <v>0</v>
      </c>
      <c r="F9" s="32">
        <f>IF('Esiti ufficiali'!E5=Risposte!AB3,12,0)</f>
        <v>0</v>
      </c>
      <c r="G9" s="32">
        <f>IF('Esiti ufficiali'!F5=Risposte!AC3,5,0)</f>
        <v>0</v>
      </c>
      <c r="H9" s="33">
        <f t="shared" si="0"/>
        <v>0</v>
      </c>
    </row>
    <row r="10" spans="1:8" x14ac:dyDescent="0.25">
      <c r="A10" s="51" t="s">
        <v>84</v>
      </c>
      <c r="B10" s="52">
        <v>1</v>
      </c>
      <c r="C10" s="53" t="s">
        <v>56</v>
      </c>
      <c r="D10" s="63">
        <f>IF(Risposte!N4='Esiti ufficiali'!C2,5,0)</f>
        <v>0</v>
      </c>
      <c r="E10" s="63">
        <f>IF(Risposte!O4='Esiti ufficiali'!D2,3,0)</f>
        <v>0</v>
      </c>
      <c r="F10" s="63">
        <f>IF(Risposte!P4='Esiti ufficiali'!E2,12,0)</f>
        <v>0</v>
      </c>
      <c r="G10" s="63">
        <f>IF(Risposte!Q4='Esiti ufficiali'!F2,5,0)</f>
        <v>0</v>
      </c>
      <c r="H10" s="55">
        <f t="shared" si="0"/>
        <v>0</v>
      </c>
    </row>
    <row r="11" spans="1:8" x14ac:dyDescent="0.25">
      <c r="A11" s="56" t="s">
        <v>84</v>
      </c>
      <c r="B11" s="3">
        <v>1</v>
      </c>
      <c r="C11" t="s">
        <v>57</v>
      </c>
      <c r="D11">
        <f>IF('Esiti ufficiali'!C3=Risposte!R4,5,0)</f>
        <v>0</v>
      </c>
      <c r="E11">
        <f>IF('Esiti ufficiali'!D3=Risposte!S4,3,0)</f>
        <v>0</v>
      </c>
      <c r="F11">
        <f>IF('Esiti ufficiali'!E3=Risposte!T4,12,0)</f>
        <v>0</v>
      </c>
      <c r="G11">
        <f>IF('Esiti ufficiali'!F3=Risposte!U4,5,0)</f>
        <v>0</v>
      </c>
      <c r="H11" s="58">
        <f t="shared" si="0"/>
        <v>0</v>
      </c>
    </row>
    <row r="12" spans="1:8" x14ac:dyDescent="0.25">
      <c r="A12" s="56" t="s">
        <v>84</v>
      </c>
      <c r="B12" s="3">
        <v>1</v>
      </c>
      <c r="C12" s="59" t="s">
        <v>58</v>
      </c>
      <c r="D12">
        <f>IF('Esiti ufficiali'!C4=Risposte!V4,5,0)</f>
        <v>0</v>
      </c>
      <c r="E12">
        <f>IF('Esiti ufficiali'!D4=Risposte!W4,3,0)</f>
        <v>0</v>
      </c>
      <c r="F12">
        <f>IF('Esiti ufficiali'!E4=Risposte!X4,12,0)</f>
        <v>0</v>
      </c>
      <c r="G12">
        <f>IF('Esiti ufficiali'!F4=Risposte!Y4,5,0)</f>
        <v>0</v>
      </c>
      <c r="H12" s="58">
        <f t="shared" si="0"/>
        <v>0</v>
      </c>
    </row>
    <row r="13" spans="1:8" ht="15.75" thickBot="1" x14ac:dyDescent="0.3">
      <c r="A13" s="31" t="s">
        <v>84</v>
      </c>
      <c r="B13" s="60">
        <v>1</v>
      </c>
      <c r="C13" s="61" t="s">
        <v>59</v>
      </c>
      <c r="D13" s="32">
        <f>IF('Esiti ufficiali'!C5=Risposte!Z4,5,0)</f>
        <v>0</v>
      </c>
      <c r="E13" s="32">
        <f>IF('Esiti ufficiali'!D5=Risposte!AA4,3,0)</f>
        <v>0</v>
      </c>
      <c r="F13" s="32">
        <f>IF('Esiti ufficiali'!E5=Risposte!AB4,12,0)</f>
        <v>0</v>
      </c>
      <c r="G13" s="32">
        <f>IF('Esiti ufficiali'!F5=Risposte!AC4,5,0)</f>
        <v>0</v>
      </c>
      <c r="H13" s="33">
        <f t="shared" si="0"/>
        <v>0</v>
      </c>
    </row>
    <row r="14" spans="1:8" x14ac:dyDescent="0.25">
      <c r="A14" s="51" t="s">
        <v>91</v>
      </c>
      <c r="B14" s="52">
        <v>1</v>
      </c>
      <c r="C14" s="53" t="s">
        <v>56</v>
      </c>
      <c r="D14" s="63">
        <f>IF('Esiti ufficiali'!C2=Risposte!N5,5,0)</f>
        <v>0</v>
      </c>
      <c r="E14" s="63">
        <f>IF('Esiti ufficiali'!D2=Risposte!O5,3,0)</f>
        <v>0</v>
      </c>
      <c r="F14" s="63">
        <f>IF('Esiti ufficiali'!E2=Risposte!P5,12,0)</f>
        <v>0</v>
      </c>
      <c r="G14" s="63">
        <f>IF('Esiti ufficiali'!F2=Risposte!Q5,5,0)</f>
        <v>0</v>
      </c>
      <c r="H14" s="55">
        <f t="shared" si="0"/>
        <v>0</v>
      </c>
    </row>
    <row r="15" spans="1:8" x14ac:dyDescent="0.25">
      <c r="A15" s="56" t="s">
        <v>91</v>
      </c>
      <c r="B15" s="3">
        <v>1</v>
      </c>
      <c r="C15" t="s">
        <v>57</v>
      </c>
      <c r="D15">
        <f>IF('Esiti ufficiali'!C3=Risposte!R5,5,0)</f>
        <v>0</v>
      </c>
      <c r="E15">
        <f>IF('Esiti ufficiali'!D3=Risposte!S5,3,0)</f>
        <v>0</v>
      </c>
      <c r="F15">
        <f>IF('Esiti ufficiali'!E3=Risposte!T5,12,0)</f>
        <v>0</v>
      </c>
      <c r="G15">
        <f>IF('Esiti ufficiali'!F3=Risposte!U5,5,0)</f>
        <v>0</v>
      </c>
      <c r="H15" s="58">
        <f t="shared" si="0"/>
        <v>0</v>
      </c>
    </row>
    <row r="16" spans="1:8" x14ac:dyDescent="0.25">
      <c r="A16" s="56" t="s">
        <v>91</v>
      </c>
      <c r="B16" s="3">
        <v>1</v>
      </c>
      <c r="C16" s="59" t="s">
        <v>58</v>
      </c>
      <c r="D16">
        <f>IF('Esiti ufficiali'!C4=Risposte!V5,5,0)</f>
        <v>0</v>
      </c>
      <c r="E16">
        <f>IF('Esiti ufficiali'!D4=Risposte!W5,3,0)</f>
        <v>0</v>
      </c>
      <c r="F16">
        <f>IF('Esiti ufficiali'!E4=Risposte!X5,12,0)</f>
        <v>0</v>
      </c>
      <c r="G16">
        <f>IF('Esiti ufficiali'!F4=Risposte!Y5,5,0)</f>
        <v>0</v>
      </c>
      <c r="H16" s="58">
        <f t="shared" si="0"/>
        <v>0</v>
      </c>
    </row>
    <row r="17" spans="1:8" ht="15.75" thickBot="1" x14ac:dyDescent="0.3">
      <c r="A17" s="31" t="s">
        <v>91</v>
      </c>
      <c r="B17" s="60">
        <v>1</v>
      </c>
      <c r="C17" s="61" t="s">
        <v>59</v>
      </c>
      <c r="D17" s="32">
        <f>IF('Esiti ufficiali'!C5=Risposte!Z5,5,0)</f>
        <v>0</v>
      </c>
      <c r="E17" s="32">
        <f>IF('Esiti ufficiali'!D5=Risposte!AA5,3,0)</f>
        <v>0</v>
      </c>
      <c r="F17" s="32">
        <f>IF('Esiti ufficiali'!E5=Risposte!AB5,12,0)</f>
        <v>0</v>
      </c>
      <c r="G17" s="32">
        <f>IF('Esiti ufficiali'!F5=Risposte!AC5,5,0)</f>
        <v>0</v>
      </c>
      <c r="H17" s="33">
        <f t="shared" si="0"/>
        <v>0</v>
      </c>
    </row>
    <row r="18" spans="1:8" x14ac:dyDescent="0.25">
      <c r="A18" s="51" t="s">
        <v>96</v>
      </c>
      <c r="B18" s="52">
        <v>1</v>
      </c>
      <c r="C18" s="53" t="s">
        <v>56</v>
      </c>
      <c r="D18" s="63">
        <f>IF('Esiti ufficiali'!C2=Risposte!N6,5,0)</f>
        <v>0</v>
      </c>
      <c r="E18" s="63">
        <f>IF('Esiti ufficiali'!D2=Risposte!O6,3,0)</f>
        <v>0</v>
      </c>
      <c r="F18" s="63">
        <f>IF('Esiti ufficiali'!E2=Risposte!P6,12,0)</f>
        <v>0</v>
      </c>
      <c r="G18" s="63">
        <f>IF('Esiti ufficiali'!F2=Risposte!Q6,5,0)</f>
        <v>0</v>
      </c>
      <c r="H18" s="55">
        <f t="shared" si="0"/>
        <v>0</v>
      </c>
    </row>
    <row r="19" spans="1:8" x14ac:dyDescent="0.25">
      <c r="A19" s="56" t="s">
        <v>96</v>
      </c>
      <c r="B19" s="3">
        <v>1</v>
      </c>
      <c r="C19" t="s">
        <v>57</v>
      </c>
      <c r="D19">
        <f>IF('Esiti ufficiali'!C3=Risposte!R6,5,0)</f>
        <v>0</v>
      </c>
      <c r="E19">
        <f>IF('Esiti ufficiali'!D3=Risposte!S6,3,0)</f>
        <v>0</v>
      </c>
      <c r="F19">
        <f>IF('Esiti ufficiali'!E3=Risposte!T6,12,0)</f>
        <v>0</v>
      </c>
      <c r="G19">
        <f>IF('Esiti ufficiali'!F3=Risposte!U6,5,0)</f>
        <v>0</v>
      </c>
      <c r="H19" s="58">
        <f t="shared" si="0"/>
        <v>0</v>
      </c>
    </row>
    <row r="20" spans="1:8" x14ac:dyDescent="0.25">
      <c r="A20" s="56" t="s">
        <v>96</v>
      </c>
      <c r="B20" s="3">
        <v>1</v>
      </c>
      <c r="C20" s="59" t="s">
        <v>58</v>
      </c>
      <c r="D20">
        <f>IF('Esiti ufficiali'!C4=Risposte!V6,5,0)</f>
        <v>0</v>
      </c>
      <c r="E20">
        <f>IF('Esiti ufficiali'!D4=Risposte!W6,3,0)</f>
        <v>0</v>
      </c>
      <c r="F20">
        <f>IF('Esiti ufficiali'!E4=Risposte!X6,12,0)</f>
        <v>0</v>
      </c>
      <c r="G20">
        <f>IF('Esiti ufficiali'!F4=Risposte!Y6,5,0)</f>
        <v>0</v>
      </c>
      <c r="H20" s="58">
        <f t="shared" si="0"/>
        <v>0</v>
      </c>
    </row>
    <row r="21" spans="1:8" ht="15.75" thickBot="1" x14ac:dyDescent="0.3">
      <c r="A21" s="31" t="s">
        <v>96</v>
      </c>
      <c r="B21" s="60">
        <v>1</v>
      </c>
      <c r="C21" s="61" t="s">
        <v>59</v>
      </c>
      <c r="D21" s="32">
        <f>IF('Esiti ufficiali'!C5=Risposte!Z6,5,0)</f>
        <v>0</v>
      </c>
      <c r="E21" s="32">
        <f>IF('Esiti ufficiali'!D5=Risposte!AA6,3,0)</f>
        <v>0</v>
      </c>
      <c r="F21" s="32">
        <f>IF('Esiti ufficiali'!E5=Risposte!AB6,12,0)</f>
        <v>0</v>
      </c>
      <c r="G21" s="32">
        <f>IF('Esiti ufficiali'!F5=Risposte!AC6,5,0)</f>
        <v>0</v>
      </c>
      <c r="H21" s="33">
        <f t="shared" si="0"/>
        <v>0</v>
      </c>
    </row>
    <row r="22" spans="1:8" x14ac:dyDescent="0.25">
      <c r="A22" s="51" t="s">
        <v>47</v>
      </c>
      <c r="B22" s="52">
        <v>1</v>
      </c>
      <c r="C22" s="53" t="s">
        <v>56</v>
      </c>
      <c r="D22" s="63">
        <f>IF('Esiti ufficiali'!C2=Risposte!N7,5,0)</f>
        <v>0</v>
      </c>
      <c r="E22" s="63">
        <f>IF('Esiti ufficiali'!D2=Risposte!O7,3,0)</f>
        <v>0</v>
      </c>
      <c r="F22" s="63">
        <f>IF('Esiti ufficiali'!E2=Risposte!P7,12,0)</f>
        <v>0</v>
      </c>
      <c r="G22" s="63">
        <f>IF('Esiti ufficiali'!F2=Risposte!Q7,5,0)</f>
        <v>0</v>
      </c>
      <c r="H22" s="55">
        <f t="shared" ref="H22" si="1">SUM(D22:G22)</f>
        <v>0</v>
      </c>
    </row>
    <row r="23" spans="1:8" x14ac:dyDescent="0.25">
      <c r="A23" s="56" t="s">
        <v>47</v>
      </c>
      <c r="B23" s="3">
        <v>1</v>
      </c>
      <c r="C23" t="s">
        <v>57</v>
      </c>
      <c r="D23">
        <f>IF('Esiti ufficiali'!C3=Risposte!R7,5,0)</f>
        <v>0</v>
      </c>
      <c r="E23">
        <f>IF('Esiti ufficiali'!D3=Risposte!S7,3,0)</f>
        <v>0</v>
      </c>
      <c r="F23">
        <f>IF('Esiti ufficiali'!E3=Risposte!T7,12,0)</f>
        <v>0</v>
      </c>
      <c r="G23">
        <f>IF('Esiti ufficiali'!F3=Risposte!U7,5,0)</f>
        <v>0</v>
      </c>
      <c r="H23" s="58">
        <f t="shared" ref="H23:H26" si="2">SUM(D23:G23)</f>
        <v>0</v>
      </c>
    </row>
    <row r="24" spans="1:8" x14ac:dyDescent="0.25">
      <c r="A24" s="56" t="s">
        <v>47</v>
      </c>
      <c r="B24" s="3">
        <v>1</v>
      </c>
      <c r="C24" s="59" t="s">
        <v>58</v>
      </c>
      <c r="D24">
        <f>IF('Esiti ufficiali'!C4=Risposte!V7,5,0)</f>
        <v>0</v>
      </c>
      <c r="E24">
        <f>IF('Esiti ufficiali'!D4=Risposte!W7,3,0)</f>
        <v>0</v>
      </c>
      <c r="F24">
        <f>IF('Esiti ufficiali'!E4=Risposte!X7,12,0)</f>
        <v>0</v>
      </c>
      <c r="G24">
        <f>IF('Esiti ufficiali'!F4=Risposte!Y7,5,0)</f>
        <v>0</v>
      </c>
      <c r="H24" s="58">
        <f t="shared" si="2"/>
        <v>0</v>
      </c>
    </row>
    <row r="25" spans="1:8" ht="15.75" thickBot="1" x14ac:dyDescent="0.3">
      <c r="A25" s="31" t="s">
        <v>47</v>
      </c>
      <c r="B25" s="60">
        <v>1</v>
      </c>
      <c r="C25" s="61" t="s">
        <v>59</v>
      </c>
      <c r="D25" s="32">
        <f>IF('Esiti ufficiali'!C5=Risposte!Z7,5,0)</f>
        <v>0</v>
      </c>
      <c r="E25" s="32">
        <f>IF('Esiti ufficiali'!D5=Risposte!AA7,3,0)</f>
        <v>0</v>
      </c>
      <c r="F25" s="32">
        <f>IF('Esiti ufficiali'!E5=Risposte!AB7,12,0)</f>
        <v>0</v>
      </c>
      <c r="G25" s="32">
        <f>IF('Esiti ufficiali'!F5=Risposte!AC7,5,0)</f>
        <v>0</v>
      </c>
      <c r="H25" s="33">
        <f t="shared" si="2"/>
        <v>0</v>
      </c>
    </row>
    <row r="26" spans="1:8" x14ac:dyDescent="0.25">
      <c r="A26" s="51" t="s">
        <v>112</v>
      </c>
      <c r="B26" s="52">
        <v>1</v>
      </c>
      <c r="C26" s="53" t="s">
        <v>56</v>
      </c>
      <c r="D26" s="63">
        <f>IF('Esiti ufficiali'!C2=Risposte!N8,5,0)</f>
        <v>0</v>
      </c>
      <c r="E26" s="63">
        <f>IF('Esiti ufficiali'!D2=Risposte!O8,3,0)</f>
        <v>0</v>
      </c>
      <c r="F26" s="63">
        <f>IF('Esiti ufficiali'!E2=Risposte!P8,12,0)</f>
        <v>0</v>
      </c>
      <c r="G26" s="63">
        <f>IF('Esiti ufficiali'!F2=Risposte!Q8,5,0)</f>
        <v>0</v>
      </c>
      <c r="H26" s="55">
        <f t="shared" si="2"/>
        <v>0</v>
      </c>
    </row>
    <row r="27" spans="1:8" x14ac:dyDescent="0.25">
      <c r="A27" s="56" t="s">
        <v>112</v>
      </c>
      <c r="B27" s="3">
        <v>1</v>
      </c>
      <c r="C27" t="s">
        <v>57</v>
      </c>
      <c r="D27">
        <f>IF('Esiti ufficiali'!C3=Risposte!R8,5,0)</f>
        <v>0</v>
      </c>
      <c r="E27">
        <f>IF('Esiti ufficiali'!D3=Risposte!S8,3,0)</f>
        <v>0</v>
      </c>
      <c r="F27">
        <f>IF('Esiti ufficiali'!E3=Risposte!T8,12,0)</f>
        <v>0</v>
      </c>
      <c r="G27">
        <f>IF('Esiti ufficiali'!F3=Risposte!U8,5,0)</f>
        <v>0</v>
      </c>
      <c r="H27" s="58">
        <f t="shared" ref="H27:H33" si="3">SUM(D27:G27)</f>
        <v>0</v>
      </c>
    </row>
    <row r="28" spans="1:8" x14ac:dyDescent="0.25">
      <c r="A28" s="56" t="s">
        <v>112</v>
      </c>
      <c r="B28" s="3">
        <v>1</v>
      </c>
      <c r="C28" s="59" t="s">
        <v>58</v>
      </c>
      <c r="D28">
        <f>IF('Esiti ufficiali'!C4=Risposte!V8,5,0)</f>
        <v>0</v>
      </c>
      <c r="E28">
        <f>IF('Esiti ufficiali'!D4=Risposte!W8,3,0)</f>
        <v>0</v>
      </c>
      <c r="F28">
        <f>IF('Esiti ufficiali'!E4=Risposte!X8,12,0)</f>
        <v>0</v>
      </c>
      <c r="G28">
        <f>IF('Esiti ufficiali'!F4=Risposte!Y8,5,0)</f>
        <v>0</v>
      </c>
      <c r="H28" s="58">
        <f t="shared" si="3"/>
        <v>0</v>
      </c>
    </row>
    <row r="29" spans="1:8" ht="15.75" thickBot="1" x14ac:dyDescent="0.3">
      <c r="A29" s="31" t="s">
        <v>112</v>
      </c>
      <c r="B29" s="60">
        <v>1</v>
      </c>
      <c r="C29" s="61" t="s">
        <v>59</v>
      </c>
      <c r="D29" s="32">
        <f>IF('Esiti ufficiali'!C5=Risposte!Z8,5,0)</f>
        <v>0</v>
      </c>
      <c r="E29" s="32">
        <f>IF('Esiti ufficiali'!D5=Risposte!AA8,3,0)</f>
        <v>0</v>
      </c>
      <c r="F29" s="32">
        <f>IF('Esiti ufficiali'!E5=Risposte!AB8,12,0)</f>
        <v>0</v>
      </c>
      <c r="G29" s="32">
        <f>IF('Esiti ufficiali'!F5=Risposte!AC8,5,0)</f>
        <v>0</v>
      </c>
      <c r="H29" s="33">
        <f t="shared" si="3"/>
        <v>0</v>
      </c>
    </row>
    <row r="30" spans="1:8" x14ac:dyDescent="0.25">
      <c r="A30" s="51" t="s">
        <v>113</v>
      </c>
      <c r="B30" s="52">
        <v>1</v>
      </c>
      <c r="C30" s="53" t="s">
        <v>56</v>
      </c>
      <c r="D30" s="63">
        <f>IF('Esiti ufficiali'!$C$2=Risposte!N9,5,0)</f>
        <v>0</v>
      </c>
      <c r="E30" s="63">
        <f>IF('Esiti ufficiali'!D2=Risposte!O9,3,0)</f>
        <v>0</v>
      </c>
      <c r="F30" s="63">
        <f>IF('Esiti ufficiali'!E2=Risposte!P9,12,0)</f>
        <v>0</v>
      </c>
      <c r="G30" s="63">
        <f>IF('Esiti ufficiali'!F2=Risposte!Q9,5,0)</f>
        <v>0</v>
      </c>
      <c r="H30" s="55">
        <f t="shared" si="3"/>
        <v>0</v>
      </c>
    </row>
    <row r="31" spans="1:8" x14ac:dyDescent="0.25">
      <c r="A31" s="56" t="s">
        <v>113</v>
      </c>
      <c r="B31" s="3">
        <v>1</v>
      </c>
      <c r="C31" t="s">
        <v>57</v>
      </c>
      <c r="D31">
        <f>IF('Esiti ufficiali'!$C$3=Risposte!R9,5,0)</f>
        <v>0</v>
      </c>
      <c r="E31">
        <f>IF('Esiti ufficiali'!D3=Risposte!S9,3,0)</f>
        <v>0</v>
      </c>
      <c r="F31">
        <f>IF('Esiti ufficiali'!E3=Risposte!T9,12,0)</f>
        <v>0</v>
      </c>
      <c r="G31">
        <f>IF('Esiti ufficiali'!F3=Risposte!U9,5,0)</f>
        <v>0</v>
      </c>
      <c r="H31" s="58">
        <f t="shared" si="3"/>
        <v>0</v>
      </c>
    </row>
    <row r="32" spans="1:8" x14ac:dyDescent="0.25">
      <c r="A32" s="56" t="s">
        <v>113</v>
      </c>
      <c r="B32" s="3">
        <v>1</v>
      </c>
      <c r="C32" s="59" t="s">
        <v>58</v>
      </c>
      <c r="D32">
        <f>IF('Esiti ufficiali'!$C$4=Risposte!V9,5,0)</f>
        <v>0</v>
      </c>
      <c r="E32">
        <f>IF('Esiti ufficiali'!D4=Risposte!W9,3,0)</f>
        <v>0</v>
      </c>
      <c r="F32">
        <f>IF('Esiti ufficiali'!E4=Risposte!X9,12,0)</f>
        <v>0</v>
      </c>
      <c r="G32">
        <f>IF('Esiti ufficiali'!F4=Risposte!Y9,5,0)</f>
        <v>0</v>
      </c>
      <c r="H32" s="58">
        <f t="shared" si="3"/>
        <v>0</v>
      </c>
    </row>
    <row r="33" spans="1:8" ht="15.75" thickBot="1" x14ac:dyDescent="0.3">
      <c r="A33" s="31" t="s">
        <v>113</v>
      </c>
      <c r="B33" s="60">
        <v>1</v>
      </c>
      <c r="C33" s="61" t="s">
        <v>59</v>
      </c>
      <c r="D33" s="32">
        <f>IF('Esiti ufficiali'!$C$5=Risposte!Z9,5,0)</f>
        <v>0</v>
      </c>
      <c r="E33" s="32">
        <f>IF('Esiti ufficiali'!D5=Risposte!AA9,3,0)</f>
        <v>0</v>
      </c>
      <c r="F33" s="32">
        <f>IF('Esiti ufficiali'!E5=Risposte!AB9,12,0)</f>
        <v>0</v>
      </c>
      <c r="G33" s="32">
        <f>IF('Esiti ufficiali'!F5=Risposte!AC9,5,0)</f>
        <v>0</v>
      </c>
      <c r="H33" s="33">
        <f t="shared" si="3"/>
        <v>0</v>
      </c>
    </row>
    <row r="34" spans="1:8" x14ac:dyDescent="0.25">
      <c r="A34" s="51" t="s">
        <v>121</v>
      </c>
      <c r="B34" s="52">
        <v>1</v>
      </c>
      <c r="C34" s="53" t="s">
        <v>56</v>
      </c>
      <c r="D34" s="63">
        <f>IF('Esiti ufficiali'!C$2=Risposte!N10,5,0)</f>
        <v>0</v>
      </c>
      <c r="E34" s="63">
        <f>IF('Esiti ufficiali'!D2=Risposte!O10,3,0)</f>
        <v>0</v>
      </c>
      <c r="F34" s="63">
        <f>IF('Esiti ufficiali'!E2=Risposte!P10,12,0)</f>
        <v>0</v>
      </c>
      <c r="G34" s="63">
        <f>IF('Esiti ufficiali'!F2=Risposte!Q10,5,0)</f>
        <v>0</v>
      </c>
      <c r="H34" s="55">
        <f t="shared" ref="H34:H37" si="4">SUM(D34:G34)</f>
        <v>0</v>
      </c>
    </row>
    <row r="35" spans="1:8" x14ac:dyDescent="0.25">
      <c r="A35" s="56" t="s">
        <v>121</v>
      </c>
      <c r="B35" s="3">
        <v>1</v>
      </c>
      <c r="C35" t="s">
        <v>57</v>
      </c>
      <c r="D35">
        <f>IF('Esiti ufficiali'!C$3=Risposte!R10,5,0)</f>
        <v>0</v>
      </c>
      <c r="E35">
        <f>IF('Esiti ufficiali'!D3=Risposte!S10,3,0)</f>
        <v>0</v>
      </c>
      <c r="F35">
        <f>IF('Esiti ufficiali'!E3=Risposte!T10,12,0)</f>
        <v>0</v>
      </c>
      <c r="G35">
        <f>IF('Esiti ufficiali'!F3=Risposte!U10,5,0)</f>
        <v>0</v>
      </c>
      <c r="H35" s="58">
        <f t="shared" si="4"/>
        <v>0</v>
      </c>
    </row>
    <row r="36" spans="1:8" x14ac:dyDescent="0.25">
      <c r="A36" s="56" t="s">
        <v>121</v>
      </c>
      <c r="B36" s="3">
        <v>1</v>
      </c>
      <c r="C36" s="59" t="s">
        <v>58</v>
      </c>
      <c r="D36">
        <f>IF('Esiti ufficiali'!C$4=Risposte!V10,5,0)</f>
        <v>0</v>
      </c>
      <c r="E36">
        <f>IF('Esiti ufficiali'!D4=Risposte!W10,3,0)</f>
        <v>0</v>
      </c>
      <c r="F36">
        <f>IF('Esiti ufficiali'!E4=Risposte!X10,12,0)</f>
        <v>0</v>
      </c>
      <c r="G36">
        <f>IF('Esiti ufficiali'!F4=Risposte!Y10,5,0)</f>
        <v>0</v>
      </c>
      <c r="H36" s="58">
        <f t="shared" si="4"/>
        <v>0</v>
      </c>
    </row>
    <row r="37" spans="1:8" ht="15.75" thickBot="1" x14ac:dyDescent="0.3">
      <c r="A37" s="31" t="s">
        <v>121</v>
      </c>
      <c r="B37" s="60">
        <v>1</v>
      </c>
      <c r="C37" s="61" t="s">
        <v>59</v>
      </c>
      <c r="D37" s="32">
        <f>IF('Esiti ufficiali'!C$5=Risposte!Z10,5,0)</f>
        <v>0</v>
      </c>
      <c r="E37" s="32">
        <f>IF('Esiti ufficiali'!D5=Risposte!AA10,3,0)</f>
        <v>0</v>
      </c>
      <c r="F37" s="32">
        <f>IF('Esiti ufficiali'!E5=Risposte!AB10,12,0)</f>
        <v>0</v>
      </c>
      <c r="G37" s="32">
        <f>IF('Esiti ufficiali'!F5=Risposte!AC10,5,0)</f>
        <v>0</v>
      </c>
      <c r="H37" s="33">
        <f t="shared" si="4"/>
        <v>0</v>
      </c>
    </row>
    <row r="38" spans="1:8" x14ac:dyDescent="0.25">
      <c r="A38" s="51" t="s">
        <v>127</v>
      </c>
      <c r="B38" s="52">
        <v>1</v>
      </c>
      <c r="C38" s="53" t="s">
        <v>56</v>
      </c>
      <c r="D38" s="63">
        <f>IF('Esiti ufficiali'!$C2=Risposte!N$11,5,0)</f>
        <v>0</v>
      </c>
      <c r="E38" s="63">
        <f>IF('Esiti ufficiali'!D$2=Risposte!O$11,3,0)</f>
        <v>0</v>
      </c>
      <c r="F38" s="63">
        <f>IF('Esiti ufficiali'!E$2=Risposte!P$11,12,0)</f>
        <v>0</v>
      </c>
      <c r="G38" s="63">
        <f>IF('Esiti ufficiali'!F$2=Risposte!Q$11,5,0)</f>
        <v>0</v>
      </c>
      <c r="H38" s="55">
        <f t="shared" ref="H38:H45" si="5">SUM(D38:G38)</f>
        <v>0</v>
      </c>
    </row>
    <row r="39" spans="1:8" x14ac:dyDescent="0.25">
      <c r="A39" s="56" t="s">
        <v>127</v>
      </c>
      <c r="B39" s="3">
        <v>1</v>
      </c>
      <c r="C39" t="s">
        <v>57</v>
      </c>
      <c r="D39">
        <f>IF('Esiti ufficiali'!$C3=Risposte!R$11,5,0)</f>
        <v>0</v>
      </c>
      <c r="E39">
        <f>IF('Esiti ufficiali'!$D3=Risposte!S$11,3,0)</f>
        <v>0</v>
      </c>
      <c r="F39">
        <f>IF('Esiti ufficiali'!E$3=Risposte!T$11,12,0)</f>
        <v>0</v>
      </c>
      <c r="G39">
        <f>IF('Esiti ufficiali'!F$3=Risposte!U$11,5,0)</f>
        <v>0</v>
      </c>
      <c r="H39" s="58">
        <f t="shared" si="5"/>
        <v>0</v>
      </c>
    </row>
    <row r="40" spans="1:8" x14ac:dyDescent="0.25">
      <c r="A40" s="56" t="s">
        <v>127</v>
      </c>
      <c r="B40" s="3">
        <v>1</v>
      </c>
      <c r="C40" s="59" t="s">
        <v>58</v>
      </c>
      <c r="D40">
        <f>IF('Esiti ufficiali'!$C4=Risposte!V$11,5,0)</f>
        <v>0</v>
      </c>
      <c r="E40">
        <f>IF('Esiti ufficiali'!D$4=Risposte!W$11,3,0)</f>
        <v>0</v>
      </c>
      <c r="F40">
        <f>IF('Esiti ufficiali'!E$4=Risposte!X$11,12,0)</f>
        <v>0</v>
      </c>
      <c r="G40">
        <f>IF('Esiti ufficiali'!F$4=Risposte!Y$11,5,0)</f>
        <v>0</v>
      </c>
      <c r="H40" s="58">
        <f t="shared" si="5"/>
        <v>0</v>
      </c>
    </row>
    <row r="41" spans="1:8" ht="15.75" thickBot="1" x14ac:dyDescent="0.3">
      <c r="A41" s="31" t="s">
        <v>127</v>
      </c>
      <c r="B41" s="60">
        <v>1</v>
      </c>
      <c r="C41" s="61" t="s">
        <v>59</v>
      </c>
      <c r="D41" s="32">
        <f>IF('Esiti ufficiali'!$C5=Risposte!Z$11,5,0)</f>
        <v>0</v>
      </c>
      <c r="E41" s="32">
        <f>IF('Esiti ufficiali'!D$5=Risposte!AA$11,3,0)</f>
        <v>0</v>
      </c>
      <c r="F41" s="32">
        <f>IF('Esiti ufficiali'!E$5=Risposte!AB$11,12,0)</f>
        <v>0</v>
      </c>
      <c r="G41" s="32">
        <f>IF('Esiti ufficiali'!F$5=Risposte!AC$11,5,0)</f>
        <v>0</v>
      </c>
      <c r="H41" s="33">
        <f t="shared" si="5"/>
        <v>0</v>
      </c>
    </row>
    <row r="42" spans="1:8" x14ac:dyDescent="0.25">
      <c r="A42" s="51" t="s">
        <v>138</v>
      </c>
      <c r="B42" s="52">
        <v>1</v>
      </c>
      <c r="C42" s="53" t="s">
        <v>56</v>
      </c>
      <c r="D42" s="54">
        <f>IF('Esiti ufficiali'!$C$2=Risposte!$N12,5,0)</f>
        <v>0</v>
      </c>
      <c r="E42" s="63">
        <f>IF(Risposte!O12='Esiti ufficiali'!D2,3,0)</f>
        <v>0</v>
      </c>
      <c r="F42" s="63">
        <f>IF(Risposte!P2='Esiti ufficiali'!E12,12,0)</f>
        <v>0</v>
      </c>
      <c r="G42" s="63">
        <f>IF(Risposte!Q12='Esiti ufficiali'!F2,5,0)</f>
        <v>0</v>
      </c>
      <c r="H42" s="55">
        <f t="shared" si="5"/>
        <v>0</v>
      </c>
    </row>
    <row r="43" spans="1:8" x14ac:dyDescent="0.25">
      <c r="A43" s="56" t="s">
        <v>138</v>
      </c>
      <c r="B43" s="68">
        <v>1</v>
      </c>
      <c r="C43" s="67" t="s">
        <v>57</v>
      </c>
      <c r="D43" s="67">
        <f>IF('Esiti ufficiali'!C3=Risposte!R12,5,0)</f>
        <v>0</v>
      </c>
      <c r="E43" s="67">
        <f>IF(Risposte!S12='Esiti ufficiali'!D3,3,0)</f>
        <v>0</v>
      </c>
      <c r="F43" s="67">
        <f>IF(Risposte!T12='Esiti ufficiali'!E3,12,0)</f>
        <v>0</v>
      </c>
      <c r="G43" s="67">
        <f>IF(Risposte!U12='Esiti ufficiali'!F3,5,0)</f>
        <v>0</v>
      </c>
      <c r="H43" s="58">
        <f t="shared" si="5"/>
        <v>0</v>
      </c>
    </row>
    <row r="44" spans="1:8" x14ac:dyDescent="0.25">
      <c r="A44" s="56" t="s">
        <v>138</v>
      </c>
      <c r="B44" s="68">
        <v>1</v>
      </c>
      <c r="C44" s="69" t="s">
        <v>58</v>
      </c>
      <c r="D44" s="67">
        <f>IF('Esiti ufficiali'!C4=Risposte!V12,5,0)</f>
        <v>0</v>
      </c>
      <c r="E44" s="67">
        <f>IF('Esiti ufficiali'!D4=Risposte!W12,3,0)</f>
        <v>0</v>
      </c>
      <c r="F44" s="67">
        <f>IF('Esiti ufficiali'!E4=Risposte!X12,12,0)</f>
        <v>0</v>
      </c>
      <c r="G44" s="67">
        <f>IF('Esiti ufficiali'!F4=Risposte!Y12,5,0)</f>
        <v>0</v>
      </c>
      <c r="H44" s="58">
        <f t="shared" si="5"/>
        <v>0</v>
      </c>
    </row>
    <row r="45" spans="1:8" ht="15.75" thickBot="1" x14ac:dyDescent="0.3">
      <c r="A45" s="31" t="s">
        <v>138</v>
      </c>
      <c r="B45" s="60">
        <v>1</v>
      </c>
      <c r="C45" s="61" t="s">
        <v>59</v>
      </c>
      <c r="D45" s="32">
        <f>IF('Esiti ufficiali'!C5=Risposte!Z12,5,0)</f>
        <v>0</v>
      </c>
      <c r="E45" s="32">
        <f>IF('Esiti ufficiali'!D5=Risposte!AA12,3,0)</f>
        <v>0</v>
      </c>
      <c r="F45" s="32">
        <f>IF('Esiti ufficiali'!E5=Risposte!AB12,12,0)</f>
        <v>0</v>
      </c>
      <c r="G45" s="32">
        <f>IF('Esiti ufficiali'!F5=Risposte!AC12,5,0)</f>
        <v>0</v>
      </c>
      <c r="H45" s="33">
        <f t="shared" si="5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27CF-2B29-48E0-8606-C2D419EC178C}">
  <dimension ref="A1:I12"/>
  <sheetViews>
    <sheetView workbookViewId="0">
      <selection activeCell="F12" sqref="F12"/>
    </sheetView>
  </sheetViews>
  <sheetFormatPr defaultRowHeight="15" x14ac:dyDescent="0.25"/>
  <cols>
    <col min="1" max="1" width="14.7109375" bestFit="1" customWidth="1"/>
    <col min="2" max="2" width="25.5703125" bestFit="1" customWidth="1"/>
    <col min="3" max="3" width="15.140625" bestFit="1" customWidth="1"/>
    <col min="4" max="4" width="19.140625" bestFit="1" customWidth="1"/>
    <col min="5" max="5" width="20.5703125" bestFit="1" customWidth="1"/>
    <col min="6" max="6" width="16.140625" bestFit="1" customWidth="1"/>
    <col min="7" max="7" width="15.140625" bestFit="1" customWidth="1"/>
    <col min="8" max="8" width="21.7109375" bestFit="1" customWidth="1"/>
  </cols>
  <sheetData>
    <row r="1" spans="1:9" ht="15.75" thickBot="1" x14ac:dyDescent="0.3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66</v>
      </c>
    </row>
    <row r="2" spans="1:9" ht="15.75" thickBot="1" x14ac:dyDescent="0.3">
      <c r="A2" s="16" t="s">
        <v>30</v>
      </c>
      <c r="E2">
        <f>IF('Esiti ufficiali'!$L$2=Risposte!J2,50,0)</f>
        <v>0</v>
      </c>
      <c r="F2">
        <f>IF('Esiti ufficiali'!M$2=Risposte!K2,50,0)</f>
        <v>0</v>
      </c>
      <c r="G2">
        <f>IF('Esiti ufficiali'!N$2=Risposte!L2,50,0)</f>
        <v>0</v>
      </c>
      <c r="H2">
        <f>IF('Esiti ufficiali'!O$2=Risposte!M2,50,0)</f>
        <v>0</v>
      </c>
      <c r="I2">
        <f>SUM(B2:H2)</f>
        <v>0</v>
      </c>
    </row>
    <row r="3" spans="1:9" ht="15.75" thickBot="1" x14ac:dyDescent="0.3">
      <c r="A3" s="16" t="s">
        <v>73</v>
      </c>
      <c r="E3">
        <f>IF('Esiti ufficiali'!$L$2=Risposte!J3,50,0)</f>
        <v>0</v>
      </c>
      <c r="F3">
        <f>IF('Esiti ufficiali'!M$2=Risposte!K3,50,0)</f>
        <v>0</v>
      </c>
      <c r="G3">
        <f>IF('Esiti ufficiali'!N$2=Risposte!L3,50,0)</f>
        <v>0</v>
      </c>
      <c r="H3">
        <f>IF('Esiti ufficiali'!O$2=Risposte!M3,50,0)</f>
        <v>0</v>
      </c>
      <c r="I3">
        <f t="shared" ref="I3:I6" si="0">SUM(B3:H3)</f>
        <v>0</v>
      </c>
    </row>
    <row r="4" spans="1:9" ht="15.75" thickBot="1" x14ac:dyDescent="0.3">
      <c r="A4" s="16" t="s">
        <v>84</v>
      </c>
      <c r="E4">
        <f>IF('Esiti ufficiali'!$L$2=Risposte!J4,50,0)</f>
        <v>0</v>
      </c>
      <c r="F4">
        <f>IF('Esiti ufficiali'!M$2=Risposte!K4,50,0)</f>
        <v>0</v>
      </c>
      <c r="G4">
        <f>IF('Esiti ufficiali'!N$2=Risposte!L4,50,0)</f>
        <v>0</v>
      </c>
      <c r="H4">
        <f>IF('Esiti ufficiali'!O$2=Risposte!M4,50,0)</f>
        <v>0</v>
      </c>
      <c r="I4">
        <f t="shared" si="0"/>
        <v>0</v>
      </c>
    </row>
    <row r="5" spans="1:9" ht="15.75" thickBot="1" x14ac:dyDescent="0.3">
      <c r="A5" s="17" t="s">
        <v>91</v>
      </c>
      <c r="E5">
        <f>IF('Esiti ufficiali'!$L$2=Risposte!J5,50,0)</f>
        <v>0</v>
      </c>
      <c r="F5">
        <f>IF('Esiti ufficiali'!M$2=Risposte!K5,50,0)</f>
        <v>0</v>
      </c>
      <c r="G5">
        <f>IF('Esiti ufficiali'!N$2=Risposte!L5,50,0)</f>
        <v>0</v>
      </c>
      <c r="H5">
        <f>IF('Esiti ufficiali'!O$2=Risposte!M5,50,0)</f>
        <v>0</v>
      </c>
      <c r="I5">
        <f t="shared" si="0"/>
        <v>0</v>
      </c>
    </row>
    <row r="6" spans="1:9" ht="15.75" thickBot="1" x14ac:dyDescent="0.3">
      <c r="A6" s="17" t="s">
        <v>96</v>
      </c>
      <c r="E6">
        <f>IF('Esiti ufficiali'!$L$2=Risposte!J6,50,0)</f>
        <v>0</v>
      </c>
      <c r="F6">
        <f>IF('Esiti ufficiali'!M$2=Risposte!K6,50,0)</f>
        <v>0</v>
      </c>
      <c r="G6">
        <f>IF('Esiti ufficiali'!N$2=Risposte!L6,50,0)</f>
        <v>0</v>
      </c>
      <c r="H6">
        <f>IF('Esiti ufficiali'!O$2=Risposte!M6,50,0)</f>
        <v>0</v>
      </c>
      <c r="I6">
        <f t="shared" si="0"/>
        <v>0</v>
      </c>
    </row>
    <row r="7" spans="1:9" x14ac:dyDescent="0.25">
      <c r="A7" s="46" t="s">
        <v>47</v>
      </c>
      <c r="E7">
        <f>IF('Esiti ufficiali'!$L$2=Risposte!J7,50,0)</f>
        <v>0</v>
      </c>
      <c r="F7">
        <f>IF('Esiti ufficiali'!M$2=Risposte!K7,50,0)</f>
        <v>0</v>
      </c>
      <c r="G7">
        <f>IF('Esiti ufficiali'!N$2=Risposte!L7,50,0)</f>
        <v>0</v>
      </c>
      <c r="H7">
        <f>IF('Esiti ufficiali'!O$2=Risposte!M7,50,0)</f>
        <v>0</v>
      </c>
      <c r="I7">
        <f t="shared" ref="I7" si="1">SUM(B7:H7)</f>
        <v>0</v>
      </c>
    </row>
    <row r="8" spans="1:9" x14ac:dyDescent="0.25">
      <c r="A8" s="46" t="s">
        <v>112</v>
      </c>
      <c r="E8">
        <f>IF('Esiti ufficiali'!$L$2=Risposte!J8,50,0)</f>
        <v>0</v>
      </c>
      <c r="F8">
        <f>IF('Esiti ufficiali'!M$2=Risposte!K8,50,0)</f>
        <v>0</v>
      </c>
      <c r="G8">
        <f>IF('Esiti ufficiali'!N$2=Risposte!L8,50,0)</f>
        <v>0</v>
      </c>
      <c r="H8">
        <f>IF('Esiti ufficiali'!O$2=Risposte!M8,50,0)</f>
        <v>0</v>
      </c>
      <c r="I8">
        <f t="shared" ref="I8" si="2">SUM(B8:H8)</f>
        <v>0</v>
      </c>
    </row>
    <row r="9" spans="1:9" x14ac:dyDescent="0.25">
      <c r="A9" s="25" t="s">
        <v>113</v>
      </c>
      <c r="E9">
        <f>IF('Esiti ufficiali'!$L$2=Risposte!J9,50,0)</f>
        <v>0</v>
      </c>
      <c r="F9">
        <f>IF('Esiti ufficiali'!M$2=Risposte!K9,50,0)</f>
        <v>0</v>
      </c>
      <c r="G9">
        <f>IF('Esiti ufficiali'!N$2=Risposte!L9,50,0)</f>
        <v>0</v>
      </c>
      <c r="H9">
        <f>IF('Esiti ufficiali'!O$2=Risposte!M9,50,0)</f>
        <v>0</v>
      </c>
      <c r="I9">
        <f>SUM(B9:H9)</f>
        <v>0</v>
      </c>
    </row>
    <row r="10" spans="1:9" x14ac:dyDescent="0.25">
      <c r="A10" t="s">
        <v>121</v>
      </c>
      <c r="E10">
        <f>IF('Esiti ufficiali'!$L$2=Risposte!J10,50,0)</f>
        <v>0</v>
      </c>
      <c r="F10">
        <f>IF('Esiti ufficiali'!M$2=Risposte!K10,50,0)</f>
        <v>0</v>
      </c>
      <c r="G10">
        <f>IF('Esiti ufficiali'!N$2=Risposte!L10,50,0)</f>
        <v>0</v>
      </c>
      <c r="H10">
        <f>IF('Esiti ufficiali'!O$2=Risposte!M10,50,0)</f>
        <v>0</v>
      </c>
      <c r="I10">
        <f>SUM(B10:H10)</f>
        <v>0</v>
      </c>
    </row>
    <row r="11" spans="1:9" x14ac:dyDescent="0.25">
      <c r="A11" s="56" t="s">
        <v>127</v>
      </c>
      <c r="E11">
        <f>IF('Esiti ufficiali'!$L$2=Risposte!J11,50,0)</f>
        <v>0</v>
      </c>
      <c r="F11">
        <f>IF('Esiti ufficiali'!M$2=Risposte!K11,50,0)</f>
        <v>0</v>
      </c>
      <c r="G11">
        <f>IF('Esiti ufficiali'!N$2=Risposte!L11,50,0)</f>
        <v>0</v>
      </c>
      <c r="H11">
        <f>IF('Esiti ufficiali'!O$2=Risposte!M11,50,0)</f>
        <v>0</v>
      </c>
      <c r="I11">
        <f>SUM(B11:H11)</f>
        <v>0</v>
      </c>
    </row>
    <row r="12" spans="1:9" x14ac:dyDescent="0.25">
      <c r="A12" s="66" t="s">
        <v>138</v>
      </c>
      <c r="E12" s="66">
        <f>IF('Esiti ufficiali'!$L$2=Risposte!J12,50,0)</f>
        <v>0</v>
      </c>
      <c r="F12" s="66">
        <f>IF('Esiti ufficiali'!M$2=Risposte!K12,50,0)</f>
        <v>0</v>
      </c>
      <c r="G12" s="66">
        <f>IF('Esiti ufficiali'!N$2=Risposte!L12,50,0)</f>
        <v>0</v>
      </c>
      <c r="H12" s="66">
        <f>IF('Esiti ufficiali'!O$2=Risposte!M12,50,0)</f>
        <v>0</v>
      </c>
      <c r="I12" s="66">
        <f>SUM(B12:H12)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186B-F10F-4933-9ADA-DF275AA229DC}">
  <dimension ref="A1:O12"/>
  <sheetViews>
    <sheetView workbookViewId="0">
      <selection activeCell="G24" sqref="G24"/>
    </sheetView>
  </sheetViews>
  <sheetFormatPr defaultRowHeight="15" x14ac:dyDescent="0.25"/>
  <cols>
    <col min="1" max="1" width="14.85546875" bestFit="1" customWidth="1"/>
    <col min="2" max="2" width="27.28515625" bestFit="1" customWidth="1"/>
    <col min="6" max="6" width="9.85546875" bestFit="1" customWidth="1"/>
    <col min="8" max="8" width="9.7109375" bestFit="1" customWidth="1"/>
    <col min="11" max="11" width="12.28515625" bestFit="1" customWidth="1"/>
    <col min="12" max="12" width="14.7109375" bestFit="1" customWidth="1"/>
    <col min="13" max="13" width="10.28515625" bestFit="1" customWidth="1"/>
    <col min="15" max="15" width="10.85546875" bestFit="1" customWidth="1"/>
  </cols>
  <sheetData>
    <row r="1" spans="1:15" ht="15.75" thickBot="1" x14ac:dyDescent="0.3">
      <c r="A1" s="23" t="s">
        <v>67</v>
      </c>
      <c r="B1" s="23" t="s">
        <v>68</v>
      </c>
    </row>
    <row r="2" spans="1:15" ht="15.75" thickBot="1" x14ac:dyDescent="0.3">
      <c r="A2" s="16" t="s">
        <v>30</v>
      </c>
      <c r="B2" s="3">
        <f>SUM('Punteggi antepost'!I2+Classifica!E4)</f>
        <v>0</v>
      </c>
      <c r="E2" s="15"/>
      <c r="F2" s="16" t="s">
        <v>65</v>
      </c>
      <c r="G2" s="15"/>
    </row>
    <row r="3" spans="1:15" ht="15.75" thickBot="1" x14ac:dyDescent="0.3">
      <c r="A3" s="16" t="s">
        <v>73</v>
      </c>
      <c r="B3" s="3">
        <f>SUM('Punteggi antepost'!I3+Classifica!F4)</f>
        <v>0</v>
      </c>
      <c r="E3" s="18" t="s">
        <v>30</v>
      </c>
      <c r="F3" s="19" t="s">
        <v>73</v>
      </c>
      <c r="G3" s="19" t="s">
        <v>84</v>
      </c>
      <c r="H3" s="19" t="s">
        <v>91</v>
      </c>
      <c r="I3" s="19" t="s">
        <v>96</v>
      </c>
      <c r="J3" s="19" t="s">
        <v>47</v>
      </c>
      <c r="K3" s="19" t="s">
        <v>112</v>
      </c>
      <c r="L3" s="19" t="s">
        <v>113</v>
      </c>
      <c r="M3" s="19" t="s">
        <v>121</v>
      </c>
      <c r="N3" s="19" t="s">
        <v>127</v>
      </c>
      <c r="O3" s="64" t="s">
        <v>138</v>
      </c>
    </row>
    <row r="4" spans="1:15" ht="15.75" thickBot="1" x14ac:dyDescent="0.3">
      <c r="A4" s="17" t="s">
        <v>84</v>
      </c>
      <c r="B4" s="3">
        <f>SUM('Punteggi antepost'!I4+Classifica!G4)</f>
        <v>0</v>
      </c>
      <c r="E4" s="20">
        <f>SUM('Punteggi giornata 1'!H2:H5)</f>
        <v>0</v>
      </c>
      <c r="F4" s="21">
        <f>SUM('Punteggi giornata 1'!H6:H9)</f>
        <v>0</v>
      </c>
      <c r="G4" s="21">
        <f>SUM('Punteggi giornata 1'!H10:H13)</f>
        <v>0</v>
      </c>
      <c r="H4" s="21">
        <f>SUM('Punteggi giornata 1'!H14:H17)</f>
        <v>0</v>
      </c>
      <c r="I4" s="21">
        <f>SUM('Punteggi giornata 1'!H18:H21)</f>
        <v>0</v>
      </c>
      <c r="J4" s="21">
        <f>SUM('Punteggi giornata 1'!H22:H25)</f>
        <v>0</v>
      </c>
      <c r="K4" s="21">
        <f>SUM('Punteggi giornata 1'!H26:H29)</f>
        <v>0</v>
      </c>
      <c r="L4" s="21">
        <f>SUM('Punteggi giornata 1'!H30:H33)</f>
        <v>0</v>
      </c>
      <c r="M4" s="21">
        <f>SUM('Punteggi giornata 1'!H34:H37)</f>
        <v>0</v>
      </c>
      <c r="N4" s="21">
        <f>SUM('Punteggi giornata 1'!H38:H41)</f>
        <v>0</v>
      </c>
      <c r="O4" s="22">
        <f>SUM('Punteggi giornata 1'!H42:H45)</f>
        <v>0</v>
      </c>
    </row>
    <row r="5" spans="1:15" ht="15.75" thickBot="1" x14ac:dyDescent="0.3">
      <c r="A5" s="17" t="s">
        <v>91</v>
      </c>
      <c r="B5" s="3">
        <f>SUM('Punteggi antepost'!I5+Classifica!H4)</f>
        <v>0</v>
      </c>
    </row>
    <row r="6" spans="1:15" ht="15.75" thickBot="1" x14ac:dyDescent="0.3">
      <c r="A6" s="17" t="s">
        <v>96</v>
      </c>
      <c r="B6" s="3">
        <f>SUM('Punteggi antepost'!I6+Classifica!I4)</f>
        <v>0</v>
      </c>
    </row>
    <row r="7" spans="1:15" ht="15.75" thickBot="1" x14ac:dyDescent="0.3">
      <c r="A7" s="17" t="s">
        <v>47</v>
      </c>
      <c r="B7" s="3">
        <f>SUM('Punteggi antepost'!I7+Classifica!J4)</f>
        <v>0</v>
      </c>
    </row>
    <row r="8" spans="1:15" ht="15.75" thickBot="1" x14ac:dyDescent="0.3">
      <c r="A8" s="17" t="s">
        <v>112</v>
      </c>
      <c r="B8" s="3">
        <f>SUM('Punteggi antepost'!I8+Classifica!K4)</f>
        <v>0</v>
      </c>
    </row>
    <row r="9" spans="1:15" ht="15.75" thickBot="1" x14ac:dyDescent="0.3">
      <c r="A9" s="17" t="s">
        <v>113</v>
      </c>
      <c r="B9" s="3">
        <f>SUM('Punteggi antepost'!I9+Classifica!L4)</f>
        <v>0</v>
      </c>
    </row>
    <row r="10" spans="1:15" ht="15.75" thickBot="1" x14ac:dyDescent="0.3">
      <c r="A10" s="17" t="s">
        <v>121</v>
      </c>
      <c r="B10" s="3">
        <f>SUM('Punteggi antepost'!I10+Classifica!M4)</f>
        <v>0</v>
      </c>
    </row>
    <row r="11" spans="1:15" ht="15.75" thickBot="1" x14ac:dyDescent="0.3">
      <c r="A11" s="17" t="s">
        <v>127</v>
      </c>
      <c r="B11" s="3">
        <f>SUM('Punteggi antepost'!I11+Classifica!N4)</f>
        <v>0</v>
      </c>
    </row>
    <row r="12" spans="1:15" ht="15.75" thickBot="1" x14ac:dyDescent="0.3">
      <c r="A12" s="17" t="s">
        <v>138</v>
      </c>
      <c r="B12" s="3">
        <f>SUM('Punteggi antepost'!I12+Classifica!O4)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Risposte</vt:lpstr>
      <vt:lpstr>Esiti ufficiali</vt:lpstr>
      <vt:lpstr>Punteggi giornata 1</vt:lpstr>
      <vt:lpstr>Punteggi antepost</vt:lpstr>
      <vt:lpstr>Classifica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PIERUCCI GIULIO</cp:lastModifiedBy>
  <cp:revision/>
  <dcterms:created xsi:type="dcterms:W3CDTF">2025-09-14T09:25:24Z</dcterms:created>
  <dcterms:modified xsi:type="dcterms:W3CDTF">2025-09-16T19:27:39Z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41658b-db01-48e9-b7c4-ceb32b8e09cc_Enabled">
    <vt:lpwstr>true</vt:lpwstr>
  </property>
  <property fmtid="{D5CDD505-2E9C-101B-9397-08002B2CF9AE}" pid="3" name="MSIP_Label_f741658b-db01-48e9-b7c4-ceb32b8e09cc_SetDate">
    <vt:lpwstr>2025-09-14T19:32:35Z</vt:lpwstr>
  </property>
  <property fmtid="{D5CDD505-2E9C-101B-9397-08002B2CF9AE}" pid="4" name="MSIP_Label_f741658b-db01-48e9-b7c4-ceb32b8e09cc_Method">
    <vt:lpwstr>Privileged</vt:lpwstr>
  </property>
  <property fmtid="{D5CDD505-2E9C-101B-9397-08002B2CF9AE}" pid="5" name="MSIP_Label_f741658b-db01-48e9-b7c4-ceb32b8e09cc_Name">
    <vt:lpwstr>Strictly confidential without footer</vt:lpwstr>
  </property>
  <property fmtid="{D5CDD505-2E9C-101B-9397-08002B2CF9AE}" pid="6" name="MSIP_Label_f741658b-db01-48e9-b7c4-ceb32b8e09cc_SiteId">
    <vt:lpwstr>4c8a6547-459a-4b75-a3dc-f66efe3e9c4e</vt:lpwstr>
  </property>
  <property fmtid="{D5CDD505-2E9C-101B-9397-08002B2CF9AE}" pid="7" name="MSIP_Label_f741658b-db01-48e9-b7c4-ceb32b8e09cc_ActionId">
    <vt:lpwstr>49ad7a9f-b7dc-46f0-a70c-623b673da44c</vt:lpwstr>
  </property>
  <property fmtid="{D5CDD505-2E9C-101B-9397-08002B2CF9AE}" pid="8" name="MSIP_Label_f741658b-db01-48e9-b7c4-ceb32b8e09cc_ContentBits">
    <vt:lpwstr>0</vt:lpwstr>
  </property>
  <property fmtid="{D5CDD505-2E9C-101B-9397-08002B2CF9AE}" pid="9" name="MSIP_Label_f741658b-db01-48e9-b7c4-ceb32b8e09cc_Tag">
    <vt:lpwstr>10, 0, 1, 2</vt:lpwstr>
  </property>
</Properties>
</file>