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OneDrive\Desktop\"/>
    </mc:Choice>
  </mc:AlternateContent>
  <xr:revisionPtr revIDLastSave="0" documentId="13_ncr:1_{CB78D652-73BD-4A7B-9252-913246037E84}" xr6:coauthVersionLast="36" xr6:coauthVersionMax="47" xr10:uidLastSave="{00000000-0000-0000-0000-000000000000}"/>
  <bookViews>
    <workbookView xWindow="0" yWindow="0" windowWidth="23040" windowHeight="9060" xr2:uid="{AF06DFDD-B72A-4B7E-B6E3-B4EB3F9FE5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J7" i="1"/>
  <c r="I7" i="1"/>
  <c r="H7" i="1"/>
  <c r="F3" i="1"/>
  <c r="E7" i="1"/>
  <c r="D7" i="1"/>
  <c r="C7" i="1" l="1"/>
  <c r="B7" i="1"/>
  <c r="G5" i="1"/>
  <c r="J5" i="1" s="1"/>
  <c r="H5" i="1"/>
  <c r="I5" i="1"/>
  <c r="F5" i="1"/>
  <c r="E3" i="2" l="1"/>
  <c r="E2" i="2"/>
  <c r="D3" i="2"/>
  <c r="D2" i="2"/>
  <c r="B3" i="2"/>
  <c r="B2" i="2"/>
  <c r="H4" i="1"/>
  <c r="H3" i="1"/>
  <c r="I4" i="1"/>
  <c r="I3" i="1"/>
  <c r="G4" i="1"/>
  <c r="G3" i="1"/>
  <c r="F4" i="1"/>
  <c r="A4" i="1"/>
  <c r="J4" i="1" l="1"/>
  <c r="F7" i="1"/>
  <c r="G7" i="1"/>
  <c r="J3" i="1"/>
</calcChain>
</file>

<file path=xl/sharedStrings.xml><?xml version="1.0" encoding="utf-8"?>
<sst xmlns="http://schemas.openxmlformats.org/spreadsheetml/2006/main" count="28" uniqueCount="28">
  <si>
    <t>S.NO</t>
  </si>
  <si>
    <t>LENGTH OF BEAM</t>
  </si>
  <si>
    <t>WIDTH</t>
  </si>
  <si>
    <t>DEPTH</t>
  </si>
  <si>
    <t>(l)</t>
  </si>
  <si>
    <t>(B)</t>
  </si>
  <si>
    <t>(D)</t>
  </si>
  <si>
    <t>FAILURE LOAD</t>
  </si>
  <si>
    <t>(kq)</t>
  </si>
  <si>
    <t>FORCE</t>
  </si>
  <si>
    <t>M</t>
  </si>
  <si>
    <t>Y</t>
  </si>
  <si>
    <t>I</t>
  </si>
  <si>
    <t>SIGMA(b)</t>
  </si>
  <si>
    <t>(PN)</t>
  </si>
  <si>
    <t>(pl/4)</t>
  </si>
  <si>
    <t>(d/2)</t>
  </si>
  <si>
    <t>(bd3/12)</t>
  </si>
  <si>
    <t>(MY/I)</t>
  </si>
  <si>
    <t>avg</t>
  </si>
  <si>
    <t>MASS</t>
  </si>
  <si>
    <t>WEIGHT</t>
  </si>
  <si>
    <t>HEIGHT</t>
  </si>
  <si>
    <t>VELOCITY</t>
  </si>
  <si>
    <t>HEIGHT(IN M)</t>
  </si>
  <si>
    <t>L(mm)</t>
  </si>
  <si>
    <t>P(N)</t>
  </si>
  <si>
    <t>P(kg)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</si>
</sst>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vs </a:t>
            </a:r>
            <a:r>
              <a:rPr lang="en-US" sz="1400" b="0" i="0" u="none" strike="noStrike" baseline="0">
                <a:effectLst/>
              </a:rPr>
              <a:t> SQ C/S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Sheet1!$L$3:$L$15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Sheet1!$N$3:$N$15</c:f>
              <c:numCache>
                <c:formatCode>0.0</c:formatCode>
                <c:ptCount val="13"/>
                <c:pt idx="0">
                  <c:v>19.245283195272037</c:v>
                </c:pt>
                <c:pt idx="1">
                  <c:v>12.830188796848025</c:v>
                </c:pt>
                <c:pt idx="2">
                  <c:v>9.6226415976360187</c:v>
                </c:pt>
                <c:pt idx="3">
                  <c:v>7.6981132781088153</c:v>
                </c:pt>
                <c:pt idx="4">
                  <c:v>6.4150943984240127</c:v>
                </c:pt>
                <c:pt idx="5">
                  <c:v>5.4986523415062969</c:v>
                </c:pt>
                <c:pt idx="6">
                  <c:v>4.8113207988180093</c:v>
                </c:pt>
                <c:pt idx="7">
                  <c:v>4.2767295989493421</c:v>
                </c:pt>
                <c:pt idx="8">
                  <c:v>3.8490566390544076</c:v>
                </c:pt>
                <c:pt idx="9">
                  <c:v>3.4991423991403705</c:v>
                </c:pt>
                <c:pt idx="10">
                  <c:v>3.2075471992120064</c:v>
                </c:pt>
                <c:pt idx="11">
                  <c:v>2.9608127992726212</c:v>
                </c:pt>
                <c:pt idx="12">
                  <c:v>2.7493261707531484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F-4ECF-BFA5-DCA8981E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40239"/>
        <c:axId val="2118488015"/>
      </c:scatterChart>
      <c:valAx>
        <c:axId val="211504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Span[L]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8015"/>
        <c:crosses val="autoZero"/>
        <c:crossBetween val="midCat"/>
      </c:valAx>
      <c:valAx>
        <c:axId val="21184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Sheet2!$D$2:$E$2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1.1713240371477058</c:v>
                </c:pt>
              </c:numCache>
            </c:numRef>
          </c:xVal>
          <c:yVal>
            <c:numRef>
              <c:f>Sheet2!$D$3:$E$3</c:f>
              <c:numCache>
                <c:formatCode>General</c:formatCode>
                <c:ptCount val="2"/>
                <c:pt idx="0">
                  <c:v>0.04</c:v>
                </c:pt>
                <c:pt idx="1">
                  <c:v>0.88543774484714621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A-4571-95EB-1C726DE8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23407"/>
        <c:axId val="2080626319"/>
      </c:scatterChart>
      <c:valAx>
        <c:axId val="20806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26319"/>
        <c:crosses val="autoZero"/>
        <c:crossBetween val="midCat"/>
      </c:valAx>
      <c:valAx>
        <c:axId val="20806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(Sheet2!$B$2,Sheet2!$E$2)</c:f>
              <c:numCache>
                <c:formatCode>General</c:formatCode>
                <c:ptCount val="2"/>
                <c:pt idx="0">
                  <c:v>14.700000000000001</c:v>
                </c:pt>
                <c:pt idx="1">
                  <c:v>1.1713240371477058</c:v>
                </c:pt>
              </c:numCache>
            </c:numRef>
          </c:xVal>
          <c:yVal>
            <c:numRef>
              <c:f>(Sheet2!$B$3,Sheet2!$E$3)</c:f>
              <c:numCache>
                <c:formatCode>General</c:formatCode>
                <c:ptCount val="2"/>
                <c:pt idx="0">
                  <c:v>19.600000000000001</c:v>
                </c:pt>
                <c:pt idx="1">
                  <c:v>0.88543774484714621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1-4A16-A778-0357CE96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1599"/>
        <c:axId val="196872847"/>
      </c:scatterChart>
      <c:valAx>
        <c:axId val="19687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847"/>
        <c:crosses val="autoZero"/>
        <c:crossBetween val="midCat"/>
      </c:valAx>
      <c:valAx>
        <c:axId val="1968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0</xdr:rowOff>
    </xdr:from>
    <xdr:to>
      <xdr:col>22</xdr:col>
      <xdr:colOff>274320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A4262-9D3B-4533-891C-EF7D9765B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0.70833</cdr:x>
      <cdr:y>0.06389</cdr:y>
    </cdr:from>
    <cdr:to>
      <cdr:x>0.95667</cdr:x>
      <cdr:y>0.25833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1CFD5B-556C-434C-AF86-766DB599A06E}"/>
            </a:ext>
          </a:extLst>
        </cdr:cNvPr>
        <cdr:cNvSpPr txBox="1"/>
      </cdr:nvSpPr>
      <cdr:spPr>
        <a:xfrm xmlns:a="http://schemas.openxmlformats.org/drawingml/2006/main">
          <a:off x="3238500" y="175260"/>
          <a:ext cx="113538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Pulkit Arora</a:t>
          </a:r>
        </a:p>
        <a:p xmlns:a="http://schemas.openxmlformats.org/drawingml/2006/main">
          <a:r>
            <a:rPr lang="en-US" sz="1100"/>
            <a:t>102103267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4</xdr:row>
      <xdr:rowOff>144780</xdr:rowOff>
    </xdr:from>
    <xdr:to>
      <xdr:col>16</xdr:col>
      <xdr:colOff>388620</xdr:colOff>
      <xdr:row>19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D6BF9-E8BA-4568-B5CC-8D898EBF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4</xdr:row>
      <xdr:rowOff>137160</xdr:rowOff>
    </xdr:from>
    <xdr:to>
      <xdr:col>8</xdr:col>
      <xdr:colOff>99060</xdr:colOff>
      <xdr:row>19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3B7018-5B12-4F9D-B7F6-5D7929B6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A511-323F-47E9-888C-E4F158E37B62}">
  <dimension ref="A1:N15"/>
  <sheetViews>
    <sheetView tabSelected="1" topLeftCell="D1" workbookViewId="0">
      <selection activeCell="Y15" sqref="Y15"/>
    </sheetView>
  </sheetViews>
  <sheetFormatPr defaultRowHeight="14.4" x14ac:dyDescent="0.3"/>
  <cols>
    <col min="2" max="2" width="14.77734375" customWidth="1"/>
    <col min="13" max="13" width="10.5546875" bestFit="1" customWidth="1"/>
    <col min="14" max="14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4" x14ac:dyDescent="0.3">
      <c r="B2" t="s">
        <v>4</v>
      </c>
      <c r="C2" t="s">
        <v>5</v>
      </c>
      <c r="D2" t="s">
        <v>6</v>
      </c>
      <c r="E2" t="s">
        <v>8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L2" s="1" t="s">
        <v>25</v>
      </c>
      <c r="M2" s="1" t="s">
        <v>26</v>
      </c>
      <c r="N2" s="1" t="s">
        <v>27</v>
      </c>
    </row>
    <row r="3" spans="1:14" x14ac:dyDescent="0.3">
      <c r="A3">
        <v>1</v>
      </c>
      <c r="B3">
        <v>300</v>
      </c>
      <c r="C3">
        <v>9.66</v>
      </c>
      <c r="D3">
        <v>5.35</v>
      </c>
      <c r="E3">
        <v>7.2</v>
      </c>
      <c r="F3">
        <f>9.81*E3</f>
        <v>70.632000000000005</v>
      </c>
      <c r="G3">
        <f>(F3*B3)/4</f>
        <v>5297.4000000000005</v>
      </c>
      <c r="H3">
        <f>D3/2</f>
        <v>2.6749999999999998</v>
      </c>
      <c r="I3">
        <f>(C3*D3*D3*D3)/12</f>
        <v>123.26995187499999</v>
      </c>
      <c r="J3">
        <f>(G3*H3)/I3</f>
        <v>114.95538681129221</v>
      </c>
      <c r="L3" s="2">
        <v>100</v>
      </c>
      <c r="M3" s="3">
        <f>(4*$J$7*$I$7)/($H$7*L3)</f>
        <v>188.7962281456187</v>
      </c>
      <c r="N3" s="3">
        <f>M3/9.81</f>
        <v>19.245283195272037</v>
      </c>
    </row>
    <row r="4" spans="1:14" x14ac:dyDescent="0.3">
      <c r="A4">
        <f>A3+1</f>
        <v>2</v>
      </c>
      <c r="B4">
        <v>300</v>
      </c>
      <c r="C4">
        <v>9.44</v>
      </c>
      <c r="D4">
        <v>5.08</v>
      </c>
      <c r="E4">
        <v>5.45</v>
      </c>
      <c r="F4">
        <f>9.8*E4</f>
        <v>53.410000000000004</v>
      </c>
      <c r="G4">
        <f>(F4*B4)/4</f>
        <v>4005.7500000000005</v>
      </c>
      <c r="H4">
        <f>D4/2</f>
        <v>2.54</v>
      </c>
      <c r="I4">
        <f>(C4*D4*D4*D4)/12</f>
        <v>103.12925610666667</v>
      </c>
      <c r="J4">
        <f>(G4*H4)/I4</f>
        <v>98.658764584478334</v>
      </c>
      <c r="L4" s="2">
        <f>L3+50</f>
        <v>150</v>
      </c>
      <c r="M4" s="3">
        <f t="shared" ref="M4:M15" si="0">(4*$J$7*$I$7)/($H$7*L4)</f>
        <v>125.86415209707914</v>
      </c>
      <c r="N4" s="3">
        <f t="shared" ref="N4:N15" si="1">M4/9.81</f>
        <v>12.830188796848025</v>
      </c>
    </row>
    <row r="5" spans="1:14" x14ac:dyDescent="0.3">
      <c r="A5">
        <v>3</v>
      </c>
      <c r="B5">
        <v>300</v>
      </c>
      <c r="C5">
        <v>10.06</v>
      </c>
      <c r="D5">
        <v>5.2</v>
      </c>
      <c r="E5">
        <v>6.65</v>
      </c>
      <c r="F5">
        <f>9.8*E5</f>
        <v>65.17</v>
      </c>
      <c r="G5">
        <f>(F5*B5)/4</f>
        <v>4887.75</v>
      </c>
      <c r="H5">
        <f>D5/2</f>
        <v>2.6</v>
      </c>
      <c r="I5">
        <f>(C5*D5*D5*D5)/12</f>
        <v>117.87637333333338</v>
      </c>
      <c r="J5">
        <f>(G5*H5)/I5</f>
        <v>107.80913630642178</v>
      </c>
      <c r="L5" s="2">
        <f t="shared" ref="L5:L15" si="2">L4+50</f>
        <v>200</v>
      </c>
      <c r="M5" s="3">
        <f t="shared" si="0"/>
        <v>94.398114072809349</v>
      </c>
      <c r="N5" s="3">
        <f t="shared" si="1"/>
        <v>9.6226415976360187</v>
      </c>
    </row>
    <row r="6" spans="1:14" x14ac:dyDescent="0.3">
      <c r="L6" s="2">
        <f t="shared" si="2"/>
        <v>250</v>
      </c>
      <c r="M6" s="3">
        <f t="shared" si="0"/>
        <v>75.518491258247479</v>
      </c>
      <c r="N6" s="3">
        <f t="shared" si="1"/>
        <v>7.6981132781088153</v>
      </c>
    </row>
    <row r="7" spans="1:14" x14ac:dyDescent="0.3">
      <c r="A7" t="s">
        <v>19</v>
      </c>
      <c r="B7">
        <f t="shared" ref="B7:G7" si="3">AVERAGE(B3:B5)</f>
        <v>300</v>
      </c>
      <c r="C7">
        <f t="shared" si="3"/>
        <v>9.7200000000000006</v>
      </c>
      <c r="D7">
        <f t="shared" si="3"/>
        <v>5.21</v>
      </c>
      <c r="E7">
        <f t="shared" si="3"/>
        <v>6.4333333333333336</v>
      </c>
      <c r="F7">
        <f t="shared" si="3"/>
        <v>63.070666666666661</v>
      </c>
      <c r="G7">
        <f t="shared" si="3"/>
        <v>4730.3</v>
      </c>
      <c r="H7">
        <f>AVERAGE(H3:H6)</f>
        <v>2.605</v>
      </c>
      <c r="I7">
        <f>AVERAGE(I3:I5)</f>
        <v>114.75852710500003</v>
      </c>
      <c r="J7">
        <f>AVERAGE(J3:J5)</f>
        <v>107.14109590073076</v>
      </c>
      <c r="L7" s="2">
        <f t="shared" si="2"/>
        <v>300</v>
      </c>
      <c r="M7" s="3">
        <f t="shared" si="0"/>
        <v>62.932076048539571</v>
      </c>
      <c r="N7" s="3">
        <f t="shared" si="1"/>
        <v>6.4150943984240127</v>
      </c>
    </row>
    <row r="8" spans="1:14" x14ac:dyDescent="0.3">
      <c r="L8" s="2">
        <f t="shared" si="2"/>
        <v>350</v>
      </c>
      <c r="M8" s="3">
        <f t="shared" si="0"/>
        <v>53.941779470176776</v>
      </c>
      <c r="N8" s="3">
        <f t="shared" si="1"/>
        <v>5.4986523415062969</v>
      </c>
    </row>
    <row r="9" spans="1:14" x14ac:dyDescent="0.3">
      <c r="L9" s="2">
        <f t="shared" si="2"/>
        <v>400</v>
      </c>
      <c r="M9" s="3">
        <f t="shared" si="0"/>
        <v>47.199057036404675</v>
      </c>
      <c r="N9" s="3">
        <f t="shared" si="1"/>
        <v>4.8113207988180093</v>
      </c>
    </row>
    <row r="10" spans="1:14" x14ac:dyDescent="0.3">
      <c r="L10" s="2">
        <f t="shared" si="2"/>
        <v>450</v>
      </c>
      <c r="M10" s="3">
        <f t="shared" si="0"/>
        <v>41.95471736569305</v>
      </c>
      <c r="N10" s="3">
        <f t="shared" si="1"/>
        <v>4.2767295989493421</v>
      </c>
    </row>
    <row r="11" spans="1:14" x14ac:dyDescent="0.3">
      <c r="L11" s="2">
        <f t="shared" si="2"/>
        <v>500</v>
      </c>
      <c r="M11" s="3">
        <f t="shared" si="0"/>
        <v>37.75924562912374</v>
      </c>
      <c r="N11" s="3">
        <f t="shared" si="1"/>
        <v>3.8490566390544076</v>
      </c>
    </row>
    <row r="12" spans="1:14" x14ac:dyDescent="0.3">
      <c r="L12" s="2">
        <f t="shared" si="2"/>
        <v>550</v>
      </c>
      <c r="M12" s="3">
        <f t="shared" si="0"/>
        <v>34.326586935567036</v>
      </c>
      <c r="N12" s="3">
        <f t="shared" si="1"/>
        <v>3.4991423991403705</v>
      </c>
    </row>
    <row r="13" spans="1:14" x14ac:dyDescent="0.3">
      <c r="L13" s="2">
        <f t="shared" si="2"/>
        <v>600</v>
      </c>
      <c r="M13" s="3">
        <f t="shared" si="0"/>
        <v>31.466038024269785</v>
      </c>
      <c r="N13" s="3">
        <f t="shared" si="1"/>
        <v>3.2075471992120064</v>
      </c>
    </row>
    <row r="14" spans="1:14" x14ac:dyDescent="0.3">
      <c r="L14" s="2">
        <f>L13+50</f>
        <v>650</v>
      </c>
      <c r="M14" s="3">
        <f t="shared" si="0"/>
        <v>29.045573560864415</v>
      </c>
      <c r="N14" s="3">
        <f t="shared" si="1"/>
        <v>2.9608127992726212</v>
      </c>
    </row>
    <row r="15" spans="1:14" x14ac:dyDescent="0.3">
      <c r="L15" s="2">
        <f t="shared" si="2"/>
        <v>700</v>
      </c>
      <c r="M15" s="3">
        <f t="shared" si="0"/>
        <v>26.970889735088388</v>
      </c>
      <c r="N15" s="3">
        <f t="shared" si="1"/>
        <v>2.7493261707531484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FABF-7E3E-4AB2-911A-8165142F9122}">
  <dimension ref="A1:E3"/>
  <sheetViews>
    <sheetView workbookViewId="0">
      <selection activeCell="H2" sqref="H2"/>
    </sheetView>
  </sheetViews>
  <sheetFormatPr defaultRowHeight="14.4" x14ac:dyDescent="0.3"/>
  <cols>
    <col min="4" max="4" width="9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24</v>
      </c>
      <c r="E1" t="s">
        <v>23</v>
      </c>
    </row>
    <row r="2" spans="1:5" x14ac:dyDescent="0.3">
      <c r="A2">
        <v>1.5</v>
      </c>
      <c r="B2">
        <f>A2*9.8</f>
        <v>14.700000000000001</v>
      </c>
      <c r="C2">
        <v>70</v>
      </c>
      <c r="D2">
        <f>C2/1000</f>
        <v>7.0000000000000007E-2</v>
      </c>
      <c r="E2">
        <f>(D2*9.8*2)^0.5</f>
        <v>1.1713240371477058</v>
      </c>
    </row>
    <row r="3" spans="1:5" x14ac:dyDescent="0.3">
      <c r="A3">
        <v>2</v>
      </c>
      <c r="B3">
        <f>A3*9.8</f>
        <v>19.600000000000001</v>
      </c>
      <c r="C3">
        <v>40</v>
      </c>
      <c r="D3">
        <f>C3/1000</f>
        <v>0.04</v>
      </c>
      <c r="E3">
        <f>(D3*9.8*2)^0.5</f>
        <v>0.88543774484714621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Pulkit Arora</cp:lastModifiedBy>
  <dcterms:created xsi:type="dcterms:W3CDTF">2022-03-12T10:10:37Z</dcterms:created>
  <dcterms:modified xsi:type="dcterms:W3CDTF">2022-08-22T17:37:19Z</dcterms:modified>
</cp:coreProperties>
</file>