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ki\OneDrive\Desktop\"/>
    </mc:Choice>
  </mc:AlternateContent>
  <xr:revisionPtr revIDLastSave="0" documentId="8_{27815456-44A8-4E32-863E-F169FB340F14}" xr6:coauthVersionLast="36" xr6:coauthVersionMax="36" xr10:uidLastSave="{00000000-0000-0000-0000-000000000000}"/>
  <bookViews>
    <workbookView xWindow="0" yWindow="0" windowWidth="23040" windowHeight="9060" xr2:uid="{F1584290-37C2-4DEE-8ADE-A7E0281419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4" i="1"/>
  <c r="P5" i="1"/>
  <c r="M5" i="1" l="1"/>
  <c r="N5" i="1" s="1"/>
  <c r="Q5" i="1" s="1"/>
  <c r="O5" i="1"/>
  <c r="F5" i="1"/>
  <c r="F6" i="1"/>
  <c r="F4" i="1"/>
  <c r="E5" i="1"/>
  <c r="E6" i="1"/>
  <c r="E4" i="1"/>
  <c r="H6" i="1" l="1"/>
  <c r="I6" i="1" s="1"/>
  <c r="H5" i="1"/>
  <c r="I5" i="1" s="1"/>
  <c r="H4" i="1" l="1"/>
  <c r="I4" i="1" s="1"/>
</calcChain>
</file>

<file path=xl/sharedStrings.xml><?xml version="1.0" encoding="utf-8"?>
<sst xmlns="http://schemas.openxmlformats.org/spreadsheetml/2006/main" count="33" uniqueCount="30">
  <si>
    <t>Span</t>
  </si>
  <si>
    <t>Diameter</t>
  </si>
  <si>
    <t>Failure Force</t>
  </si>
  <si>
    <t>M=PL/4</t>
  </si>
  <si>
    <t>y=d/2</t>
  </si>
  <si>
    <t>Static Load</t>
  </si>
  <si>
    <t xml:space="preserve"> L(mm)</t>
  </si>
  <si>
    <t xml:space="preserve">Failure Height </t>
  </si>
  <si>
    <t>(mm)</t>
  </si>
  <si>
    <t>(m)</t>
  </si>
  <si>
    <t>Load</t>
  </si>
  <si>
    <t>(Kg)</t>
  </si>
  <si>
    <t>(N)</t>
  </si>
  <si>
    <t>Strike Velocity</t>
  </si>
  <si>
    <t>(m/s)</t>
  </si>
  <si>
    <t>L mm</t>
  </si>
  <si>
    <t>d mm</t>
  </si>
  <si>
    <t>P N</t>
  </si>
  <si>
    <t>Nmm</t>
  </si>
  <si>
    <t>mm</t>
  </si>
  <si>
    <t>mm^4</t>
  </si>
  <si>
    <t>MPa(N/mm^2)</t>
  </si>
  <si>
    <r>
      <t>I=</t>
    </r>
    <r>
      <rPr>
        <b/>
        <sz val="11"/>
        <color rgb="FF000000"/>
        <rFont val="Symbol"/>
        <family val="1"/>
        <charset val="2"/>
      </rPr>
      <t>p</t>
    </r>
    <r>
      <rPr>
        <b/>
        <sz val="11"/>
        <color rgb="FF000000"/>
        <rFont val="Calibri"/>
        <family val="2"/>
      </rPr>
      <t>d^4/64</t>
    </r>
  </si>
  <si>
    <r>
      <t>s=</t>
    </r>
    <r>
      <rPr>
        <b/>
        <sz val="11"/>
        <color rgb="FF000000"/>
        <rFont val="Calibri"/>
        <family val="2"/>
      </rPr>
      <t>y*M/I</t>
    </r>
  </si>
  <si>
    <t>Measured</t>
  </si>
  <si>
    <t>Calculated</t>
  </si>
  <si>
    <t>Actual Strength</t>
  </si>
  <si>
    <t>Dynamic Load</t>
  </si>
  <si>
    <t>Static Load / 2</t>
  </si>
  <si>
    <r>
      <rPr>
        <sz val="11"/>
        <color theme="1"/>
        <rFont val="Calibri"/>
        <family val="2"/>
      </rPr>
      <t>(σ</t>
    </r>
    <r>
      <rPr>
        <sz val="11"/>
        <color theme="1"/>
        <rFont val="Calibri"/>
        <family val="2"/>
        <scheme val="minor"/>
      </rPr>
      <t>*(3.14)*(d^3))/(8L)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</si>
</sst>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Symbol"/>
      <family val="1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Failure Height</a:t>
            </a:r>
            <a:endParaRPr lang="en-US"/>
          </a:p>
        </c:rich>
      </c:tx>
      <c:layout>
        <c:manualLayout>
          <c:xMode val="edge"/>
          <c:yMode val="edge"/>
          <c:x val="0.26868744531933508"/>
          <c:y val="2.38663484486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Sheet1!$E$4:$E$6</c:f>
              <c:numCache>
                <c:formatCode>0.00</c:formatCode>
                <c:ptCount val="3"/>
                <c:pt idx="0">
                  <c:v>9.81</c:v>
                </c:pt>
                <c:pt idx="1">
                  <c:v>11.772</c:v>
                </c:pt>
                <c:pt idx="2">
                  <c:v>14.715</c:v>
                </c:pt>
              </c:numCache>
            </c:numRef>
          </c:xVal>
          <c:yVal>
            <c:numRef>
              <c:f>Sheet1!$B$4:$B$6</c:f>
              <c:numCache>
                <c:formatCode>0.00</c:formatCode>
                <c:ptCount val="3"/>
                <c:pt idx="0">
                  <c:v>140</c:v>
                </c:pt>
                <c:pt idx="1">
                  <c:v>120</c:v>
                </c:pt>
                <c:pt idx="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9-4706-A844-F04ED169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78056"/>
        <c:axId val="602775760"/>
      </c:scatterChart>
      <c:valAx>
        <c:axId val="60277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75760"/>
        <c:crosses val="autoZero"/>
        <c:crossBetween val="midCat"/>
      </c:valAx>
      <c:valAx>
        <c:axId val="602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</a:t>
                </a:r>
                <a:r>
                  <a:rPr lang="en-US" baseline="0"/>
                  <a:t> Height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7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Strike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Sheet1!$E$4:$E$6</c:f>
              <c:numCache>
                <c:formatCode>0.00</c:formatCode>
                <c:ptCount val="3"/>
                <c:pt idx="0">
                  <c:v>9.81</c:v>
                </c:pt>
                <c:pt idx="1">
                  <c:v>11.772</c:v>
                </c:pt>
                <c:pt idx="2">
                  <c:v>14.715</c:v>
                </c:pt>
              </c:numCache>
            </c:numRef>
          </c:xVal>
          <c:yVal>
            <c:numRef>
              <c:f>Sheet1!$F$4:$F$6</c:f>
              <c:numCache>
                <c:formatCode>0.00</c:formatCode>
                <c:ptCount val="3"/>
                <c:pt idx="0">
                  <c:v>52.409922724613899</c:v>
                </c:pt>
                <c:pt idx="1">
                  <c:v>48.52215988597375</c:v>
                </c:pt>
                <c:pt idx="2">
                  <c:v>31.32091952673165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3-4AF6-9E7D-F0934883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39968"/>
        <c:axId val="639737016"/>
      </c:scatterChart>
      <c:valAx>
        <c:axId val="6397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37016"/>
        <c:crosses val="autoZero"/>
        <c:crossBetween val="midCat"/>
      </c:valAx>
      <c:valAx>
        <c:axId val="6397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 Velocity (m/s)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118237436632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29788</xdr:colOff>
      <xdr:row>7</xdr:row>
      <xdr:rowOff>117071</xdr:rowOff>
    </xdr:from>
    <xdr:to>
      <xdr:col>4</xdr:col>
      <xdr:colOff>1022466</xdr:colOff>
      <xdr:row>25</xdr:row>
      <xdr:rowOff>18011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D388B-811F-EB1F-A8CB-257BA889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547947</xdr:colOff>
      <xdr:row>7</xdr:row>
      <xdr:rowOff>120534</xdr:rowOff>
    </xdr:from>
    <xdr:to>
      <xdr:col>12</xdr:col>
      <xdr:colOff>182187</xdr:colOff>
      <xdr:row>25</xdr:row>
      <xdr:rowOff>51954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2423F-BE7D-A927-7C26-773ABD88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0.69667</cdr:x>
      <cdr:y>0.01667</cdr:y>
    </cdr:from>
    <cdr:to>
      <cdr:x>0.96654</cdr:x>
      <cdr:y>0.35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7CD56F-4379-FF93-E345-3FCDCE0E9CE2}"/>
            </a:ext>
          </a:extLst>
        </cdr:cNvPr>
        <cdr:cNvSpPr txBox="1"/>
      </cdr:nvSpPr>
      <cdr:spPr>
        <a:xfrm xmlns:a="http://schemas.openxmlformats.org/drawingml/2006/main">
          <a:off x="3183500" y="52148"/>
          <a:ext cx="1233206" cy="1042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Name:</a:t>
          </a:r>
          <a:r>
            <a:rPr lang="en-US" sz="1050" baseline="0"/>
            <a:t> Pulkit Arora</a:t>
          </a:r>
          <a:endParaRPr lang="en-US" sz="1050"/>
        </a:p>
        <a:p xmlns:a="http://schemas.openxmlformats.org/drawingml/2006/main">
          <a:r>
            <a:rPr lang="en-US" sz="1050"/>
            <a:t>Roll No: 102103267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0.70611</cdr:x>
      <cdr:y>0.0134</cdr:y>
    </cdr:from>
    <cdr:to>
      <cdr:x>0.90611</cdr:x>
      <cdr:y>0.34358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7899363-B2B3-E6A7-5F09-55E3C0ACDDAC}"/>
            </a:ext>
          </a:extLst>
        </cdr:cNvPr>
        <cdr:cNvSpPr txBox="1"/>
      </cdr:nvSpPr>
      <cdr:spPr>
        <a:xfrm xmlns:a="http://schemas.openxmlformats.org/drawingml/2006/main">
          <a:off x="3228340" y="43180"/>
          <a:ext cx="914400" cy="1064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/>
            <a:t>Name:</a:t>
          </a:r>
          <a:r>
            <a:rPr lang="en-US" sz="1050" baseline="0"/>
            <a:t> Pulkit Arora</a:t>
          </a:r>
          <a:endParaRPr lang="en-US" sz="1050"/>
        </a:p>
        <a:p xmlns:a="http://schemas.openxmlformats.org/drawingml/2006/main">
          <a:r>
            <a:rPr lang="en-US" sz="1050"/>
            <a:t>Roll No: 102103267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91A4-5123-4547-BB33-48EF228EB285}">
  <dimension ref="A2:Q6"/>
  <sheetViews>
    <sheetView tabSelected="1" zoomScale="85" zoomScaleNormal="85" workbookViewId="0">
      <selection activeCell="O18" sqref="O18"/>
    </sheetView>
  </sheetViews>
  <sheetFormatPr defaultRowHeight="14.4" x14ac:dyDescent="0.3"/>
  <cols>
    <col min="1" max="1" width="11.88671875" customWidth="1"/>
    <col min="2" max="2" width="21.5546875" customWidth="1"/>
    <col min="3" max="3" width="16.5546875" customWidth="1"/>
    <col min="4" max="4" width="14" customWidth="1"/>
    <col min="5" max="6" width="18.6640625" customWidth="1"/>
    <col min="7" max="7" width="9.109375" customWidth="1"/>
    <col min="8" max="8" width="21" customWidth="1"/>
    <col min="9" max="9" width="14.33203125" customWidth="1"/>
    <col min="12" max="12" width="12" customWidth="1"/>
    <col min="13" max="13" width="12.88671875" customWidth="1"/>
    <col min="14" max="14" width="11.5546875" customWidth="1"/>
    <col min="16" max="16" width="12.6640625" customWidth="1"/>
    <col min="17" max="17" width="17.21875" customWidth="1"/>
  </cols>
  <sheetData>
    <row r="2" spans="1:17" x14ac:dyDescent="0.3">
      <c r="A2" s="3" t="s">
        <v>0</v>
      </c>
      <c r="B2" s="3" t="s">
        <v>7</v>
      </c>
      <c r="C2" s="3" t="s">
        <v>7</v>
      </c>
      <c r="D2" s="3" t="s">
        <v>10</v>
      </c>
      <c r="E2" s="3" t="s">
        <v>10</v>
      </c>
      <c r="F2" s="3" t="s">
        <v>13</v>
      </c>
      <c r="H2" s="3" t="s">
        <v>5</v>
      </c>
      <c r="I2" s="3" t="s">
        <v>27</v>
      </c>
      <c r="K2" s="7" t="s">
        <v>24</v>
      </c>
      <c r="L2" s="7"/>
      <c r="M2" s="7"/>
      <c r="N2" s="7" t="s">
        <v>25</v>
      </c>
      <c r="O2" s="7"/>
      <c r="P2" s="7"/>
      <c r="Q2" s="1" t="s">
        <v>26</v>
      </c>
    </row>
    <row r="3" spans="1:17" x14ac:dyDescent="0.3">
      <c r="A3" s="1" t="s">
        <v>6</v>
      </c>
      <c r="B3" s="1" t="s">
        <v>8</v>
      </c>
      <c r="C3" s="1" t="s">
        <v>9</v>
      </c>
      <c r="D3" s="1" t="s">
        <v>11</v>
      </c>
      <c r="E3" s="1" t="s">
        <v>12</v>
      </c>
      <c r="F3" s="1" t="s">
        <v>14</v>
      </c>
      <c r="H3" t="s">
        <v>29</v>
      </c>
      <c r="I3" s="1" t="s">
        <v>28</v>
      </c>
      <c r="K3" s="4" t="s">
        <v>0</v>
      </c>
      <c r="L3" s="4" t="s">
        <v>1</v>
      </c>
      <c r="M3" s="4" t="s">
        <v>2</v>
      </c>
      <c r="N3" s="4" t="s">
        <v>3</v>
      </c>
      <c r="O3" s="4" t="s">
        <v>4</v>
      </c>
      <c r="P3" s="4" t="s">
        <v>22</v>
      </c>
      <c r="Q3" s="5" t="s">
        <v>23</v>
      </c>
    </row>
    <row r="4" spans="1:17" x14ac:dyDescent="0.3">
      <c r="A4" s="2">
        <v>300</v>
      </c>
      <c r="B4" s="2">
        <v>140</v>
      </c>
      <c r="C4" s="1">
        <f>B4/1000</f>
        <v>0.14000000000000001</v>
      </c>
      <c r="D4" s="2">
        <v>1</v>
      </c>
      <c r="E4" s="2">
        <f>D4*9.81</f>
        <v>9.81</v>
      </c>
      <c r="F4" s="2">
        <f>POWER(2*9.81*B4,0.5)</f>
        <v>52.409922724613899</v>
      </c>
      <c r="H4" s="1">
        <f>(3.14*$Q$5*$L$5^3)/(8*A4)</f>
        <v>46.999999999999993</v>
      </c>
      <c r="I4" s="1">
        <f>H4/2</f>
        <v>23.499999999999996</v>
      </c>
      <c r="K4" s="6" t="s">
        <v>15</v>
      </c>
      <c r="L4" s="6" t="s">
        <v>16</v>
      </c>
      <c r="M4" s="6" t="s">
        <v>17</v>
      </c>
      <c r="N4" s="6" t="s">
        <v>18</v>
      </c>
      <c r="O4" s="6" t="s">
        <v>19</v>
      </c>
      <c r="P4" s="6" t="s">
        <v>20</v>
      </c>
      <c r="Q4" s="6" t="s">
        <v>21</v>
      </c>
    </row>
    <row r="5" spans="1:17" x14ac:dyDescent="0.3">
      <c r="A5" s="2">
        <v>300</v>
      </c>
      <c r="B5" s="2">
        <v>120</v>
      </c>
      <c r="C5" s="1">
        <f t="shared" ref="C5:C6" si="0">B5/1000</f>
        <v>0.12</v>
      </c>
      <c r="D5" s="2">
        <v>1.2</v>
      </c>
      <c r="E5" s="2">
        <f t="shared" ref="E5:E6" si="1">D5*9.81</f>
        <v>11.772</v>
      </c>
      <c r="F5" s="2">
        <f>POWER(2*9.81*B5,0.5)</f>
        <v>48.52215988597375</v>
      </c>
      <c r="H5" s="1">
        <f>(3.14*$Q$5*$L$5^3)/(8*A5)</f>
        <v>46.999999999999993</v>
      </c>
      <c r="I5" s="1">
        <f t="shared" ref="I5:I6" si="2">H5/2</f>
        <v>23.499999999999996</v>
      </c>
      <c r="K5" s="1">
        <v>300</v>
      </c>
      <c r="L5" s="1">
        <v>6</v>
      </c>
      <c r="M5" s="1">
        <f>47</f>
        <v>47</v>
      </c>
      <c r="N5" s="1">
        <f>(M5*K5)/4</f>
        <v>3525</v>
      </c>
      <c r="O5" s="1">
        <f>L5/2</f>
        <v>3</v>
      </c>
      <c r="P5" s="1">
        <f>(3.14*(L5^4))/64</f>
        <v>63.585000000000001</v>
      </c>
      <c r="Q5" s="1">
        <f>(O5*N5)/P5</f>
        <v>166.31280962491152</v>
      </c>
    </row>
    <row r="6" spans="1:17" x14ac:dyDescent="0.3">
      <c r="A6" s="2">
        <v>300</v>
      </c>
      <c r="B6" s="2">
        <v>50</v>
      </c>
      <c r="C6" s="1">
        <f t="shared" si="0"/>
        <v>0.05</v>
      </c>
      <c r="D6" s="2">
        <v>1.5</v>
      </c>
      <c r="E6" s="2">
        <f t="shared" si="1"/>
        <v>14.715</v>
      </c>
      <c r="F6" s="2">
        <f>POWER(2*9.81*B6,0.5)</f>
        <v>31.32091952673165</v>
      </c>
      <c r="H6" s="1">
        <f>(3.14*$Q$5*$L$5^3)/(8*A6)</f>
        <v>46.999999999999993</v>
      </c>
      <c r="I6" s="1">
        <f t="shared" si="2"/>
        <v>23.499999999999996</v>
      </c>
    </row>
  </sheetData>
  <mergeCells count="2">
    <mergeCell ref="K2:M2"/>
    <mergeCell ref="N2:P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Chiku</dc:creator>
  <cp:lastModifiedBy>Pulkit Arora</cp:lastModifiedBy>
  <dcterms:created xsi:type="dcterms:W3CDTF">2022-08-23T08:32:18Z</dcterms:created>
  <dcterms:modified xsi:type="dcterms:W3CDTF">2022-08-29T18:10:13Z</dcterms:modified>
</cp:coreProperties>
</file>