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ocuments/PULP-DSP_miniproject/PULP-DSP/test/mrWolf/fft/test_lib/singlecore_riscy/"/>
    </mc:Choice>
  </mc:AlternateContent>
  <xr:revisionPtr revIDLastSave="0" documentId="13_ncr:1_{D2DF8980-6358-F349-8566-AAAF782B8B09}" xr6:coauthVersionLast="44" xr6:coauthVersionMax="44" xr10:uidLastSave="{00000000-0000-0000-0000-000000000000}"/>
  <bookViews>
    <workbookView xWindow="2400" yWindow="1220" windowWidth="28240" windowHeight="17560" activeTab="2" xr2:uid="{71B939BF-7C30-E440-965E-C80482E583B9}"/>
  </bookViews>
  <sheets>
    <sheet name="LUT" sheetId="1" r:id="rId1"/>
    <sheet name="Shifting" sheetId="2" r:id="rId2"/>
    <sheet name="FFT" sheetId="3" r:id="rId3"/>
    <sheet name="St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3" l="1"/>
  <c r="M29" i="3"/>
  <c r="L29" i="3"/>
  <c r="N23" i="3"/>
  <c r="N24" i="3"/>
  <c r="N22" i="3"/>
  <c r="N25" i="3"/>
  <c r="N21" i="3"/>
  <c r="M22" i="3"/>
  <c r="M23" i="3"/>
  <c r="M24" i="3"/>
  <c r="M25" i="3"/>
  <c r="M21" i="3"/>
  <c r="L22" i="3"/>
  <c r="L23" i="3"/>
  <c r="L24" i="3"/>
  <c r="L25" i="3"/>
  <c r="L21" i="3"/>
  <c r="K22" i="3"/>
  <c r="K23" i="3"/>
  <c r="K24" i="3"/>
  <c r="K25" i="3"/>
  <c r="K21" i="3"/>
  <c r="J5" i="3" l="1"/>
  <c r="J38" i="3"/>
  <c r="J7" i="3" l="1"/>
  <c r="J4" i="3" l="1"/>
  <c r="E50" i="4" l="1"/>
  <c r="E49" i="4"/>
  <c r="E48" i="4"/>
  <c r="E47" i="4"/>
  <c r="E46" i="4"/>
  <c r="E45" i="4"/>
  <c r="E44" i="4"/>
  <c r="E43" i="4"/>
  <c r="E37" i="4"/>
  <c r="E36" i="4"/>
  <c r="E35" i="4"/>
  <c r="E34" i="4"/>
  <c r="E33" i="4"/>
  <c r="E32" i="4"/>
  <c r="E31" i="4"/>
  <c r="E30" i="4"/>
  <c r="J39" i="3" l="1"/>
  <c r="J40" i="3"/>
  <c r="J41" i="3"/>
  <c r="K57" i="3" l="1"/>
  <c r="K58" i="3"/>
  <c r="K59" i="3"/>
  <c r="K60" i="3"/>
  <c r="K56" i="3"/>
  <c r="J57" i="3"/>
  <c r="J58" i="3"/>
  <c r="J59" i="3"/>
  <c r="J62" i="3" s="1"/>
  <c r="J60" i="3"/>
  <c r="J56" i="3"/>
  <c r="E59" i="3"/>
  <c r="E58" i="3"/>
  <c r="E57" i="3"/>
  <c r="E56" i="3"/>
  <c r="E55" i="3"/>
  <c r="L49" i="3"/>
  <c r="K48" i="3"/>
  <c r="J49" i="3"/>
  <c r="J48" i="3"/>
  <c r="J47" i="3"/>
  <c r="M48" i="3"/>
  <c r="M47" i="3"/>
  <c r="L47" i="3"/>
  <c r="M46" i="3"/>
  <c r="L46" i="3"/>
  <c r="K46" i="3"/>
  <c r="K49" i="3"/>
  <c r="J6" i="3"/>
  <c r="L15" i="3"/>
  <c r="K15" i="3"/>
  <c r="K14" i="3"/>
  <c r="J15" i="3"/>
  <c r="J14" i="3"/>
  <c r="J13" i="3"/>
  <c r="M14" i="3"/>
  <c r="M13" i="3"/>
  <c r="L13" i="3"/>
  <c r="M12" i="3"/>
  <c r="L12" i="3"/>
  <c r="K12" i="3"/>
  <c r="F15" i="3"/>
  <c r="K62" i="3" l="1"/>
  <c r="Z24" i="4"/>
  <c r="Z23" i="4"/>
  <c r="Z22" i="4"/>
  <c r="Z21" i="4"/>
  <c r="Z20" i="4"/>
  <c r="Z19" i="4"/>
  <c r="Z18" i="4"/>
  <c r="Z17" i="4"/>
  <c r="Z16" i="4"/>
  <c r="S24" i="4"/>
  <c r="S23" i="4"/>
  <c r="S22" i="4"/>
  <c r="S21" i="4"/>
  <c r="S20" i="4"/>
  <c r="S19" i="4"/>
  <c r="S18" i="4"/>
  <c r="S17" i="4"/>
  <c r="S16" i="4"/>
  <c r="L24" i="4"/>
  <c r="L23" i="4"/>
  <c r="L22" i="4"/>
  <c r="L21" i="4"/>
  <c r="L20" i="4"/>
  <c r="L19" i="4"/>
  <c r="L18" i="4"/>
  <c r="L17" i="4"/>
  <c r="L16" i="4"/>
  <c r="E24" i="4"/>
  <c r="E23" i="4"/>
  <c r="E22" i="4"/>
  <c r="E21" i="4"/>
  <c r="E20" i="4"/>
  <c r="E19" i="4"/>
  <c r="E18" i="4"/>
  <c r="E17" i="4"/>
  <c r="E16" i="4"/>
  <c r="E4" i="4"/>
  <c r="E5" i="4"/>
  <c r="E6" i="4"/>
  <c r="E7" i="4"/>
  <c r="E8" i="4"/>
  <c r="E9" i="4"/>
  <c r="E10" i="4"/>
  <c r="E11" i="4"/>
  <c r="E3" i="4"/>
  <c r="F48" i="3"/>
  <c r="F49" i="3"/>
  <c r="F47" i="3"/>
  <c r="F50" i="3"/>
  <c r="F32" i="3"/>
  <c r="E50" i="3"/>
  <c r="E49" i="3"/>
  <c r="E48" i="3"/>
  <c r="E47" i="3"/>
  <c r="E42" i="3"/>
  <c r="E41" i="3"/>
  <c r="E40" i="3"/>
  <c r="E39" i="3"/>
  <c r="E38" i="3"/>
  <c r="E16" i="2"/>
  <c r="E15" i="2"/>
  <c r="E14" i="2"/>
  <c r="E13" i="2"/>
  <c r="E12" i="2"/>
  <c r="F13" i="3"/>
  <c r="F12" i="3"/>
  <c r="F14" i="3"/>
  <c r="F33" i="3"/>
  <c r="F31" i="3"/>
  <c r="F30" i="3"/>
  <c r="E33" i="3"/>
  <c r="E32" i="3"/>
  <c r="E31" i="3"/>
  <c r="E30" i="3"/>
  <c r="E21" i="3"/>
  <c r="E25" i="3"/>
  <c r="E24" i="3"/>
  <c r="E23" i="3"/>
  <c r="E22" i="3"/>
  <c r="E13" i="3"/>
  <c r="E14" i="3"/>
  <c r="E15" i="3"/>
  <c r="E12" i="3"/>
  <c r="E7" i="3"/>
  <c r="E6" i="3"/>
  <c r="E5" i="3"/>
  <c r="E4" i="3"/>
  <c r="E3" i="3"/>
  <c r="E4" i="2"/>
  <c r="E5" i="2"/>
  <c r="E6" i="2"/>
  <c r="E7" i="2"/>
  <c r="E3" i="2"/>
</calcChain>
</file>

<file path=xl/sharedStrings.xml><?xml version="1.0" encoding="utf-8"?>
<sst xmlns="http://schemas.openxmlformats.org/spreadsheetml/2006/main" count="131" uniqueCount="40">
  <si>
    <t>N_FFT</t>
  </si>
  <si>
    <t>16-bit</t>
  </si>
  <si>
    <t>Cycles</t>
  </si>
  <si>
    <t>Instr</t>
  </si>
  <si>
    <t>Ld stall</t>
  </si>
  <si>
    <t>Instr/Cycles</t>
  </si>
  <si>
    <t>16-bit single vectorized</t>
  </si>
  <si>
    <t>16-bit single vecorized cplx</t>
  </si>
  <si>
    <t>Parallelization overhead</t>
  </si>
  <si>
    <t>32-bit</t>
  </si>
  <si>
    <t>32-bit single</t>
  </si>
  <si>
    <t>16-bit parallel vectorized cplx 512</t>
  </si>
  <si>
    <t>16-bit parallel vectorized 512</t>
  </si>
  <si>
    <t>nPE</t>
  </si>
  <si>
    <t>32-bit parallel 512</t>
  </si>
  <si>
    <t>Stage</t>
  </si>
  <si>
    <t>Instructions</t>
  </si>
  <si>
    <t>Load Stalls</t>
  </si>
  <si>
    <t>parallel 4-core, n=512 -&gt; 8 stages</t>
  </si>
  <si>
    <t>parallel 2-core, n=512 -&gt; 8 stages</t>
  </si>
  <si>
    <t>parallel 1-core, n=512 -&gt; 8 stages</t>
  </si>
  <si>
    <t>nPE\nPE</t>
  </si>
  <si>
    <t>16-bit single</t>
  </si>
  <si>
    <t>pseudo Parallization speed-up</t>
  </si>
  <si>
    <t>Parallelization speed-up</t>
  </si>
  <si>
    <t>vectorized &amp; cplx extension speed-up</t>
  </si>
  <si>
    <t>vect&amp;cplx</t>
  </si>
  <si>
    <t>vect.</t>
  </si>
  <si>
    <t>average</t>
  </si>
  <si>
    <t>no extensions</t>
  </si>
  <si>
    <t>s</t>
  </si>
  <si>
    <t>16-bit single, n=512 -&gt; 8 stages</t>
  </si>
  <si>
    <t>16-bit parallel 8-core, n=512 -&gt; 8 stages</t>
  </si>
  <si>
    <t>32-bit single, n=512 -&gt; 8 stages</t>
  </si>
  <si>
    <t>32-bit parallel 2-core, n=512 -&gt; 8 stages</t>
  </si>
  <si>
    <t>load cycles LUTs</t>
  </si>
  <si>
    <t>n=2</t>
  </si>
  <si>
    <t>f</t>
  </si>
  <si>
    <t>n=4</t>
  </si>
  <si>
    <t>n=8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</si>
</sst>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LUT Load to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LUT!$A$3:$A$7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LUT!$B$3:$B$7</c:f>
              <c:numCache>
                <c:formatCode>General</c:formatCode>
                <c:ptCount val="5"/>
                <c:pt idx="0">
                  <c:v>280</c:v>
                </c:pt>
                <c:pt idx="1">
                  <c:v>344</c:v>
                </c:pt>
                <c:pt idx="2">
                  <c:v>472</c:v>
                </c:pt>
                <c:pt idx="3">
                  <c:v>729</c:v>
                </c:pt>
                <c:pt idx="4">
                  <c:v>1238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1-DC4D-9B0E-92887330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6784"/>
        <c:axId val="25458416"/>
      </c:scatterChart>
      <c:valAx>
        <c:axId val="254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FFT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58416"/>
        <c:crosses val="autoZero"/>
        <c:crossBetween val="midCat"/>
      </c:valAx>
      <c:valAx>
        <c:axId val="254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Shifting to max-2 bit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Shifting!$A$3:$A$7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Shifting!$B$3:$B$7</c:f>
              <c:numCache>
                <c:formatCode>General</c:formatCode>
                <c:ptCount val="5"/>
                <c:pt idx="0">
                  <c:v>4703</c:v>
                </c:pt>
                <c:pt idx="1">
                  <c:v>9312</c:v>
                </c:pt>
                <c:pt idx="2">
                  <c:v>18530</c:v>
                </c:pt>
                <c:pt idx="3">
                  <c:v>36961</c:v>
                </c:pt>
                <c:pt idx="4">
                  <c:v>73816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C-3341-9B4F-E7FD29926CFA}"/>
            </c:ext>
          </c:extLst>
        </c:ser>
        <c:ser>
          <c:idx val="1"/>
          <c:order val="1"/>
          <c:tx>
            <c:v>Instructions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Shifting!$A$3:$A$7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Shifting!$C$3:$C$7</c:f>
              <c:numCache>
                <c:formatCode>General</c:formatCode>
                <c:ptCount val="5"/>
                <c:pt idx="0">
                  <c:v>3155</c:v>
                </c:pt>
                <c:pt idx="1">
                  <c:v>6226</c:v>
                </c:pt>
                <c:pt idx="2">
                  <c:v>12368</c:v>
                </c:pt>
                <c:pt idx="3">
                  <c:v>24657</c:v>
                </c:pt>
                <c:pt idx="4">
                  <c:v>49242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C-3341-9B4F-E7FD2992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048"/>
        <c:axId val="2127896207"/>
      </c:scatterChart>
      <c:valAx>
        <c:axId val="27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896207"/>
        <c:crosses val="autoZero"/>
        <c:crossBetween val="midCat"/>
      </c:valAx>
      <c:valAx>
        <c:axId val="21278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32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FFT!$A$3:$A$7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FFT!$B$3:$B$7</c:f>
              <c:numCache>
                <c:formatCode>General</c:formatCode>
                <c:ptCount val="5"/>
                <c:pt idx="0">
                  <c:v>8650</c:v>
                </c:pt>
                <c:pt idx="1">
                  <c:v>19072</c:v>
                </c:pt>
                <c:pt idx="2">
                  <c:v>41826</c:v>
                </c:pt>
                <c:pt idx="3">
                  <c:v>91641</c:v>
                </c:pt>
                <c:pt idx="4">
                  <c:v>199207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7-E34C-AB59-41F22B3DB1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FFT!$A$3:$A$7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FFT!$C$3:$C$7</c:f>
              <c:numCache>
                <c:formatCode>General</c:formatCode>
                <c:ptCount val="5"/>
                <c:pt idx="0">
                  <c:v>8502</c:v>
                </c:pt>
                <c:pt idx="1">
                  <c:v>18858</c:v>
                </c:pt>
                <c:pt idx="2">
                  <c:v>41486</c:v>
                </c:pt>
                <c:pt idx="3">
                  <c:v>91043</c:v>
                </c:pt>
                <c:pt idx="4">
                  <c:v>198103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7-E34C-AB59-41F22B3DB1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FFT!$A$3:$A$7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FFT!$D$3:$D$7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7-E34C-AB59-41F22B3D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6480"/>
        <c:axId val="31334400"/>
      </c:scatterChart>
      <c:valAx>
        <c:axId val="460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34400"/>
        <c:crosses val="autoZero"/>
        <c:crossBetween val="midCat"/>
      </c:valAx>
      <c:valAx>
        <c:axId val="313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7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Parallelization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16-bit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FFT!$I$38:$I$41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FFT!$J$4:$J$7</c:f>
              <c:numCache>
                <c:formatCode>0.00</c:formatCode>
                <c:ptCount val="4"/>
                <c:pt idx="0">
                  <c:v>0.82315201133590488</c:v>
                </c:pt>
                <c:pt idx="1">
                  <c:v>1.7595389339952043</c:v>
                </c:pt>
                <c:pt idx="2">
                  <c:v>3.240567134113272</c:v>
                </c:pt>
                <c:pt idx="3">
                  <c:v>5.8711398090960136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6-7B4D-A7BC-6FA3BC6F67F0}"/>
            </c:ext>
          </c:extLst>
        </c:ser>
        <c:ser>
          <c:idx val="0"/>
          <c:order val="1"/>
          <c:tx>
            <c:v>32-bit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FFT!$I$38:$I$41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FFT!$J$38:$J$41</c:f>
              <c:numCache>
                <c:formatCode>0.00</c:formatCode>
                <c:ptCount val="4"/>
                <c:pt idx="0">
                  <c:v>0.82207039532582571</c:v>
                </c:pt>
                <c:pt idx="1">
                  <c:v>1.7570142399645512</c:v>
                </c:pt>
                <c:pt idx="2">
                  <c:v>3.3070740768822504</c:v>
                </c:pt>
                <c:pt idx="3">
                  <c:v>6.1488686825967438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6-7B4D-A7BC-6FA3BC6F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803695"/>
        <c:axId val="269198255"/>
      </c:barChart>
      <c:catAx>
        <c:axId val="3308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198255"/>
        <c:crosses val="autoZero"/>
        <c:auto val="1"/>
        <c:lblAlgn val="ctr"/>
        <c:lblOffset val="100"/>
        <c:noMultiLvlLbl val="0"/>
      </c:catAx>
      <c:valAx>
        <c:axId val="2691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0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Vector</a:t>
            </a:r>
            <a:r>
              <a:rPr lang="de-DE" baseline="0"/>
              <a:t> &amp; Cplx extension speed-up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scalar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FFT!$L$56:$L$60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0-0D4C-B107-26A1445275A0}"/>
            </c:ext>
          </c:extLst>
        </c:ser>
        <c:ser>
          <c:idx val="0"/>
          <c:order val="1"/>
          <c:tx>
            <c:v>vectorized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FFT!$I$56:$I$60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FFT!$J$56:$J$60</c:f>
              <c:numCache>
                <c:formatCode>0.00</c:formatCode>
                <c:ptCount val="5"/>
                <c:pt idx="0">
                  <c:v>2.6559537572254337</c:v>
                </c:pt>
                <c:pt idx="1">
                  <c:v>2.7391463926174495</c:v>
                </c:pt>
                <c:pt idx="2">
                  <c:v>2.7931908382345911</c:v>
                </c:pt>
                <c:pt idx="3">
                  <c:v>2.8254493076243166</c:v>
                </c:pt>
                <c:pt idx="4">
                  <c:v>2.8502763457107432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0D4C-B107-26A1445275A0}"/>
            </c:ext>
          </c:extLst>
        </c:ser>
        <c:ser>
          <c:idx val="1"/>
          <c:order val="2"/>
          <c:tx>
            <c:v>vectorized &amp; cplx extensions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FFT!$I$56:$I$60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FFT!$K$56:$K$60</c:f>
              <c:numCache>
                <c:formatCode>0.00</c:formatCode>
                <c:ptCount val="5"/>
                <c:pt idx="0">
                  <c:v>4.351136363636364</c:v>
                </c:pt>
                <c:pt idx="1">
                  <c:v>4.6031368402502419</c:v>
                </c:pt>
                <c:pt idx="2">
                  <c:v>4.7931402313941085</c:v>
                </c:pt>
                <c:pt idx="3">
                  <c:v>4.9147179409308333</c:v>
                </c:pt>
                <c:pt idx="4">
                  <c:v>5.0182951080471963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0D4C-B107-26A14452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851615"/>
        <c:axId val="406032671"/>
      </c:barChart>
      <c:catAx>
        <c:axId val="4058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32671"/>
        <c:crosses val="autoZero"/>
        <c:auto val="1"/>
        <c:lblAlgn val="ctr"/>
        <c:lblOffset val="100"/>
        <c:noMultiLvlLbl val="0"/>
      </c:catAx>
      <c:valAx>
        <c:axId val="4060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8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FFT!$A$55:$A$59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FFT!$B$55:$B$59</c:f>
              <c:numCache>
                <c:formatCode>General</c:formatCode>
                <c:ptCount val="5"/>
                <c:pt idx="0">
                  <c:v>22974</c:v>
                </c:pt>
                <c:pt idx="1">
                  <c:v>52241</c:v>
                </c:pt>
                <c:pt idx="2">
                  <c:v>116828</c:v>
                </c:pt>
                <c:pt idx="3">
                  <c:v>258927</c:v>
                </c:pt>
                <c:pt idx="4">
                  <c:v>567795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0-D64A-9441-0EFA540614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FFT!$A$3:$A$7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FFT!$B$3:$B$7</c:f>
              <c:numCache>
                <c:formatCode>General</c:formatCode>
                <c:ptCount val="5"/>
                <c:pt idx="0">
                  <c:v>8650</c:v>
                </c:pt>
                <c:pt idx="1">
                  <c:v>19072</c:v>
                </c:pt>
                <c:pt idx="2">
                  <c:v>41826</c:v>
                </c:pt>
                <c:pt idx="3">
                  <c:v>91641</c:v>
                </c:pt>
                <c:pt idx="4">
                  <c:v>199207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40-D64A-9441-0EFA5406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97472"/>
        <c:axId val="1052452672"/>
      </c:scatterChart>
      <c:valAx>
        <c:axId val="10520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2452672"/>
        <c:crosses val="autoZero"/>
        <c:crossBetween val="midCat"/>
      </c:valAx>
      <c:valAx>
        <c:axId val="1052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20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3</xdr:row>
      <xdr:rowOff>158750</xdr:rowOff>
    </xdr:from>
    <xdr:to>
      <xdr:col>13</xdr:col>
      <xdr:colOff>565150</xdr:colOff>
      <xdr:row>17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6B493D-501E-8047-8FE6-34CA18D2C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2</xdr:row>
      <xdr:rowOff>171450</xdr:rowOff>
    </xdr:from>
    <xdr:to>
      <xdr:col>13</xdr:col>
      <xdr:colOff>660400</xdr:colOff>
      <xdr:row>16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05231F-8379-8C4C-B152-A5ECE3A59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215900</xdr:colOff>
      <xdr:row>2</xdr:row>
      <xdr:rowOff>57150</xdr:rowOff>
    </xdr:from>
    <xdr:to>
      <xdr:col>20</xdr:col>
      <xdr:colOff>660400</xdr:colOff>
      <xdr:row>15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AC1C47-B419-CB48-9530-B73AB370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222250</xdr:colOff>
      <xdr:row>17</xdr:row>
      <xdr:rowOff>171450</xdr:rowOff>
    </xdr:from>
    <xdr:to>
      <xdr:col>20</xdr:col>
      <xdr:colOff>666750</xdr:colOff>
      <xdr:row>31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8A680C-3819-D44F-920A-EBC14250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40</xdr:row>
      <xdr:rowOff>95250</xdr:rowOff>
    </xdr:from>
    <xdr:to>
      <xdr:col>20</xdr:col>
      <xdr:colOff>63500</xdr:colOff>
      <xdr:row>53</xdr:row>
      <xdr:rowOff>196850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6568CB8-0D8C-0445-A451-472294819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107950</xdr:colOff>
      <xdr:row>54</xdr:row>
      <xdr:rowOff>146050</xdr:rowOff>
    </xdr:from>
    <xdr:to>
      <xdr:col>18</xdr:col>
      <xdr:colOff>552450</xdr:colOff>
      <xdr:row>68</xdr:row>
      <xdr:rowOff>44450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348ADDF-0FF0-5147-B78E-8A00047FE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3DB4-D9F0-CD43-86D7-C0EA934561F9}">
  <dimension ref="A1:D16"/>
  <sheetViews>
    <sheetView workbookViewId="0">
      <selection activeCell="F20" sqref="F20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 t="s">
        <v>2</v>
      </c>
      <c r="C2" t="s">
        <v>3</v>
      </c>
      <c r="D2" t="s">
        <v>4</v>
      </c>
    </row>
    <row r="3" spans="1:4" x14ac:dyDescent="0.2">
      <c r="A3">
        <v>128</v>
      </c>
      <c r="B3">
        <v>280</v>
      </c>
      <c r="C3">
        <v>147</v>
      </c>
      <c r="D3">
        <v>4</v>
      </c>
    </row>
    <row r="4" spans="1:4" x14ac:dyDescent="0.2">
      <c r="A4">
        <v>256</v>
      </c>
      <c r="B4">
        <v>344</v>
      </c>
      <c r="C4">
        <v>147</v>
      </c>
      <c r="D4">
        <v>4</v>
      </c>
    </row>
    <row r="5" spans="1:4" x14ac:dyDescent="0.2">
      <c r="A5">
        <v>512</v>
      </c>
      <c r="B5">
        <v>472</v>
      </c>
      <c r="C5">
        <v>147</v>
      </c>
      <c r="D5">
        <v>4</v>
      </c>
    </row>
    <row r="6" spans="1:4" x14ac:dyDescent="0.2">
      <c r="A6">
        <v>1024</v>
      </c>
      <c r="B6">
        <v>729</v>
      </c>
      <c r="C6">
        <v>147</v>
      </c>
      <c r="D6">
        <v>4</v>
      </c>
    </row>
    <row r="7" spans="1:4" x14ac:dyDescent="0.2">
      <c r="A7">
        <v>2048</v>
      </c>
      <c r="B7">
        <v>1238</v>
      </c>
      <c r="C7">
        <v>147</v>
      </c>
      <c r="D7">
        <v>4</v>
      </c>
    </row>
    <row r="10" spans="1:4" x14ac:dyDescent="0.2">
      <c r="A10" t="s">
        <v>9</v>
      </c>
    </row>
    <row r="11" spans="1:4" x14ac:dyDescent="0.2">
      <c r="A11" t="s">
        <v>0</v>
      </c>
      <c r="B11" t="s">
        <v>2</v>
      </c>
      <c r="C11" t="s">
        <v>3</v>
      </c>
      <c r="D11" t="s">
        <v>4</v>
      </c>
    </row>
    <row r="12" spans="1:4" x14ac:dyDescent="0.2">
      <c r="A12">
        <v>128</v>
      </c>
      <c r="B12">
        <v>312</v>
      </c>
      <c r="C12">
        <v>147</v>
      </c>
      <c r="D12">
        <v>4</v>
      </c>
    </row>
    <row r="13" spans="1:4" x14ac:dyDescent="0.2">
      <c r="A13">
        <v>256</v>
      </c>
      <c r="B13">
        <v>408</v>
      </c>
      <c r="C13">
        <v>147</v>
      </c>
      <c r="D13">
        <v>4</v>
      </c>
    </row>
    <row r="14" spans="1:4" x14ac:dyDescent="0.2">
      <c r="A14">
        <v>512</v>
      </c>
      <c r="B14">
        <v>601</v>
      </c>
      <c r="C14">
        <v>148</v>
      </c>
      <c r="D14">
        <v>4</v>
      </c>
    </row>
    <row r="15" spans="1:4" x14ac:dyDescent="0.2">
      <c r="A15">
        <v>1024</v>
      </c>
      <c r="B15">
        <v>984</v>
      </c>
      <c r="C15">
        <v>147</v>
      </c>
      <c r="D15">
        <v>4</v>
      </c>
    </row>
    <row r="16" spans="1:4" x14ac:dyDescent="0.2">
      <c r="A16">
        <v>2048</v>
      </c>
      <c r="B16">
        <v>1750</v>
      </c>
      <c r="C16">
        <v>145</v>
      </c>
      <c r="D16">
        <v>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0BAE-5114-2B41-B71F-783B3D77A639}">
  <dimension ref="A1:E16"/>
  <sheetViews>
    <sheetView workbookViewId="0">
      <selection activeCell="E17" sqref="E17"/>
    </sheetView>
  </sheetViews>
  <sheetFormatPr baseColWidth="10" defaultRowHeight="16" x14ac:dyDescent="0.2"/>
  <sheetData>
    <row r="1" spans="1:5" x14ac:dyDescent="0.2">
      <c r="A1" t="s">
        <v>1</v>
      </c>
    </row>
    <row r="2" spans="1:5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128</v>
      </c>
      <c r="B3">
        <v>4703</v>
      </c>
      <c r="C3">
        <v>3155</v>
      </c>
      <c r="D3">
        <v>0</v>
      </c>
      <c r="E3" s="1">
        <f>C3/B3</f>
        <v>0.67084839464171808</v>
      </c>
    </row>
    <row r="4" spans="1:5" x14ac:dyDescent="0.2">
      <c r="A4">
        <v>256</v>
      </c>
      <c r="B4">
        <v>9312</v>
      </c>
      <c r="C4">
        <v>6226</v>
      </c>
      <c r="D4">
        <v>0</v>
      </c>
      <c r="E4" s="1">
        <f t="shared" ref="E4:E7" si="0">C4/B4</f>
        <v>0.66859965635738827</v>
      </c>
    </row>
    <row r="5" spans="1:5" x14ac:dyDescent="0.2">
      <c r="A5">
        <v>512</v>
      </c>
      <c r="B5">
        <v>18530</v>
      </c>
      <c r="C5">
        <v>12368</v>
      </c>
      <c r="D5">
        <v>0</v>
      </c>
      <c r="E5" s="1">
        <f t="shared" si="0"/>
        <v>0.66745817593092283</v>
      </c>
    </row>
    <row r="6" spans="1:5" x14ac:dyDescent="0.2">
      <c r="A6">
        <v>1024</v>
      </c>
      <c r="B6">
        <v>36961</v>
      </c>
      <c r="C6">
        <v>24657</v>
      </c>
      <c r="D6">
        <v>0</v>
      </c>
      <c r="E6" s="1">
        <f t="shared" si="0"/>
        <v>0.66710857390222122</v>
      </c>
    </row>
    <row r="7" spans="1:5" x14ac:dyDescent="0.2">
      <c r="A7">
        <v>2048</v>
      </c>
      <c r="B7">
        <v>73816</v>
      </c>
      <c r="C7">
        <v>49242</v>
      </c>
      <c r="D7">
        <v>0</v>
      </c>
      <c r="E7" s="1">
        <f t="shared" si="0"/>
        <v>0.66709114555110005</v>
      </c>
    </row>
    <row r="10" spans="1:5" x14ac:dyDescent="0.2">
      <c r="A10" t="s">
        <v>9</v>
      </c>
    </row>
    <row r="11" spans="1:5" x14ac:dyDescent="0.2">
      <c r="A11" t="s">
        <v>0</v>
      </c>
      <c r="B11" t="s">
        <v>2</v>
      </c>
      <c r="C11" t="s">
        <v>3</v>
      </c>
      <c r="D11" t="s">
        <v>4</v>
      </c>
      <c r="E11" t="s">
        <v>5</v>
      </c>
    </row>
    <row r="12" spans="1:5" x14ac:dyDescent="0.2">
      <c r="A12">
        <v>128</v>
      </c>
      <c r="B12">
        <v>4718</v>
      </c>
      <c r="C12">
        <v>3160</v>
      </c>
      <c r="D12">
        <v>0</v>
      </c>
      <c r="E12" s="1">
        <f>C12/B12</f>
        <v>0.66977532852903776</v>
      </c>
    </row>
    <row r="13" spans="1:5" x14ac:dyDescent="0.2">
      <c r="A13">
        <v>256</v>
      </c>
      <c r="B13">
        <v>9324</v>
      </c>
      <c r="C13">
        <v>6234</v>
      </c>
      <c r="D13">
        <v>0</v>
      </c>
      <c r="E13" s="1">
        <f t="shared" ref="E13:E16" si="1">C13/B13</f>
        <v>0.66859716859716856</v>
      </c>
    </row>
    <row r="14" spans="1:5" x14ac:dyDescent="0.2">
      <c r="A14">
        <v>512</v>
      </c>
      <c r="B14">
        <v>18540</v>
      </c>
      <c r="C14">
        <v>12378</v>
      </c>
      <c r="D14">
        <v>0</v>
      </c>
      <c r="E14" s="1">
        <f t="shared" si="1"/>
        <v>0.66763754045307444</v>
      </c>
    </row>
    <row r="15" spans="1:5" x14ac:dyDescent="0.2">
      <c r="A15">
        <v>1024</v>
      </c>
      <c r="B15">
        <v>36970</v>
      </c>
      <c r="C15">
        <v>24668</v>
      </c>
      <c r="D15">
        <v>0</v>
      </c>
      <c r="E15" s="1">
        <f t="shared" si="1"/>
        <v>0.667243711117122</v>
      </c>
    </row>
    <row r="16" spans="1:5" x14ac:dyDescent="0.2">
      <c r="A16">
        <v>2048</v>
      </c>
      <c r="B16">
        <v>73832</v>
      </c>
      <c r="C16">
        <v>49246</v>
      </c>
      <c r="D16">
        <v>0</v>
      </c>
      <c r="E16" s="1">
        <f t="shared" si="1"/>
        <v>0.66700075847870843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88CF-F60F-3C4C-94BE-0C4E78418DAB}">
  <dimension ref="A1:N62"/>
  <sheetViews>
    <sheetView tabSelected="1" workbookViewId="0">
      <selection activeCell="L23" sqref="L23:N23"/>
    </sheetView>
  </sheetViews>
  <sheetFormatPr baseColWidth="10" defaultRowHeight="16" x14ac:dyDescent="0.2"/>
  <sheetData>
    <row r="1" spans="1:13" x14ac:dyDescent="0.2">
      <c r="A1" t="s">
        <v>6</v>
      </c>
    </row>
    <row r="2" spans="1:13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  <c r="I2" t="s">
        <v>24</v>
      </c>
    </row>
    <row r="3" spans="1:13" x14ac:dyDescent="0.2">
      <c r="A3">
        <v>128</v>
      </c>
      <c r="B3">
        <v>8650</v>
      </c>
      <c r="C3">
        <v>8502</v>
      </c>
      <c r="D3">
        <v>6</v>
      </c>
      <c r="E3" s="1">
        <f>C3/B3</f>
        <v>0.98289017341040463</v>
      </c>
      <c r="I3" t="s">
        <v>13</v>
      </c>
      <c r="J3">
        <v>1</v>
      </c>
    </row>
    <row r="4" spans="1:13" x14ac:dyDescent="0.2">
      <c r="A4">
        <v>256</v>
      </c>
      <c r="B4">
        <v>19072</v>
      </c>
      <c r="C4">
        <v>18858</v>
      </c>
      <c r="D4">
        <v>6</v>
      </c>
      <c r="E4" s="1">
        <f t="shared" ref="E4:E7" si="0">C4/B4</f>
        <v>0.98877936241610742</v>
      </c>
      <c r="I4">
        <v>1</v>
      </c>
      <c r="J4" s="3">
        <f>B5/B12</f>
        <v>0.82315201133590488</v>
      </c>
      <c r="K4" s="3"/>
      <c r="L4" s="3">
        <v>0.91494135243643238</v>
      </c>
      <c r="M4" s="3"/>
    </row>
    <row r="5" spans="1:13" x14ac:dyDescent="0.2">
      <c r="A5">
        <v>512</v>
      </c>
      <c r="B5">
        <v>41826</v>
      </c>
      <c r="C5">
        <v>41486</v>
      </c>
      <c r="D5">
        <v>6</v>
      </c>
      <c r="E5" s="1">
        <f t="shared" si="0"/>
        <v>0.99187108497107057</v>
      </c>
      <c r="I5">
        <v>2</v>
      </c>
      <c r="J5" s="3">
        <f>B5/B13</f>
        <v>1.7595389339952043</v>
      </c>
      <c r="K5" s="3"/>
      <c r="L5" s="3">
        <v>1.955744394430188</v>
      </c>
      <c r="M5" s="3"/>
    </row>
    <row r="6" spans="1:13" x14ac:dyDescent="0.2">
      <c r="A6">
        <v>1024</v>
      </c>
      <c r="B6">
        <v>91641</v>
      </c>
      <c r="C6">
        <v>91043</v>
      </c>
      <c r="D6">
        <v>6</v>
      </c>
      <c r="E6" s="1">
        <f t="shared" si="0"/>
        <v>0.99347453650658546</v>
      </c>
      <c r="I6">
        <v>4</v>
      </c>
      <c r="J6" s="3">
        <f>B5/B14</f>
        <v>3.240567134113272</v>
      </c>
      <c r="K6" s="3"/>
      <c r="L6" s="3">
        <v>3.6019214379793909</v>
      </c>
      <c r="M6" s="3"/>
    </row>
    <row r="7" spans="1:13" x14ac:dyDescent="0.2">
      <c r="A7">
        <v>2048</v>
      </c>
      <c r="B7">
        <v>199207</v>
      </c>
      <c r="C7">
        <v>198103</v>
      </c>
      <c r="D7">
        <v>6</v>
      </c>
      <c r="E7" s="1">
        <f t="shared" si="0"/>
        <v>0.99445802607338096</v>
      </c>
      <c r="I7">
        <v>8</v>
      </c>
      <c r="J7" s="3">
        <f>B5/B15</f>
        <v>5.8711398090960136</v>
      </c>
      <c r="K7" s="3"/>
      <c r="L7" s="3">
        <v>6.5258281864121281</v>
      </c>
      <c r="M7" s="3"/>
    </row>
    <row r="10" spans="1:13" x14ac:dyDescent="0.2">
      <c r="A10" t="s">
        <v>12</v>
      </c>
      <c r="I10" t="s">
        <v>23</v>
      </c>
    </row>
    <row r="11" spans="1:13" x14ac:dyDescent="0.2">
      <c r="A11" t="s">
        <v>13</v>
      </c>
      <c r="B11" t="s">
        <v>2</v>
      </c>
      <c r="C11" t="s">
        <v>3</v>
      </c>
      <c r="D11" t="s">
        <v>4</v>
      </c>
      <c r="E11" t="s">
        <v>5</v>
      </c>
      <c r="F11" t="s">
        <v>8</v>
      </c>
      <c r="I11" t="s">
        <v>21</v>
      </c>
      <c r="J11">
        <v>1</v>
      </c>
      <c r="K11">
        <v>2</v>
      </c>
      <c r="L11">
        <v>4</v>
      </c>
      <c r="M11">
        <v>8</v>
      </c>
    </row>
    <row r="12" spans="1:13" x14ac:dyDescent="0.2">
      <c r="A12">
        <v>1</v>
      </c>
      <c r="B12">
        <v>50812</v>
      </c>
      <c r="C12">
        <v>47596</v>
      </c>
      <c r="D12">
        <v>2311</v>
      </c>
      <c r="E12" s="1">
        <f>C12/B12</f>
        <v>0.93670786428402741</v>
      </c>
      <c r="F12" s="2">
        <f>(B12*A12-B5)/A12</f>
        <v>8986</v>
      </c>
      <c r="I12">
        <v>1</v>
      </c>
      <c r="J12" s="3">
        <v>1</v>
      </c>
      <c r="K12" s="3">
        <f>B13/B12</f>
        <v>0.46782256159962216</v>
      </c>
      <c r="L12" s="3">
        <f>B14/B12</f>
        <v>0.25401479965362511</v>
      </c>
      <c r="M12" s="3">
        <f>B15/B12</f>
        <v>0.14020310162953634</v>
      </c>
    </row>
    <row r="13" spans="1:13" x14ac:dyDescent="0.2">
      <c r="A13">
        <v>2</v>
      </c>
      <c r="B13">
        <v>23771</v>
      </c>
      <c r="C13">
        <v>22061</v>
      </c>
      <c r="D13">
        <v>1031</v>
      </c>
      <c r="E13" s="1">
        <f t="shared" ref="E13:E15" si="1">C13/B13</f>
        <v>0.9280636069159901</v>
      </c>
      <c r="F13" s="2">
        <f>(B13*A13-B5)/A13</f>
        <v>2858</v>
      </c>
      <c r="I13">
        <v>2</v>
      </c>
      <c r="J13" s="3">
        <f>B12/B13</f>
        <v>2.1375625762483699</v>
      </c>
      <c r="K13" s="3">
        <v>1</v>
      </c>
      <c r="L13" s="3">
        <f>B14/B13</f>
        <v>0.5429725295528165</v>
      </c>
      <c r="M13" s="3">
        <f>B15/B13</f>
        <v>0.29969290311724373</v>
      </c>
    </row>
    <row r="14" spans="1:13" x14ac:dyDescent="0.2">
      <c r="A14">
        <v>4</v>
      </c>
      <c r="B14">
        <v>12907</v>
      </c>
      <c r="C14">
        <v>11864</v>
      </c>
      <c r="D14">
        <v>455</v>
      </c>
      <c r="E14" s="1">
        <f t="shared" si="1"/>
        <v>0.9191911365925467</v>
      </c>
      <c r="F14" s="2">
        <f>(B14*A14-B5)/A14</f>
        <v>2450.5</v>
      </c>
      <c r="I14">
        <v>4</v>
      </c>
      <c r="J14" s="3">
        <f>B12/B14</f>
        <v>3.9367784922910047</v>
      </c>
      <c r="K14" s="3">
        <f>B13/B14</f>
        <v>1.8417137987138761</v>
      </c>
      <c r="L14" s="3">
        <v>1</v>
      </c>
      <c r="M14" s="3">
        <f>B15/B14</f>
        <v>0.55194855504764861</v>
      </c>
    </row>
    <row r="15" spans="1:13" x14ac:dyDescent="0.2">
      <c r="A15">
        <v>8</v>
      </c>
      <c r="B15">
        <v>7124</v>
      </c>
      <c r="C15">
        <v>6329</v>
      </c>
      <c r="D15">
        <v>199</v>
      </c>
      <c r="E15" s="1">
        <f t="shared" si="1"/>
        <v>0.8884053902302077</v>
      </c>
      <c r="F15" s="2">
        <f>(B15*A15-B5)/A15</f>
        <v>1895.75</v>
      </c>
      <c r="I15">
        <v>8</v>
      </c>
      <c r="J15" s="3">
        <f>B12/B15</f>
        <v>7.1325098259404829</v>
      </c>
      <c r="K15" s="3">
        <f>B13/B15</f>
        <v>3.3367490174059515</v>
      </c>
      <c r="L15" s="3">
        <f>B14/B15</f>
        <v>1.8117630544637844</v>
      </c>
      <c r="M15" s="3">
        <v>1</v>
      </c>
    </row>
    <row r="19" spans="1:14" x14ac:dyDescent="0.2">
      <c r="A19" t="s">
        <v>7</v>
      </c>
      <c r="I19" t="s">
        <v>35</v>
      </c>
    </row>
    <row r="20" spans="1:14" x14ac:dyDescent="0.2">
      <c r="A20" t="s">
        <v>0</v>
      </c>
      <c r="B20" t="s">
        <v>2</v>
      </c>
      <c r="C20" t="s">
        <v>3</v>
      </c>
      <c r="D20" t="s">
        <v>4</v>
      </c>
      <c r="E20" t="s">
        <v>5</v>
      </c>
      <c r="I20" t="s">
        <v>0</v>
      </c>
      <c r="J20" t="s">
        <v>2</v>
      </c>
      <c r="K20" t="s">
        <v>37</v>
      </c>
      <c r="L20" t="s">
        <v>36</v>
      </c>
      <c r="M20" t="s">
        <v>38</v>
      </c>
      <c r="N20" t="s">
        <v>39</v>
      </c>
    </row>
    <row r="21" spans="1:14" x14ac:dyDescent="0.2">
      <c r="A21">
        <v>128</v>
      </c>
      <c r="B21">
        <v>5280</v>
      </c>
      <c r="C21">
        <v>5140</v>
      </c>
      <c r="D21">
        <v>7</v>
      </c>
      <c r="E21" s="1">
        <f>C21/B21</f>
        <v>0.97348484848484851</v>
      </c>
      <c r="I21">
        <v>128</v>
      </c>
      <c r="J21">
        <v>286</v>
      </c>
      <c r="K21">
        <f>(B3-J21)/B3</f>
        <v>0.96693641618497106</v>
      </c>
      <c r="L21">
        <f>1/((1-K21)+K21/2)</f>
        <v>1.9359892569382271</v>
      </c>
      <c r="M21">
        <f>1/((1-K21)+K21/4)</f>
        <v>3.6390408077408498</v>
      </c>
      <c r="N21">
        <f>1/((1-K21)+K21/8)</f>
        <v>6.4964325948178736</v>
      </c>
    </row>
    <row r="22" spans="1:14" x14ac:dyDescent="0.2">
      <c r="A22">
        <v>256</v>
      </c>
      <c r="B22">
        <v>11349</v>
      </c>
      <c r="C22">
        <v>11143</v>
      </c>
      <c r="D22">
        <v>7</v>
      </c>
      <c r="E22" s="1">
        <f t="shared" ref="E22:E25" si="2">C22/B22</f>
        <v>0.98184862102387871</v>
      </c>
      <c r="I22">
        <v>256</v>
      </c>
      <c r="J22">
        <v>350</v>
      </c>
      <c r="K22">
        <f t="shared" ref="K22:K25" si="3">(B4-J22)/B4</f>
        <v>0.98164848993288589</v>
      </c>
      <c r="L22">
        <f t="shared" ref="L22:M25" si="4">1/((1-K22)+K22/2)</f>
        <v>1.9639583976933375</v>
      </c>
      <c r="M22">
        <f t="shared" ref="M22:N25" si="5">1/((1-K22)+K22/4)</f>
        <v>3.79127323327701</v>
      </c>
      <c r="N22">
        <f t="shared" ref="N22:N25" si="6">1/((1-K22)+K22/8)</f>
        <v>7.0893039680327101</v>
      </c>
    </row>
    <row r="23" spans="1:14" x14ac:dyDescent="0.2">
      <c r="A23">
        <v>512</v>
      </c>
      <c r="B23">
        <v>24374</v>
      </c>
      <c r="C23">
        <v>24042</v>
      </c>
      <c r="D23">
        <v>7</v>
      </c>
      <c r="E23" s="1">
        <f t="shared" si="2"/>
        <v>0.98637892836629193</v>
      </c>
      <c r="I23">
        <v>512</v>
      </c>
      <c r="J23">
        <v>474</v>
      </c>
      <c r="K23">
        <f t="shared" si="3"/>
        <v>0.98866733610672786</v>
      </c>
      <c r="L23">
        <f t="shared" si="4"/>
        <v>1.9775886524822692</v>
      </c>
      <c r="M23">
        <f t="shared" si="5"/>
        <v>3.8684794672586018</v>
      </c>
      <c r="N23">
        <f t="shared" si="6"/>
        <v>7.4120148856990964</v>
      </c>
    </row>
    <row r="24" spans="1:14" x14ac:dyDescent="0.2">
      <c r="A24">
        <v>1024</v>
      </c>
      <c r="B24">
        <v>52684</v>
      </c>
      <c r="C24">
        <v>52094</v>
      </c>
      <c r="D24">
        <v>7</v>
      </c>
      <c r="E24" s="1">
        <f t="shared" si="2"/>
        <v>0.98880115405056568</v>
      </c>
      <c r="I24">
        <v>1024</v>
      </c>
      <c r="J24">
        <v>731</v>
      </c>
      <c r="K24">
        <f t="shared" si="3"/>
        <v>0.99202322104734775</v>
      </c>
      <c r="L24">
        <f t="shared" si="4"/>
        <v>1.9841726930238597</v>
      </c>
      <c r="M24">
        <f t="shared" si="5"/>
        <v>3.9065157618773578</v>
      </c>
      <c r="N24">
        <f t="shared" si="6"/>
        <v>7.5769238719279004</v>
      </c>
    </row>
    <row r="25" spans="1:14" x14ac:dyDescent="0.2">
      <c r="A25">
        <v>2048</v>
      </c>
      <c r="B25">
        <v>113145</v>
      </c>
      <c r="C25">
        <v>108729</v>
      </c>
      <c r="D25">
        <v>7</v>
      </c>
      <c r="E25" s="1">
        <f t="shared" si="2"/>
        <v>0.96097043616598166</v>
      </c>
      <c r="I25">
        <v>2048</v>
      </c>
      <c r="J25">
        <v>1234</v>
      </c>
      <c r="K25">
        <f t="shared" si="3"/>
        <v>0.99380543856390591</v>
      </c>
      <c r="L25">
        <f t="shared" si="4"/>
        <v>1.9876871498346147</v>
      </c>
      <c r="M25">
        <f t="shared" si="5"/>
        <v>3.9270214726798716</v>
      </c>
      <c r="N25">
        <f t="shared" si="6"/>
        <v>7.667521470326446</v>
      </c>
    </row>
    <row r="28" spans="1:14" x14ac:dyDescent="0.2">
      <c r="A28" t="s">
        <v>11</v>
      </c>
    </row>
    <row r="29" spans="1:14" x14ac:dyDescent="0.2">
      <c r="A29" t="s">
        <v>13</v>
      </c>
      <c r="B29" t="s">
        <v>2</v>
      </c>
      <c r="C29" t="s">
        <v>3</v>
      </c>
      <c r="D29" t="s">
        <v>4</v>
      </c>
      <c r="E29" t="s">
        <v>5</v>
      </c>
      <c r="F29" t="s">
        <v>8</v>
      </c>
      <c r="L29">
        <f>B5/L23</f>
        <v>21150.000000000004</v>
      </c>
      <c r="M29">
        <f>B5/M23</f>
        <v>10812</v>
      </c>
      <c r="N29">
        <f>B5/N23</f>
        <v>5643</v>
      </c>
    </row>
    <row r="30" spans="1:14" x14ac:dyDescent="0.2">
      <c r="A30">
        <v>1</v>
      </c>
      <c r="B30">
        <v>35526</v>
      </c>
      <c r="C30">
        <v>29718</v>
      </c>
      <c r="D30">
        <v>2310</v>
      </c>
      <c r="E30" s="1">
        <f>C30/B30</f>
        <v>0.83651410234757639</v>
      </c>
      <c r="F30" s="2">
        <f>(B30*A30-B23)/A30</f>
        <v>11152</v>
      </c>
    </row>
    <row r="31" spans="1:14" x14ac:dyDescent="0.2">
      <c r="A31">
        <v>2</v>
      </c>
      <c r="B31">
        <v>17234</v>
      </c>
      <c r="C31">
        <v>13865</v>
      </c>
      <c r="D31">
        <v>1030</v>
      </c>
      <c r="E31" s="1">
        <f t="shared" ref="E31:E33" si="7">C31/B31</f>
        <v>0.80451433213415346</v>
      </c>
      <c r="F31" s="2">
        <f>(B31*A31-B23)/A31</f>
        <v>5047</v>
      </c>
    </row>
    <row r="32" spans="1:14" x14ac:dyDescent="0.2">
      <c r="A32">
        <v>4</v>
      </c>
      <c r="B32">
        <v>9586</v>
      </c>
      <c r="C32">
        <v>7578</v>
      </c>
      <c r="D32">
        <v>454</v>
      </c>
      <c r="E32" s="1">
        <f t="shared" si="7"/>
        <v>0.7905278531191321</v>
      </c>
      <c r="F32" s="2">
        <f>(B32*A32-B23)/A32</f>
        <v>3492.5</v>
      </c>
    </row>
    <row r="33" spans="1:13" x14ac:dyDescent="0.2">
      <c r="A33">
        <v>8</v>
      </c>
      <c r="B33">
        <v>5472</v>
      </c>
      <c r="C33">
        <v>4087</v>
      </c>
      <c r="D33">
        <v>198</v>
      </c>
      <c r="E33" s="1">
        <f t="shared" si="7"/>
        <v>0.74689327485380119</v>
      </c>
      <c r="F33" s="2">
        <f>(B33*A33-B23)/A33</f>
        <v>2425.25</v>
      </c>
    </row>
    <row r="34" spans="1:13" x14ac:dyDescent="0.2">
      <c r="E34" s="1"/>
    </row>
    <row r="36" spans="1:13" x14ac:dyDescent="0.2">
      <c r="A36" t="s">
        <v>10</v>
      </c>
      <c r="I36" t="s">
        <v>24</v>
      </c>
    </row>
    <row r="37" spans="1:13" x14ac:dyDescent="0.2">
      <c r="A37" t="s">
        <v>0</v>
      </c>
      <c r="B37" t="s">
        <v>2</v>
      </c>
      <c r="C37" t="s">
        <v>3</v>
      </c>
      <c r="D37" t="s">
        <v>4</v>
      </c>
      <c r="E37" t="s">
        <v>5</v>
      </c>
      <c r="I37" t="s">
        <v>13</v>
      </c>
      <c r="J37">
        <v>1</v>
      </c>
    </row>
    <row r="38" spans="1:13" x14ac:dyDescent="0.2">
      <c r="A38">
        <v>128</v>
      </c>
      <c r="B38">
        <v>17713</v>
      </c>
      <c r="C38">
        <v>15670</v>
      </c>
      <c r="D38">
        <v>1725</v>
      </c>
      <c r="E38" s="1">
        <f>C38/B38</f>
        <v>0.88466098345847688</v>
      </c>
      <c r="I38">
        <v>1</v>
      </c>
      <c r="J38" s="3">
        <f>B40/B47</f>
        <v>0.82207039532582571</v>
      </c>
      <c r="K38" s="3"/>
      <c r="L38" s="3"/>
      <c r="M38" s="3"/>
    </row>
    <row r="39" spans="1:13" x14ac:dyDescent="0.2">
      <c r="A39">
        <v>256</v>
      </c>
      <c r="B39">
        <v>39461</v>
      </c>
      <c r="C39">
        <v>34952</v>
      </c>
      <c r="D39">
        <v>3965</v>
      </c>
      <c r="E39" s="1">
        <f t="shared" ref="E39:E42" si="8">C39/B39</f>
        <v>0.88573528293758397</v>
      </c>
      <c r="I39">
        <v>2</v>
      </c>
      <c r="J39" s="3">
        <f>B40/B48</f>
        <v>1.7570142399645512</v>
      </c>
      <c r="K39" s="3"/>
      <c r="L39" s="3"/>
      <c r="M39" s="3"/>
    </row>
    <row r="40" spans="1:13" x14ac:dyDescent="0.2">
      <c r="A40">
        <v>512</v>
      </c>
      <c r="B40">
        <v>87234</v>
      </c>
      <c r="C40">
        <v>77275</v>
      </c>
      <c r="D40">
        <v>8949</v>
      </c>
      <c r="E40" s="1">
        <f t="shared" si="8"/>
        <v>0.88583579796868195</v>
      </c>
      <c r="I40">
        <v>4</v>
      </c>
      <c r="J40" s="3">
        <f>B40/B49</f>
        <v>3.3070740768822504</v>
      </c>
      <c r="K40" s="3"/>
      <c r="L40" s="3"/>
      <c r="M40" s="3"/>
    </row>
    <row r="41" spans="1:13" x14ac:dyDescent="0.2">
      <c r="A41">
        <v>1024</v>
      </c>
      <c r="B41">
        <v>191573</v>
      </c>
      <c r="C41">
        <v>169708</v>
      </c>
      <c r="D41">
        <v>19957</v>
      </c>
      <c r="E41" s="1">
        <f t="shared" si="8"/>
        <v>0.88586596232245673</v>
      </c>
      <c r="I41">
        <v>8</v>
      </c>
      <c r="J41" s="3">
        <f>B40/B50</f>
        <v>6.1488686825967438</v>
      </c>
      <c r="K41" s="3"/>
      <c r="L41" s="3"/>
      <c r="M41" s="3"/>
    </row>
    <row r="42" spans="1:13" x14ac:dyDescent="0.2">
      <c r="A42">
        <v>2048</v>
      </c>
      <c r="B42">
        <v>417528</v>
      </c>
      <c r="C42">
        <v>369789</v>
      </c>
      <c r="D42">
        <v>44005</v>
      </c>
      <c r="E42" s="1">
        <f t="shared" si="8"/>
        <v>0.88566275794677241</v>
      </c>
    </row>
    <row r="44" spans="1:13" x14ac:dyDescent="0.2">
      <c r="I44" t="s">
        <v>23</v>
      </c>
      <c r="K44" t="s">
        <v>30</v>
      </c>
    </row>
    <row r="45" spans="1:13" x14ac:dyDescent="0.2">
      <c r="A45" t="s">
        <v>14</v>
      </c>
      <c r="I45" t="s">
        <v>21</v>
      </c>
      <c r="J45">
        <v>1</v>
      </c>
      <c r="K45">
        <v>2</v>
      </c>
      <c r="L45">
        <v>4</v>
      </c>
      <c r="M45">
        <v>8</v>
      </c>
    </row>
    <row r="46" spans="1:13" x14ac:dyDescent="0.2">
      <c r="A46" t="s">
        <v>13</v>
      </c>
      <c r="B46" t="s">
        <v>2</v>
      </c>
      <c r="C46" t="s">
        <v>3</v>
      </c>
      <c r="D46" t="s">
        <v>4</v>
      </c>
      <c r="E46" t="s">
        <v>5</v>
      </c>
      <c r="F46" t="s">
        <v>8</v>
      </c>
      <c r="I46">
        <v>1</v>
      </c>
      <c r="J46" s="3">
        <v>1</v>
      </c>
      <c r="K46" s="3">
        <f>B48/B47</f>
        <v>0.4678791876737502</v>
      </c>
      <c r="L46" s="3">
        <f>B49/B47</f>
        <v>0.2485793714366489</v>
      </c>
      <c r="M46" s="3">
        <f>B50/B47</f>
        <v>0.13369457663855253</v>
      </c>
    </row>
    <row r="47" spans="1:13" x14ac:dyDescent="0.2">
      <c r="A47">
        <v>1</v>
      </c>
      <c r="B47">
        <v>106115</v>
      </c>
      <c r="C47">
        <v>93020</v>
      </c>
      <c r="D47">
        <v>9461</v>
      </c>
      <c r="E47" s="1">
        <f>C47/B47</f>
        <v>0.87659614569099564</v>
      </c>
      <c r="F47" s="2">
        <f>(B47*A47-B40)/A47</f>
        <v>18881</v>
      </c>
      <c r="I47">
        <v>2</v>
      </c>
      <c r="J47" s="3">
        <f>B47/B48</f>
        <v>2.1373038731897922</v>
      </c>
      <c r="K47" s="3">
        <v>1</v>
      </c>
      <c r="L47" s="3">
        <f>B49/B48</f>
        <v>0.53128965336663381</v>
      </c>
      <c r="M47" s="3">
        <f>B50/B48</f>
        <v>0.28574593647404783</v>
      </c>
    </row>
    <row r="48" spans="1:13" x14ac:dyDescent="0.2">
      <c r="A48">
        <v>2</v>
      </c>
      <c r="B48">
        <v>49649</v>
      </c>
      <c r="C48">
        <v>42371</v>
      </c>
      <c r="D48">
        <v>4157</v>
      </c>
      <c r="E48" s="1">
        <f t="shared" ref="E48:E50" si="9">C48/B48</f>
        <v>0.85341094483272573</v>
      </c>
      <c r="F48" s="2">
        <f>(B48*A48-B40)/A48</f>
        <v>6032</v>
      </c>
      <c r="I48">
        <v>4</v>
      </c>
      <c r="J48" s="3">
        <f>B47/B49</f>
        <v>4.0228599590567899</v>
      </c>
      <c r="K48" s="3">
        <f>B48/B49</f>
        <v>1.8822124497687467</v>
      </c>
      <c r="L48" s="3">
        <v>1</v>
      </c>
      <c r="M48" s="3">
        <f>B50/B49</f>
        <v>0.53783455910228217</v>
      </c>
    </row>
    <row r="49" spans="1:13" x14ac:dyDescent="0.2">
      <c r="A49">
        <v>4</v>
      </c>
      <c r="B49">
        <v>26378</v>
      </c>
      <c r="C49">
        <v>22110</v>
      </c>
      <c r="D49">
        <v>2097</v>
      </c>
      <c r="E49" s="1">
        <f t="shared" si="9"/>
        <v>0.83819849874895747</v>
      </c>
      <c r="F49" s="2">
        <f>(B49*A49-B40)/A49</f>
        <v>4569.5</v>
      </c>
      <c r="I49">
        <v>8</v>
      </c>
      <c r="J49" s="3">
        <f>B47/B50</f>
        <v>7.4797349686332559</v>
      </c>
      <c r="K49" s="3">
        <f>B47/B49</f>
        <v>4.0228599590567899</v>
      </c>
      <c r="L49" s="3">
        <f>B49/B50</f>
        <v>1.8593078170155777</v>
      </c>
      <c r="M49" s="3">
        <v>1</v>
      </c>
    </row>
    <row r="50" spans="1:13" x14ac:dyDescent="0.2">
      <c r="A50">
        <v>8</v>
      </c>
      <c r="B50">
        <v>14187</v>
      </c>
      <c r="C50">
        <v>11476</v>
      </c>
      <c r="D50">
        <v>1055</v>
      </c>
      <c r="E50" s="1">
        <f t="shared" si="9"/>
        <v>0.80890956509480505</v>
      </c>
      <c r="F50" s="2">
        <f>(B50*A50-B40)/A50</f>
        <v>3282.75</v>
      </c>
    </row>
    <row r="51" spans="1:13" x14ac:dyDescent="0.2">
      <c r="E51" s="1"/>
    </row>
    <row r="53" spans="1:13" x14ac:dyDescent="0.2">
      <c r="A53" t="s">
        <v>22</v>
      </c>
    </row>
    <row r="54" spans="1:13" x14ac:dyDescent="0.2">
      <c r="A54" t="s">
        <v>0</v>
      </c>
      <c r="B54" t="s">
        <v>2</v>
      </c>
      <c r="C54" t="s">
        <v>3</v>
      </c>
      <c r="D54" t="s">
        <v>4</v>
      </c>
      <c r="E54" t="s">
        <v>5</v>
      </c>
      <c r="I54" t="s">
        <v>25</v>
      </c>
    </row>
    <row r="55" spans="1:13" x14ac:dyDescent="0.2">
      <c r="A55">
        <v>128</v>
      </c>
      <c r="B55">
        <v>22974</v>
      </c>
      <c r="C55">
        <v>15004</v>
      </c>
      <c r="D55">
        <v>4259</v>
      </c>
      <c r="E55" s="1">
        <f>C55/B55</f>
        <v>0.65308609732741363</v>
      </c>
      <c r="I55" t="s">
        <v>0</v>
      </c>
      <c r="J55" t="s">
        <v>27</v>
      </c>
      <c r="K55" t="s">
        <v>26</v>
      </c>
      <c r="L55" t="s">
        <v>29</v>
      </c>
    </row>
    <row r="56" spans="1:13" x14ac:dyDescent="0.2">
      <c r="A56">
        <v>256</v>
      </c>
      <c r="B56">
        <v>52241</v>
      </c>
      <c r="C56">
        <v>33965</v>
      </c>
      <c r="D56">
        <v>9699</v>
      </c>
      <c r="E56" s="1">
        <f t="shared" ref="E56:E58" si="10">C56/B56</f>
        <v>0.65015983614402484</v>
      </c>
      <c r="I56">
        <v>128</v>
      </c>
      <c r="J56" s="3">
        <f>B55/B3</f>
        <v>2.6559537572254337</v>
      </c>
      <c r="K56" s="3">
        <f>B55/B21</f>
        <v>4.351136363636364</v>
      </c>
      <c r="L56">
        <v>1</v>
      </c>
    </row>
    <row r="57" spans="1:13" x14ac:dyDescent="0.2">
      <c r="A57">
        <v>512</v>
      </c>
      <c r="B57">
        <v>116828</v>
      </c>
      <c r="C57">
        <v>75694</v>
      </c>
      <c r="D57">
        <v>21691</v>
      </c>
      <c r="E57" s="1">
        <f t="shared" si="10"/>
        <v>0.64790974766323139</v>
      </c>
      <c r="I57">
        <v>256</v>
      </c>
      <c r="J57" s="3">
        <f t="shared" ref="J57:J60" si="11">B56/B4</f>
        <v>2.7391463926174495</v>
      </c>
      <c r="K57" s="3">
        <f t="shared" ref="K57:K60" si="12">B56/B22</f>
        <v>4.6031368402502419</v>
      </c>
      <c r="L57">
        <v>1</v>
      </c>
    </row>
    <row r="58" spans="1:13" x14ac:dyDescent="0.2">
      <c r="A58">
        <v>1024</v>
      </c>
      <c r="B58">
        <v>258927</v>
      </c>
      <c r="C58">
        <v>167359</v>
      </c>
      <c r="D58">
        <v>48059</v>
      </c>
      <c r="E58" s="1">
        <f t="shared" si="10"/>
        <v>0.64635592271180675</v>
      </c>
      <c r="I58">
        <v>512</v>
      </c>
      <c r="J58" s="3">
        <f t="shared" si="11"/>
        <v>2.7931908382345911</v>
      </c>
      <c r="K58" s="3">
        <f t="shared" si="12"/>
        <v>4.7931402313941085</v>
      </c>
      <c r="L58">
        <v>1</v>
      </c>
    </row>
    <row r="59" spans="1:13" x14ac:dyDescent="0.2">
      <c r="A59">
        <v>2048</v>
      </c>
      <c r="B59">
        <v>567795</v>
      </c>
      <c r="C59">
        <v>366257</v>
      </c>
      <c r="D59">
        <v>105323</v>
      </c>
      <c r="E59" s="1">
        <f>C59/B59</f>
        <v>0.64505147104148508</v>
      </c>
      <c r="I59">
        <v>1024</v>
      </c>
      <c r="J59" s="3">
        <f t="shared" si="11"/>
        <v>2.8254493076243166</v>
      </c>
      <c r="K59" s="3">
        <f t="shared" si="12"/>
        <v>4.9147179409308333</v>
      </c>
      <c r="L59">
        <v>1</v>
      </c>
    </row>
    <row r="60" spans="1:13" x14ac:dyDescent="0.2">
      <c r="I60">
        <v>2048</v>
      </c>
      <c r="J60" s="3">
        <f t="shared" si="11"/>
        <v>2.8502763457107432</v>
      </c>
      <c r="K60" s="3">
        <f t="shared" si="12"/>
        <v>5.0182951080471963</v>
      </c>
      <c r="L60">
        <v>1</v>
      </c>
    </row>
    <row r="62" spans="1:13" x14ac:dyDescent="0.2">
      <c r="I62" t="s">
        <v>28</v>
      </c>
      <c r="J62" s="3">
        <f>AVERAGE(J56:J60)</f>
        <v>2.7728033282825066</v>
      </c>
      <c r="K62" s="3">
        <f>AVERAGE(K56:K60)</f>
        <v>4.7360852968517495</v>
      </c>
    </row>
  </sheetData>
  <conditionalFormatting sqref="J12:M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M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51C3-BB28-FD49-B9C7-9673EA907889}">
  <dimension ref="A1:Z50"/>
  <sheetViews>
    <sheetView topLeftCell="A5" workbookViewId="0">
      <selection activeCell="E50" sqref="E44:E50"/>
    </sheetView>
  </sheetViews>
  <sheetFormatPr baseColWidth="10" defaultRowHeight="16" x14ac:dyDescent="0.2"/>
  <sheetData>
    <row r="1" spans="1:26" x14ac:dyDescent="0.2">
      <c r="A1" t="s">
        <v>31</v>
      </c>
    </row>
    <row r="2" spans="1:26" x14ac:dyDescent="0.2">
      <c r="A2" t="s">
        <v>15</v>
      </c>
      <c r="B2" t="s">
        <v>2</v>
      </c>
      <c r="C2" t="s">
        <v>16</v>
      </c>
      <c r="D2" t="s">
        <v>17</v>
      </c>
      <c r="E2" t="s">
        <v>5</v>
      </c>
    </row>
    <row r="3" spans="1:26" x14ac:dyDescent="0.2">
      <c r="A3">
        <v>1</v>
      </c>
      <c r="B3">
        <v>6423</v>
      </c>
      <c r="C3">
        <v>6165</v>
      </c>
      <c r="D3">
        <v>256</v>
      </c>
      <c r="E3" s="3">
        <f>C3/B3</f>
        <v>0.95983185427370388</v>
      </c>
    </row>
    <row r="4" spans="1:26" x14ac:dyDescent="0.2">
      <c r="A4">
        <v>2</v>
      </c>
      <c r="B4">
        <v>5271</v>
      </c>
      <c r="C4">
        <v>5013</v>
      </c>
      <c r="D4">
        <v>256</v>
      </c>
      <c r="E4" s="3">
        <f t="shared" ref="E4:E11" si="0">C4/B4</f>
        <v>0.95105293113261236</v>
      </c>
    </row>
    <row r="5" spans="1:26" x14ac:dyDescent="0.2">
      <c r="A5">
        <v>3</v>
      </c>
      <c r="B5">
        <v>4695</v>
      </c>
      <c r="C5">
        <v>4437</v>
      </c>
      <c r="D5">
        <v>256</v>
      </c>
      <c r="E5" s="3">
        <f t="shared" si="0"/>
        <v>0.94504792332268373</v>
      </c>
    </row>
    <row r="6" spans="1:26" x14ac:dyDescent="0.2">
      <c r="A6">
        <v>4</v>
      </c>
      <c r="B6">
        <v>4407</v>
      </c>
      <c r="C6">
        <v>4149</v>
      </c>
      <c r="D6">
        <v>256</v>
      </c>
      <c r="E6" s="3">
        <f t="shared" si="0"/>
        <v>0.94145677331518041</v>
      </c>
    </row>
    <row r="7" spans="1:26" x14ac:dyDescent="0.2">
      <c r="A7">
        <v>5</v>
      </c>
      <c r="B7">
        <v>4263</v>
      </c>
      <c r="C7">
        <v>4005</v>
      </c>
      <c r="D7">
        <v>256</v>
      </c>
      <c r="E7" s="3">
        <f t="shared" si="0"/>
        <v>0.93947923997185079</v>
      </c>
    </row>
    <row r="8" spans="1:26" x14ac:dyDescent="0.2">
      <c r="A8">
        <v>6</v>
      </c>
      <c r="B8">
        <v>4191</v>
      </c>
      <c r="C8">
        <v>3933</v>
      </c>
      <c r="D8">
        <v>256</v>
      </c>
      <c r="E8" s="3">
        <f t="shared" si="0"/>
        <v>0.93843951324266284</v>
      </c>
    </row>
    <row r="9" spans="1:26" x14ac:dyDescent="0.2">
      <c r="A9">
        <v>7</v>
      </c>
      <c r="B9">
        <v>4155</v>
      </c>
      <c r="C9">
        <v>3897</v>
      </c>
      <c r="D9">
        <v>256</v>
      </c>
      <c r="E9" s="3">
        <f t="shared" si="0"/>
        <v>0.93790613718411553</v>
      </c>
    </row>
    <row r="10" spans="1:26" x14ac:dyDescent="0.2">
      <c r="A10">
        <v>8</v>
      </c>
      <c r="B10">
        <v>4137</v>
      </c>
      <c r="C10">
        <v>3879</v>
      </c>
      <c r="D10">
        <v>256</v>
      </c>
      <c r="E10" s="3">
        <f t="shared" si="0"/>
        <v>0.9376359680928209</v>
      </c>
    </row>
    <row r="11" spans="1:26" x14ac:dyDescent="0.2">
      <c r="A11">
        <v>9</v>
      </c>
      <c r="B11">
        <v>1813</v>
      </c>
      <c r="C11">
        <v>1554</v>
      </c>
      <c r="D11">
        <v>257</v>
      </c>
      <c r="E11" s="3">
        <f t="shared" si="0"/>
        <v>0.8571428571428571</v>
      </c>
    </row>
    <row r="14" spans="1:26" x14ac:dyDescent="0.2">
      <c r="A14" t="s">
        <v>32</v>
      </c>
      <c r="H14" t="s">
        <v>18</v>
      </c>
      <c r="O14" t="s">
        <v>19</v>
      </c>
      <c r="V14" t="s">
        <v>20</v>
      </c>
    </row>
    <row r="15" spans="1:26" x14ac:dyDescent="0.2">
      <c r="A15" t="s">
        <v>15</v>
      </c>
      <c r="B15" t="s">
        <v>2</v>
      </c>
      <c r="C15" t="s">
        <v>16</v>
      </c>
      <c r="D15" t="s">
        <v>17</v>
      </c>
      <c r="E15" t="s">
        <v>5</v>
      </c>
      <c r="H15" t="s">
        <v>15</v>
      </c>
      <c r="I15" t="s">
        <v>2</v>
      </c>
      <c r="J15" t="s">
        <v>16</v>
      </c>
      <c r="K15" t="s">
        <v>17</v>
      </c>
      <c r="L15" t="s">
        <v>5</v>
      </c>
      <c r="O15" t="s">
        <v>15</v>
      </c>
      <c r="P15" t="s">
        <v>2</v>
      </c>
      <c r="Q15" t="s">
        <v>16</v>
      </c>
      <c r="R15" t="s">
        <v>17</v>
      </c>
      <c r="S15" t="s">
        <v>5</v>
      </c>
      <c r="V15" t="s">
        <v>15</v>
      </c>
      <c r="W15" t="s">
        <v>2</v>
      </c>
      <c r="X15" t="s">
        <v>16</v>
      </c>
      <c r="Y15" t="s">
        <v>17</v>
      </c>
      <c r="Z15" t="s">
        <v>5</v>
      </c>
    </row>
    <row r="16" spans="1:26" x14ac:dyDescent="0.2">
      <c r="A16">
        <v>1</v>
      </c>
      <c r="B16">
        <v>1066</v>
      </c>
      <c r="C16">
        <v>952</v>
      </c>
      <c r="D16">
        <v>32</v>
      </c>
      <c r="E16" s="3">
        <f>C16/B16</f>
        <v>0.89305816135084426</v>
      </c>
      <c r="H16">
        <v>1</v>
      </c>
      <c r="K16">
        <v>64</v>
      </c>
      <c r="L16" s="3" t="e">
        <f>J16/I16</f>
        <v>#DIV/0!</v>
      </c>
      <c r="O16">
        <v>1</v>
      </c>
      <c r="R16">
        <v>128</v>
      </c>
      <c r="S16" s="3" t="e">
        <f>Q16/P16</f>
        <v>#DIV/0!</v>
      </c>
      <c r="V16">
        <v>1</v>
      </c>
      <c r="Y16">
        <v>256</v>
      </c>
      <c r="Z16" s="3" t="e">
        <f>X16/W16</f>
        <v>#DIV/0!</v>
      </c>
    </row>
    <row r="17" spans="1:26" x14ac:dyDescent="0.2">
      <c r="A17">
        <v>2</v>
      </c>
      <c r="B17">
        <v>800</v>
      </c>
      <c r="C17">
        <v>728</v>
      </c>
      <c r="D17">
        <v>32</v>
      </c>
      <c r="E17" s="3">
        <f t="shared" ref="E17:E24" si="1">C17/B17</f>
        <v>0.91</v>
      </c>
      <c r="H17">
        <v>2</v>
      </c>
      <c r="K17">
        <v>64</v>
      </c>
      <c r="L17" s="3" t="e">
        <f t="shared" ref="L17:L24" si="2">J17/I17</f>
        <v>#DIV/0!</v>
      </c>
      <c r="O17">
        <v>2</v>
      </c>
      <c r="R17">
        <v>128</v>
      </c>
      <c r="S17" s="3" t="e">
        <f t="shared" ref="S17:S24" si="3">Q17/P17</f>
        <v>#DIV/0!</v>
      </c>
      <c r="V17">
        <v>2</v>
      </c>
      <c r="Y17">
        <v>256</v>
      </c>
      <c r="Z17" s="3" t="e">
        <f t="shared" ref="Z17:Z24" si="4">X17/W17</f>
        <v>#DIV/0!</v>
      </c>
    </row>
    <row r="18" spans="1:26" x14ac:dyDescent="0.2">
      <c r="A18">
        <v>3</v>
      </c>
      <c r="B18">
        <v>673</v>
      </c>
      <c r="C18">
        <v>616</v>
      </c>
      <c r="D18">
        <v>32</v>
      </c>
      <c r="E18" s="3">
        <f t="shared" si="1"/>
        <v>0.91530460624071319</v>
      </c>
      <c r="H18">
        <v>3</v>
      </c>
      <c r="K18">
        <v>64</v>
      </c>
      <c r="L18" s="3" t="e">
        <f t="shared" si="2"/>
        <v>#DIV/0!</v>
      </c>
      <c r="O18">
        <v>3</v>
      </c>
      <c r="R18">
        <v>128</v>
      </c>
      <c r="S18" s="3" t="e">
        <f t="shared" si="3"/>
        <v>#DIV/0!</v>
      </c>
      <c r="V18">
        <v>3</v>
      </c>
      <c r="Y18">
        <v>256</v>
      </c>
      <c r="Z18" s="3" t="e">
        <f t="shared" si="4"/>
        <v>#DIV/0!</v>
      </c>
    </row>
    <row r="19" spans="1:26" x14ac:dyDescent="0.2">
      <c r="A19">
        <v>4</v>
      </c>
      <c r="B19">
        <v>611</v>
      </c>
      <c r="C19">
        <v>560</v>
      </c>
      <c r="D19">
        <v>32</v>
      </c>
      <c r="E19" s="3">
        <f t="shared" si="1"/>
        <v>0.91653027823240585</v>
      </c>
      <c r="H19">
        <v>4</v>
      </c>
      <c r="K19">
        <v>64</v>
      </c>
      <c r="L19" s="3" t="e">
        <f t="shared" si="2"/>
        <v>#DIV/0!</v>
      </c>
      <c r="O19">
        <v>4</v>
      </c>
      <c r="R19">
        <v>128</v>
      </c>
      <c r="S19" s="3" t="e">
        <f t="shared" si="3"/>
        <v>#DIV/0!</v>
      </c>
      <c r="V19">
        <v>4</v>
      </c>
      <c r="Y19">
        <v>256</v>
      </c>
      <c r="Z19" s="3" t="e">
        <f t="shared" si="4"/>
        <v>#DIV/0!</v>
      </c>
    </row>
    <row r="20" spans="1:26" x14ac:dyDescent="0.2">
      <c r="A20">
        <v>5</v>
      </c>
      <c r="B20">
        <v>584</v>
      </c>
      <c r="C20">
        <v>532</v>
      </c>
      <c r="D20">
        <v>32</v>
      </c>
      <c r="E20" s="3">
        <f t="shared" si="1"/>
        <v>0.91095890410958902</v>
      </c>
      <c r="H20">
        <v>5</v>
      </c>
      <c r="K20">
        <v>64</v>
      </c>
      <c r="L20" s="3" t="e">
        <f t="shared" si="2"/>
        <v>#DIV/0!</v>
      </c>
      <c r="O20">
        <v>5</v>
      </c>
      <c r="R20">
        <v>128</v>
      </c>
      <c r="S20" s="3" t="e">
        <f t="shared" si="3"/>
        <v>#DIV/0!</v>
      </c>
      <c r="V20">
        <v>5</v>
      </c>
      <c r="Y20">
        <v>256</v>
      </c>
      <c r="Z20" s="3" t="e">
        <f t="shared" si="4"/>
        <v>#DIV/0!</v>
      </c>
    </row>
    <row r="21" spans="1:26" x14ac:dyDescent="0.2">
      <c r="A21">
        <v>6</v>
      </c>
      <c r="B21">
        <v>567</v>
      </c>
      <c r="C21">
        <v>518</v>
      </c>
      <c r="D21">
        <v>32</v>
      </c>
      <c r="E21" s="3">
        <f t="shared" si="1"/>
        <v>0.9135802469135802</v>
      </c>
      <c r="H21">
        <v>6</v>
      </c>
      <c r="K21">
        <v>64</v>
      </c>
      <c r="L21" s="3" t="e">
        <f t="shared" si="2"/>
        <v>#DIV/0!</v>
      </c>
      <c r="O21">
        <v>6</v>
      </c>
      <c r="R21">
        <v>128</v>
      </c>
      <c r="S21" s="3" t="e">
        <f t="shared" si="3"/>
        <v>#DIV/0!</v>
      </c>
      <c r="V21">
        <v>6</v>
      </c>
      <c r="Y21">
        <v>256</v>
      </c>
      <c r="Z21" s="3" t="e">
        <f t="shared" si="4"/>
        <v>#DIV/0!</v>
      </c>
    </row>
    <row r="22" spans="1:26" x14ac:dyDescent="0.2">
      <c r="A22">
        <v>7</v>
      </c>
      <c r="B22">
        <v>763</v>
      </c>
      <c r="C22">
        <v>715</v>
      </c>
      <c r="D22">
        <v>0</v>
      </c>
      <c r="E22" s="3">
        <f t="shared" si="1"/>
        <v>0.9370904325032765</v>
      </c>
      <c r="H22">
        <v>7</v>
      </c>
      <c r="K22">
        <v>0</v>
      </c>
      <c r="L22" s="3" t="e">
        <f t="shared" si="2"/>
        <v>#DIV/0!</v>
      </c>
      <c r="O22">
        <v>7</v>
      </c>
      <c r="R22">
        <v>0</v>
      </c>
      <c r="S22" s="3" t="e">
        <f t="shared" si="3"/>
        <v>#DIV/0!</v>
      </c>
      <c r="V22">
        <v>7</v>
      </c>
      <c r="Y22">
        <v>0</v>
      </c>
      <c r="Z22" s="3" t="e">
        <f t="shared" si="4"/>
        <v>#DIV/0!</v>
      </c>
    </row>
    <row r="23" spans="1:26" x14ac:dyDescent="0.2">
      <c r="A23">
        <v>8</v>
      </c>
      <c r="B23">
        <v>898</v>
      </c>
      <c r="C23">
        <v>835</v>
      </c>
      <c r="D23">
        <v>0</v>
      </c>
      <c r="E23" s="3">
        <f t="shared" si="1"/>
        <v>0.92984409799554568</v>
      </c>
      <c r="H23">
        <v>8</v>
      </c>
      <c r="K23">
        <v>0</v>
      </c>
      <c r="L23" s="3" t="e">
        <f t="shared" si="2"/>
        <v>#DIV/0!</v>
      </c>
      <c r="O23">
        <v>8</v>
      </c>
      <c r="R23">
        <v>0</v>
      </c>
      <c r="S23" s="3" t="e">
        <f t="shared" si="3"/>
        <v>#DIV/0!</v>
      </c>
      <c r="V23">
        <v>8</v>
      </c>
      <c r="Y23">
        <v>0</v>
      </c>
      <c r="Z23" s="3" t="e">
        <f t="shared" si="4"/>
        <v>#DIV/0!</v>
      </c>
    </row>
    <row r="24" spans="1:26" x14ac:dyDescent="0.2">
      <c r="A24">
        <v>9</v>
      </c>
      <c r="B24">
        <v>348</v>
      </c>
      <c r="C24">
        <v>276</v>
      </c>
      <c r="D24">
        <v>0</v>
      </c>
      <c r="E24" s="3">
        <f t="shared" si="1"/>
        <v>0.7931034482758621</v>
      </c>
      <c r="H24">
        <v>9</v>
      </c>
      <c r="K24">
        <v>0</v>
      </c>
      <c r="L24" s="3" t="e">
        <f t="shared" si="2"/>
        <v>#DIV/0!</v>
      </c>
      <c r="O24">
        <v>9</v>
      </c>
      <c r="R24">
        <v>0</v>
      </c>
      <c r="S24" s="3" t="e">
        <f t="shared" si="3"/>
        <v>#DIV/0!</v>
      </c>
      <c r="V24">
        <v>9</v>
      </c>
      <c r="Y24">
        <v>0</v>
      </c>
      <c r="Z24" s="3" t="e">
        <f t="shared" si="4"/>
        <v>#DIV/0!</v>
      </c>
    </row>
    <row r="28" spans="1:26" x14ac:dyDescent="0.2">
      <c r="A28" t="s">
        <v>33</v>
      </c>
    </row>
    <row r="29" spans="1:26" x14ac:dyDescent="0.2">
      <c r="A29" t="s">
        <v>15</v>
      </c>
      <c r="B29" t="s">
        <v>2</v>
      </c>
      <c r="C29" t="s">
        <v>16</v>
      </c>
      <c r="D29" t="s">
        <v>17</v>
      </c>
      <c r="E29" t="s">
        <v>5</v>
      </c>
    </row>
    <row r="30" spans="1:26" x14ac:dyDescent="0.2">
      <c r="A30">
        <v>1</v>
      </c>
      <c r="B30">
        <v>11545</v>
      </c>
      <c r="C30">
        <v>10519</v>
      </c>
      <c r="D30">
        <v>1024</v>
      </c>
      <c r="E30" s="3">
        <f>C30/B30</f>
        <v>0.91113035946297094</v>
      </c>
    </row>
    <row r="31" spans="1:26" x14ac:dyDescent="0.2">
      <c r="A31">
        <v>2</v>
      </c>
      <c r="B31">
        <v>10137</v>
      </c>
      <c r="C31">
        <v>9111</v>
      </c>
      <c r="D31">
        <v>1024</v>
      </c>
      <c r="E31" s="3">
        <f t="shared" ref="E31:E37" si="5">C31/B31</f>
        <v>0.89878662326131997</v>
      </c>
    </row>
    <row r="32" spans="1:26" x14ac:dyDescent="0.2">
      <c r="A32">
        <v>3</v>
      </c>
      <c r="B32">
        <v>9433</v>
      </c>
      <c r="C32">
        <v>8407</v>
      </c>
      <c r="D32">
        <v>1024</v>
      </c>
      <c r="E32" s="3">
        <f t="shared" si="5"/>
        <v>0.89123290575638714</v>
      </c>
    </row>
    <row r="33" spans="1:5" x14ac:dyDescent="0.2">
      <c r="A33">
        <v>4</v>
      </c>
      <c r="B33">
        <v>9081</v>
      </c>
      <c r="C33">
        <v>8055</v>
      </c>
      <c r="D33">
        <v>1024</v>
      </c>
      <c r="E33" s="3">
        <f t="shared" si="5"/>
        <v>0.8870168483647175</v>
      </c>
    </row>
    <row r="34" spans="1:5" x14ac:dyDescent="0.2">
      <c r="A34">
        <v>5</v>
      </c>
      <c r="B34">
        <v>8905</v>
      </c>
      <c r="C34">
        <v>7879</v>
      </c>
      <c r="D34">
        <v>1024</v>
      </c>
      <c r="E34" s="3">
        <f t="shared" si="5"/>
        <v>0.88478382930937671</v>
      </c>
    </row>
    <row r="35" spans="1:5" x14ac:dyDescent="0.2">
      <c r="A35">
        <v>6</v>
      </c>
      <c r="B35">
        <v>8817</v>
      </c>
      <c r="C35">
        <v>7791</v>
      </c>
      <c r="D35">
        <v>1024</v>
      </c>
      <c r="E35" s="3">
        <f t="shared" si="5"/>
        <v>0.88363388907791762</v>
      </c>
    </row>
    <row r="36" spans="1:5" x14ac:dyDescent="0.2">
      <c r="A36">
        <v>7</v>
      </c>
      <c r="B36">
        <v>8773</v>
      </c>
      <c r="C36">
        <v>7747</v>
      </c>
      <c r="D36">
        <v>1024</v>
      </c>
      <c r="E36" s="3">
        <f t="shared" si="5"/>
        <v>0.88305026786732022</v>
      </c>
    </row>
    <row r="37" spans="1:5" x14ac:dyDescent="0.2">
      <c r="A37">
        <v>8</v>
      </c>
      <c r="B37">
        <v>8751</v>
      </c>
      <c r="C37">
        <v>7725</v>
      </c>
      <c r="D37">
        <v>1024</v>
      </c>
      <c r="E37" s="3">
        <f t="shared" si="5"/>
        <v>0.88275625642783684</v>
      </c>
    </row>
    <row r="38" spans="1:5" x14ac:dyDescent="0.2">
      <c r="E38" s="3"/>
    </row>
    <row r="41" spans="1:5" x14ac:dyDescent="0.2">
      <c r="A41" t="s">
        <v>34</v>
      </c>
    </row>
    <row r="42" spans="1:5" x14ac:dyDescent="0.2">
      <c r="A42" t="s">
        <v>15</v>
      </c>
      <c r="B42" t="s">
        <v>2</v>
      </c>
      <c r="C42" t="s">
        <v>16</v>
      </c>
      <c r="D42" t="s">
        <v>17</v>
      </c>
      <c r="E42" t="s">
        <v>5</v>
      </c>
    </row>
    <row r="43" spans="1:5" x14ac:dyDescent="0.2">
      <c r="A43">
        <v>1</v>
      </c>
      <c r="B43">
        <v>7475</v>
      </c>
      <c r="C43">
        <v>6688</v>
      </c>
      <c r="D43">
        <v>513</v>
      </c>
      <c r="E43" s="3">
        <f>C43/B43</f>
        <v>0.89471571906354519</v>
      </c>
    </row>
    <row r="44" spans="1:5" x14ac:dyDescent="0.2">
      <c r="A44">
        <v>2</v>
      </c>
      <c r="B44">
        <v>5929</v>
      </c>
      <c r="C44">
        <v>5280</v>
      </c>
      <c r="D44">
        <v>513</v>
      </c>
      <c r="E44" s="3">
        <f t="shared" ref="E44:E50" si="6">C44/B44</f>
        <v>0.89053803339517623</v>
      </c>
    </row>
    <row r="45" spans="1:5" x14ac:dyDescent="0.2">
      <c r="A45">
        <v>3</v>
      </c>
      <c r="B45">
        <v>5161</v>
      </c>
      <c r="C45">
        <v>4576</v>
      </c>
      <c r="D45">
        <v>513</v>
      </c>
      <c r="E45" s="3">
        <f t="shared" si="6"/>
        <v>0.88664987405541562</v>
      </c>
    </row>
    <row r="46" spans="1:5" x14ac:dyDescent="0.2">
      <c r="A46">
        <v>4</v>
      </c>
      <c r="B46">
        <v>4778</v>
      </c>
      <c r="C46">
        <v>4224</v>
      </c>
      <c r="D46">
        <v>513</v>
      </c>
      <c r="E46" s="3">
        <f t="shared" si="6"/>
        <v>0.88405190456257854</v>
      </c>
    </row>
    <row r="47" spans="1:5" x14ac:dyDescent="0.2">
      <c r="A47">
        <v>5</v>
      </c>
      <c r="B47">
        <v>4586</v>
      </c>
      <c r="C47">
        <v>4048</v>
      </c>
      <c r="D47">
        <v>513</v>
      </c>
      <c r="E47" s="3">
        <f t="shared" si="6"/>
        <v>0.88268643698211946</v>
      </c>
    </row>
    <row r="48" spans="1:5" x14ac:dyDescent="0.2">
      <c r="A48">
        <v>6</v>
      </c>
      <c r="B48">
        <v>4490</v>
      </c>
      <c r="C48">
        <v>3960</v>
      </c>
      <c r="D48">
        <v>513</v>
      </c>
      <c r="E48" s="3">
        <f t="shared" si="6"/>
        <v>0.8819599109131403</v>
      </c>
    </row>
    <row r="49" spans="1:5" x14ac:dyDescent="0.2">
      <c r="A49">
        <v>7</v>
      </c>
      <c r="B49">
        <v>4442</v>
      </c>
      <c r="C49">
        <v>3916</v>
      </c>
      <c r="D49">
        <v>513</v>
      </c>
      <c r="E49" s="3">
        <f t="shared" si="6"/>
        <v>0.88158487167942368</v>
      </c>
    </row>
    <row r="50" spans="1:5" x14ac:dyDescent="0.2">
      <c r="A50">
        <v>8</v>
      </c>
      <c r="B50">
        <v>4418</v>
      </c>
      <c r="C50">
        <v>3894</v>
      </c>
      <c r="D50">
        <v>513</v>
      </c>
      <c r="E50" s="3">
        <f t="shared" si="6"/>
        <v>0.88139429606156627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LUT</vt:lpstr>
      <vt:lpstr>Shifting</vt:lpstr>
      <vt:lpstr>FFT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Fischer</dc:creator>
  <cp:lastModifiedBy>Tim Fischer</cp:lastModifiedBy>
  <dcterms:created xsi:type="dcterms:W3CDTF">2019-08-12T08:24:46Z</dcterms:created>
  <dcterms:modified xsi:type="dcterms:W3CDTF">2019-08-18T18:04:14Z</dcterms:modified>
</cp:coreProperties>
</file>