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ensh\Desktop\Graduation Research\EconomicDisparity\"/>
    </mc:Choice>
  </mc:AlternateContent>
  <xr:revisionPtr revIDLastSave="0" documentId="13_ncr:1_{950DEAC4-6158-47DC-927B-2C8146BAAB4B}" xr6:coauthVersionLast="44" xr6:coauthVersionMax="45" xr10:uidLastSave="{00000000-0000-0000-0000-000000000000}"/>
  <bookViews>
    <workbookView xWindow="29745" yWindow="1230" windowWidth="21465" windowHeight="138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P4" i="1" l="1"/>
  <c r="P5" i="1"/>
  <c r="P6" i="1"/>
  <c r="P7" i="1"/>
  <c r="P8" i="1"/>
  <c r="P3" i="1"/>
  <c r="Q4" i="1"/>
  <c r="Q5" i="1"/>
  <c r="Q6" i="1"/>
  <c r="Q7" i="1"/>
  <c r="Q8" i="1"/>
  <c r="Q3" i="1"/>
  <c r="L7" i="1" l="1"/>
  <c r="M7" i="1" s="1"/>
  <c r="N7" i="1" s="1"/>
  <c r="I3" i="1"/>
  <c r="I4" i="1"/>
  <c r="I5" i="1"/>
  <c r="I6" i="1"/>
  <c r="I7" i="1"/>
  <c r="I8" i="1"/>
  <c r="F4" i="1"/>
  <c r="F5" i="1"/>
  <c r="F6" i="1"/>
  <c r="F7" i="1"/>
  <c r="F8" i="1"/>
  <c r="F9" i="1"/>
  <c r="F3" i="1"/>
  <c r="L3" i="1" l="1"/>
  <c r="M3" i="1" s="1"/>
  <c r="N3" i="1" s="1"/>
  <c r="L5" i="1"/>
  <c r="M5" i="1" s="1"/>
  <c r="N5" i="1" s="1"/>
  <c r="L4" i="1"/>
  <c r="M4" i="1" s="1"/>
  <c r="N4" i="1" s="1"/>
  <c r="L6" i="1"/>
  <c r="M6" i="1" s="1"/>
  <c r="N6" i="1" s="1"/>
  <c r="L8" i="1"/>
  <c r="M8" i="1" s="1"/>
  <c r="N8" i="1" s="1"/>
</calcChain>
</file>

<file path=xl/sharedStrings.xml><?xml version="1.0" encoding="utf-8"?>
<sst xmlns="http://schemas.openxmlformats.org/spreadsheetml/2006/main" count="6" uniqueCount="6">
  <si>
    <t>倍率</t>
    <rPh sb="0" eb="2">
      <t>バイリツ</t>
    </rPh>
    <phoneticPr fontId="1"/>
  </si>
  <si>
    <t>y</t>
    <phoneticPr fontId="1"/>
  </si>
  <si>
    <t>x</t>
    <phoneticPr fontId="1"/>
  </si>
  <si>
    <t>x</t>
    <phoneticPr fontId="1"/>
  </si>
  <si>
    <t>y</t>
    <phoneticPr fontId="1"/>
  </si>
  <si>
    <t>x/m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</si>
</sst>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76438522107813"/>
          <c:y val="0.12056737588652482"/>
          <c:w val="0.74481651663568582"/>
          <c:h val="0.694066286926899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132688652645209E-2"/>
                  <c:y val="9.6833640475791586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050" b="1" baseline="0"/>
                      <a:t>y = 12.041ln</a:t>
                    </a:r>
                    <a:r>
                      <a:rPr lang="en-US" altLang="ja-JP" sz="1100" b="1" baseline="0"/>
                      <a:t>(</a:t>
                    </a:r>
                    <a:r>
                      <a:rPr lang="en-US" altLang="ja-JP" sz="1050" b="1" baseline="0"/>
                      <a:t>x) - 58.859</a:t>
                    </a:r>
                    <a:endParaRPr lang="en-US" altLang="ja-JP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195</c:v>
                </c:pt>
                <c:pt idx="1">
                  <c:v>330</c:v>
                </c:pt>
                <c:pt idx="2">
                  <c:v>695</c:v>
                </c:pt>
                <c:pt idx="3">
                  <c:v>900</c:v>
                </c:pt>
                <c:pt idx="4">
                  <c:v>1800</c:v>
                </c:pt>
                <c:pt idx="5">
                  <c:v>4000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23</c:v>
                </c:pt>
                <c:pt idx="4">
                  <c:v>33</c:v>
                </c:pt>
                <c:pt idx="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3-4EA7-B5F0-9663B3FC3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3272"/>
        <c:axId val="598354584"/>
      </c:scatterChart>
      <c:valAx>
        <c:axId val="59835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所得</a:t>
                </a:r>
                <a:r>
                  <a:rPr lang="en-US" altLang="ja-JP" sz="1200" b="1"/>
                  <a:t>[</a:t>
                </a:r>
                <a:r>
                  <a:rPr lang="ja-JP" altLang="en-US" sz="1200" b="1"/>
                  <a:t>万円</a:t>
                </a:r>
                <a:r>
                  <a:rPr lang="en-US" altLang="ja-JP" sz="1200" b="1"/>
                  <a:t>]</a:t>
                </a:r>
                <a:endParaRPr lang="ja-JP" altLang="en-US" sz="1200" b="1"/>
              </a:p>
            </c:rich>
          </c:tx>
          <c:layout>
            <c:manualLayout>
              <c:xMode val="edge"/>
              <c:yMode val="edge"/>
              <c:x val="0.45046972576703775"/>
              <c:y val="0.889804824928798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354584"/>
        <c:crosses val="autoZero"/>
        <c:crossBetween val="midCat"/>
      </c:valAx>
      <c:valAx>
        <c:axId val="59835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税率</a:t>
                </a:r>
                <a:r>
                  <a:rPr lang="en-US" altLang="ja-JP" sz="1200" b="1"/>
                  <a:t>[%]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35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 altLang="en-US"/>
          </a:p>
        </c:rich>
      </c:tx>
      <c:layout>
        <c:manualLayout>
          <c:xMode val="edge"/>
          <c:yMode val="edge"/>
          <c:x val="0.3960833333333333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Sheet1!$L$3:$L$8</c:f>
              <c:numCache>
                <c:formatCode>General</c:formatCode>
                <c:ptCount val="6"/>
                <c:pt idx="0">
                  <c:v>17.0625</c:v>
                </c:pt>
                <c:pt idx="1">
                  <c:v>28.874999999999996</c:v>
                </c:pt>
                <c:pt idx="2">
                  <c:v>60.812499999999993</c:v>
                </c:pt>
                <c:pt idx="3">
                  <c:v>78.75</c:v>
                </c:pt>
                <c:pt idx="4">
                  <c:v>157.5</c:v>
                </c:pt>
                <c:pt idx="5">
                  <c:v>350</c:v>
                </c:pt>
              </c:numCache>
            </c:numRef>
          </c:xVal>
          <c:yVal>
            <c:numRef>
              <c:f>Sheet1!$N$3:$N$8</c:f>
              <c:numCache>
                <c:formatCode>General</c:formatCode>
                <c:ptCount val="6"/>
                <c:pt idx="0">
                  <c:v>4.6331876846660762</c:v>
                </c:pt>
                <c:pt idx="1">
                  <c:v>10.967874652359193</c:v>
                </c:pt>
                <c:pt idx="2">
                  <c:v>19.936242532445668</c:v>
                </c:pt>
                <c:pt idx="3">
                  <c:v>23.048635345188025</c:v>
                </c:pt>
                <c:pt idx="4">
                  <c:v>31.394820546310335</c:v>
                </c:pt>
                <c:pt idx="5">
                  <c:v>41.009651716468518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3-483B-863B-FFDB8DB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04424"/>
        <c:axId val="599504752"/>
      </c:scatterChart>
      <c:valAx>
        <c:axId val="59950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504752"/>
        <c:crosses val="autoZero"/>
        <c:crossBetween val="midCat"/>
      </c:valAx>
      <c:valAx>
        <c:axId val="5995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50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</xdr:row>
      <xdr:rowOff>200025</xdr:rowOff>
    </xdr:from>
    <xdr:to>
      <xdr:col>8</xdr:col>
      <xdr:colOff>0</xdr:colOff>
      <xdr:row>20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FD8E5E-B1F2-4382-ADF0-1F0173223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758825</xdr:colOff>
      <xdr:row>8</xdr:row>
      <xdr:rowOff>60325</xdr:rowOff>
    </xdr:from>
    <xdr:to>
      <xdr:col>15</xdr:col>
      <xdr:colOff>269875</xdr:colOff>
      <xdr:row>20</xdr:row>
      <xdr:rowOff>60325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E6F58B7-3B6A-4BAD-9B0E-19D172551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9"/>
  <sheetViews>
    <sheetView tabSelected="1" workbookViewId="0">
      <selection activeCell="S6" sqref="S6"/>
    </sheetView>
  </sheetViews>
  <sheetFormatPr defaultRowHeight="18.75"/>
  <cols>
    <col min="9" max="9" width="12.375" customWidth="1"/>
    <col min="12" max="12" width="10.625" customWidth="1"/>
  </cols>
  <sheetData>
    <row r="2" spans="2:18">
      <c r="K2" t="s">
        <v>0</v>
      </c>
      <c r="L2" t="s">
        <v>2</v>
      </c>
      <c r="N2" t="s">
        <v>1</v>
      </c>
      <c r="P2" t="s">
        <v>3</v>
      </c>
      <c r="Q2" t="s">
        <v>5</v>
      </c>
      <c r="R2" t="s">
        <v>4</v>
      </c>
    </row>
    <row r="3" spans="2:18">
      <c r="B3">
        <v>195</v>
      </c>
      <c r="C3">
        <v>5</v>
      </c>
      <c r="E3">
        <v>0</v>
      </c>
      <c r="F3">
        <f>E3^(1/4)</f>
        <v>0</v>
      </c>
      <c r="I3">
        <f>12.041*LN(B3) - 58.859</f>
        <v>4.6331876846660762</v>
      </c>
      <c r="K3">
        <f>350/4000</f>
        <v>8.7499999999999994E-2</v>
      </c>
      <c r="L3">
        <f>B3*$K$3</f>
        <v>17.0625</v>
      </c>
      <c r="M3">
        <f>12.041*LN(L3/$K$3) - 58.859</f>
        <v>4.6331876846660762</v>
      </c>
      <c r="N3">
        <f>M3</f>
        <v>4.6331876846660762</v>
      </c>
      <c r="P3">
        <f>Q3*$K$3</f>
        <v>17.590283608371145</v>
      </c>
      <c r="Q3">
        <f>EXP((R3+58.859)/12.041)</f>
        <v>201.03181266709882</v>
      </c>
      <c r="R3">
        <v>5</v>
      </c>
    </row>
    <row r="4" spans="2:18">
      <c r="B4">
        <v>330</v>
      </c>
      <c r="C4">
        <v>10</v>
      </c>
      <c r="E4">
        <v>2</v>
      </c>
      <c r="F4">
        <f t="shared" ref="F4:F9" si="0">E4^(1/4)</f>
        <v>1.189207115002721</v>
      </c>
      <c r="I4">
        <f t="shared" ref="I4:I8" si="1">12.041*LN(B4) - 58.859</f>
        <v>10.967874652359193</v>
      </c>
      <c r="L4">
        <f t="shared" ref="L4:L8" si="2">B4*$K$3</f>
        <v>28.874999999999996</v>
      </c>
      <c r="M4">
        <f t="shared" ref="M4:M8" si="3">12.041*LN(L4/$K$3) - 58.859</f>
        <v>10.967874652359193</v>
      </c>
      <c r="N4">
        <f t="shared" ref="N4:N8" si="4">M4</f>
        <v>10.967874652359193</v>
      </c>
      <c r="P4">
        <f t="shared" ref="P4:P8" si="5">Q4*$K$3</f>
        <v>26.644815327922711</v>
      </c>
      <c r="Q4">
        <f t="shared" ref="Q4:Q8" si="6">EXP((R4+58.859)/12.041)</f>
        <v>304.51217517625957</v>
      </c>
      <c r="R4">
        <v>10</v>
      </c>
    </row>
    <row r="5" spans="2:18">
      <c r="B5">
        <v>695</v>
      </c>
      <c r="C5">
        <v>20</v>
      </c>
      <c r="E5">
        <v>4</v>
      </c>
      <c r="F5">
        <f t="shared" si="0"/>
        <v>1.4142135623730949</v>
      </c>
      <c r="I5">
        <f t="shared" si="1"/>
        <v>19.936242532445668</v>
      </c>
      <c r="L5">
        <f t="shared" si="2"/>
        <v>60.812499999999993</v>
      </c>
      <c r="M5">
        <f t="shared" si="3"/>
        <v>19.936242532445668</v>
      </c>
      <c r="N5">
        <f t="shared" si="4"/>
        <v>19.936242532445668</v>
      </c>
      <c r="P5">
        <f t="shared" si="5"/>
        <v>61.135358086506642</v>
      </c>
      <c r="Q5">
        <f t="shared" si="6"/>
        <v>698.68980670293308</v>
      </c>
      <c r="R5">
        <v>20</v>
      </c>
    </row>
    <row r="6" spans="2:18">
      <c r="B6">
        <v>900</v>
      </c>
      <c r="C6">
        <v>23</v>
      </c>
      <c r="E6">
        <v>6</v>
      </c>
      <c r="F6">
        <f t="shared" si="0"/>
        <v>1.5650845800732873</v>
      </c>
      <c r="I6">
        <f t="shared" si="1"/>
        <v>23.048635345188025</v>
      </c>
      <c r="L6">
        <f t="shared" si="2"/>
        <v>78.75</v>
      </c>
      <c r="M6">
        <f t="shared" si="3"/>
        <v>23.048635345188025</v>
      </c>
      <c r="N6">
        <f t="shared" si="4"/>
        <v>23.048635345188025</v>
      </c>
      <c r="P6">
        <f t="shared" si="5"/>
        <v>78.432558856646722</v>
      </c>
      <c r="Q6">
        <f t="shared" si="6"/>
        <v>896.37210121881969</v>
      </c>
      <c r="R6">
        <v>23</v>
      </c>
    </row>
    <row r="7" spans="2:18">
      <c r="B7">
        <v>1800</v>
      </c>
      <c r="C7">
        <v>33</v>
      </c>
      <c r="E7">
        <v>8</v>
      </c>
      <c r="F7">
        <f t="shared" si="0"/>
        <v>1.681792830507429</v>
      </c>
      <c r="I7">
        <f t="shared" si="1"/>
        <v>31.394820546310335</v>
      </c>
      <c r="L7">
        <f t="shared" si="2"/>
        <v>157.5</v>
      </c>
      <c r="M7">
        <f t="shared" si="3"/>
        <v>31.394820546310335</v>
      </c>
      <c r="N7">
        <f t="shared" si="4"/>
        <v>31.394820546310335</v>
      </c>
      <c r="P7">
        <f t="shared" si="5"/>
        <v>179.96006023419997</v>
      </c>
      <c r="Q7">
        <f t="shared" si="6"/>
        <v>2056.6864026765711</v>
      </c>
      <c r="R7">
        <v>33</v>
      </c>
    </row>
    <row r="8" spans="2:18">
      <c r="B8">
        <v>4000</v>
      </c>
      <c r="C8">
        <v>40</v>
      </c>
      <c r="E8">
        <v>10</v>
      </c>
      <c r="F8">
        <f t="shared" si="0"/>
        <v>1.778279410038923</v>
      </c>
      <c r="I8">
        <f t="shared" si="1"/>
        <v>41.009651716468518</v>
      </c>
      <c r="L8">
        <f t="shared" si="2"/>
        <v>350</v>
      </c>
      <c r="M8">
        <f t="shared" si="3"/>
        <v>41.009651716468518</v>
      </c>
      <c r="N8">
        <f t="shared" si="4"/>
        <v>41.009651716468518</v>
      </c>
      <c r="P8">
        <f t="shared" si="5"/>
        <v>321.84884275192519</v>
      </c>
      <c r="Q8">
        <f t="shared" si="6"/>
        <v>3678.2724885934313</v>
      </c>
      <c r="R8">
        <v>40</v>
      </c>
    </row>
    <row r="9" spans="2:18">
      <c r="E9">
        <v>12</v>
      </c>
      <c r="F9">
        <f t="shared" si="0"/>
        <v>1.8612097182041991</v>
      </c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Koshino_Lab</dc:creator>
  <cp:lastModifiedBy>古谷賢士</cp:lastModifiedBy>
  <dcterms:created xsi:type="dcterms:W3CDTF">2015-06-05T18:19:34Z</dcterms:created>
  <dcterms:modified xsi:type="dcterms:W3CDTF">2020-02-24T18:14:59Z</dcterms:modified>
</cp:coreProperties>
</file>