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hpilli\Desktop\"/>
    </mc:Choice>
  </mc:AlternateContent>
  <bookViews>
    <workbookView xWindow="0" yWindow="0" windowWidth="19200" windowHeight="1159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D17" i="24" l="1"/>
  <c r="E20" i="24"/>
  <c r="E23" i="24" l="1"/>
  <c r="E17" i="24"/>
  <c r="D69" i="7" l="1"/>
  <c r="G23" i="24"/>
  <c r="G20" i="24"/>
  <c r="G17" i="24"/>
  <c r="C75" i="23"/>
  <c r="C93" i="23" s="1"/>
  <c r="C104" i="23" s="1"/>
  <c r="C74" i="23"/>
  <c r="B44" i="5" l="1"/>
  <c r="B42" i="5"/>
  <c r="B11" i="5"/>
  <c r="B10" i="5"/>
  <c r="D20" i="7"/>
  <c r="D19" i="7"/>
  <c r="D68" i="7"/>
  <c r="B69" i="7"/>
  <c r="B68" i="7"/>
  <c r="F59" i="7"/>
  <c r="D59" i="7"/>
  <c r="C59" i="7"/>
  <c r="D23" i="7"/>
  <c r="F48" i="23"/>
  <c r="B44" i="24"/>
  <c r="B42" i="24"/>
  <c r="F23" i="24"/>
  <c r="F20" i="24"/>
  <c r="F17" i="24"/>
  <c r="A12" i="24"/>
  <c r="B11" i="24"/>
  <c r="D23" i="24" l="1"/>
  <c r="D20" i="24"/>
  <c r="C57" i="23" l="1"/>
  <c r="C56" i="23"/>
  <c r="D14" i="23"/>
  <c r="F42" i="23"/>
  <c r="F44" i="23"/>
  <c r="F45" i="23"/>
  <c r="F46" i="23"/>
  <c r="F47" i="23" l="1"/>
  <c r="F41"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<sst xmlns="http://schemas.openxmlformats.org/spreadsheetml/2006/main" count="668" uniqueCount="494">
  <si>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</si>
  <si>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</si>
  <si>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</si>
  <si>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</si>
  <si>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</si>
  <si>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</si>
  <si>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</si>
  <si>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</si>
  <si>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</si>
  <si>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</si>
  <si>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</si>
  <si>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</si>
  <si>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</si>
  <si>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</si>
  <si>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</si>
  <si>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</si>
  <si>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</si>
  <si>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</si>
  <si>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</si>
  <si>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</si>
  <si>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</si>
  <si>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</si>
  <si>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</si>
  <si>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</si>
  <si>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</si>
  <si>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</si>
  <si>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</si>
  <si>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</si>
  <si>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</si>
  <si>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</si>
  <si>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</si>
  <si>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</si>
  <si>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</si>
  <si>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</si>
  <si>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</si>
  <si>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</si>
  <si>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</si>
  <si>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</si>
  <si>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</si>
  <si>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</si>
  <si>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</si>
  <si>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</si>
  <si>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</si>
  <si>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</si>
  <si>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</si>
  <si>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</si>
  <si>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</si>
  <si>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</si>
  <si>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</si>
  <si>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</si>
  <si>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</si>
  <si>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</si>
  <si>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</si>
  <si>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</si>
  <si>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</si>
  <si>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</si>
  <si>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</si>
  <si>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</si>
  <si>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</si>
  <si>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</si>
  <si>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</si>
  <si>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</si>
  <si>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</si>
  <si>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</si>
  <si>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</si>
  <si>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</si>
  <si>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</si>
  <si>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</si>
  <si>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</si>
  <si>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</si>
  <si>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</si>
  <si>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</si>
  <si>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</si>
  <si>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</si>
  <si>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</si>
  <si>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</si>
  <si>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</si>
  <si>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</si>
  <si>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</si>
  <si>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</si>
  <si>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</si>
  <si>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</si>
  <si>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</si>
  <si>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</si>
  <si>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</si>
  <si>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</si>
  <si>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</si>
  <si>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</si>
  <si>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</si>
  <si>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</si>
  <si>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</si>
  <si>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</si>
  <si>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</si>
  <si>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</si>
  <si>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</si>
  <si>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</si>
  <si>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</si>
  <si>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</si>
  <si>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</si>
  <si>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</si>
  <si>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</si>
  <si>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</si>
  <si>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</si>
  <si>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</si>
  <si>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</si>
  <si>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</si>
  <si>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</si>
  <si>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</si>
  <si>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</si>
  <si>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</si>
  <si>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</si>
  <si>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</si>
  <si>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</si>
  <si>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</si>
  <si>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</si>
  <si>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</si>
  <si>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</si>
  <si>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</si>
  <si>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</si>
  <si>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</si>
  <si>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</si>
  <si>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</si>
  <si>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</si>
  <si>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</si>
  <si>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</si>
  <si>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</si>
  <si>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</si>
  <si>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</si>
  <si>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</si>
  <si>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</si>
  <si>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</si>
  <si>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</si>
  <si>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</si>
  <si>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</si>
  <si>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</si>
  <si>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</si>
  <si>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</si>
  <si>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</si>
  <si>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</si>
  <si>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</si>
  <si>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</si>
  <si>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</si>
  <si>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</si>
  <si>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</si>
  <si>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</si>
  <si>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</si>
  <si>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</si>
  <si>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</si>
  <si>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</si>
  <si>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</si>
  <si>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</si>
  <si>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</si>
  <si>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</si>
  <si>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</si>
  <si>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</si>
  <si>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</si>
  <si>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</si>
  <si>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</si>
  <si>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</si>
  <si>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</si>
  <si>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</si>
  <si>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</si>
  <si>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</si>
  <si>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</si>
  <si>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</si>
  <si>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</si>
  <si>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</si>
  <si>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</si>
  <si>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</si>
  <si>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</si>
  <si>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</si>
  <si>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</si>
  <si>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</si>
  <si>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</si>
  <si>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</si>
  <si>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</si>
  <si>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</si>
  <si>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</si>
  <si>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</si>
  <si>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</si>
  <si>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</si>
  <si>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</si>
  <si>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</si>
  <si>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</si>
  <si>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</si>
  <si>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</si>
  <si>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</si>
  <si>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</si>
  <si>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</si>
  <si>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</si>
  <si>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</si>
  <si>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</si>
  <si>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</si>
  <si>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</si>
  <si>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</si>
  <si>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</si>
  <si>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</si>
  <si>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</si>
  <si>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</si>
  <si>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</si>
  <si>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</si>
  <si>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</si>
  <si>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</si>
  <si>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</si>
  <si>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</si>
  <si>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</si>
  <si>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</si>
  <si>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</si>
  <si>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</si>
  <si>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</si>
  <si>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</si>
  <si>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</si>
  <si>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</si>
  <si>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</si>
  <si>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</si>
  <si>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</si>
  <si>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</si>
  <si>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</si>
  <si>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</si>
  <si>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</si>
  <si>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</si>
  <si>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</si>
  <si>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</si>
  <si>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</si>
  <si>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</si>
  <si>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</si>
  <si>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</si>
  <si>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</si>
  <si>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</si>
  <si>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</si>
  <si>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</si>
  <si>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</si>
  <si>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</si>
  <si>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</si>
  <si>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</si>
  <si>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</si>
  <si>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</si>
  <si>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</si>
  <si>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</si>
  <si>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</si>
  <si>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</si>
  <si>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</si>
  <si>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</si>
  <si>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</si>
  <si>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</si>
  <si>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</si>
  <si>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</si>
  <si>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</si>
  <si>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</si>
  <si>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</si>
  <si>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</si>
  <si>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</si>
  <si>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</si>
  <si>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</si>
  <si>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</si>
  <si>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</si>
  <si>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</si>
  <si>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</si>
  <si>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</si>
  <si>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</si>
  <si>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</si>
  <si>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</si>
  <si>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</si>
  <si>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</si>
  <si>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</si>
  <si>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</si>
  <si>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</si>
  <si>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</si>
  <si>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</si>
  <si>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</si>
  <si>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</si>
  <si>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</si>
  <si>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</si>
  <si>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</si>
  <si>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</si>
  <si>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</si>
  <si>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</si>
  <si>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</si>
  <si>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</si>
  <si>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</si>
  <si>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</si>
  <si>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</si>
  <si>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</si>
  <si>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</si>
  <si>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</si>
  <si>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</si>
  <si>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</si>
  <si>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</si>
  <si>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</si>
  <si>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</si>
  <si>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</si>
  <si>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</si>
  <si>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</si>
  <si>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</si>
  <si>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</si>
  <si>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</si>
  <si>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</si>
  <si>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</si>
  <si>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</si>
  <si>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</si>
  <si>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</si>
  <si>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</si>
  <si>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</si>
  <si>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</si>
  <si>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</si>
  <si>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</si>
  <si>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</si>
  <si>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</si>
  <si>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</si>
  <si>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</si>
  <si>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</si>
  <si>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</si>
  <si>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</si>
  <si>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</si>
  <si>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</si>
  <si>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</si>
  <si>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</si>
  <si>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</si>
  <si>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</si>
  <si>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</si>
  <si>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</si>
  <si>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</si>
  <si>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</si>
  <si>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</si>
  <si>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</si>
  <si>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</si>
  <si>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</si>
  <si>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</si>
  <si>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</si>
  <si>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</si>
  <si>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</si>
  <si>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</si>
  <si>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</si>
  <si>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</si>
  <si>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</si>
  <si>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</si>
  <si>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</si>
  <si>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</si>
  <si>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</si>
  <si>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</si>
  <si>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</si>
  <si>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</si>
  <si>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</si>
  <si>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</si>
  <si>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</si>
  <si>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</si>
  <si>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</si>
  <si>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</si>
  <si>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</si>
  <si>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</si>
  <si>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</si>
  <si>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</si>
  <si>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</si>
  <si>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</si>
  <si>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</si>
  <si>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</si>
  <si>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</si>
  <si>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</si>
  <si>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</si>
  <si>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</si>
  <si>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</si>
  <si>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</si>
  <si>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</si>
  <si>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</si>
  <si>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</si>
  <si>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</si>
  <si>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</si>
  <si>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</si>
  <si>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</si>
  <si>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</si>
  <si>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</si>
  <si>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</si>
  <si>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</si>
  <si>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</si>
  <si>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</si>
  <si>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</si>
  <si>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</si>
  <si>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</si>
  <si>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</si>
  <si>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</si>
  <si>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</si>
  <si>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</si>
  <si>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</si>
  <si>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</si>
  <si>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</si>
  <si>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</si>
  <si>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</si>
  <si>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</si>
  <si>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Sub-division</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</si>
  <si>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</si>
  <si>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</si>
  <si>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</si>
  <si>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</si>
  <si>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</si>
  <si>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</si>
  <si>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</si>
  <si>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</si>
  <si>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</si>
  <si>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</si>
  <si>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</si>
  <si>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</si>
  <si>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</si>
  <si>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</si>
  <si>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</si>
  <si>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</si>
  <si>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</si>
  <si>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</si>
  <si>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</si>
  <si>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</si>
  <si>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</si>
  <si>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</si>
  <si>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</si>
  <si>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</si>
  <si>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</si>
  <si>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</si>
  <si>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</si>
  <si>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</si>
  <si>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</si>
  <si>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</si>
  <si>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</si>
  <si>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</si>
  <si>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</si>
  <si>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</si>
  <si>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</si>
  <si>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</si>
  <si>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</si>
  <si>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</si>
  <si>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</si>
  <si>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</si>
  <si>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</si>
  <si>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</si>
  <si>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</si>
  <si>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</si>
  <si>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</si>
  <si>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</si>
  <si>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</si>
  <si>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</si>
  <si>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</si>
  <si>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</si>
  <si>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</si>
  <si>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</si>
  <si>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</si>
  <si>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</si>
  <si>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</si>
  <si>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</si>
  <si>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</si>
  <si>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</si>
  <si>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</si>
  <si>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</si>
  <si>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</si>
  <si>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</si>
  <si>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</si>
  <si>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</si>
  <si>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</si>
  <si>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</si>
  <si>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</si>
  <si>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</si>
  <si>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</si>
  <si>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</si>
  <si>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</si>
  <si>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</si>
  <si>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</si>
  <si>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</si>
  <si>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</si>
  <si>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</si>
  <si>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</si>
  <si>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</si>
  <si>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ANALYST</t>
  </si>
  <si>
    <t>A4</t>
  </si>
  <si>
    <t>BANGALORE</t>
  </si>
  <si>
    <t>SINGLE</t>
  </si>
  <si>
    <t>HUMSA.HK14408@GMAIL.COM</t>
  </si>
  <si>
    <t>ENGLISH,HINDI</t>
  </si>
  <si>
    <t>50%</t>
  </si>
  <si>
    <t>HINDU</t>
  </si>
  <si>
    <t>BACHUPALLY</t>
  </si>
  <si>
    <t>MEDCHAL</t>
  </si>
  <si>
    <t>SHIKHA</t>
  </si>
  <si>
    <t>BIHAR</t>
  </si>
  <si>
    <t>AJAY KUMAR CHOUDHARY</t>
  </si>
  <si>
    <t>HEMA CHOUDHARY</t>
  </si>
  <si>
    <t>CHOUDHARY</t>
  </si>
  <si>
    <t xml:space="preserve">AJAY KUMAR </t>
  </si>
  <si>
    <t xml:space="preserve">HEMA </t>
  </si>
  <si>
    <t>301, Sai Deepam Apartments, 7th cross, Ananth nagar, Kammasandra, Bangalore</t>
  </si>
  <si>
    <t>Karnataka, 560100</t>
  </si>
  <si>
    <t>bangalore</t>
  </si>
  <si>
    <t>AJAY KUMAR CHOUDHARY, 301 SAI DEEPAM APARTMENTS, 7TH CROSS ANANTH NAGAR,KAMMASANDRA ELECTRONIC CITY PHASE 2,BANGALORE</t>
  </si>
  <si>
    <t>HEMA CHOUDHARY, 301 SAI DEEPAM APARTMENTS, 7TH CROSS ANANTH NAGAR,KAMMASANDRA ELECTRONIC CITY PHASE 2,BANGALORE</t>
  </si>
  <si>
    <t>46</t>
  </si>
  <si>
    <t>52</t>
  </si>
  <si>
    <t>KARNATAKA</t>
  </si>
  <si>
    <t>District : BANGALORE</t>
  </si>
  <si>
    <t xml:space="preserve">Thana   :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</si>
</sst>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UMSA.HK14408@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 xml:space="preserve">SHIKHA  </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43362</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BANGALORE</v>
      </c>
      <c r="C20" s="54"/>
      <c r="D20" s="54"/>
      <c r="E20" s="124" t="s">
        <v>106</v>
      </c>
      <c r="F20" s="125">
        <f>+MASTERSHEET!B6</f>
        <v>43362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 xml:space="preserve">SHIKHA  </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SHIKHA</v>
      </c>
      <c r="C31" s="41">
        <f>MASTERSHEET!D4</f>
        <v>0</v>
      </c>
      <c r="D31" s="40"/>
      <c r="E31" s="41">
        <f>MASTERSHEET!F4</f>
        <v>0</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43362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43362</v>
      </c>
      <c r="C35" s="38"/>
      <c r="D35" s="38"/>
      <c r="E35" s="38"/>
      <c r="F35" s="38"/>
      <c r="G35" s="38"/>
      <c r="H35" s="48"/>
    </row>
    <row r="36" spans="1:8" ht="15.75" thickBot="1" x14ac:dyDescent="0.3">
      <c r="A36" s="71" t="s">
        <v>36</v>
      </c>
      <c r="B36" s="73" t="str">
        <f>MASTERSHEET!D6</f>
        <v>BANGALORE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SHIKHA</v>
      </c>
      <c r="C11" s="41">
        <f>MASTERSHEET!F4</f>
        <v>0</v>
      </c>
      <c r="D11" s="48"/>
      <c r="E11" s="38"/>
    </row>
    <row r="12" spans="1:5" ht="15" customHeight="1" x14ac:dyDescent="0.25">
      <c r="A12" s="49" t="s">
        <v>121</v>
      </c>
      <c r="B12" s="57">
        <f>MASTERSHEET!B6</f>
        <v>43362</v>
      </c>
      <c r="C12" s="41"/>
      <c r="D12" s="48"/>
      <c r="E12" s="38"/>
    </row>
    <row r="13" spans="1:5" ht="15" customHeight="1" x14ac:dyDescent="0.25">
      <c r="A13" s="49" t="s">
        <v>122</v>
      </c>
      <c r="B13" s="41" t="str">
        <f>MASTERSHEET!D6</f>
        <v>BANGALORE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SHIKHA</v>
      </c>
      <c r="C28" s="41">
        <f>MASTERSHEET!F4</f>
        <v>0</v>
      </c>
      <c r="D28" s="48"/>
      <c r="E28" s="38"/>
    </row>
    <row r="29" spans="1:5" x14ac:dyDescent="0.25">
      <c r="A29" s="49"/>
      <c r="B29" s="38"/>
      <c r="C29" s="38"/>
      <c r="D29" s="48"/>
      <c r="E29" s="38"/>
    </row>
    <row r="30" spans="1:5" x14ac:dyDescent="0.25">
      <c r="A30" s="49" t="s">
        <v>106</v>
      </c>
      <c r="B30" s="57">
        <f>MASTERSHEET!B6</f>
        <v>43362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SHIKHA</v>
      </c>
      <c r="D28" s="41">
        <f>MASTERSHEET!F4</f>
        <v>0</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43362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43362</v>
      </c>
      <c r="D33" s="38"/>
      <c r="E33" s="38"/>
      <c r="F33" s="38"/>
      <c r="G33" s="38"/>
      <c r="H33" s="38"/>
      <c r="I33" s="17" t="s">
        <v>120</v>
      </c>
      <c r="J33" s="81"/>
    </row>
    <row r="34" spans="1:10" ht="15" x14ac:dyDescent="0.25">
      <c r="A34" s="68" t="s">
        <v>36</v>
      </c>
      <c r="B34" s="38"/>
      <c r="C34" s="87" t="str">
        <f>MASTERSHEET!D6</f>
        <v>BANGALORE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43362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7" zoomScale="80" zoomScaleNormal="80" workbookViewId="0">
      <selection activeCell="D39" sqref="D39"/>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28.5703125" style="160"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AJAY KUMAR   CHOUDHARY</v>
      </c>
      <c r="S3" s="172" t="str">
        <f>CONCATENATE(B18," ",C18," ",D18)</f>
        <v>AJAY KUMAR   CHOUDHARY</v>
      </c>
      <c r="T3" s="173" t="str">
        <f>CONCATENATE(B19," ",C19," ",D19)</f>
        <v>HEMA   CHOUDHARY</v>
      </c>
      <c r="W3" s="165" t="s">
        <v>188</v>
      </c>
    </row>
    <row r="4" spans="1:41" s="165" customFormat="1" ht="18" customHeight="1" x14ac:dyDescent="0.3">
      <c r="A4" s="449" t="s">
        <v>155</v>
      </c>
      <c r="B4" s="418" t="s">
        <v>477</v>
      </c>
      <c r="C4" s="452" t="s">
        <v>31</v>
      </c>
      <c r="D4" s="418"/>
      <c r="E4" s="452" t="s">
        <v>156</v>
      </c>
      <c r="F4" s="413"/>
      <c r="G4" s="144"/>
      <c r="H4" s="141"/>
      <c r="J4" s="167" t="s">
        <v>205</v>
      </c>
      <c r="L4" s="168" t="s">
        <v>191</v>
      </c>
      <c r="N4" s="169" t="s">
        <v>268</v>
      </c>
      <c r="R4" s="165" t="str">
        <f>CONCATENATE(B4," ",D4," ",F4)</f>
        <v xml:space="preserve">SHIKHA  </v>
      </c>
      <c r="W4" s="165" t="s">
        <v>190</v>
      </c>
    </row>
    <row r="5" spans="1:41" s="165" customFormat="1" ht="30.95" customHeight="1" x14ac:dyDescent="0.3">
      <c r="A5" s="451" t="s">
        <v>157</v>
      </c>
      <c r="B5" s="418" t="s">
        <v>467</v>
      </c>
      <c r="C5" s="430" t="s">
        <v>195</v>
      </c>
      <c r="D5" s="418" t="s">
        <v>468</v>
      </c>
      <c r="E5" s="430" t="s">
        <v>197</v>
      </c>
      <c r="F5" s="413" t="s">
        <v>198</v>
      </c>
      <c r="G5" s="144"/>
      <c r="H5" s="141"/>
      <c r="J5" s="167" t="s">
        <v>198</v>
      </c>
      <c r="L5" s="168" t="s">
        <v>189</v>
      </c>
      <c r="N5" s="169" t="s">
        <v>302</v>
      </c>
      <c r="R5" s="165">
        <f>F4</f>
        <v>0</v>
      </c>
      <c r="W5" s="165" t="s">
        <v>107</v>
      </c>
    </row>
    <row r="6" spans="1:41" s="165" customFormat="1" ht="18" customHeight="1" x14ac:dyDescent="0.3">
      <c r="A6" s="450" t="s">
        <v>158</v>
      </c>
      <c r="B6" s="419">
        <v>43362</v>
      </c>
      <c r="C6" s="430" t="s">
        <v>159</v>
      </c>
      <c r="D6" s="418" t="s">
        <v>469</v>
      </c>
      <c r="E6" s="430" t="s">
        <v>196</v>
      </c>
      <c r="F6" s="413">
        <v>7903778311</v>
      </c>
      <c r="G6" s="144"/>
      <c r="H6" s="141"/>
      <c r="J6" s="167" t="s">
        <v>199</v>
      </c>
      <c r="L6" s="168" t="s">
        <v>188</v>
      </c>
      <c r="N6" s="169" t="s">
        <v>303</v>
      </c>
      <c r="W6" s="165" t="s">
        <v>108</v>
      </c>
    </row>
    <row r="7" spans="1:41" s="165" customFormat="1" ht="18" customHeight="1" thickBot="1" x14ac:dyDescent="0.35">
      <c r="A7" s="450" t="s">
        <v>161</v>
      </c>
      <c r="B7" s="418" t="s">
        <v>439</v>
      </c>
      <c r="C7" s="430" t="s">
        <v>52</v>
      </c>
      <c r="D7" s="418" t="s">
        <v>470</v>
      </c>
      <c r="E7" s="430" t="s">
        <v>160</v>
      </c>
      <c r="F7" s="414" t="s">
        <v>471</v>
      </c>
      <c r="G7" s="144"/>
      <c r="H7" s="141"/>
      <c r="J7" s="167" t="s">
        <v>202</v>
      </c>
      <c r="L7" s="168" t="s">
        <v>219</v>
      </c>
      <c r="N7" s="169" t="s">
        <v>275</v>
      </c>
      <c r="O7" s="165" t="s">
        <v>277</v>
      </c>
      <c r="W7" s="165" t="s">
        <v>109</v>
      </c>
    </row>
    <row r="8" spans="1:41" s="165" customFormat="1" ht="18" customHeight="1" x14ac:dyDescent="0.3">
      <c r="A8" s="450" t="s">
        <v>53</v>
      </c>
      <c r="B8" s="419">
        <v>35589</v>
      </c>
      <c r="C8" s="430" t="s">
        <v>175</v>
      </c>
      <c r="D8" s="418" t="s">
        <v>478</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 xml:space="preserve">301, Sai Deepam Apartments, 7th cross, Ananth nagar, Kammasandra, Bangalore </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bangalore</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Karnataka, 560100</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301, Sai Deepam Apartments, 7th cross, Ananth nagar, Kammasandra, Bangalore   bangalore Karnataka, 560100</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482</v>
      </c>
      <c r="C18" s="418"/>
      <c r="D18" s="418" t="s">
        <v>481</v>
      </c>
      <c r="E18" s="430" t="s">
        <v>440</v>
      </c>
      <c r="F18" s="419">
        <v>24386</v>
      </c>
      <c r="G18" s="418">
        <v>52</v>
      </c>
      <c r="H18" s="420"/>
    </row>
    <row r="19" spans="1:41" s="165" customFormat="1" ht="18" customHeight="1" thickBot="1" x14ac:dyDescent="0.35">
      <c r="A19" s="429" t="s">
        <v>75</v>
      </c>
      <c r="B19" s="421" t="s">
        <v>483</v>
      </c>
      <c r="C19" s="418"/>
      <c r="D19" s="418" t="s">
        <v>481</v>
      </c>
      <c r="E19" s="431" t="s">
        <v>439</v>
      </c>
      <c r="F19" s="422">
        <v>26357</v>
      </c>
      <c r="G19" s="418">
        <v>46</v>
      </c>
      <c r="H19" s="420"/>
    </row>
    <row r="20" spans="1:41" ht="18" customHeight="1" thickBot="1" x14ac:dyDescent="0.35">
      <c r="A20" s="471"/>
      <c r="B20" s="466"/>
      <c r="C20" s="466"/>
      <c r="D20" s="467"/>
      <c r="E20" s="143"/>
      <c r="F20" s="143"/>
      <c r="G20" s="143"/>
      <c r="H20" s="142"/>
      <c r="AO20" s="165"/>
    </row>
    <row r="21" spans="1:41" ht="18" customHeight="1" thickBot="1" x14ac:dyDescent="0.35">
      <c r="A21" s="454" t="s">
        <v>466</v>
      </c>
      <c r="B21" s="468"/>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484</v>
      </c>
      <c r="C25" s="433" t="s">
        <v>484</v>
      </c>
      <c r="D25" s="433" t="s">
        <v>484</v>
      </c>
      <c r="E25" s="434" t="s">
        <v>472</v>
      </c>
      <c r="F25" s="434" t="s">
        <v>472</v>
      </c>
      <c r="G25" s="434" t="s">
        <v>472</v>
      </c>
      <c r="H25" s="432"/>
    </row>
    <row r="26" spans="1:41" ht="18" customHeight="1" x14ac:dyDescent="0.3">
      <c r="A26" s="428" t="s">
        <v>262</v>
      </c>
      <c r="B26" s="418"/>
      <c r="C26" s="433"/>
      <c r="D26" s="433"/>
      <c r="E26" s="434"/>
      <c r="F26" s="434"/>
      <c r="G26" s="434"/>
      <c r="H26" s="432"/>
    </row>
    <row r="27" spans="1:41" ht="18" customHeight="1" x14ac:dyDescent="0.3">
      <c r="A27" s="428" t="s">
        <v>263</v>
      </c>
      <c r="B27" s="418"/>
      <c r="C27" s="433"/>
      <c r="D27" s="433"/>
      <c r="E27" s="434"/>
      <c r="F27" s="434"/>
      <c r="G27" s="434"/>
      <c r="H27" s="432"/>
    </row>
    <row r="28" spans="1:41" ht="18" customHeight="1" x14ac:dyDescent="0.3">
      <c r="A28" s="447" t="s">
        <v>264</v>
      </c>
      <c r="B28" s="418" t="s">
        <v>486</v>
      </c>
      <c r="C28" s="433" t="s">
        <v>486</v>
      </c>
      <c r="D28" s="433" t="s">
        <v>486</v>
      </c>
      <c r="E28" s="434"/>
      <c r="F28" s="434"/>
      <c r="G28" s="434"/>
      <c r="H28" s="432"/>
    </row>
    <row r="29" spans="1:41" ht="18" customHeight="1" x14ac:dyDescent="0.3">
      <c r="A29" s="447" t="s">
        <v>265</v>
      </c>
      <c r="B29" s="418" t="s">
        <v>485</v>
      </c>
      <c r="C29" s="433" t="s">
        <v>485</v>
      </c>
      <c r="D29" s="433" t="s">
        <v>485</v>
      </c>
      <c r="E29" s="434"/>
      <c r="F29" s="434"/>
      <c r="G29" s="435"/>
      <c r="H29" s="432"/>
    </row>
    <row r="30" spans="1:41" ht="18" customHeight="1" x14ac:dyDescent="0.3">
      <c r="A30" s="447" t="s">
        <v>64</v>
      </c>
      <c r="B30" s="433" t="s">
        <v>479</v>
      </c>
      <c r="C30" s="433" t="s">
        <v>479</v>
      </c>
      <c r="D30" s="433" t="s">
        <v>479</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7903778311</v>
      </c>
      <c r="C32" s="433">
        <v>7903778311</v>
      </c>
      <c r="D32" s="433">
        <v>7903778311</v>
      </c>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438</v>
      </c>
      <c r="B36" s="418" t="s">
        <v>479</v>
      </c>
      <c r="C36" s="418" t="s">
        <v>74</v>
      </c>
      <c r="D36" s="418" t="s">
        <v>484</v>
      </c>
      <c r="E36" s="418">
        <v>52</v>
      </c>
      <c r="F36" s="440">
        <v>1</v>
      </c>
      <c r="G36" s="439"/>
      <c r="H36" s="432"/>
    </row>
    <row r="37" spans="1:8" ht="18" customHeight="1" x14ac:dyDescent="0.3">
      <c r="A37" s="428" t="s">
        <v>37</v>
      </c>
      <c r="B37" s="418" t="s">
        <v>479</v>
      </c>
      <c r="C37" s="418" t="s">
        <v>74</v>
      </c>
      <c r="D37" s="418" t="s">
        <v>484</v>
      </c>
      <c r="E37" s="418">
        <v>52</v>
      </c>
      <c r="F37" s="440">
        <v>1</v>
      </c>
      <c r="G37" s="439"/>
      <c r="H37" s="432"/>
    </row>
    <row r="38" spans="1:8" ht="28.5" customHeight="1" x14ac:dyDescent="0.3">
      <c r="A38" s="448" t="s">
        <v>447</v>
      </c>
      <c r="B38" s="418" t="s">
        <v>479</v>
      </c>
      <c r="C38" s="418" t="s">
        <v>74</v>
      </c>
      <c r="D38" s="418" t="s">
        <v>484</v>
      </c>
      <c r="E38" s="418">
        <v>52</v>
      </c>
      <c r="F38" s="440">
        <v>1</v>
      </c>
      <c r="G38" s="439"/>
      <c r="H38" s="432"/>
    </row>
    <row r="39" spans="1:8" ht="18" customHeight="1" x14ac:dyDescent="0.3">
      <c r="A39" s="428" t="s">
        <v>60</v>
      </c>
      <c r="B39" s="418" t="s">
        <v>479</v>
      </c>
      <c r="C39" s="418" t="s">
        <v>74</v>
      </c>
      <c r="D39" s="418" t="s">
        <v>484</v>
      </c>
      <c r="E39" s="418">
        <v>52</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SHIKHA</v>
      </c>
      <c r="B10" s="505">
        <f>MASTERSHEET!D4</f>
        <v>0</v>
      </c>
      <c r="C10" s="506">
        <f>MASTERSHEET!F4</f>
        <v>0</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43362</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301, Sai Deepam Apartments, 7th cross, Ananth nagar, Kammasandra, Bangalore</v>
      </c>
      <c r="B19" s="30" t="str">
        <f>MASTERSHEET!C25</f>
        <v>301, Sai Deepam Apartments, 7th cross, Ananth nagar, Kammasandra, Bangalore</v>
      </c>
      <c r="C19" s="31" t="str">
        <f>MASTERSHEET!D25</f>
        <v>301, Sai Deepam Apartments, 7th cross, Ananth nagar, Kammasandra, Bangalore</v>
      </c>
    </row>
    <row r="20" spans="1:3" x14ac:dyDescent="0.25">
      <c r="A20" s="29">
        <f>MASTERSHEET!B26</f>
        <v>0</v>
      </c>
      <c r="B20" s="30">
        <f>MASTERSHEET!C26</f>
        <v>0</v>
      </c>
      <c r="C20" s="31">
        <f>MASTERSHEET!D26</f>
        <v>0</v>
      </c>
    </row>
    <row r="21" spans="1:3" x14ac:dyDescent="0.25">
      <c r="A21" s="29">
        <f>MASTERSHEET!B27</f>
        <v>0</v>
      </c>
      <c r="B21" s="30">
        <f>MASTERSHEET!C27</f>
        <v>0</v>
      </c>
      <c r="C21" s="31">
        <f>MASTERSHEET!D27</f>
        <v>0</v>
      </c>
    </row>
    <row r="22" spans="1:3" x14ac:dyDescent="0.25">
      <c r="A22" s="29" t="str">
        <f>MASTERSHEET!B28</f>
        <v>bangalore</v>
      </c>
      <c r="B22" s="30" t="str">
        <f>MASTERSHEET!C28</f>
        <v>bangalore</v>
      </c>
      <c r="C22" s="31" t="str">
        <f>MASTERSHEET!D28</f>
        <v>bangalore</v>
      </c>
    </row>
    <row r="23" spans="1:3" x14ac:dyDescent="0.25">
      <c r="A23" s="29" t="str">
        <f>MASTERSHEET!B29</f>
        <v>Karnataka, 560100</v>
      </c>
      <c r="B23" s="30" t="str">
        <f>MASTERSHEET!C29</f>
        <v>Karnataka, 560100</v>
      </c>
      <c r="C23" s="31" t="str">
        <f>MASTERSHEET!D29</f>
        <v>Karnataka, 560100</v>
      </c>
    </row>
    <row r="24" spans="1:3" ht="14.25" x14ac:dyDescent="0.2">
      <c r="A24" s="28" t="s">
        <v>64</v>
      </c>
      <c r="B24" s="192" t="s">
        <v>64</v>
      </c>
      <c r="C24" s="193" t="s">
        <v>64</v>
      </c>
    </row>
    <row r="25" spans="1:3" x14ac:dyDescent="0.25">
      <c r="A25" s="29" t="str">
        <f>MASTERSHEET!B30</f>
        <v>AJAY KUMAR CHOUDHARY</v>
      </c>
      <c r="B25" s="30" t="str">
        <f>MASTERSHEET!C30</f>
        <v>AJAY KUMAR CHOUDHARY</v>
      </c>
      <c r="C25" s="31" t="str">
        <f>MASTERSHEET!D30</f>
        <v>AJAY KUMAR CHOUDHARY</v>
      </c>
    </row>
    <row r="26" spans="1:3" ht="14.25" x14ac:dyDescent="0.2">
      <c r="A26" s="28" t="s">
        <v>62</v>
      </c>
      <c r="B26" s="192" t="s">
        <v>62</v>
      </c>
      <c r="C26" s="193" t="s">
        <v>62</v>
      </c>
    </row>
    <row r="27" spans="1:3" x14ac:dyDescent="0.25">
      <c r="A27" s="29">
        <f>MASTERSHEET!B32</f>
        <v>7903778311</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7903778311</v>
      </c>
      <c r="C29" s="31">
        <f>MASTERSHEET!D32</f>
        <v>7903778311</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HUMSA.HK14408@GMAIL.COM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35589</v>
      </c>
      <c r="C41" s="21"/>
    </row>
    <row r="42" spans="1:3" x14ac:dyDescent="0.25">
      <c r="A42" s="29"/>
      <c r="B42" s="30"/>
      <c r="C42" s="21"/>
    </row>
    <row r="43" spans="1:3" x14ac:dyDescent="0.25">
      <c r="A43" s="32" t="s">
        <v>15</v>
      </c>
      <c r="B43" s="30" t="str">
        <f>MASTERSHEET!D8</f>
        <v>BIHAR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7903778311</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43362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4" workbookViewId="0">
      <selection activeCell="E20" sqref="E2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420</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421</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422</v>
      </c>
      <c r="B11" s="520" t="str">
        <f>UPPER(+MASTERSHEET!B4&amp;"  "&amp;MASTERSHEET!D4&amp;"  "&amp;MASTERSHEET!F4)</f>
        <v xml:space="preserve">SHIKHA    </v>
      </c>
      <c r="C11" s="520"/>
      <c r="D11" s="520"/>
      <c r="E11" s="250" t="s">
        <v>423</v>
      </c>
      <c r="F11" s="278">
        <v>161751</v>
      </c>
      <c r="G11" s="250"/>
      <c r="H11" s="251"/>
    </row>
    <row r="12" spans="1:13" ht="32.25" customHeight="1" x14ac:dyDescent="0.25">
      <c r="A12" s="521" t="str">
        <f>PROPER(MASTERSHEET!B25&amp;" "&amp;MASTERSHEET!B26&amp;" "&amp;MASTERSHEET!B27&amp;" "&amp;MASTERSHEET!B28&amp;" "&amp;MASTERSHEET!B29)</f>
        <v>301, Sai Deepam Apartments, 7Th Cross, Ananth Nagar, Kammasandra, Bangalore   Bangalore Karnataka, 560100</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424</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425</v>
      </c>
      <c r="D16" s="284" t="s">
        <v>426</v>
      </c>
      <c r="E16" s="284" t="s">
        <v>27</v>
      </c>
      <c r="F16" s="285" t="s">
        <v>427</v>
      </c>
      <c r="G16" s="360" t="s">
        <v>428</v>
      </c>
      <c r="H16" s="286"/>
    </row>
    <row r="17" spans="1:8" s="272" customFormat="1" x14ac:dyDescent="0.2">
      <c r="A17" s="267"/>
      <c r="B17" s="268"/>
      <c r="C17" s="513" t="s">
        <v>429</v>
      </c>
      <c r="D17" s="269" t="str">
        <f>+MASTERSHEET!B36</f>
        <v>AJAY KUMAR CHOUDHARY</v>
      </c>
      <c r="E17" s="269">
        <f>+MASTERSHEET!H15</f>
        <v>0</v>
      </c>
      <c r="F17" s="266" t="str">
        <f>+MASTERSHEET!D36</f>
        <v>301, Sai Deepam Apartments, 7th cross, Ananth nagar, Kammasandra, Bangalore</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ht="45" x14ac:dyDescent="0.2">
      <c r="A20" s="267"/>
      <c r="B20" s="268"/>
      <c r="C20" s="513" t="s">
        <v>430</v>
      </c>
      <c r="D20" s="266" t="str">
        <f>+MASTERSHEET!B36</f>
        <v>AJAY KUMAR CHOUDHARY</v>
      </c>
      <c r="E20" s="266">
        <f>+MASTERSHEET!H15</f>
        <v>0</v>
      </c>
      <c r="F20" s="266" t="str">
        <f>+MASTERSHEET!D36</f>
        <v>301, Sai Deepam Apartments, 7th cross, Ananth nagar, Kammasandra, Bangalore</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431</v>
      </c>
      <c r="D23" s="266" t="str">
        <f>+MASTERSHEET!B36</f>
        <v>AJAY KUMAR CHOUDHARY</v>
      </c>
      <c r="E23" s="416" t="str">
        <f>+MASTERSHEET!C36</f>
        <v>FATHER</v>
      </c>
      <c r="F23" s="266" t="str">
        <f>+MASTERSHEET!D36</f>
        <v>301, Sai Deepam Apartments, 7th cross, Ananth nagar, Kammasandra, Bangalore</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460</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441</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442</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432</v>
      </c>
      <c r="E35" s="258" t="s">
        <v>433</v>
      </c>
      <c r="F35" s="250"/>
      <c r="G35" s="250"/>
      <c r="H35" s="251"/>
    </row>
    <row r="36" spans="1:8" ht="23.25" customHeight="1" thickBot="1" x14ac:dyDescent="0.3">
      <c r="A36" s="249"/>
      <c r="B36" s="250"/>
      <c r="C36" s="259" t="s">
        <v>434</v>
      </c>
      <c r="D36" s="260"/>
      <c r="E36" s="260"/>
      <c r="F36" s="250"/>
      <c r="G36" s="250"/>
      <c r="H36" s="251"/>
    </row>
    <row r="37" spans="1:8" x14ac:dyDescent="0.25">
      <c r="A37" s="249"/>
      <c r="B37" s="250"/>
      <c r="C37" s="518" t="s">
        <v>435</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436</v>
      </c>
      <c r="B42" s="261">
        <f>+MASTERSHEET!B6</f>
        <v>43362</v>
      </c>
      <c r="C42" s="250"/>
      <c r="D42" s="250"/>
      <c r="E42" s="250"/>
      <c r="F42" s="250"/>
      <c r="G42" s="250"/>
      <c r="H42" s="251"/>
    </row>
    <row r="43" spans="1:8" x14ac:dyDescent="0.25">
      <c r="A43" s="249"/>
      <c r="B43" s="250"/>
      <c r="C43" s="250"/>
      <c r="D43" s="250"/>
      <c r="E43" s="250"/>
      <c r="F43" s="262" t="s">
        <v>120</v>
      </c>
      <c r="G43" s="250"/>
      <c r="H43" s="251"/>
    </row>
    <row r="44" spans="1:8" x14ac:dyDescent="0.25">
      <c r="A44" s="249" t="s">
        <v>437</v>
      </c>
      <c r="B44" s="250" t="str">
        <f>+MASTERSHEET!D6</f>
        <v>BANGALORE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28" workbookViewId="0">
      <selection activeCell="D20" sqref="D20:D25"/>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448</v>
      </c>
      <c r="B7" s="526"/>
      <c r="C7" s="526"/>
      <c r="D7" s="526"/>
      <c r="E7" s="526"/>
      <c r="F7" s="526"/>
      <c r="G7" s="48"/>
    </row>
    <row r="8" spans="1:7" x14ac:dyDescent="0.25">
      <c r="A8" s="511" t="s">
        <v>449</v>
      </c>
      <c r="B8" s="512"/>
      <c r="C8" s="512"/>
      <c r="D8" s="512"/>
      <c r="E8" s="512"/>
      <c r="F8" s="512"/>
      <c r="G8" s="48"/>
    </row>
    <row r="9" spans="1:7" x14ac:dyDescent="0.25">
      <c r="A9" s="49"/>
      <c r="B9" s="38"/>
      <c r="C9" s="38"/>
      <c r="D9" s="38"/>
      <c r="E9" s="38"/>
      <c r="F9" s="38"/>
      <c r="G9" s="48"/>
    </row>
    <row r="10" spans="1:7" ht="18.75" customHeight="1" x14ac:dyDescent="0.25">
      <c r="A10" s="253" t="s">
        <v>450</v>
      </c>
      <c r="B10" s="531" t="str">
        <f>+MASTERSHEET!B4&amp;" "&amp;MASTERSHEET!D4&amp;" "&amp;MASTERSHEET!F4</f>
        <v xml:space="preserve">SHIKHA  </v>
      </c>
      <c r="C10" s="531"/>
      <c r="D10" s="405" t="s">
        <v>451</v>
      </c>
      <c r="E10" s="404">
        <v>161751</v>
      </c>
      <c r="F10" s="38"/>
      <c r="G10" s="48"/>
    </row>
    <row r="11" spans="1:7" ht="21" customHeight="1" x14ac:dyDescent="0.25">
      <c r="A11" s="49" t="s">
        <v>54</v>
      </c>
      <c r="B11" s="37" t="str">
        <f>PROPER(MASTERSHEET!B25&amp;" "&amp;MASTERSHEET!B26&amp;" "&amp;MASTERSHEET!B27&amp;" "&amp;MASTERSHEET!B28&amp;" "&amp;MASTERSHEET!B29)</f>
        <v>301, Sai Deepam Apartments, 7Th Cross, Ananth Nagar, Kammasandra, Bangalore   Bangalore Karnataka, 560100</v>
      </c>
      <c r="C11" s="38"/>
      <c r="D11" s="38"/>
      <c r="E11" s="38"/>
      <c r="F11" s="38"/>
      <c r="G11" s="48"/>
    </row>
    <row r="12" spans="1:7" ht="30" customHeight="1" x14ac:dyDescent="0.25">
      <c r="A12" s="538" t="s">
        <v>461</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452</v>
      </c>
      <c r="D15" s="527" t="s">
        <v>453</v>
      </c>
      <c r="E15" s="38"/>
      <c r="F15" s="38"/>
      <c r="G15" s="48"/>
    </row>
    <row r="16" spans="1:7" ht="15.75" thickBot="1" x14ac:dyDescent="0.3">
      <c r="A16" s="49"/>
      <c r="B16" s="519"/>
      <c r="C16" s="528"/>
      <c r="D16" s="528"/>
      <c r="E16" s="38"/>
      <c r="F16" s="38"/>
      <c r="G16" s="48"/>
    </row>
    <row r="17" spans="1:7" ht="30.75" thickBot="1" x14ac:dyDescent="0.3">
      <c r="A17" s="49"/>
      <c r="B17" s="401" t="s">
        <v>454</v>
      </c>
      <c r="C17" s="260" t="s">
        <v>479</v>
      </c>
      <c r="D17" s="260" t="s">
        <v>480</v>
      </c>
      <c r="E17" s="38"/>
      <c r="F17" s="38"/>
      <c r="G17" s="48"/>
    </row>
    <row r="18" spans="1:7" x14ac:dyDescent="0.25">
      <c r="A18" s="49"/>
      <c r="B18" s="518" t="s">
        <v>455</v>
      </c>
      <c r="C18" s="518" t="s">
        <v>74</v>
      </c>
      <c r="D18" s="518" t="s">
        <v>75</v>
      </c>
      <c r="E18" s="38"/>
      <c r="F18" s="38"/>
      <c r="G18" s="48"/>
    </row>
    <row r="19" spans="1:7" ht="15.75" thickBot="1" x14ac:dyDescent="0.3">
      <c r="A19" s="49"/>
      <c r="B19" s="519"/>
      <c r="C19" s="519"/>
      <c r="D19" s="519"/>
      <c r="E19" s="38"/>
      <c r="F19" s="38"/>
      <c r="G19" s="48"/>
    </row>
    <row r="20" spans="1:7" x14ac:dyDescent="0.25">
      <c r="A20" s="49"/>
      <c r="B20" s="529" t="s">
        <v>456</v>
      </c>
      <c r="C20" s="518"/>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457</v>
      </c>
      <c r="C26" s="545">
        <v>0.5</v>
      </c>
      <c r="D26" s="545">
        <v>0.5</v>
      </c>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458</v>
      </c>
      <c r="B30" s="533"/>
      <c r="C30" s="533"/>
      <c r="D30" s="533"/>
      <c r="E30" s="533"/>
      <c r="F30" s="533"/>
      <c r="G30" s="534"/>
    </row>
    <row r="31" spans="1:7" x14ac:dyDescent="0.25">
      <c r="A31" s="49"/>
      <c r="B31" s="38"/>
      <c r="C31" s="38"/>
      <c r="D31" s="38"/>
      <c r="E31" s="38"/>
      <c r="F31" s="38"/>
      <c r="G31" s="48"/>
    </row>
    <row r="32" spans="1:7" ht="51" customHeight="1" x14ac:dyDescent="0.25">
      <c r="A32" s="535" t="s">
        <v>459</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432</v>
      </c>
      <c r="D35" s="258" t="s">
        <v>433</v>
      </c>
      <c r="E35" s="38"/>
      <c r="F35" s="38"/>
      <c r="G35" s="48"/>
    </row>
    <row r="36" spans="1:7" ht="23.25" customHeight="1" thickBot="1" x14ac:dyDescent="0.3">
      <c r="A36" s="49"/>
      <c r="B36" s="398" t="s">
        <v>434</v>
      </c>
      <c r="C36" s="260"/>
      <c r="D36" s="260"/>
      <c r="E36" s="38"/>
      <c r="F36" s="38"/>
      <c r="G36" s="48"/>
    </row>
    <row r="37" spans="1:7" x14ac:dyDescent="0.25">
      <c r="A37" s="49"/>
      <c r="B37" s="529" t="s">
        <v>435</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436</v>
      </c>
      <c r="B42" s="261">
        <f>+MASTERSHEET!B6</f>
        <v>43362</v>
      </c>
      <c r="C42" s="250"/>
      <c r="D42" s="250"/>
      <c r="E42" s="250"/>
      <c r="F42" s="250"/>
      <c r="G42" s="48"/>
    </row>
    <row r="43" spans="1:7" x14ac:dyDescent="0.25">
      <c r="A43" s="249"/>
      <c r="B43" s="250"/>
      <c r="C43" s="250"/>
      <c r="D43" s="250"/>
      <c r="E43" s="250"/>
      <c r="F43" s="262" t="s">
        <v>120</v>
      </c>
      <c r="G43" s="48"/>
    </row>
    <row r="44" spans="1:7" x14ac:dyDescent="0.25">
      <c r="A44" s="249" t="s">
        <v>437</v>
      </c>
      <c r="B44" s="403" t="str">
        <f>+MASTERSHEET!D6</f>
        <v>BANGALORE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16" workbookViewId="0">
      <selection activeCell="C34" sqref="C34"/>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 xml:space="preserve">SHIKHA  </v>
      </c>
      <c r="E16" s="297"/>
      <c r="F16" s="297"/>
      <c r="G16" s="298"/>
    </row>
    <row r="17" spans="2:7" x14ac:dyDescent="0.25">
      <c r="B17" s="302" t="s">
        <v>310</v>
      </c>
      <c r="C17" s="303" t="s">
        <v>330</v>
      </c>
      <c r="D17" s="417" t="str">
        <f>UPPER(MASTERSHEET!R3&amp;"/"&amp;MASTERSHEET!R9)</f>
        <v xml:space="preserve">AJAY KUMAR   CHOUDHARY/  </v>
      </c>
      <c r="E17" s="297"/>
      <c r="F17" s="297"/>
      <c r="G17" s="298"/>
    </row>
    <row r="18" spans="2:7" x14ac:dyDescent="0.25">
      <c r="B18" s="302" t="s">
        <v>311</v>
      </c>
      <c r="C18" s="303" t="s">
        <v>330</v>
      </c>
      <c r="D18" s="305">
        <f>MASTERSHEET!B8</f>
        <v>35589</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462</v>
      </c>
      <c r="E21" s="297"/>
      <c r="F21" s="297"/>
      <c r="G21" s="298"/>
    </row>
    <row r="22" spans="2:7" x14ac:dyDescent="0.25">
      <c r="B22" s="302" t="s">
        <v>315</v>
      </c>
      <c r="C22" s="303" t="s">
        <v>330</v>
      </c>
      <c r="D22" s="309" t="s">
        <v>462</v>
      </c>
      <c r="E22" s="310"/>
      <c r="F22" s="297"/>
      <c r="G22" s="298"/>
    </row>
    <row r="23" spans="2:7" x14ac:dyDescent="0.25">
      <c r="B23" s="302" t="s">
        <v>316</v>
      </c>
      <c r="C23" s="303" t="s">
        <v>330</v>
      </c>
      <c r="D23" s="588" t="str">
        <f>PROPER(CONCATENATE(MASTERSHEET!B25,", ",MASTERSHEET!B26," ,",MASTERSHEET!B27,", ",MASTERSHEET!B28," , ",MASTERSHEET!B29))</f>
        <v>301, Sai Deepam Apartments, 7Th Cross, Ananth Nagar, Kammasandra, Bangalore,  ,, Bangalore , Karnataka, 560100</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45.75" thickBot="1" x14ac:dyDescent="0.3">
      <c r="B34" s="324" t="s">
        <v>479</v>
      </c>
      <c r="C34" s="325" t="s">
        <v>484</v>
      </c>
      <c r="D34" s="326" t="s">
        <v>74</v>
      </c>
      <c r="E34" s="326">
        <v>52</v>
      </c>
      <c r="F34" s="327">
        <v>0.5</v>
      </c>
      <c r="G34" s="326"/>
    </row>
    <row r="35" spans="1:8" ht="45.75" thickBot="1" x14ac:dyDescent="0.3">
      <c r="B35" s="324" t="s">
        <v>480</v>
      </c>
      <c r="C35" s="325" t="s">
        <v>484</v>
      </c>
      <c r="D35" s="326" t="s">
        <v>75</v>
      </c>
      <c r="E35" s="326">
        <v>46</v>
      </c>
      <c r="F35" s="327">
        <v>0.5</v>
      </c>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ht="30" x14ac:dyDescent="0.25">
      <c r="B57" s="342">
        <v>1</v>
      </c>
      <c r="C57" s="359" t="s">
        <v>479</v>
      </c>
      <c r="D57" s="604">
        <v>24386</v>
      </c>
      <c r="E57" s="604"/>
      <c r="F57" s="605" t="s">
        <v>74</v>
      </c>
      <c r="G57" s="606"/>
    </row>
    <row r="58" spans="2:7" x14ac:dyDescent="0.25">
      <c r="B58" s="344">
        <v>2</v>
      </c>
      <c r="C58" s="343" t="s">
        <v>480</v>
      </c>
      <c r="D58" s="564">
        <v>26357</v>
      </c>
      <c r="E58" s="564"/>
      <c r="F58" s="605" t="s">
        <v>75</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AJAY KUMAR   CHOUDHARY</v>
      </c>
      <c r="C68" s="575"/>
      <c r="D68" s="564">
        <f>+MASTERSHEET!F18</f>
        <v>24386</v>
      </c>
      <c r="E68" s="564"/>
      <c r="F68" s="576" t="s">
        <v>74</v>
      </c>
      <c r="G68" s="576"/>
    </row>
    <row r="69" spans="2:9" ht="15.75" customHeight="1" x14ac:dyDescent="0.25">
      <c r="B69" s="562" t="str">
        <f>+MASTERSHEET!B19&amp;" "&amp;MASTERSHEET!C19&amp;" "&amp;MASTERSHEET!D19</f>
        <v>HEMA   CHOUDHARY</v>
      </c>
      <c r="C69" s="563"/>
      <c r="D69" s="564">
        <f>+MASTERSHEET!F19</f>
        <v>26357</v>
      </c>
      <c r="E69" s="564"/>
      <c r="F69" s="565" t="s">
        <v>75</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43362</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 xml:space="preserve">SHIKHA  </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463</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BANGALORE</v>
      </c>
      <c r="C85" s="297"/>
      <c r="D85" s="297"/>
      <c r="E85" s="297"/>
      <c r="F85" s="297"/>
      <c r="G85" s="298"/>
    </row>
    <row r="86" spans="1:8" x14ac:dyDescent="0.25">
      <c r="B86" s="296"/>
      <c r="C86" s="297"/>
      <c r="D86" s="297"/>
      <c r="E86" s="297"/>
      <c r="F86" s="297"/>
      <c r="G86" s="298"/>
    </row>
    <row r="87" spans="1:8" x14ac:dyDescent="0.25">
      <c r="B87" s="296" t="s">
        <v>446</v>
      </c>
      <c r="C87" s="297"/>
      <c r="D87" s="309" t="s">
        <v>306</v>
      </c>
      <c r="E87" s="38"/>
      <c r="F87" s="297"/>
      <c r="G87" s="298"/>
    </row>
    <row r="88" spans="1:8" x14ac:dyDescent="0.25">
      <c r="B88" s="353">
        <f>MASTERSHEET!B6</f>
        <v>43362</v>
      </c>
      <c r="C88" s="297"/>
      <c r="D88" s="549" t="s">
        <v>464</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445</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444</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73" workbookViewId="0">
      <selection activeCell="D52" sqref="D5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465</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 xml:space="preserve">SHIKHA  </v>
      </c>
      <c r="E14" s="676"/>
      <c r="F14" s="676"/>
      <c r="G14" s="676"/>
      <c r="H14" s="676"/>
      <c r="I14" s="677"/>
    </row>
    <row r="15" spans="1:10" ht="39" customHeight="1" x14ac:dyDescent="0.2">
      <c r="A15" s="658" t="s">
        <v>417</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418</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419</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
        <v>487</v>
      </c>
      <c r="C32" s="652"/>
      <c r="D32" s="652"/>
      <c r="E32" s="653"/>
      <c r="F32" s="651" t="s">
        <v>74</v>
      </c>
      <c r="G32" s="653"/>
      <c r="H32" s="393" t="s">
        <v>490</v>
      </c>
      <c r="I32" s="394">
        <v>0.5</v>
      </c>
    </row>
    <row r="33" spans="1:256" ht="12.75" customHeight="1" x14ac:dyDescent="0.2">
      <c r="A33" s="392" t="s">
        <v>375</v>
      </c>
      <c r="B33" s="651" t="s">
        <v>488</v>
      </c>
      <c r="C33" s="652"/>
      <c r="D33" s="652"/>
      <c r="E33" s="653"/>
      <c r="F33" s="654" t="s">
        <v>75</v>
      </c>
      <c r="G33" s="654"/>
      <c r="H33" s="393" t="s">
        <v>489</v>
      </c>
      <c r="I33" s="395" t="s">
        <v>473</v>
      </c>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 xml:space="preserve">SHIKHA  </v>
      </c>
      <c r="G41" s="647"/>
      <c r="H41" s="647"/>
      <c r="I41" s="648"/>
    </row>
    <row r="42" spans="1:256" ht="14.25" customHeight="1" x14ac:dyDescent="0.2">
      <c r="A42" s="227">
        <v>2</v>
      </c>
      <c r="B42" s="641" t="s">
        <v>380</v>
      </c>
      <c r="C42" s="641"/>
      <c r="D42" s="641"/>
      <c r="E42" s="396" t="s">
        <v>330</v>
      </c>
      <c r="F42" s="645" t="str">
        <f>UPPER(+MASTERSHEET!B7)</f>
        <v>FEMALE</v>
      </c>
      <c r="G42" s="645"/>
      <c r="H42" s="645"/>
      <c r="I42" s="646"/>
    </row>
    <row r="43" spans="1:256" ht="15" customHeight="1" x14ac:dyDescent="0.2">
      <c r="A43" s="227">
        <v>3</v>
      </c>
      <c r="B43" s="641" t="s">
        <v>381</v>
      </c>
      <c r="C43" s="641"/>
      <c r="D43" s="641"/>
      <c r="E43" s="396" t="s">
        <v>330</v>
      </c>
      <c r="F43" s="644" t="s">
        <v>474</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BANGALORE</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43362</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301, Sai Deepam Apartments, 7Th Cross, Ananth Nagar, Kammasandra, Bangalore,  ,, Bangalore , Karnataka, 560100</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493</v>
      </c>
      <c r="E52" s="640" t="s">
        <v>475</v>
      </c>
      <c r="F52" s="640"/>
      <c r="G52" s="622" t="s">
        <v>388</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389</v>
      </c>
      <c r="C53" s="228"/>
      <c r="D53" s="228" t="s">
        <v>492</v>
      </c>
      <c r="E53" s="640" t="s">
        <v>476</v>
      </c>
      <c r="F53" s="640"/>
      <c r="G53" s="622" t="s">
        <v>169</v>
      </c>
      <c r="H53" s="622"/>
      <c r="I53" s="370" t="s">
        <v>491</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390</v>
      </c>
      <c r="B56" s="622"/>
      <c r="C56" s="232" t="str">
        <f>UPPER(+MASTERSHEET!D6 )</f>
        <v>BANGALORE</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391</v>
      </c>
      <c r="B57" s="622"/>
      <c r="C57" s="233">
        <f>+MASTERSHEET!B6</f>
        <v>43362</v>
      </c>
      <c r="D57" s="232"/>
      <c r="E57" s="232"/>
      <c r="F57" s="625" t="s">
        <v>392</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393</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394</v>
      </c>
      <c r="B59" s="232"/>
      <c r="C59" s="232"/>
      <c r="D59" s="232"/>
      <c r="E59" s="232"/>
      <c r="F59" s="622" t="s">
        <v>395</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396</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397</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398</v>
      </c>
      <c r="B66" s="625"/>
      <c r="C66" s="625"/>
      <c r="D66" s="625"/>
      <c r="E66" s="625"/>
      <c r="F66" s="232"/>
      <c r="G66" s="625" t="s">
        <v>399</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400</v>
      </c>
      <c r="B68" s="634"/>
      <c r="C68" s="634"/>
      <c r="D68" s="634"/>
      <c r="E68" s="634"/>
      <c r="F68" s="369" t="s">
        <v>401</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402</v>
      </c>
      <c r="B71" s="634"/>
      <c r="C71" s="634"/>
      <c r="D71" s="634"/>
      <c r="E71" s="634"/>
      <c r="F71" s="369" t="s">
        <v>403</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404</v>
      </c>
      <c r="B74" s="622"/>
      <c r="C74" s="232" t="str">
        <f>UPPER(+MASTERSHEET!D6 )</f>
        <v>BANGALORE</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391</v>
      </c>
      <c r="B75" s="622"/>
      <c r="C75" s="233">
        <f>+MASTERSHEET!B6</f>
        <v>43362</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405</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406</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443</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407</v>
      </c>
      <c r="B84" s="232"/>
      <c r="C84" s="232"/>
      <c r="D84" s="232"/>
      <c r="E84" s="622" t="s">
        <v>408</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409</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465</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410</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411</v>
      </c>
      <c r="F90" s="625"/>
      <c r="G90" s="625"/>
      <c r="H90" s="625"/>
      <c r="I90" s="626"/>
    </row>
    <row r="91" spans="1:256" s="406" customFormat="1" x14ac:dyDescent="0.2">
      <c r="A91" s="368"/>
      <c r="B91" s="232"/>
      <c r="C91" s="232"/>
      <c r="D91" s="232"/>
      <c r="E91" s="625" t="s">
        <v>412</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391</v>
      </c>
      <c r="B93" s="622"/>
      <c r="C93" s="233">
        <f>+C75</f>
        <v>43362</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413</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414</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392</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43362</v>
      </c>
      <c r="D104" s="372"/>
      <c r="E104" s="372"/>
      <c r="F104" s="625" t="s">
        <v>415</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416</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SHIKHA</v>
      </c>
      <c r="D31" s="37">
        <f>MASTERSHEET!D4</f>
        <v>0</v>
      </c>
      <c r="E31" s="37">
        <f>MASTERSHEET!F4</f>
        <v>0</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BANGALORE</v>
      </c>
      <c r="D34" s="37"/>
      <c r="E34" s="37"/>
      <c r="F34" s="38"/>
      <c r="G34" s="48"/>
      <c r="H34" s="38"/>
    </row>
    <row r="35" spans="1:8" x14ac:dyDescent="0.25">
      <c r="A35" s="49" t="s">
        <v>29</v>
      </c>
      <c r="B35" s="38"/>
      <c r="C35" s="57">
        <f>MASTERSHEET!B6</f>
        <v>43362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Pilli, Humsa sai vardhini</cp:lastModifiedBy>
  <cp:lastPrinted>2015-12-01T11:26:18Z</cp:lastPrinted>
  <dcterms:created xsi:type="dcterms:W3CDTF">2006-10-17T09:26:01Z</dcterms:created>
  <dcterms:modified xsi:type="dcterms:W3CDTF">2018-12-18T13:15:28Z</dcterms:modified>
</cp:coreProperties>
</file>