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ULIAH\Skripsi\data gempa\"/>
    </mc:Choice>
  </mc:AlternateContent>
  <xr:revisionPtr revIDLastSave="0" documentId="13_ncr:1_{38950BA0-8893-447E-885F-6DCE1D149EE8}" xr6:coauthVersionLast="47" xr6:coauthVersionMax="47" xr10:uidLastSave="{00000000-0000-0000-0000-000000000000}"/>
  <bookViews>
    <workbookView xWindow="-110" yWindow="-110" windowWidth="19420" windowHeight="11020" firstSheet="4" activeTab="10" xr2:uid="{00000000-000D-0000-FFFF-FFFF00000000}"/>
  </bookViews>
  <sheets>
    <sheet name="Semua Gempa" sheetId="1" r:id="rId1"/>
    <sheet name="2018" sheetId="2" r:id="rId2"/>
    <sheet name="2019" sheetId="3" r:id="rId3"/>
    <sheet name="2020" sheetId="4" r:id="rId4"/>
    <sheet name="2021" sheetId="5" r:id="rId5"/>
    <sheet name="2022" sheetId="6" r:id="rId6"/>
    <sheet name="2023" sheetId="8" r:id="rId7"/>
    <sheet name="2024" sheetId="9" r:id="rId8"/>
    <sheet name="Perhitungan K-Means 2020" sheetId="10" r:id="rId9"/>
    <sheet name="Silhouette Score" sheetId="11" r:id="rId10"/>
    <sheet name="Normalisasi" sheetId="12" r:id="rId11"/>
  </sheets>
  <definedNames>
    <definedName name="_xlnm._FilterDatabase" localSheetId="0" hidden="1">'Semua Gempa'!$A$1:$F$1</definedName>
    <definedName name="_xlnm._FilterDatabase" localSheetId="9" hidden="1">'Silhouette Score'!$A$1:$H$1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2" l="1"/>
  <c r="W4" i="12"/>
  <c r="W5" i="12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U2" i="12"/>
  <c r="W2" i="12"/>
  <c r="V2" i="12"/>
  <c r="V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O3" i="12"/>
  <c r="N3" i="12"/>
  <c r="M3" i="12"/>
  <c r="K3" i="12"/>
  <c r="J3" i="12"/>
  <c r="L3" i="12"/>
  <c r="AJ93" i="11"/>
  <c r="AJ56" i="11"/>
  <c r="AJ57" i="11"/>
  <c r="AJ58" i="11"/>
  <c r="AJ59" i="11"/>
  <c r="AJ60" i="11"/>
  <c r="AJ61" i="11"/>
  <c r="AJ62" i="11"/>
  <c r="AJ63" i="11"/>
  <c r="AJ64" i="11"/>
  <c r="AJ65" i="11"/>
  <c r="AJ66" i="11"/>
  <c r="AJ67" i="11"/>
  <c r="AJ68" i="11"/>
  <c r="AJ69" i="11"/>
  <c r="AJ70" i="11"/>
  <c r="AJ71" i="11"/>
  <c r="AJ72" i="11"/>
  <c r="AJ73" i="11"/>
  <c r="AJ74" i="11"/>
  <c r="AJ75" i="11"/>
  <c r="AJ76" i="11"/>
  <c r="AJ77" i="11"/>
  <c r="AJ78" i="11"/>
  <c r="AJ79" i="11"/>
  <c r="AJ80" i="11"/>
  <c r="AJ81" i="11"/>
  <c r="AJ82" i="11"/>
  <c r="AJ83" i="11"/>
  <c r="AJ84" i="11"/>
  <c r="AJ85" i="11"/>
  <c r="AJ86" i="11"/>
  <c r="AJ87" i="11"/>
  <c r="AJ88" i="11"/>
  <c r="AJ89" i="11"/>
  <c r="AJ90" i="11"/>
  <c r="AJ91" i="11"/>
  <c r="AJ92" i="11"/>
  <c r="AJ55" i="11"/>
  <c r="AI56" i="11"/>
  <c r="AI57" i="11"/>
  <c r="AI58" i="11"/>
  <c r="AI59" i="11"/>
  <c r="AI60" i="11"/>
  <c r="AI61" i="11"/>
  <c r="AI62" i="11"/>
  <c r="AI63" i="11"/>
  <c r="AI64" i="11"/>
  <c r="AI65" i="11"/>
  <c r="AI66" i="11"/>
  <c r="AI67" i="11"/>
  <c r="AI68" i="11"/>
  <c r="AI69" i="11"/>
  <c r="AI70" i="11"/>
  <c r="AI71" i="11"/>
  <c r="AI72" i="11"/>
  <c r="AI73" i="11"/>
  <c r="AI74" i="11"/>
  <c r="AI75" i="11"/>
  <c r="AI76" i="11"/>
  <c r="AI77" i="11"/>
  <c r="AI78" i="11"/>
  <c r="AI79" i="11"/>
  <c r="AI80" i="11"/>
  <c r="AI81" i="11"/>
  <c r="AI82" i="11"/>
  <c r="AI83" i="11"/>
  <c r="AI84" i="11"/>
  <c r="AI85" i="11"/>
  <c r="AI86" i="11"/>
  <c r="AI87" i="11"/>
  <c r="AI88" i="11"/>
  <c r="AI89" i="11"/>
  <c r="AI90" i="11"/>
  <c r="AI91" i="11"/>
  <c r="AI92" i="11"/>
  <c r="AI55" i="11"/>
  <c r="AE20" i="11"/>
  <c r="AF20" i="11"/>
  <c r="AG20" i="11"/>
  <c r="AH20" i="11"/>
  <c r="AI20" i="11"/>
  <c r="AJ20" i="11"/>
  <c r="AK20" i="11"/>
  <c r="AL20" i="11"/>
  <c r="AM20" i="11"/>
  <c r="AN20" i="11"/>
  <c r="AE21" i="11"/>
  <c r="AF21" i="11"/>
  <c r="AG21" i="11"/>
  <c r="AH21" i="11"/>
  <c r="AI21" i="11"/>
  <c r="AJ21" i="11"/>
  <c r="AK21" i="11"/>
  <c r="AL21" i="11"/>
  <c r="AM21" i="11"/>
  <c r="AN21" i="11"/>
  <c r="AE22" i="11"/>
  <c r="AF22" i="11"/>
  <c r="AG22" i="11"/>
  <c r="AH22" i="11"/>
  <c r="AI22" i="11"/>
  <c r="AJ22" i="11"/>
  <c r="AK22" i="11"/>
  <c r="AL22" i="11"/>
  <c r="AM22" i="11"/>
  <c r="AN22" i="11"/>
  <c r="AE23" i="11"/>
  <c r="AF23" i="11"/>
  <c r="AG23" i="11"/>
  <c r="AH23" i="11"/>
  <c r="AI23" i="11"/>
  <c r="AJ23" i="11"/>
  <c r="AK23" i="11"/>
  <c r="AL23" i="11"/>
  <c r="AM23" i="11"/>
  <c r="AN23" i="11"/>
  <c r="AE24" i="11"/>
  <c r="AF24" i="11"/>
  <c r="AG24" i="11"/>
  <c r="AH24" i="11"/>
  <c r="AI24" i="11"/>
  <c r="AJ24" i="11"/>
  <c r="AK24" i="11"/>
  <c r="AL24" i="11"/>
  <c r="AM24" i="11"/>
  <c r="AN24" i="11"/>
  <c r="AE25" i="11"/>
  <c r="AF25" i="11"/>
  <c r="AG25" i="11"/>
  <c r="AH25" i="11"/>
  <c r="AI25" i="11"/>
  <c r="AJ25" i="11"/>
  <c r="AK25" i="11"/>
  <c r="AL25" i="11"/>
  <c r="AM25" i="11"/>
  <c r="AN25" i="11"/>
  <c r="AE26" i="11"/>
  <c r="AF26" i="11"/>
  <c r="AG26" i="11"/>
  <c r="AH26" i="11"/>
  <c r="AI26" i="11"/>
  <c r="AJ26" i="11"/>
  <c r="AK26" i="11"/>
  <c r="AL26" i="11"/>
  <c r="AM26" i="11"/>
  <c r="AN26" i="11"/>
  <c r="T2" i="11"/>
  <c r="S3" i="11"/>
  <c r="V56" i="11"/>
  <c r="V57" i="11"/>
  <c r="V58" i="11"/>
  <c r="V59" i="11"/>
  <c r="V60" i="11"/>
  <c r="V61" i="11"/>
  <c r="V62" i="11"/>
  <c r="V63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55" i="11"/>
  <c r="U66" i="11" a="1"/>
  <c r="U66" i="11" s="1"/>
  <c r="U58" i="11" a="1"/>
  <c r="U58" i="11" s="1"/>
  <c r="U56" i="11" a="1"/>
  <c r="U56" i="11" s="1"/>
  <c r="U57" i="11" a="1"/>
  <c r="U57" i="11" s="1"/>
  <c r="U59" i="11" a="1"/>
  <c r="U59" i="11" s="1"/>
  <c r="U60" i="11" a="1"/>
  <c r="U60" i="11" s="1"/>
  <c r="U61" i="11" a="1"/>
  <c r="U61" i="11" s="1"/>
  <c r="U62" i="11" a="1"/>
  <c r="U62" i="11" s="1"/>
  <c r="U63" i="11" a="1"/>
  <c r="U63" i="11"/>
  <c r="U64" i="11" a="1"/>
  <c r="U64" i="11" s="1"/>
  <c r="U65" i="11" a="1"/>
  <c r="U65" i="11" s="1"/>
  <c r="U55" i="11" a="1"/>
  <c r="U55" i="11" s="1"/>
  <c r="T68" i="11" a="1"/>
  <c r="T68" i="11" s="1"/>
  <c r="T69" i="11" a="1"/>
  <c r="T69" i="11" s="1"/>
  <c r="T70" i="11" a="1"/>
  <c r="T70" i="11" s="1"/>
  <c r="T71" i="11" a="1"/>
  <c r="T71" i="11" s="1"/>
  <c r="T72" i="11" a="1"/>
  <c r="T72" i="11" s="1"/>
  <c r="T73" i="11" a="1"/>
  <c r="T73" i="11" s="1"/>
  <c r="T74" i="11" a="1"/>
  <c r="T74" i="11" s="1"/>
  <c r="T75" i="11" a="1"/>
  <c r="T75" i="11"/>
  <c r="T76" i="11" a="1"/>
  <c r="T76" i="11" s="1"/>
  <c r="T77" i="11" a="1"/>
  <c r="T77" i="11" s="1"/>
  <c r="T78" i="11" a="1"/>
  <c r="T78" i="11" s="1"/>
  <c r="T79" i="11" a="1"/>
  <c r="T79" i="11"/>
  <c r="T80" i="11" a="1"/>
  <c r="T80" i="11" s="1"/>
  <c r="T81" i="11" a="1"/>
  <c r="T81" i="11" s="1"/>
  <c r="T82" i="11" a="1"/>
  <c r="T82" i="11" s="1"/>
  <c r="T83" i="11" a="1"/>
  <c r="T83" i="11"/>
  <c r="T84" i="11" a="1"/>
  <c r="T84" i="11" s="1"/>
  <c r="T85" i="11" a="1"/>
  <c r="T85" i="11" s="1"/>
  <c r="T86" i="11" a="1"/>
  <c r="T86" i="11" s="1"/>
  <c r="T87" i="11" a="1"/>
  <c r="T87" i="11"/>
  <c r="T88" i="11" a="1"/>
  <c r="T88" i="11" s="1"/>
  <c r="T89" i="11" a="1"/>
  <c r="T89" i="11" s="1"/>
  <c r="T90" i="11" a="1"/>
  <c r="T90" i="11" s="1"/>
  <c r="T91" i="11" a="1"/>
  <c r="T91" i="11"/>
  <c r="T92" i="11" a="1"/>
  <c r="T92" i="11" s="1"/>
  <c r="T67" i="11" a="1"/>
  <c r="T67" i="11" s="1"/>
  <c r="T56" i="11" a="1"/>
  <c r="T56" i="11" s="1"/>
  <c r="T55" i="11" a="1"/>
  <c r="T55" i="11" s="1"/>
  <c r="S68" i="11" a="1"/>
  <c r="S68" i="11" s="1"/>
  <c r="S69" i="11" a="1"/>
  <c r="S69" i="11" s="1"/>
  <c r="S70" i="11" a="1"/>
  <c r="S70" i="11" s="1"/>
  <c r="S71" i="11" a="1"/>
  <c r="S71" i="11"/>
  <c r="S72" i="11" a="1"/>
  <c r="S72" i="11" s="1"/>
  <c r="S73" i="11" a="1"/>
  <c r="S73" i="11" s="1"/>
  <c r="S74" i="11" a="1"/>
  <c r="S74" i="11" s="1"/>
  <c r="S75" i="11" a="1"/>
  <c r="S75" i="11"/>
  <c r="S76" i="11" a="1"/>
  <c r="S76" i="11" s="1"/>
  <c r="S77" i="11" a="1"/>
  <c r="S77" i="11" s="1"/>
  <c r="S78" i="11" a="1"/>
  <c r="S78" i="11" s="1"/>
  <c r="S79" i="11" a="1"/>
  <c r="S79" i="11"/>
  <c r="S80" i="11" a="1"/>
  <c r="S80" i="11" s="1"/>
  <c r="S81" i="11" a="1"/>
  <c r="S81" i="11" s="1"/>
  <c r="S82" i="11" a="1"/>
  <c r="S82" i="11" s="1"/>
  <c r="S83" i="11" a="1"/>
  <c r="S83" i="11"/>
  <c r="S84" i="11" a="1"/>
  <c r="S84" i="11" s="1"/>
  <c r="S85" i="11" a="1"/>
  <c r="S85" i="11" s="1"/>
  <c r="S86" i="11" a="1"/>
  <c r="S86" i="11" s="1"/>
  <c r="S87" i="11" a="1"/>
  <c r="S87" i="11"/>
  <c r="S88" i="11" a="1"/>
  <c r="S88" i="11" s="1"/>
  <c r="S89" i="11" a="1"/>
  <c r="S89" i="11" s="1"/>
  <c r="S90" i="11" a="1"/>
  <c r="S90" i="11" s="1"/>
  <c r="S91" i="11" a="1"/>
  <c r="S91" i="11"/>
  <c r="S92" i="11" a="1"/>
  <c r="S92" i="11" s="1"/>
  <c r="S67" i="11" a="1"/>
  <c r="S67" i="11" s="1"/>
  <c r="S58" i="11" a="1"/>
  <c r="S58" i="11" s="1"/>
  <c r="S59" i="11" a="1"/>
  <c r="S59" i="11" s="1"/>
  <c r="S60" i="11" a="1"/>
  <c r="S60" i="11" s="1"/>
  <c r="S61" i="11" a="1"/>
  <c r="S61" i="11"/>
  <c r="S62" i="11" a="1"/>
  <c r="S62" i="11" s="1"/>
  <c r="S63" i="11" a="1"/>
  <c r="S63" i="11" s="1"/>
  <c r="S64" i="11" a="1"/>
  <c r="S64" i="11" s="1"/>
  <c r="S65" i="11" a="1"/>
  <c r="S65" i="11"/>
  <c r="S66" i="11" a="1"/>
  <c r="S66" i="11" s="1"/>
  <c r="S57" i="11" a="1"/>
  <c r="S57" i="11" s="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S46" i="11"/>
  <c r="T17" i="11"/>
  <c r="U17" i="11"/>
  <c r="V17" i="11"/>
  <c r="W17" i="11"/>
  <c r="X17" i="11"/>
  <c r="Y17" i="11"/>
  <c r="Z17" i="11"/>
  <c r="AA17" i="11"/>
  <c r="AB17" i="11"/>
  <c r="S17" i="11"/>
  <c r="S4" i="11"/>
  <c r="T4" i="11"/>
  <c r="AR21" i="11"/>
  <c r="AR22" i="11"/>
  <c r="AR23" i="11"/>
  <c r="AR24" i="11"/>
  <c r="AR25" i="11"/>
  <c r="AR26" i="11"/>
  <c r="AR27" i="11"/>
  <c r="AR28" i="11"/>
  <c r="AR29" i="11"/>
  <c r="AR30" i="11"/>
  <c r="AR31" i="11"/>
  <c r="AR32" i="11"/>
  <c r="AR33" i="11"/>
  <c r="AR34" i="11"/>
  <c r="AR35" i="11"/>
  <c r="AR36" i="11"/>
  <c r="AR37" i="11"/>
  <c r="AR38" i="11"/>
  <c r="AR39" i="11"/>
  <c r="AR40" i="11"/>
  <c r="AR41" i="11"/>
  <c r="AR42" i="11"/>
  <c r="AR43" i="11"/>
  <c r="AR44" i="11"/>
  <c r="AR45" i="11"/>
  <c r="AR20" i="11"/>
  <c r="AQ21" i="11"/>
  <c r="AQ22" i="11"/>
  <c r="AQ23" i="11"/>
  <c r="AQ24" i="11"/>
  <c r="AQ25" i="11"/>
  <c r="AQ26" i="11"/>
  <c r="AQ27" i="11"/>
  <c r="AQ28" i="11"/>
  <c r="AQ29" i="11"/>
  <c r="AQ30" i="11"/>
  <c r="AQ31" i="11"/>
  <c r="AQ32" i="11"/>
  <c r="AQ33" i="11"/>
  <c r="AQ34" i="11"/>
  <c r="AQ35" i="11"/>
  <c r="AQ36" i="11"/>
  <c r="AQ37" i="11"/>
  <c r="AQ38" i="11"/>
  <c r="AQ39" i="11"/>
  <c r="AQ40" i="11"/>
  <c r="AQ41" i="11"/>
  <c r="AQ42" i="11"/>
  <c r="AQ43" i="11"/>
  <c r="AQ44" i="11"/>
  <c r="AQ45" i="11"/>
  <c r="AQ20" i="11"/>
  <c r="AP21" i="11"/>
  <c r="AP22" i="11"/>
  <c r="AP23" i="11"/>
  <c r="AP24" i="11"/>
  <c r="AP25" i="11"/>
  <c r="AP26" i="11"/>
  <c r="AP27" i="11"/>
  <c r="AP28" i="11"/>
  <c r="AP29" i="11"/>
  <c r="AP30" i="11"/>
  <c r="AP31" i="11"/>
  <c r="AP32" i="11"/>
  <c r="AP33" i="11"/>
  <c r="AP34" i="11"/>
  <c r="AP35" i="11"/>
  <c r="AP36" i="11"/>
  <c r="AP37" i="11"/>
  <c r="AP38" i="11"/>
  <c r="AP39" i="11"/>
  <c r="AP40" i="11"/>
  <c r="AP41" i="11"/>
  <c r="AP42" i="11"/>
  <c r="AP43" i="11"/>
  <c r="AP44" i="11"/>
  <c r="AP45" i="11"/>
  <c r="AP20" i="11"/>
  <c r="AO21" i="11"/>
  <c r="AO22" i="11"/>
  <c r="AO23" i="11"/>
  <c r="AO24" i="11"/>
  <c r="AO25" i="11"/>
  <c r="AO26" i="11"/>
  <c r="AO27" i="11"/>
  <c r="AO28" i="11"/>
  <c r="AO29" i="11"/>
  <c r="AO30" i="11"/>
  <c r="AO31" i="11"/>
  <c r="AO32" i="11"/>
  <c r="AO33" i="11"/>
  <c r="AO34" i="11"/>
  <c r="AO35" i="11"/>
  <c r="AO36" i="11"/>
  <c r="AO37" i="11"/>
  <c r="AO38" i="11"/>
  <c r="AO39" i="11"/>
  <c r="AO40" i="11"/>
  <c r="AO41" i="11"/>
  <c r="AO42" i="11"/>
  <c r="AO43" i="11"/>
  <c r="AO44" i="11"/>
  <c r="AO45" i="11"/>
  <c r="AO20" i="11"/>
  <c r="AN27" i="11"/>
  <c r="AN28" i="11"/>
  <c r="AN29" i="11"/>
  <c r="AN30" i="11"/>
  <c r="AN31" i="11"/>
  <c r="AN32" i="11"/>
  <c r="AN33" i="11"/>
  <c r="AN34" i="11"/>
  <c r="AN35" i="11"/>
  <c r="AN36" i="11"/>
  <c r="AN37" i="11"/>
  <c r="AN38" i="11"/>
  <c r="AN39" i="11"/>
  <c r="AN40" i="11"/>
  <c r="AN41" i="11"/>
  <c r="AN42" i="11"/>
  <c r="AN43" i="11"/>
  <c r="AN44" i="11"/>
  <c r="AN45" i="11"/>
  <c r="AM27" i="11"/>
  <c r="AM28" i="11"/>
  <c r="AM29" i="11"/>
  <c r="AM30" i="11"/>
  <c r="AM31" i="11"/>
  <c r="AM32" i="11"/>
  <c r="AM33" i="11"/>
  <c r="AM34" i="11"/>
  <c r="AM35" i="11"/>
  <c r="AM36" i="11"/>
  <c r="AM37" i="11"/>
  <c r="AM38" i="11"/>
  <c r="AM39" i="11"/>
  <c r="AM40" i="11"/>
  <c r="AM41" i="11"/>
  <c r="AM42" i="11"/>
  <c r="AM43" i="11"/>
  <c r="AM44" i="11"/>
  <c r="AM45" i="11"/>
  <c r="AL27" i="11"/>
  <c r="AL28" i="11"/>
  <c r="AL29" i="11"/>
  <c r="AL30" i="11"/>
  <c r="AL31" i="11"/>
  <c r="AL32" i="11"/>
  <c r="AL33" i="11"/>
  <c r="AL34" i="11"/>
  <c r="AL35" i="11"/>
  <c r="AL36" i="11"/>
  <c r="AL37" i="11"/>
  <c r="AL38" i="11"/>
  <c r="AL39" i="11"/>
  <c r="AL40" i="11"/>
  <c r="AL41" i="11"/>
  <c r="AL42" i="11"/>
  <c r="AL43" i="11"/>
  <c r="AL44" i="11"/>
  <c r="AL45" i="11"/>
  <c r="AK27" i="11"/>
  <c r="AK28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K43" i="11"/>
  <c r="AK44" i="11"/>
  <c r="AK45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3" i="11"/>
  <c r="AJ44" i="11"/>
  <c r="AJ45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H43" i="11"/>
  <c r="AH44" i="11"/>
  <c r="AH45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3" i="11"/>
  <c r="AG44" i="11"/>
  <c r="AG45" i="11"/>
  <c r="AF27" i="1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44" i="11"/>
  <c r="AF45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E43" i="11"/>
  <c r="AE44" i="11"/>
  <c r="AE45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20" i="11"/>
  <c r="W23" i="11"/>
  <c r="V22" i="11"/>
  <c r="U21" i="11"/>
  <c r="T20" i="11"/>
  <c r="AB8" i="11"/>
  <c r="AB9" i="11"/>
  <c r="AB10" i="11"/>
  <c r="AB11" i="11"/>
  <c r="AB12" i="11"/>
  <c r="AB13" i="11"/>
  <c r="AB14" i="11"/>
  <c r="AB15" i="11"/>
  <c r="AB16" i="11"/>
  <c r="AB7" i="11"/>
  <c r="AA8" i="11"/>
  <c r="AA9" i="11"/>
  <c r="AA10" i="11"/>
  <c r="AA11" i="11"/>
  <c r="AA12" i="11"/>
  <c r="AA13" i="11"/>
  <c r="AA14" i="11"/>
  <c r="AA15" i="11"/>
  <c r="AA16" i="11"/>
  <c r="AA7" i="11"/>
  <c r="Z16" i="11"/>
  <c r="Z8" i="11"/>
  <c r="Z9" i="11"/>
  <c r="Z10" i="11"/>
  <c r="Z11" i="11"/>
  <c r="Z12" i="11"/>
  <c r="Z13" i="11"/>
  <c r="Z14" i="11"/>
  <c r="Z15" i="11"/>
  <c r="Z7" i="11"/>
  <c r="Y8" i="11"/>
  <c r="Y9" i="11"/>
  <c r="Y10" i="11"/>
  <c r="Y11" i="11"/>
  <c r="Y12" i="11"/>
  <c r="Y13" i="11"/>
  <c r="Y14" i="11"/>
  <c r="Y15" i="11"/>
  <c r="Y16" i="11"/>
  <c r="Y7" i="11"/>
  <c r="X8" i="11"/>
  <c r="X9" i="11"/>
  <c r="X10" i="11"/>
  <c r="X11" i="11"/>
  <c r="X12" i="11"/>
  <c r="X13" i="11"/>
  <c r="X14" i="11"/>
  <c r="X15" i="11"/>
  <c r="X16" i="11"/>
  <c r="X7" i="11"/>
  <c r="W8" i="11"/>
  <c r="W9" i="11"/>
  <c r="W10" i="11"/>
  <c r="W11" i="11"/>
  <c r="W12" i="11"/>
  <c r="W13" i="11"/>
  <c r="W14" i="11"/>
  <c r="W15" i="11"/>
  <c r="W16" i="11"/>
  <c r="W7" i="11"/>
  <c r="V8" i="11"/>
  <c r="V9" i="11"/>
  <c r="V10" i="11"/>
  <c r="V11" i="11"/>
  <c r="V12" i="11"/>
  <c r="V13" i="11"/>
  <c r="V14" i="11"/>
  <c r="V15" i="11"/>
  <c r="V16" i="11"/>
  <c r="V7" i="11"/>
  <c r="U7" i="11"/>
  <c r="T7" i="11"/>
  <c r="S15" i="11"/>
  <c r="W21" i="11"/>
  <c r="W22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20" i="11"/>
  <c r="V21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20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U8" i="11"/>
  <c r="U9" i="11"/>
  <c r="U10" i="11"/>
  <c r="U11" i="11"/>
  <c r="U12" i="11"/>
  <c r="U13" i="11"/>
  <c r="U14" i="11"/>
  <c r="U15" i="11"/>
  <c r="U16" i="11"/>
  <c r="T8" i="11"/>
  <c r="T9" i="11"/>
  <c r="T10" i="11"/>
  <c r="T11" i="11"/>
  <c r="T12" i="11"/>
  <c r="T13" i="11"/>
  <c r="T14" i="11"/>
  <c r="T15" i="11"/>
  <c r="T16" i="11"/>
  <c r="S10" i="11"/>
  <c r="S8" i="11"/>
  <c r="S9" i="11"/>
  <c r="S11" i="11"/>
  <c r="S12" i="11"/>
  <c r="S13" i="11"/>
  <c r="S14" i="11"/>
  <c r="S16" i="11"/>
  <c r="S7" i="11"/>
  <c r="S2" i="11"/>
  <c r="T3" i="11"/>
  <c r="EI18" i="10"/>
  <c r="EH18" i="10"/>
  <c r="EG17" i="10"/>
  <c r="ED18" i="10"/>
  <c r="EC17" i="10"/>
  <c r="EB16" i="10"/>
  <c r="EA16" i="10"/>
  <c r="DZ16" i="10"/>
  <c r="EB53" i="10"/>
  <c r="EA53" i="10"/>
  <c r="DZ53" i="10"/>
  <c r="EB52" i="10"/>
  <c r="EC52" i="10" s="1"/>
  <c r="ED52" i="10" s="1"/>
  <c r="EA52" i="10"/>
  <c r="DZ52" i="10"/>
  <c r="EB51" i="10"/>
  <c r="EA51" i="10"/>
  <c r="DZ51" i="10"/>
  <c r="EC51" i="10" s="1"/>
  <c r="EB50" i="10"/>
  <c r="EA50" i="10"/>
  <c r="DZ50" i="10"/>
  <c r="EC50" i="10" s="1"/>
  <c r="ED50" i="10" s="1"/>
  <c r="EC49" i="10"/>
  <c r="ED49" i="10" s="1"/>
  <c r="EB49" i="10"/>
  <c r="EA49" i="10"/>
  <c r="DZ49" i="10"/>
  <c r="EB48" i="10"/>
  <c r="EA48" i="10"/>
  <c r="DZ48" i="10"/>
  <c r="EC47" i="10"/>
  <c r="ED47" i="10" s="1"/>
  <c r="EB47" i="10"/>
  <c r="EA47" i="10"/>
  <c r="DZ47" i="10"/>
  <c r="EB46" i="10"/>
  <c r="EA46" i="10"/>
  <c r="DZ46" i="10"/>
  <c r="EB45" i="10"/>
  <c r="EA45" i="10"/>
  <c r="DZ45" i="10"/>
  <c r="EB44" i="10"/>
  <c r="EC44" i="10" s="1"/>
  <c r="ED44" i="10" s="1"/>
  <c r="EA44" i="10"/>
  <c r="DZ44" i="10"/>
  <c r="EB43" i="10"/>
  <c r="EA43" i="10"/>
  <c r="DZ43" i="10"/>
  <c r="EB42" i="10"/>
  <c r="EA42" i="10"/>
  <c r="DZ42" i="10"/>
  <c r="EC42" i="10" s="1"/>
  <c r="ED42" i="10" s="1"/>
  <c r="EB41" i="10"/>
  <c r="EA41" i="10"/>
  <c r="EC41" i="10" s="1"/>
  <c r="ED41" i="10" s="1"/>
  <c r="DZ41" i="10"/>
  <c r="EB40" i="10"/>
  <c r="EA40" i="10"/>
  <c r="DZ40" i="10"/>
  <c r="EC39" i="10"/>
  <c r="ED39" i="10" s="1"/>
  <c r="EB39" i="10"/>
  <c r="EA39" i="10"/>
  <c r="DZ39" i="10"/>
  <c r="EB38" i="10"/>
  <c r="EA38" i="10"/>
  <c r="DZ38" i="10"/>
  <c r="EC38" i="10" s="1"/>
  <c r="EB37" i="10"/>
  <c r="EA37" i="10"/>
  <c r="DZ37" i="10"/>
  <c r="EB36" i="10"/>
  <c r="EC36" i="10" s="1"/>
  <c r="ED36" i="10" s="1"/>
  <c r="EA36" i="10"/>
  <c r="DZ36" i="10"/>
  <c r="EB35" i="10"/>
  <c r="EA35" i="10"/>
  <c r="DZ35" i="10"/>
  <c r="EB34" i="10"/>
  <c r="EA34" i="10"/>
  <c r="DZ34" i="10"/>
  <c r="EC34" i="10" s="1"/>
  <c r="ED34" i="10" s="1"/>
  <c r="EB33" i="10"/>
  <c r="EA33" i="10"/>
  <c r="EC33" i="10" s="1"/>
  <c r="ED33" i="10" s="1"/>
  <c r="DZ33" i="10"/>
  <c r="EB32" i="10"/>
  <c r="EA32" i="10"/>
  <c r="DZ32" i="10"/>
  <c r="EC31" i="10"/>
  <c r="ED31" i="10" s="1"/>
  <c r="EB31" i="10"/>
  <c r="EA31" i="10"/>
  <c r="DZ31" i="10"/>
  <c r="EB30" i="10"/>
  <c r="EA30" i="10"/>
  <c r="DZ30" i="10"/>
  <c r="EB29" i="10"/>
  <c r="EA29" i="10"/>
  <c r="DZ29" i="10"/>
  <c r="EB28" i="10"/>
  <c r="EC28" i="10" s="1"/>
  <c r="ED28" i="10" s="1"/>
  <c r="EA28" i="10"/>
  <c r="DZ28" i="10"/>
  <c r="EB27" i="10"/>
  <c r="EA27" i="10"/>
  <c r="DZ27" i="10"/>
  <c r="EC27" i="10" s="1"/>
  <c r="EB26" i="10"/>
  <c r="EA26" i="10"/>
  <c r="DZ26" i="10"/>
  <c r="EC26" i="10" s="1"/>
  <c r="ED26" i="10" s="1"/>
  <c r="EB25" i="10"/>
  <c r="EA25" i="10"/>
  <c r="EC25" i="10" s="1"/>
  <c r="ED25" i="10" s="1"/>
  <c r="DZ25" i="10"/>
  <c r="EH24" i="10"/>
  <c r="EG24" i="10"/>
  <c r="EF24" i="10"/>
  <c r="EB24" i="10"/>
  <c r="EA24" i="10"/>
  <c r="EC24" i="10" s="1"/>
  <c r="ED24" i="10" s="1"/>
  <c r="DZ24" i="10"/>
  <c r="EB23" i="10"/>
  <c r="EA23" i="10"/>
  <c r="DZ23" i="10"/>
  <c r="EC22" i="10"/>
  <c r="ED22" i="10" s="1"/>
  <c r="EB22" i="10"/>
  <c r="EA22" i="10"/>
  <c r="DZ22" i="10"/>
  <c r="EB21" i="10"/>
  <c r="EA21" i="10"/>
  <c r="DZ21" i="10"/>
  <c r="EB20" i="10"/>
  <c r="EA20" i="10"/>
  <c r="DZ20" i="10"/>
  <c r="EI19" i="10"/>
  <c r="EH19" i="10"/>
  <c r="EG19" i="10"/>
  <c r="EB19" i="10"/>
  <c r="EA19" i="10"/>
  <c r="DZ19" i="10"/>
  <c r="EG18" i="10"/>
  <c r="EB18" i="10"/>
  <c r="EA18" i="10"/>
  <c r="DZ18" i="10"/>
  <c r="EI17" i="10"/>
  <c r="EH17" i="10"/>
  <c r="EB17" i="10"/>
  <c r="EA17" i="10"/>
  <c r="DZ17" i="10"/>
  <c r="AP17" i="10"/>
  <c r="Y19" i="10"/>
  <c r="X19" i="10"/>
  <c r="W19" i="10"/>
  <c r="P16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16" i="10"/>
  <c r="P23" i="10"/>
  <c r="P17" i="10"/>
  <c r="P18" i="10"/>
  <c r="P19" i="10"/>
  <c r="P20" i="10"/>
  <c r="P21" i="10"/>
  <c r="P22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EC16" i="10" l="1"/>
  <c r="ED16" i="10" s="1"/>
  <c r="ED30" i="10"/>
  <c r="ED40" i="10"/>
  <c r="ED17" i="10"/>
  <c r="ED29" i="10"/>
  <c r="ED37" i="10"/>
  <c r="EC30" i="10"/>
  <c r="EC46" i="10"/>
  <c r="ED46" i="10" s="1"/>
  <c r="EC35" i="10"/>
  <c r="ED35" i="10" s="1"/>
  <c r="ED38" i="10"/>
  <c r="EC43" i="10"/>
  <c r="ED43" i="10" s="1"/>
  <c r="EC23" i="10"/>
  <c r="ED23" i="10" s="1"/>
  <c r="ED27" i="10"/>
  <c r="EC32" i="10"/>
  <c r="ED32" i="10" s="1"/>
  <c r="EC40" i="10"/>
  <c r="EC48" i="10"/>
  <c r="ED48" i="10" s="1"/>
  <c r="ED51" i="10"/>
  <c r="EC21" i="10"/>
  <c r="ED21" i="10" s="1"/>
  <c r="EC18" i="10"/>
  <c r="EC19" i="10"/>
  <c r="ED19" i="10" s="1"/>
  <c r="EC20" i="10"/>
  <c r="ED20" i="10" s="1"/>
  <c r="EC29" i="10"/>
  <c r="EC37" i="10"/>
  <c r="EC45" i="10"/>
  <c r="ED45" i="10" s="1"/>
  <c r="EC53" i="10"/>
  <c r="ED53" i="10" s="1"/>
  <c r="S36" i="10"/>
  <c r="T36" i="10" s="1"/>
  <c r="S28" i="10"/>
  <c r="T28" i="10" s="1"/>
  <c r="S21" i="10"/>
  <c r="T21" i="10" s="1"/>
  <c r="S49" i="10"/>
  <c r="T49" i="10" s="1"/>
  <c r="S16" i="10"/>
  <c r="T16" i="10" s="1"/>
  <c r="S39" i="10"/>
  <c r="T39" i="10" s="1"/>
  <c r="S51" i="10"/>
  <c r="T51" i="10" s="1"/>
  <c r="S52" i="10"/>
  <c r="T52" i="10" s="1"/>
  <c r="S44" i="10"/>
  <c r="T44" i="10" s="1"/>
  <c r="S23" i="10"/>
  <c r="T23" i="10" s="1"/>
  <c r="S40" i="10"/>
  <c r="T40" i="10" s="1"/>
  <c r="S53" i="10"/>
  <c r="T53" i="10" s="1"/>
  <c r="S48" i="10"/>
  <c r="T48" i="10" s="1"/>
  <c r="S46" i="10"/>
  <c r="T46" i="10" s="1"/>
  <c r="S41" i="10"/>
  <c r="T41" i="10" s="1"/>
  <c r="S47" i="10"/>
  <c r="T47" i="10" s="1"/>
  <c r="S25" i="10"/>
  <c r="T25" i="10" s="1"/>
  <c r="S32" i="10"/>
  <c r="T32" i="10" s="1"/>
  <c r="S22" i="10"/>
  <c r="T22" i="10" s="1"/>
  <c r="S24" i="10"/>
  <c r="T24" i="10" s="1"/>
  <c r="S26" i="10"/>
  <c r="T26" i="10" s="1"/>
  <c r="S31" i="10"/>
  <c r="T31" i="10" s="1"/>
  <c r="S33" i="10"/>
  <c r="T33" i="10" s="1"/>
  <c r="S38" i="10"/>
  <c r="T38" i="10" s="1"/>
  <c r="S30" i="10"/>
  <c r="T30" i="10" s="1"/>
  <c r="S27" i="10"/>
  <c r="T27" i="10" s="1"/>
  <c r="S35" i="10"/>
  <c r="T35" i="10" s="1"/>
  <c r="S43" i="10"/>
  <c r="T43" i="10" s="1"/>
  <c r="S17" i="10"/>
  <c r="T17" i="10" s="1"/>
  <c r="S18" i="10"/>
  <c r="T18" i="10" s="1"/>
  <c r="S19" i="10"/>
  <c r="T19" i="10" s="1"/>
  <c r="S20" i="10"/>
  <c r="T20" i="10" s="1"/>
  <c r="S29" i="10"/>
  <c r="T29" i="10" s="1"/>
  <c r="S37" i="10"/>
  <c r="T37" i="10" s="1"/>
  <c r="S45" i="10"/>
  <c r="T45" i="10" s="1"/>
  <c r="S34" i="10"/>
  <c r="T34" i="10" s="1"/>
  <c r="S42" i="10"/>
  <c r="T42" i="10" s="1"/>
  <c r="S50" i="10"/>
  <c r="T50" i="10" s="1"/>
  <c r="X24" i="10" l="1"/>
  <c r="X18" i="10"/>
  <c r="W24" i="10"/>
  <c r="V24" i="10"/>
  <c r="Y18" i="10"/>
  <c r="W18" i="10"/>
  <c r="X17" i="10"/>
  <c r="Y17" i="10"/>
  <c r="W17" i="10"/>
  <c r="AK16" i="10" l="1"/>
  <c r="AK18" i="10"/>
  <c r="AK26" i="10"/>
  <c r="AK34" i="10"/>
  <c r="AK42" i="10"/>
  <c r="AK50" i="10"/>
  <c r="AK19" i="10"/>
  <c r="AK27" i="10"/>
  <c r="AK35" i="10"/>
  <c r="AK43" i="10"/>
  <c r="AK51" i="10"/>
  <c r="AK20" i="10"/>
  <c r="AK28" i="10"/>
  <c r="AK36" i="10"/>
  <c r="AK44" i="10"/>
  <c r="AK52" i="10"/>
  <c r="AK21" i="10"/>
  <c r="AK29" i="10"/>
  <c r="AK37" i="10"/>
  <c r="AK45" i="10"/>
  <c r="AK53" i="10"/>
  <c r="AK22" i="10"/>
  <c r="AK30" i="10"/>
  <c r="AK38" i="10"/>
  <c r="AK46" i="10"/>
  <c r="AK23" i="10"/>
  <c r="AK31" i="10"/>
  <c r="AK39" i="10"/>
  <c r="AK47" i="10"/>
  <c r="AK24" i="10"/>
  <c r="AK32" i="10"/>
  <c r="AK40" i="10"/>
  <c r="AK48" i="10"/>
  <c r="AK17" i="10"/>
  <c r="AK25" i="10"/>
  <c r="AK33" i="10"/>
  <c r="AK41" i="10"/>
  <c r="AK49" i="10"/>
  <c r="AI22" i="10"/>
  <c r="AI30" i="10"/>
  <c r="AI38" i="10"/>
  <c r="AI46" i="10"/>
  <c r="AI23" i="10"/>
  <c r="AI31" i="10"/>
  <c r="AI39" i="10"/>
  <c r="AI47" i="10"/>
  <c r="AI24" i="10"/>
  <c r="AI32" i="10"/>
  <c r="AI40" i="10"/>
  <c r="AI48" i="10"/>
  <c r="AI17" i="10"/>
  <c r="AI25" i="10"/>
  <c r="AI33" i="10"/>
  <c r="AI41" i="10"/>
  <c r="AI49" i="10"/>
  <c r="AI18" i="10"/>
  <c r="AI26" i="10"/>
  <c r="AI34" i="10"/>
  <c r="AI42" i="10"/>
  <c r="AI50" i="10"/>
  <c r="AI19" i="10"/>
  <c r="AI27" i="10"/>
  <c r="AI35" i="10"/>
  <c r="AI43" i="10"/>
  <c r="AI51" i="10"/>
  <c r="AI16" i="10"/>
  <c r="AI20" i="10"/>
  <c r="AI28" i="10"/>
  <c r="AI36" i="10"/>
  <c r="AI44" i="10"/>
  <c r="AI52" i="10"/>
  <c r="AI21" i="10"/>
  <c r="AI29" i="10"/>
  <c r="AI37" i="10"/>
  <c r="AI45" i="10"/>
  <c r="AI53" i="10"/>
  <c r="AJ20" i="10"/>
  <c r="AJ28" i="10"/>
  <c r="AJ36" i="10"/>
  <c r="AJ44" i="10"/>
  <c r="AJ52" i="10"/>
  <c r="AJ21" i="10"/>
  <c r="AJ29" i="10"/>
  <c r="AJ37" i="10"/>
  <c r="AJ45" i="10"/>
  <c r="AJ53" i="10"/>
  <c r="AJ22" i="10"/>
  <c r="AJ30" i="10"/>
  <c r="AJ38" i="10"/>
  <c r="AJ46" i="10"/>
  <c r="AJ16" i="10"/>
  <c r="AJ23" i="10"/>
  <c r="AJ31" i="10"/>
  <c r="AJ39" i="10"/>
  <c r="AJ47" i="10"/>
  <c r="AJ24" i="10"/>
  <c r="AJ32" i="10"/>
  <c r="AJ40" i="10"/>
  <c r="AJ48" i="10"/>
  <c r="AJ17" i="10"/>
  <c r="AJ25" i="10"/>
  <c r="AJ33" i="10"/>
  <c r="AJ41" i="10"/>
  <c r="AJ49" i="10"/>
  <c r="AJ18" i="10"/>
  <c r="AJ26" i="10"/>
  <c r="AJ34" i="10"/>
  <c r="AJ42" i="10"/>
  <c r="AJ50" i="10"/>
  <c r="AJ19" i="10"/>
  <c r="AJ27" i="10"/>
  <c r="AJ35" i="10"/>
  <c r="AJ43" i="10"/>
  <c r="AJ51" i="10"/>
  <c r="AL21" i="10" l="1"/>
  <c r="AM21" i="10" s="1"/>
  <c r="AL36" i="10"/>
  <c r="AM36" i="10" s="1"/>
  <c r="AL19" i="10"/>
  <c r="AM19" i="10" s="1"/>
  <c r="AL33" i="10"/>
  <c r="AM33" i="10" s="1"/>
  <c r="AL39" i="10"/>
  <c r="AM39" i="10" s="1"/>
  <c r="AL53" i="10"/>
  <c r="AM53" i="10" s="1"/>
  <c r="AL28" i="10"/>
  <c r="AM28" i="10" s="1"/>
  <c r="AL29" i="10"/>
  <c r="AM29" i="10" s="1"/>
  <c r="AL43" i="10"/>
  <c r="AM43" i="10" s="1"/>
  <c r="AL18" i="10"/>
  <c r="AM18" i="10" s="1"/>
  <c r="AL32" i="10"/>
  <c r="AM32" i="10" s="1"/>
  <c r="AL30" i="10"/>
  <c r="AM30" i="10" s="1"/>
  <c r="AL52" i="10"/>
  <c r="AM52" i="10" s="1"/>
  <c r="AL35" i="10"/>
  <c r="AM35" i="10" s="1"/>
  <c r="AL49" i="10"/>
  <c r="AM49" i="10" s="1"/>
  <c r="AL24" i="10"/>
  <c r="AM24" i="10" s="1"/>
  <c r="AL22" i="10"/>
  <c r="AM22" i="10" s="1"/>
  <c r="AL44" i="10"/>
  <c r="AM44" i="10" s="1"/>
  <c r="AL27" i="10"/>
  <c r="AM27" i="10" s="1"/>
  <c r="AL41" i="10"/>
  <c r="AM41" i="10" s="1"/>
  <c r="AL47" i="10"/>
  <c r="AM47" i="10" s="1"/>
  <c r="AL50" i="10"/>
  <c r="AM50" i="10" s="1"/>
  <c r="AL25" i="10"/>
  <c r="AM25" i="10" s="1"/>
  <c r="AL31" i="10"/>
  <c r="AM31" i="10" s="1"/>
  <c r="AL45" i="10"/>
  <c r="AM45" i="10" s="1"/>
  <c r="AL20" i="10"/>
  <c r="AM20" i="10" s="1"/>
  <c r="AL42" i="10"/>
  <c r="AM42" i="10" s="1"/>
  <c r="AL17" i="10"/>
  <c r="AM17" i="10" s="1"/>
  <c r="AL23" i="10"/>
  <c r="AM23" i="10" s="1"/>
  <c r="AL37" i="10"/>
  <c r="AM37" i="10" s="1"/>
  <c r="AL34" i="10"/>
  <c r="AM34" i="10" s="1"/>
  <c r="AL48" i="10"/>
  <c r="AM48" i="10" s="1"/>
  <c r="AL46" i="10"/>
  <c r="AM46" i="10" s="1"/>
  <c r="AL51" i="10"/>
  <c r="AM51" i="10" s="1"/>
  <c r="AL26" i="10"/>
  <c r="AM26" i="10" s="1"/>
  <c r="AL40" i="10"/>
  <c r="AM40" i="10" s="1"/>
  <c r="AL38" i="10"/>
  <c r="AM38" i="10" s="1"/>
  <c r="AL16" i="10"/>
  <c r="AM16" i="10" s="1"/>
  <c r="AR18" i="10" l="1"/>
  <c r="AQ24" i="10"/>
  <c r="AP18" i="10"/>
  <c r="AP19" i="10"/>
  <c r="AQ19" i="10"/>
  <c r="AQ18" i="10"/>
  <c r="AR19" i="10"/>
  <c r="AQ17" i="10"/>
  <c r="AR17" i="10"/>
  <c r="AP24" i="10"/>
  <c r="AO24" i="10"/>
  <c r="BD21" i="10" l="1"/>
  <c r="BD16" i="10"/>
  <c r="BD19" i="10"/>
  <c r="BD52" i="10"/>
  <c r="BD28" i="10"/>
  <c r="BD44" i="10"/>
  <c r="BD32" i="10"/>
  <c r="BD48" i="10"/>
  <c r="BD50" i="10"/>
  <c r="BD26" i="10"/>
  <c r="BD42" i="10"/>
  <c r="BD27" i="10"/>
  <c r="BD43" i="10"/>
  <c r="BD45" i="10"/>
  <c r="BD22" i="10"/>
  <c r="BD37" i="10"/>
  <c r="BD25" i="10"/>
  <c r="BD41" i="10"/>
  <c r="BD38" i="10"/>
  <c r="BD17" i="10"/>
  <c r="BD30" i="10"/>
  <c r="BD53" i="10"/>
  <c r="BD36" i="10"/>
  <c r="BD31" i="10"/>
  <c r="BD47" i="10"/>
  <c r="BD18" i="10"/>
  <c r="BD46" i="10"/>
  <c r="BD34" i="10"/>
  <c r="BD40" i="10"/>
  <c r="BD24" i="10"/>
  <c r="BD39" i="10"/>
  <c r="BD29" i="10"/>
  <c r="BD35" i="10"/>
  <c r="BD51" i="10"/>
  <c r="BD23" i="10"/>
  <c r="BD20" i="10"/>
  <c r="BD33" i="10"/>
  <c r="BD49" i="10"/>
  <c r="BB16" i="10"/>
  <c r="BB49" i="10"/>
  <c r="BE49" i="10" s="1"/>
  <c r="BF49" i="10" s="1"/>
  <c r="BB25" i="10"/>
  <c r="BB43" i="10"/>
  <c r="BB45" i="10"/>
  <c r="BB22" i="10"/>
  <c r="BB44" i="10"/>
  <c r="BB21" i="10"/>
  <c r="BB41" i="10"/>
  <c r="BB38" i="10"/>
  <c r="BE38" i="10" s="1"/>
  <c r="BF38" i="10" s="1"/>
  <c r="BB42" i="10"/>
  <c r="BB53" i="10"/>
  <c r="BB36" i="10"/>
  <c r="BB31" i="10"/>
  <c r="BB37" i="10"/>
  <c r="BB46" i="10"/>
  <c r="BB34" i="10"/>
  <c r="BE34" i="10" s="1"/>
  <c r="BF34" i="10" s="1"/>
  <c r="BB40" i="10"/>
  <c r="BE40" i="10" s="1"/>
  <c r="BF40" i="10" s="1"/>
  <c r="BB17" i="10"/>
  <c r="BB30" i="10"/>
  <c r="BB39" i="10"/>
  <c r="BB29" i="10"/>
  <c r="BB35" i="10"/>
  <c r="BE35" i="10" s="1"/>
  <c r="BF35" i="10" s="1"/>
  <c r="BB47" i="10"/>
  <c r="BE47" i="10" s="1"/>
  <c r="BF47" i="10" s="1"/>
  <c r="BB18" i="10"/>
  <c r="BE18" i="10" s="1"/>
  <c r="BF18" i="10" s="1"/>
  <c r="BB23" i="10"/>
  <c r="BE23" i="10" s="1"/>
  <c r="BF23" i="10" s="1"/>
  <c r="BB20" i="10"/>
  <c r="BB33" i="10"/>
  <c r="BB24" i="10"/>
  <c r="BB32" i="10"/>
  <c r="BB19" i="10"/>
  <c r="BE19" i="10" s="1"/>
  <c r="BF19" i="10" s="1"/>
  <c r="BB52" i="10"/>
  <c r="BE52" i="10" s="1"/>
  <c r="BF52" i="10" s="1"/>
  <c r="BB28" i="10"/>
  <c r="BE28" i="10" s="1"/>
  <c r="BF28" i="10" s="1"/>
  <c r="BB51" i="10"/>
  <c r="BE51" i="10" s="1"/>
  <c r="BF51" i="10" s="1"/>
  <c r="BB27" i="10"/>
  <c r="BB48" i="10"/>
  <c r="BB50" i="10"/>
  <c r="BB26" i="10"/>
  <c r="BC24" i="10"/>
  <c r="BC16" i="10"/>
  <c r="BC42" i="10"/>
  <c r="BC53" i="10"/>
  <c r="BC36" i="10"/>
  <c r="BC31" i="10"/>
  <c r="BC47" i="10"/>
  <c r="BC37" i="10"/>
  <c r="BC46" i="10"/>
  <c r="BC34" i="10"/>
  <c r="BC40" i="10"/>
  <c r="BC30" i="10"/>
  <c r="BC39" i="10"/>
  <c r="BC29" i="10"/>
  <c r="BC35" i="10"/>
  <c r="BC18" i="10"/>
  <c r="BC23" i="10"/>
  <c r="BC20" i="10"/>
  <c r="BC33" i="10"/>
  <c r="BC32" i="10"/>
  <c r="BC19" i="10"/>
  <c r="BC52" i="10"/>
  <c r="BC28" i="10"/>
  <c r="BC51" i="10"/>
  <c r="BC27" i="10"/>
  <c r="BC48" i="10"/>
  <c r="BC50" i="10"/>
  <c r="BC26" i="10"/>
  <c r="BC49" i="10"/>
  <c r="BC25" i="10"/>
  <c r="BC43" i="10"/>
  <c r="BC45" i="10"/>
  <c r="BC22" i="10"/>
  <c r="BC44" i="10"/>
  <c r="BC21" i="10"/>
  <c r="BC41" i="10"/>
  <c r="BC38" i="10"/>
  <c r="BC17" i="10"/>
  <c r="BE21" i="10" l="1"/>
  <c r="BF21" i="10" s="1"/>
  <c r="BE26" i="10"/>
  <c r="BF26" i="10" s="1"/>
  <c r="BE32" i="10"/>
  <c r="BF32" i="10" s="1"/>
  <c r="BE29" i="10"/>
  <c r="BF29" i="10" s="1"/>
  <c r="BE31" i="10"/>
  <c r="BF31" i="10" s="1"/>
  <c r="BE22" i="10"/>
  <c r="BF22" i="10" s="1"/>
  <c r="BE44" i="10"/>
  <c r="BF44" i="10" s="1"/>
  <c r="BE50" i="10"/>
  <c r="BF50" i="10" s="1"/>
  <c r="BE24" i="10"/>
  <c r="BF24" i="10" s="1"/>
  <c r="BE39" i="10"/>
  <c r="BF39" i="10" s="1"/>
  <c r="BE36" i="10"/>
  <c r="BF36" i="10" s="1"/>
  <c r="BE45" i="10"/>
  <c r="BF45" i="10" s="1"/>
  <c r="BE41" i="10"/>
  <c r="BF41" i="10" s="1"/>
  <c r="BE48" i="10"/>
  <c r="BF48" i="10" s="1"/>
  <c r="BE33" i="10"/>
  <c r="BF33" i="10" s="1"/>
  <c r="BE30" i="10"/>
  <c r="BF30" i="10" s="1"/>
  <c r="BE53" i="10"/>
  <c r="BF53" i="10" s="1"/>
  <c r="BE43" i="10"/>
  <c r="BF43" i="10" s="1"/>
  <c r="BE37" i="10"/>
  <c r="BF37" i="10" s="1"/>
  <c r="BE27" i="10"/>
  <c r="BF27" i="10" s="1"/>
  <c r="BE20" i="10"/>
  <c r="BF20" i="10" s="1"/>
  <c r="BE17" i="10"/>
  <c r="BF17" i="10" s="1"/>
  <c r="BE42" i="10"/>
  <c r="BF42" i="10" s="1"/>
  <c r="BE25" i="10"/>
  <c r="BF25" i="10" s="1"/>
  <c r="BE16" i="10"/>
  <c r="BF16" i="10" s="1"/>
  <c r="BE46" i="10"/>
  <c r="BF46" i="10" s="1"/>
  <c r="BJ24" i="10" l="1"/>
  <c r="BI24" i="10"/>
  <c r="BH24" i="10"/>
  <c r="BJ18" i="10"/>
  <c r="BJ17" i="10"/>
  <c r="BI19" i="10"/>
  <c r="BK19" i="10"/>
  <c r="BI18" i="10"/>
  <c r="BI17" i="10"/>
  <c r="BK18" i="10"/>
  <c r="BK17" i="10"/>
  <c r="BJ19" i="10"/>
  <c r="BV18" i="10" l="1"/>
  <c r="BV37" i="10"/>
  <c r="BV39" i="10"/>
  <c r="BV53" i="10"/>
  <c r="BV33" i="10"/>
  <c r="BV52" i="10"/>
  <c r="BV32" i="10"/>
  <c r="BV34" i="10"/>
  <c r="BV48" i="10"/>
  <c r="BV28" i="10"/>
  <c r="BV35" i="10"/>
  <c r="BV23" i="10"/>
  <c r="BV29" i="10"/>
  <c r="BV31" i="10"/>
  <c r="BV24" i="10"/>
  <c r="BV30" i="10"/>
  <c r="BV19" i="10"/>
  <c r="BV20" i="10"/>
  <c r="BV26" i="10"/>
  <c r="BV25" i="10"/>
  <c r="BV16" i="10"/>
  <c r="BV51" i="10"/>
  <c r="BV22" i="10"/>
  <c r="BV50" i="10"/>
  <c r="BV21" i="10"/>
  <c r="BV49" i="10"/>
  <c r="BV46" i="10"/>
  <c r="BV17" i="10"/>
  <c r="BV45" i="10"/>
  <c r="BV47" i="10"/>
  <c r="BV44" i="10"/>
  <c r="BV41" i="10"/>
  <c r="BV43" i="10"/>
  <c r="BV40" i="10"/>
  <c r="BV42" i="10"/>
  <c r="BV27" i="10"/>
  <c r="BV36" i="10"/>
  <c r="BV38" i="10"/>
  <c r="BW42" i="10"/>
  <c r="BW27" i="10"/>
  <c r="BW36" i="10"/>
  <c r="BW38" i="10"/>
  <c r="BW37" i="10"/>
  <c r="BW39" i="10"/>
  <c r="BW53" i="10"/>
  <c r="BW33" i="10"/>
  <c r="BW52" i="10"/>
  <c r="BW32" i="10"/>
  <c r="BW34" i="10"/>
  <c r="BW48" i="10"/>
  <c r="BW28" i="10"/>
  <c r="BW35" i="10"/>
  <c r="BW23" i="10"/>
  <c r="BW29" i="10"/>
  <c r="BW31" i="10"/>
  <c r="BW24" i="10"/>
  <c r="BW30" i="10"/>
  <c r="BW19" i="10"/>
  <c r="BW20" i="10"/>
  <c r="BW26" i="10"/>
  <c r="BW50" i="10"/>
  <c r="BW25" i="10"/>
  <c r="BW16" i="10"/>
  <c r="BW51" i="10"/>
  <c r="BW22" i="10"/>
  <c r="BW45" i="10"/>
  <c r="BW21" i="10"/>
  <c r="BW49" i="10"/>
  <c r="BW46" i="10"/>
  <c r="BW17" i="10"/>
  <c r="BW40" i="10"/>
  <c r="BW47" i="10"/>
  <c r="BW44" i="10"/>
  <c r="BW41" i="10"/>
  <c r="BW43" i="10"/>
  <c r="BW18" i="10"/>
  <c r="BU16" i="10"/>
  <c r="BU43" i="10"/>
  <c r="BX43" i="10" s="1"/>
  <c r="BY43" i="10" s="1"/>
  <c r="BU18" i="10"/>
  <c r="BX18" i="10" s="1"/>
  <c r="BY18" i="10" s="1"/>
  <c r="BU37" i="10"/>
  <c r="BX37" i="10" s="1"/>
  <c r="BY37" i="10" s="1"/>
  <c r="BU34" i="10"/>
  <c r="BU48" i="10"/>
  <c r="BX48" i="10" s="1"/>
  <c r="BY48" i="10" s="1"/>
  <c r="BU38" i="10"/>
  <c r="BU52" i="10"/>
  <c r="BU32" i="10"/>
  <c r="BU29" i="10"/>
  <c r="BU31" i="10"/>
  <c r="BX31" i="10" s="1"/>
  <c r="BY31" i="10" s="1"/>
  <c r="BU33" i="10"/>
  <c r="BX33" i="10" s="1"/>
  <c r="BY33" i="10" s="1"/>
  <c r="BU35" i="10"/>
  <c r="BX35" i="10" s="1"/>
  <c r="BY35" i="10" s="1"/>
  <c r="BU23" i="10"/>
  <c r="BU20" i="10"/>
  <c r="BX20" i="10" s="1"/>
  <c r="BY20" i="10" s="1"/>
  <c r="BU26" i="10"/>
  <c r="BX26" i="10" s="1"/>
  <c r="BY26" i="10" s="1"/>
  <c r="BU28" i="10"/>
  <c r="BX28" i="10" s="1"/>
  <c r="BY28" i="10" s="1"/>
  <c r="BU30" i="10"/>
  <c r="BU19" i="10"/>
  <c r="BX19" i="10" s="1"/>
  <c r="BY19" i="10" s="1"/>
  <c r="BU51" i="10"/>
  <c r="BX51" i="10" s="1"/>
  <c r="BY51" i="10" s="1"/>
  <c r="BU22" i="10"/>
  <c r="BU24" i="10"/>
  <c r="BU25" i="10"/>
  <c r="BU49" i="10"/>
  <c r="BU46" i="10"/>
  <c r="BX46" i="10" s="1"/>
  <c r="BY46" i="10" s="1"/>
  <c r="BU17" i="10"/>
  <c r="BX17" i="10" s="1"/>
  <c r="BY17" i="10" s="1"/>
  <c r="BU50" i="10"/>
  <c r="BU21" i="10"/>
  <c r="BX21" i="10" s="1"/>
  <c r="BY21" i="10" s="1"/>
  <c r="BU44" i="10"/>
  <c r="BU41" i="10"/>
  <c r="BU45" i="10"/>
  <c r="BU47" i="10"/>
  <c r="BU27" i="10"/>
  <c r="BU36" i="10"/>
  <c r="BX36" i="10" s="1"/>
  <c r="BY36" i="10" s="1"/>
  <c r="BU40" i="10"/>
  <c r="BX40" i="10" s="1"/>
  <c r="BY40" i="10" s="1"/>
  <c r="BU42" i="10"/>
  <c r="BX42" i="10" s="1"/>
  <c r="BY42" i="10" s="1"/>
  <c r="BU39" i="10"/>
  <c r="BX39" i="10" s="1"/>
  <c r="BY39" i="10" s="1"/>
  <c r="BU53" i="10"/>
  <c r="BX47" i="10" l="1"/>
  <c r="BY47" i="10" s="1"/>
  <c r="BX52" i="10"/>
  <c r="BY52" i="10" s="1"/>
  <c r="BX30" i="10"/>
  <c r="BY30" i="10" s="1"/>
  <c r="BX27" i="10"/>
  <c r="BY27" i="10" s="1"/>
  <c r="BX16" i="10"/>
  <c r="BY16" i="10" s="1"/>
  <c r="BX45" i="10"/>
  <c r="BY45" i="10" s="1"/>
  <c r="BX38" i="10"/>
  <c r="BY38" i="10" s="1"/>
  <c r="BX53" i="10"/>
  <c r="BY53" i="10" s="1"/>
  <c r="BX23" i="10"/>
  <c r="BY23" i="10" s="1"/>
  <c r="BX50" i="10"/>
  <c r="BY50" i="10" s="1"/>
  <c r="BX32" i="10"/>
  <c r="BY32" i="10" s="1"/>
  <c r="BX44" i="10"/>
  <c r="BY44" i="10" s="1"/>
  <c r="BX22" i="10"/>
  <c r="BY22" i="10" s="1"/>
  <c r="BX34" i="10"/>
  <c r="BY34" i="10" s="1"/>
  <c r="BX41" i="10"/>
  <c r="BY41" i="10" s="1"/>
  <c r="BX24" i="10"/>
  <c r="BY24" i="10" s="1"/>
  <c r="BX29" i="10"/>
  <c r="BY29" i="10" s="1"/>
  <c r="BX25" i="10"/>
  <c r="BY25" i="10" s="1"/>
  <c r="BX49" i="10"/>
  <c r="BY49" i="10" s="1"/>
  <c r="CD18" i="10" l="1"/>
  <c r="CD19" i="10"/>
  <c r="CC24" i="10"/>
  <c r="CA24" i="10"/>
  <c r="CC17" i="10"/>
  <c r="CB24" i="10"/>
  <c r="CB19" i="10"/>
  <c r="CB17" i="10"/>
  <c r="CD17" i="10"/>
  <c r="CC18" i="10"/>
  <c r="CC19" i="10"/>
  <c r="CB18" i="10"/>
  <c r="CN41" i="10" l="1"/>
  <c r="CN36" i="10"/>
  <c r="CN31" i="10"/>
  <c r="CN23" i="10"/>
  <c r="CN18" i="10"/>
  <c r="CN51" i="10"/>
  <c r="CQ51" i="10" s="1"/>
  <c r="CR51" i="10" s="1"/>
  <c r="CN46" i="10"/>
  <c r="CN33" i="10"/>
  <c r="CN28" i="10"/>
  <c r="CN48" i="10"/>
  <c r="CN43" i="10"/>
  <c r="CN38" i="10"/>
  <c r="CN25" i="10"/>
  <c r="CN20" i="10"/>
  <c r="CN17" i="10"/>
  <c r="CN53" i="10"/>
  <c r="CQ53" i="10" s="1"/>
  <c r="CR53" i="10" s="1"/>
  <c r="CN40" i="10"/>
  <c r="CN35" i="10"/>
  <c r="CN30" i="10"/>
  <c r="CN50" i="10"/>
  <c r="CN45" i="10"/>
  <c r="CN32" i="10"/>
  <c r="CN27" i="10"/>
  <c r="CN22" i="10"/>
  <c r="CN42" i="10"/>
  <c r="CN37" i="10"/>
  <c r="CN24" i="10"/>
  <c r="CN19" i="10"/>
  <c r="CN52" i="10"/>
  <c r="CN47" i="10"/>
  <c r="CQ47" i="10" s="1"/>
  <c r="CR47" i="10" s="1"/>
  <c r="CN34" i="10"/>
  <c r="CN29" i="10"/>
  <c r="CQ29" i="10" s="1"/>
  <c r="CR29" i="10" s="1"/>
  <c r="CN16" i="10"/>
  <c r="CN49" i="10"/>
  <c r="CN44" i="10"/>
  <c r="CN39" i="10"/>
  <c r="CN26" i="10"/>
  <c r="CN21" i="10"/>
  <c r="CP48" i="10"/>
  <c r="CP43" i="10"/>
  <c r="CP38" i="10"/>
  <c r="CP25" i="10"/>
  <c r="CP20" i="10"/>
  <c r="CP53" i="10"/>
  <c r="CP40" i="10"/>
  <c r="CP35" i="10"/>
  <c r="CP30" i="10"/>
  <c r="CP50" i="10"/>
  <c r="CP45" i="10"/>
  <c r="CP32" i="10"/>
  <c r="CP27" i="10"/>
  <c r="CP22" i="10"/>
  <c r="CP42" i="10"/>
  <c r="CP37" i="10"/>
  <c r="CP24" i="10"/>
  <c r="CP19" i="10"/>
  <c r="CP16" i="10"/>
  <c r="CP52" i="10"/>
  <c r="CP47" i="10"/>
  <c r="CP34" i="10"/>
  <c r="CP29" i="10"/>
  <c r="CP17" i="10"/>
  <c r="CP49" i="10"/>
  <c r="CP44" i="10"/>
  <c r="CQ44" i="10" s="1"/>
  <c r="CR44" i="10" s="1"/>
  <c r="CP39" i="10"/>
  <c r="CP26" i="10"/>
  <c r="CP21" i="10"/>
  <c r="CP41" i="10"/>
  <c r="CP36" i="10"/>
  <c r="CP31" i="10"/>
  <c r="CP23" i="10"/>
  <c r="CP18" i="10"/>
  <c r="CP51" i="10"/>
  <c r="CP46" i="10"/>
  <c r="CP33" i="10"/>
  <c r="CP28" i="10"/>
  <c r="CO51" i="10"/>
  <c r="CO46" i="10"/>
  <c r="CO33" i="10"/>
  <c r="CO28" i="10"/>
  <c r="CO48" i="10"/>
  <c r="CO43" i="10"/>
  <c r="CO38" i="10"/>
  <c r="CO25" i="10"/>
  <c r="CO20" i="10"/>
  <c r="CO17" i="10"/>
  <c r="CO53" i="10"/>
  <c r="CO40" i="10"/>
  <c r="CO35" i="10"/>
  <c r="CO30" i="10"/>
  <c r="CO50" i="10"/>
  <c r="CO45" i="10"/>
  <c r="CO32" i="10"/>
  <c r="CO27" i="10"/>
  <c r="CO22" i="10"/>
  <c r="CO42" i="10"/>
  <c r="CO37" i="10"/>
  <c r="CO24" i="10"/>
  <c r="CO19" i="10"/>
  <c r="CO52" i="10"/>
  <c r="CO47" i="10"/>
  <c r="CO34" i="10"/>
  <c r="CO29" i="10"/>
  <c r="CO16" i="10"/>
  <c r="CO49" i="10"/>
  <c r="CO44" i="10"/>
  <c r="CO39" i="10"/>
  <c r="CO26" i="10"/>
  <c r="CO21" i="10"/>
  <c r="CO41" i="10"/>
  <c r="CQ41" i="10" s="1"/>
  <c r="CR41" i="10" s="1"/>
  <c r="CO36" i="10"/>
  <c r="CO31" i="10"/>
  <c r="CO23" i="10"/>
  <c r="CO18" i="10"/>
  <c r="CQ39" i="10" l="1"/>
  <c r="CR39" i="10" s="1"/>
  <c r="CQ36" i="10"/>
  <c r="CR36" i="10" s="1"/>
  <c r="CQ23" i="10"/>
  <c r="CR23" i="10" s="1"/>
  <c r="CQ34" i="10"/>
  <c r="CR34" i="10" s="1"/>
  <c r="CQ27" i="10"/>
  <c r="CR27" i="10" s="1"/>
  <c r="CQ17" i="10"/>
  <c r="CR17" i="10" s="1"/>
  <c r="CQ26" i="10"/>
  <c r="CR26" i="10" s="1"/>
  <c r="CQ45" i="10"/>
  <c r="CR45" i="10" s="1"/>
  <c r="CQ28" i="10"/>
  <c r="CR28" i="10" s="1"/>
  <c r="CQ50" i="10"/>
  <c r="CR50" i="10" s="1"/>
  <c r="CQ43" i="10"/>
  <c r="CR43" i="10" s="1"/>
  <c r="CQ31" i="10"/>
  <c r="CR31" i="10" s="1"/>
  <c r="CQ16" i="10"/>
  <c r="CR16" i="10" s="1"/>
  <c r="CQ42" i="10"/>
  <c r="CR42" i="10" s="1"/>
  <c r="CQ40" i="10"/>
  <c r="CR40" i="10" s="1"/>
  <c r="CQ20" i="10"/>
  <c r="CR20" i="10" s="1"/>
  <c r="CQ19" i="10"/>
  <c r="CR19" i="10" s="1"/>
  <c r="CQ49" i="10"/>
  <c r="CR49" i="10" s="1"/>
  <c r="CQ22" i="10"/>
  <c r="CR22" i="10" s="1"/>
  <c r="CQ33" i="10"/>
  <c r="CR33" i="10" s="1"/>
  <c r="CQ46" i="10"/>
  <c r="CR46" i="10" s="1"/>
  <c r="CQ21" i="10"/>
  <c r="CR21" i="10"/>
  <c r="CQ32" i="10"/>
  <c r="CR32" i="10" s="1"/>
  <c r="CQ25" i="10"/>
  <c r="CR25" i="10" s="1"/>
  <c r="CQ38" i="10"/>
  <c r="CR38" i="10" s="1"/>
  <c r="CQ30" i="10"/>
  <c r="CR30" i="10" s="1"/>
  <c r="CQ18" i="10"/>
  <c r="CR18" i="10" s="1"/>
  <c r="CQ24" i="10"/>
  <c r="CR24" i="10" s="1"/>
  <c r="CQ52" i="10"/>
  <c r="CR52" i="10" s="1"/>
  <c r="CQ37" i="10"/>
  <c r="CR37" i="10" s="1"/>
  <c r="CQ35" i="10"/>
  <c r="CR35" i="10" s="1"/>
  <c r="CQ48" i="10"/>
  <c r="CR48" i="10" s="1"/>
  <c r="CV24" i="10" l="1"/>
  <c r="CU19" i="10"/>
  <c r="CT24" i="10"/>
  <c r="CU24" i="10"/>
  <c r="CW18" i="10"/>
  <c r="CV17" i="10"/>
  <c r="CU17" i="10"/>
  <c r="CW19" i="10"/>
  <c r="CV18" i="10"/>
  <c r="CU18" i="10"/>
  <c r="CV19" i="10"/>
  <c r="CW17" i="10"/>
  <c r="DG48" i="10" l="1"/>
  <c r="DG43" i="10"/>
  <c r="DG38" i="10"/>
  <c r="DG25" i="10"/>
  <c r="DG20" i="10"/>
  <c r="DG53" i="10"/>
  <c r="DG40" i="10"/>
  <c r="DG35" i="10"/>
  <c r="DG30" i="10"/>
  <c r="DG17" i="10"/>
  <c r="DG50" i="10"/>
  <c r="DG45" i="10"/>
  <c r="DG32" i="10"/>
  <c r="DG27" i="10"/>
  <c r="DG22" i="10"/>
  <c r="DG42" i="10"/>
  <c r="DJ42" i="10" s="1"/>
  <c r="DK42" i="10" s="1"/>
  <c r="DG37" i="10"/>
  <c r="DG24" i="10"/>
  <c r="DG19" i="10"/>
  <c r="DG52" i="10"/>
  <c r="DG47" i="10"/>
  <c r="DG34" i="10"/>
  <c r="DG29" i="10"/>
  <c r="DG16" i="10"/>
  <c r="DG49" i="10"/>
  <c r="DG44" i="10"/>
  <c r="DG39" i="10"/>
  <c r="DG26" i="10"/>
  <c r="DG21" i="10"/>
  <c r="DG41" i="10"/>
  <c r="DG36" i="10"/>
  <c r="DG31" i="10"/>
  <c r="DJ31" i="10" s="1"/>
  <c r="DK31" i="10" s="1"/>
  <c r="DG23" i="10"/>
  <c r="DG18" i="10"/>
  <c r="DG51" i="10"/>
  <c r="DG46" i="10"/>
  <c r="DG33" i="10"/>
  <c r="DG28" i="10"/>
  <c r="DH53" i="10"/>
  <c r="DH40" i="10"/>
  <c r="DH35" i="10"/>
  <c r="DH30" i="10"/>
  <c r="DH17" i="10"/>
  <c r="DH50" i="10"/>
  <c r="DH45" i="10"/>
  <c r="DH32" i="10"/>
  <c r="DH27" i="10"/>
  <c r="DH22" i="10"/>
  <c r="DH42" i="10"/>
  <c r="DH37" i="10"/>
  <c r="DH24" i="10"/>
  <c r="DH19" i="10"/>
  <c r="DH52" i="10"/>
  <c r="DH47" i="10"/>
  <c r="DH34" i="10"/>
  <c r="DH29" i="10"/>
  <c r="DH16" i="10"/>
  <c r="DH49" i="10"/>
  <c r="DH44" i="10"/>
  <c r="DH39" i="10"/>
  <c r="DH26" i="10"/>
  <c r="DH21" i="10"/>
  <c r="DH41" i="10"/>
  <c r="DH36" i="10"/>
  <c r="DH31" i="10"/>
  <c r="DH23" i="10"/>
  <c r="DH18" i="10"/>
  <c r="DH51" i="10"/>
  <c r="DH46" i="10"/>
  <c r="DH33" i="10"/>
  <c r="DH28" i="10"/>
  <c r="DH48" i="10"/>
  <c r="DH43" i="10"/>
  <c r="DH38" i="10"/>
  <c r="DH25" i="10"/>
  <c r="DH20" i="10"/>
  <c r="DI50" i="10"/>
  <c r="DI45" i="10"/>
  <c r="DI32" i="10"/>
  <c r="DI27" i="10"/>
  <c r="DI22" i="10"/>
  <c r="DI42" i="10"/>
  <c r="DI37" i="10"/>
  <c r="DI24" i="10"/>
  <c r="DI19" i="10"/>
  <c r="DI52" i="10"/>
  <c r="DI47" i="10"/>
  <c r="DI34" i="10"/>
  <c r="DI29" i="10"/>
  <c r="DI16" i="10"/>
  <c r="DI49" i="10"/>
  <c r="DI44" i="10"/>
  <c r="DJ44" i="10" s="1"/>
  <c r="DK44" i="10" s="1"/>
  <c r="DI39" i="10"/>
  <c r="DI26" i="10"/>
  <c r="DI21" i="10"/>
  <c r="DI41" i="10"/>
  <c r="DI36" i="10"/>
  <c r="DI31" i="10"/>
  <c r="DI23" i="10"/>
  <c r="DI18" i="10"/>
  <c r="DI51" i="10"/>
  <c r="DI46" i="10"/>
  <c r="DI33" i="10"/>
  <c r="DI28" i="10"/>
  <c r="DI48" i="10"/>
  <c r="DI43" i="10"/>
  <c r="DI38" i="10"/>
  <c r="DI25" i="10"/>
  <c r="DI20" i="10"/>
  <c r="DI53" i="10"/>
  <c r="DI40" i="10"/>
  <c r="DI35" i="10"/>
  <c r="DI30" i="10"/>
  <c r="DI17" i="10"/>
  <c r="DJ34" i="10" l="1"/>
  <c r="DK34" i="10" s="1"/>
  <c r="DJ27" i="10"/>
  <c r="DK27" i="10" s="1"/>
  <c r="DJ35" i="10"/>
  <c r="DK35" i="10" s="1"/>
  <c r="DJ29" i="10"/>
  <c r="DK29" i="10" s="1"/>
  <c r="DJ22" i="10"/>
  <c r="DK22" i="10" s="1"/>
  <c r="DJ40" i="10"/>
  <c r="DK40" i="10" s="1"/>
  <c r="DJ46" i="10"/>
  <c r="DK46" i="10" s="1"/>
  <c r="DJ26" i="10"/>
  <c r="DK26" i="10" s="1"/>
  <c r="DJ45" i="10"/>
  <c r="DK45" i="10" s="1"/>
  <c r="DJ21" i="10"/>
  <c r="DK21" i="10" s="1"/>
  <c r="DJ32" i="10"/>
  <c r="DK32" i="10" s="1"/>
  <c r="DJ24" i="10"/>
  <c r="DK24" i="10" s="1"/>
  <c r="DJ51" i="10"/>
  <c r="DK51" i="10" s="1"/>
  <c r="DJ39" i="10"/>
  <c r="DK39" i="10" s="1"/>
  <c r="DJ50" i="10"/>
  <c r="DK50" i="10" s="1"/>
  <c r="DJ38" i="10"/>
  <c r="DK38" i="10" s="1"/>
  <c r="DJ53" i="10"/>
  <c r="DK53" i="10" s="1"/>
  <c r="DJ47" i="10"/>
  <c r="DK47" i="10" s="1"/>
  <c r="DJ18" i="10"/>
  <c r="DK18" i="10" s="1"/>
  <c r="DJ17" i="10"/>
  <c r="DK17" i="10" s="1"/>
  <c r="DJ20" i="10"/>
  <c r="DK20" i="10" s="1"/>
  <c r="DJ23" i="10"/>
  <c r="DK23" i="10" s="1"/>
  <c r="DJ37" i="10"/>
  <c r="DK37" i="10" s="1"/>
  <c r="DJ30" i="10"/>
  <c r="DK30" i="10" s="1"/>
  <c r="DJ48" i="10"/>
  <c r="DK48" i="10" s="1"/>
  <c r="DJ28" i="10"/>
  <c r="DK28" i="10" s="1"/>
  <c r="DJ41" i="10"/>
  <c r="DK41" i="10" s="1"/>
  <c r="DJ49" i="10"/>
  <c r="DK49" i="10" s="1"/>
  <c r="DJ25" i="10"/>
  <c r="DK25" i="10" s="1"/>
  <c r="DJ52" i="10"/>
  <c r="DK52" i="10" s="1"/>
  <c r="DJ33" i="10"/>
  <c r="DK33" i="10" s="1"/>
  <c r="DJ19" i="10"/>
  <c r="DK19" i="10" s="1"/>
  <c r="DJ16" i="10"/>
  <c r="DK16" i="10" s="1"/>
  <c r="DJ43" i="10"/>
  <c r="DK43" i="10" s="1"/>
  <c r="DJ36" i="10"/>
  <c r="DK36" i="10" s="1"/>
  <c r="DN19" i="10" l="1"/>
  <c r="DN17" i="10"/>
  <c r="DP19" i="10"/>
  <c r="DN18" i="10"/>
  <c r="DP18" i="10"/>
  <c r="DO24" i="10"/>
  <c r="DP17" i="10"/>
  <c r="DN24" i="10"/>
  <c r="DO19" i="10"/>
  <c r="DO18" i="10"/>
  <c r="DM24" i="10"/>
  <c r="DO1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<sst xmlns="http://schemas.openxmlformats.org/spreadsheetml/2006/main" count="6178" uniqueCount="118">
  <si>
    <t>Lombok Tengah</t>
  </si>
  <si>
    <t>Batukliang Utara</t>
  </si>
  <si>
    <t>Lombok Timur</t>
  </si>
  <si>
    <t>Lombok Barat</t>
  </si>
  <si>
    <t>Narmada</t>
  </si>
  <si>
    <t>Batu Layar</t>
  </si>
  <si>
    <t>Sambelia</t>
  </si>
  <si>
    <t>Lombok Utara</t>
  </si>
  <si>
    <t>Gangga</t>
  </si>
  <si>
    <t>Kuripan</t>
  </si>
  <si>
    <t>Pemenang</t>
  </si>
  <si>
    <t>Gerung</t>
  </si>
  <si>
    <t>Bayan</t>
  </si>
  <si>
    <t>Sembalun</t>
  </si>
  <si>
    <t>Praya</t>
  </si>
  <si>
    <t>Jonggat</t>
  </si>
  <si>
    <t>Tanjung</t>
  </si>
  <si>
    <t>Lingsar</t>
  </si>
  <si>
    <t>Pringgabaya</t>
  </si>
  <si>
    <t>Mataram</t>
  </si>
  <si>
    <t>Ampenan</t>
  </si>
  <si>
    <t>Pujut</t>
  </si>
  <si>
    <t>Selong</t>
  </si>
  <si>
    <t>Lembar</t>
  </si>
  <si>
    <t>Batukliang</t>
  </si>
  <si>
    <t>Praya Timur</t>
  </si>
  <si>
    <t>Aikmel</t>
  </si>
  <si>
    <t>Pringgarata</t>
  </si>
  <si>
    <t>Kopang</t>
  </si>
  <si>
    <t>Kediri</t>
  </si>
  <si>
    <t>Praya Tengah</t>
  </si>
  <si>
    <t>Sakra Timur</t>
  </si>
  <si>
    <t>Sakra</t>
  </si>
  <si>
    <t>Jerowaru</t>
  </si>
  <si>
    <t>Kayangan</t>
  </si>
  <si>
    <t>Keruak</t>
  </si>
  <si>
    <t>Janapria</t>
  </si>
  <si>
    <t>Terara</t>
  </si>
  <si>
    <t>Labuhan Haji</t>
  </si>
  <si>
    <t>Sikur</t>
  </si>
  <si>
    <t>Sukamulia</t>
  </si>
  <si>
    <t>Suralaga</t>
  </si>
  <si>
    <t>Masbagik</t>
  </si>
  <si>
    <t>Sekarbela</t>
  </si>
  <si>
    <t>Montong Gading</t>
  </si>
  <si>
    <t>Sandubaya</t>
  </si>
  <si>
    <t>Pringgasela</t>
  </si>
  <si>
    <t>Cakranegara</t>
  </si>
  <si>
    <t>Selaparang</t>
  </si>
  <si>
    <t>Wanasaba</t>
  </si>
  <si>
    <t xml:space="preserve">Praya </t>
  </si>
  <si>
    <t xml:space="preserve">Sakra </t>
  </si>
  <si>
    <t>tahun</t>
  </si>
  <si>
    <t>kabupaten_kota</t>
  </si>
  <si>
    <t>kecamatan</t>
  </si>
  <si>
    <t>kedalaman</t>
  </si>
  <si>
    <t>magnitudo</t>
  </si>
  <si>
    <t>radius</t>
  </si>
  <si>
    <t>Suwela</t>
  </si>
  <si>
    <t>Sekotong</t>
  </si>
  <si>
    <t>Praya Barat Daya</t>
  </si>
  <si>
    <t>Gunungsari</t>
  </si>
  <si>
    <t>Labuapi</t>
  </si>
  <si>
    <t>Cluster</t>
  </si>
  <si>
    <t>C1</t>
  </si>
  <si>
    <t>C2</t>
  </si>
  <si>
    <t>C3</t>
  </si>
  <si>
    <t>Terdekat</t>
  </si>
  <si>
    <t>Centroid Awal</t>
  </si>
  <si>
    <t>Jumlah Cluster : 3</t>
  </si>
  <si>
    <t>1.Rendah</t>
  </si>
  <si>
    <t>2. Sedang</t>
  </si>
  <si>
    <t>3. Tinggi</t>
  </si>
  <si>
    <t>Data ke</t>
  </si>
  <si>
    <t>iterasi ke-1</t>
  </si>
  <si>
    <t>Centroid Baru</t>
  </si>
  <si>
    <t>C1 Baru</t>
  </si>
  <si>
    <t>C2 Baru</t>
  </si>
  <si>
    <t>C3 Baru</t>
  </si>
  <si>
    <t>Anggota Klaster</t>
  </si>
  <si>
    <t>iterasi ke-2</t>
  </si>
  <si>
    <t>iterasi ke-3</t>
  </si>
  <si>
    <t>iterasi ke-4</t>
  </si>
  <si>
    <t>iterasi ke-5</t>
  </si>
  <si>
    <t>iterasi ke-6</t>
  </si>
  <si>
    <t>iterasi ke-7</t>
  </si>
  <si>
    <t>klaster</t>
  </si>
  <si>
    <t>no</t>
  </si>
  <si>
    <t>NO</t>
  </si>
  <si>
    <t>Tahun</t>
  </si>
  <si>
    <t>Kabupaten</t>
  </si>
  <si>
    <t>Kecamatan</t>
  </si>
  <si>
    <t>Kedalaman</t>
  </si>
  <si>
    <t>Magnitudo</t>
  </si>
  <si>
    <t>No</t>
  </si>
  <si>
    <t>Kedalam</t>
  </si>
  <si>
    <t>Radius</t>
  </si>
  <si>
    <t>Klaster</t>
  </si>
  <si>
    <t>a(i)</t>
  </si>
  <si>
    <t>Menghitung jarak antar-Cluster(bi)</t>
  </si>
  <si>
    <t>Untuk menghitung jarak dengan menggunakan rumus Jarak Euclidean</t>
  </si>
  <si>
    <t>Untuk setiap titik dalam cluster, akan dihitung rata-rata jarak ke semua titik lain yang berbeda cluster</t>
  </si>
  <si>
    <t>Setelah dicari jarak, carilah b(i) yang merupakan min dari masing-masing jarak</t>
  </si>
  <si>
    <t>Jarak  ke C1</t>
  </si>
  <si>
    <t>Jarak ke C2</t>
  </si>
  <si>
    <t>Jarak ke C3</t>
  </si>
  <si>
    <t>b(i)</t>
  </si>
  <si>
    <t>-</t>
  </si>
  <si>
    <t>Menghitung Silhoutte</t>
  </si>
  <si>
    <t>max</t>
  </si>
  <si>
    <t>S(i)</t>
  </si>
  <si>
    <t>Total</t>
  </si>
  <si>
    <t>min kedalaman</t>
  </si>
  <si>
    <t>max kedalaman</t>
  </si>
  <si>
    <t>min magnitudo</t>
  </si>
  <si>
    <t>max magnitudo</t>
  </si>
  <si>
    <t>min radius</t>
  </si>
  <si>
    <t>max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</si>
</sst>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Arial Unicode M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3" fillId="0" borderId="0"/>
  </cellStyleXfs>
  <cellXfs count="68">
    <xf numFmtId="0" fontId="0" fillId="0" borderId="0" xfId="0"/>
    <xf numFmtId="164" fontId="0" fillId="0" borderId="0" xfId="0" applyNumberFormat="1"/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5" fillId="0" borderId="0" xfId="1"/>
    <xf numFmtId="0" fontId="6" fillId="0" borderId="3" xfId="0" applyFont="1" applyBorder="1"/>
    <xf numFmtId="0" fontId="6" fillId="0" borderId="4" xfId="0" applyFont="1" applyBorder="1"/>
    <xf numFmtId="0" fontId="6" fillId="0" borderId="0" xfId="0" applyFont="1"/>
    <xf numFmtId="0" fontId="3" fillId="0" borderId="5" xfId="1" applyFont="1" applyBorder="1"/>
    <xf numFmtId="0" fontId="3" fillId="0" borderId="0" xfId="1" applyFont="1" applyAlignment="1">
      <alignment horizontal="left" vertical="center"/>
    </xf>
    <xf numFmtId="0" fontId="3" fillId="0" borderId="6" xfId="1" applyFont="1" applyBorder="1"/>
    <xf numFmtId="0" fontId="6" fillId="0" borderId="6" xfId="0" applyFont="1" applyBorder="1"/>
    <xf numFmtId="0" fontId="3" fillId="0" borderId="0" xfId="1" applyFont="1"/>
    <xf numFmtId="0" fontId="3" fillId="2" borderId="1" xfId="1" applyFont="1" applyFill="1" applyBorder="1"/>
    <xf numFmtId="0" fontId="6" fillId="0" borderId="1" xfId="0" applyFont="1" applyBorder="1"/>
    <xf numFmtId="0" fontId="3" fillId="0" borderId="7" xfId="1" applyFont="1" applyBorder="1"/>
    <xf numFmtId="0" fontId="3" fillId="0" borderId="8" xfId="1" applyFont="1" applyBorder="1"/>
    <xf numFmtId="0" fontId="3" fillId="0" borderId="9" xfId="1" applyFont="1" applyBorder="1"/>
    <xf numFmtId="0" fontId="3" fillId="0" borderId="1" xfId="1" applyFont="1" applyBorder="1" applyAlignment="1">
      <alignment wrapText="1"/>
    </xf>
    <xf numFmtId="0" fontId="6" fillId="0" borderId="1" xfId="0" applyFont="1" applyBorder="1" applyAlignment="1">
      <alignment horizontal="right"/>
    </xf>
    <xf numFmtId="0" fontId="3" fillId="0" borderId="1" xfId="1" applyFont="1" applyBorder="1"/>
    <xf numFmtId="0" fontId="6" fillId="0" borderId="1" xfId="0" applyFont="1" applyBorder="1" applyAlignment="1">
      <alignment horizontal="righ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2" fontId="7" fillId="0" borderId="1" xfId="1" applyNumberFormat="1" applyFont="1" applyBorder="1"/>
    <xf numFmtId="2" fontId="3" fillId="0" borderId="1" xfId="1" applyNumberFormat="1" applyFont="1" applyBorder="1"/>
    <xf numFmtId="0" fontId="3" fillId="3" borderId="1" xfId="1" applyFont="1" applyFill="1" applyBorder="1"/>
    <xf numFmtId="0" fontId="3" fillId="4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5" fillId="0" borderId="1" xfId="1" applyBorder="1" applyAlignment="1">
      <alignment horizontal="centerContinuous"/>
    </xf>
    <xf numFmtId="0" fontId="5" fillId="0" borderId="1" xfId="1" applyBorder="1"/>
    <xf numFmtId="0" fontId="3" fillId="0" borderId="10" xfId="1" applyFont="1" applyBorder="1"/>
    <xf numFmtId="0" fontId="3" fillId="0" borderId="11" xfId="1" applyFont="1" applyBorder="1"/>
    <xf numFmtId="0" fontId="6" fillId="0" borderId="12" xfId="0" applyFont="1" applyBorder="1"/>
    <xf numFmtId="0" fontId="3" fillId="0" borderId="13" xfId="1" applyFont="1" applyBorder="1"/>
    <xf numFmtId="0" fontId="4" fillId="0" borderId="0" xfId="1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5" fillId="0" borderId="0" xfId="1" applyBorder="1"/>
    <xf numFmtId="0" fontId="3" fillId="0" borderId="0" xfId="1" applyFont="1" applyBorder="1"/>
    <xf numFmtId="0" fontId="6" fillId="0" borderId="14" xfId="0" applyFont="1" applyBorder="1"/>
    <xf numFmtId="0" fontId="6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3" fillId="0" borderId="0" xfId="1" applyFont="1" applyBorder="1" applyAlignment="1">
      <alignment horizontal="center"/>
    </xf>
    <xf numFmtId="0" fontId="6" fillId="0" borderId="13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6" fillId="0" borderId="18" xfId="0" applyFont="1" applyBorder="1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center"/>
    </xf>
    <xf numFmtId="0" fontId="3" fillId="0" borderId="1" xfId="3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4">
    <cellStyle name="Normal" xfId="0" builtinId="0"/>
    <cellStyle name="Normal 2" xfId="1" xr:uid="{37FEB4F4-F67E-48AF-8E22-032A3BAD0BA0}"/>
    <cellStyle name="Normal 4" xfId="2" xr:uid="{302C48FC-025F-44DA-B605-778687D08219}"/>
    <cellStyle name="Normal 5" xfId="3" xr:uid="{F9C3B8C9-13B7-4AD0-A24B-4E19B8138027}"/>
  </cellStyles>
  <dxfs count="21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391683</xdr:colOff>
      <xdr:row>49</xdr:row>
      <xdr:rowOff>59347</xdr:rowOff>
    </xdr:from>
    <xdr:to>
      <xdr:col>28</xdr:col>
      <xdr:colOff>48795</xdr:colOff>
      <xdr:row>51</xdr:row>
      <xdr:rowOff>139098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93283B-0E5B-4D56-B97D-8F5F4D966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2583" y="49868747"/>
          <a:ext cx="1568462" cy="4480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514350</xdr:colOff>
      <xdr:row>5</xdr:row>
      <xdr:rowOff>57150</xdr:rowOff>
    </xdr:from>
    <xdr:to>
      <xdr:col>11</xdr:col>
      <xdr:colOff>507332</xdr:colOff>
      <xdr:row>8</xdr:row>
      <xdr:rowOff>119365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0B470B-EDBB-4393-A5C7-90C1A11EB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977900"/>
          <a:ext cx="3155282" cy="61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5"/>
  <sheetViews>
    <sheetView topLeftCell="A1202" workbookViewId="0">
      <selection activeCell="E1310" sqref="E1310"/>
    </sheetView>
  </sheetViews>
  <sheetFormatPr defaultRowHeight="14.5"/>
  <cols>
    <col min="1" max="1" width="12.1796875" customWidth="1"/>
    <col min="2" max="2" width="20" customWidth="1"/>
    <col min="3" max="3" width="18.81640625" bestFit="1" customWidth="1"/>
    <col min="4" max="4" width="20.54296875" bestFit="1" customWidth="1"/>
    <col min="5" max="5" width="19.08984375" customWidth="1"/>
    <col min="6" max="6" width="18.1796875" bestFit="1" customWidth="1"/>
    <col min="7" max="7" width="15.08984375" customWidth="1"/>
    <col min="8" max="8" width="19.36328125" bestFit="1" customWidth="1"/>
    <col min="9" max="9" width="15.08984375" bestFit="1" customWidth="1"/>
  </cols>
  <sheetData>
    <row r="1" spans="1:6">
      <c r="A1" s="2" t="s">
        <v>52</v>
      </c>
      <c r="B1" s="60" t="s">
        <v>53</v>
      </c>
      <c r="C1" s="4" t="s">
        <v>54</v>
      </c>
      <c r="D1" s="2" t="s">
        <v>55</v>
      </c>
      <c r="E1" s="2" t="s">
        <v>56</v>
      </c>
      <c r="F1" s="4" t="s">
        <v>57</v>
      </c>
    </row>
    <row r="2" spans="1:6">
      <c r="A2" s="58">
        <v>2018</v>
      </c>
      <c r="B2" s="58" t="s">
        <v>0</v>
      </c>
      <c r="C2" s="58" t="s">
        <v>24</v>
      </c>
      <c r="D2" s="58">
        <v>56.9</v>
      </c>
      <c r="E2" s="58">
        <v>3.17</v>
      </c>
      <c r="F2" s="59">
        <v>38.45917820453537</v>
      </c>
    </row>
    <row r="3" spans="1:6">
      <c r="A3" s="58">
        <v>2018</v>
      </c>
      <c r="B3" s="58" t="s">
        <v>3</v>
      </c>
      <c r="C3" s="58" t="s">
        <v>59</v>
      </c>
      <c r="D3" s="58">
        <v>99.8</v>
      </c>
      <c r="E3" s="58">
        <v>3.35</v>
      </c>
      <c r="F3" s="59">
        <v>47.315125896148068</v>
      </c>
    </row>
    <row r="4" spans="1:6">
      <c r="A4" s="58">
        <v>2018</v>
      </c>
      <c r="B4" s="58" t="s">
        <v>2</v>
      </c>
      <c r="C4" s="58" t="s">
        <v>6</v>
      </c>
      <c r="D4" s="58">
        <v>285</v>
      </c>
      <c r="E4" s="58">
        <v>3.61</v>
      </c>
      <c r="F4" s="59">
        <v>63.826348619054905</v>
      </c>
    </row>
    <row r="5" spans="1:6">
      <c r="A5" s="58">
        <v>2018</v>
      </c>
      <c r="B5" s="58" t="s">
        <v>3</v>
      </c>
      <c r="C5" s="58" t="s">
        <v>59</v>
      </c>
      <c r="D5" s="58">
        <v>91.7</v>
      </c>
      <c r="E5" s="58">
        <v>4.38</v>
      </c>
      <c r="F5" s="59">
        <v>154.8816618912482</v>
      </c>
    </row>
    <row r="6" spans="1:6">
      <c r="A6" s="58">
        <v>2018</v>
      </c>
      <c r="B6" s="58" t="s">
        <v>3</v>
      </c>
      <c r="C6" s="58" t="s">
        <v>11</v>
      </c>
      <c r="D6" s="58">
        <v>17.399999999999999</v>
      </c>
      <c r="E6" s="58">
        <v>3.2</v>
      </c>
      <c r="F6" s="59">
        <v>39.810717055349755</v>
      </c>
    </row>
    <row r="7" spans="1:6">
      <c r="A7" s="58">
        <v>2018</v>
      </c>
      <c r="B7" s="58" t="s">
        <v>3</v>
      </c>
      <c r="C7" s="58" t="s">
        <v>11</v>
      </c>
      <c r="D7" s="58">
        <v>120.1</v>
      </c>
      <c r="E7" s="58">
        <v>4.46</v>
      </c>
      <c r="F7" s="59">
        <v>169.82436524617444</v>
      </c>
    </row>
    <row r="8" spans="1:6">
      <c r="A8" s="58">
        <v>2018</v>
      </c>
      <c r="B8" s="58" t="s">
        <v>0</v>
      </c>
      <c r="C8" s="58" t="s">
        <v>50</v>
      </c>
      <c r="D8" s="58">
        <v>81.900000000000006</v>
      </c>
      <c r="E8" s="58">
        <v>2.8</v>
      </c>
      <c r="F8" s="59">
        <v>25.118864315095799</v>
      </c>
    </row>
    <row r="9" spans="1:6">
      <c r="A9" s="58">
        <v>2018</v>
      </c>
      <c r="B9" s="58" t="s">
        <v>2</v>
      </c>
      <c r="C9" s="58" t="s">
        <v>6</v>
      </c>
      <c r="D9" s="58">
        <v>11.9</v>
      </c>
      <c r="E9" s="58">
        <v>3.99</v>
      </c>
      <c r="F9" s="59">
        <v>98.855309465693935</v>
      </c>
    </row>
    <row r="10" spans="1:6">
      <c r="A10" s="58">
        <v>2018</v>
      </c>
      <c r="B10" s="58" t="s">
        <v>2</v>
      </c>
      <c r="C10" s="58" t="s">
        <v>42</v>
      </c>
      <c r="D10" s="58">
        <v>20.8</v>
      </c>
      <c r="E10" s="58">
        <v>3.28</v>
      </c>
      <c r="F10" s="59">
        <v>43.651583224016612</v>
      </c>
    </row>
    <row r="11" spans="1:6">
      <c r="A11" s="58">
        <v>2018</v>
      </c>
      <c r="B11" s="58" t="s">
        <v>2</v>
      </c>
      <c r="C11" s="58" t="s">
        <v>26</v>
      </c>
      <c r="D11" s="58">
        <v>10</v>
      </c>
      <c r="E11" s="58">
        <v>2.9</v>
      </c>
      <c r="F11" s="59">
        <v>28.183829312644548</v>
      </c>
    </row>
    <row r="12" spans="1:6">
      <c r="A12" s="58">
        <v>2018</v>
      </c>
      <c r="B12" s="58" t="s">
        <v>2</v>
      </c>
      <c r="C12" s="58" t="s">
        <v>13</v>
      </c>
      <c r="D12" s="58">
        <v>12.1</v>
      </c>
      <c r="E12" s="58">
        <v>3.33</v>
      </c>
      <c r="F12" s="59">
        <v>46.238102139926056</v>
      </c>
    </row>
    <row r="13" spans="1:6">
      <c r="A13" s="58">
        <v>2018</v>
      </c>
      <c r="B13" s="58" t="s">
        <v>7</v>
      </c>
      <c r="C13" s="58" t="s">
        <v>34</v>
      </c>
      <c r="D13" s="58">
        <v>26.1</v>
      </c>
      <c r="E13" s="58">
        <v>3.11</v>
      </c>
      <c r="F13" s="59">
        <v>35.892193464500529</v>
      </c>
    </row>
    <row r="14" spans="1:6">
      <c r="A14" s="58">
        <v>2018</v>
      </c>
      <c r="B14" s="58" t="s">
        <v>0</v>
      </c>
      <c r="C14" s="58" t="s">
        <v>21</v>
      </c>
      <c r="D14" s="58">
        <v>10</v>
      </c>
      <c r="E14" s="58">
        <v>3.35</v>
      </c>
      <c r="F14" s="59">
        <v>47.315125896148068</v>
      </c>
    </row>
    <row r="15" spans="1:6">
      <c r="A15" s="58">
        <v>2018</v>
      </c>
      <c r="B15" s="58" t="s">
        <v>2</v>
      </c>
      <c r="C15" s="58" t="s">
        <v>6</v>
      </c>
      <c r="D15" s="58">
        <v>10</v>
      </c>
      <c r="E15" s="58">
        <v>4.07</v>
      </c>
      <c r="F15" s="59">
        <v>108.39269140212046</v>
      </c>
    </row>
    <row r="16" spans="1:6">
      <c r="A16" s="58">
        <v>2018</v>
      </c>
      <c r="B16" s="58" t="s">
        <v>7</v>
      </c>
      <c r="C16" s="58" t="s">
        <v>12</v>
      </c>
      <c r="D16" s="58">
        <v>26.8</v>
      </c>
      <c r="E16" s="58">
        <v>3.22</v>
      </c>
      <c r="F16" s="59">
        <v>40.738027780411301</v>
      </c>
    </row>
    <row r="17" spans="1:6">
      <c r="A17" s="58">
        <v>2018</v>
      </c>
      <c r="B17" s="58" t="s">
        <v>2</v>
      </c>
      <c r="C17" s="58" t="s">
        <v>39</v>
      </c>
      <c r="D17" s="58">
        <v>22.6</v>
      </c>
      <c r="E17" s="58">
        <v>2.94</v>
      </c>
      <c r="F17" s="59">
        <v>29.512092266663863</v>
      </c>
    </row>
    <row r="18" spans="1:6">
      <c r="A18" s="58">
        <v>2018</v>
      </c>
      <c r="B18" s="58" t="s">
        <v>2</v>
      </c>
      <c r="C18" s="58" t="s">
        <v>26</v>
      </c>
      <c r="D18" s="58">
        <v>10</v>
      </c>
      <c r="E18" s="58">
        <v>3.28</v>
      </c>
      <c r="F18" s="59">
        <v>43.651583224016612</v>
      </c>
    </row>
    <row r="19" spans="1:6">
      <c r="A19" s="58">
        <v>2018</v>
      </c>
      <c r="B19" s="58" t="s">
        <v>2</v>
      </c>
      <c r="C19" s="58" t="s">
        <v>49</v>
      </c>
      <c r="D19" s="58">
        <v>10</v>
      </c>
      <c r="E19" s="58">
        <v>2.81</v>
      </c>
      <c r="F19" s="59">
        <v>25.409727055493057</v>
      </c>
    </row>
    <row r="20" spans="1:6">
      <c r="A20" s="58">
        <v>2018</v>
      </c>
      <c r="B20" s="58" t="s">
        <v>2</v>
      </c>
      <c r="C20" s="58" t="s">
        <v>46</v>
      </c>
      <c r="D20" s="58">
        <v>10</v>
      </c>
      <c r="E20" s="58">
        <v>3.07</v>
      </c>
      <c r="F20" s="59">
        <v>34.276778654645035</v>
      </c>
    </row>
    <row r="21" spans="1:6">
      <c r="A21" s="58">
        <v>2018</v>
      </c>
      <c r="B21" s="58" t="s">
        <v>2</v>
      </c>
      <c r="C21" s="58" t="s">
        <v>58</v>
      </c>
      <c r="D21" s="58">
        <v>13</v>
      </c>
      <c r="E21" s="58">
        <v>3.26</v>
      </c>
      <c r="F21" s="59">
        <v>42.657951880159267</v>
      </c>
    </row>
    <row r="22" spans="1:6">
      <c r="A22" s="58">
        <v>2018</v>
      </c>
      <c r="B22" s="58" t="s">
        <v>2</v>
      </c>
      <c r="C22" s="58" t="s">
        <v>26</v>
      </c>
      <c r="D22" s="58">
        <v>10</v>
      </c>
      <c r="E22" s="58">
        <v>3.11</v>
      </c>
      <c r="F22" s="59">
        <v>35.892193464500529</v>
      </c>
    </row>
    <row r="23" spans="1:6">
      <c r="A23" s="58">
        <v>2018</v>
      </c>
      <c r="B23" s="58" t="s">
        <v>2</v>
      </c>
      <c r="C23" s="58" t="s">
        <v>6</v>
      </c>
      <c r="D23" s="58">
        <v>10</v>
      </c>
      <c r="E23" s="58">
        <v>3.25</v>
      </c>
      <c r="F23" s="59">
        <v>42.169650342858247</v>
      </c>
    </row>
    <row r="24" spans="1:6">
      <c r="A24" s="58">
        <v>2018</v>
      </c>
      <c r="B24" s="58" t="s">
        <v>0</v>
      </c>
      <c r="C24" s="58" t="s">
        <v>36</v>
      </c>
      <c r="D24" s="58">
        <v>22.5</v>
      </c>
      <c r="E24" s="58">
        <v>3.23</v>
      </c>
      <c r="F24" s="59">
        <v>41.209751909733022</v>
      </c>
    </row>
    <row r="25" spans="1:6">
      <c r="A25" s="58">
        <v>2018</v>
      </c>
      <c r="B25" s="58" t="s">
        <v>2</v>
      </c>
      <c r="C25" s="58" t="s">
        <v>44</v>
      </c>
      <c r="D25" s="58">
        <v>12.5</v>
      </c>
      <c r="E25" s="58">
        <v>3.4</v>
      </c>
      <c r="F25" s="59">
        <v>50.118723362727238</v>
      </c>
    </row>
    <row r="26" spans="1:6">
      <c r="A26" s="58">
        <v>2018</v>
      </c>
      <c r="B26" s="58" t="s">
        <v>2</v>
      </c>
      <c r="C26" s="58" t="s">
        <v>6</v>
      </c>
      <c r="D26" s="58">
        <v>14.4</v>
      </c>
      <c r="E26" s="58">
        <v>3.86</v>
      </c>
      <c r="F26" s="59">
        <v>85.113803820237663</v>
      </c>
    </row>
    <row r="27" spans="1:6">
      <c r="A27" s="58">
        <v>2018</v>
      </c>
      <c r="B27" s="58" t="s">
        <v>0</v>
      </c>
      <c r="C27" s="58" t="s">
        <v>50</v>
      </c>
      <c r="D27" s="58">
        <v>16.3</v>
      </c>
      <c r="E27" s="58">
        <v>2.5499999999999998</v>
      </c>
      <c r="F27" s="59">
        <v>18.836490894898009</v>
      </c>
    </row>
    <row r="28" spans="1:6">
      <c r="A28" s="58">
        <v>2018</v>
      </c>
      <c r="B28" s="58" t="s">
        <v>0</v>
      </c>
      <c r="C28" s="58" t="s">
        <v>30</v>
      </c>
      <c r="D28" s="58">
        <v>15</v>
      </c>
      <c r="E28" s="58">
        <v>3.07</v>
      </c>
      <c r="F28" s="59">
        <v>34.276778654645035</v>
      </c>
    </row>
    <row r="29" spans="1:6">
      <c r="A29" s="58">
        <v>2018</v>
      </c>
      <c r="B29" s="58" t="s">
        <v>0</v>
      </c>
      <c r="C29" s="58" t="s">
        <v>21</v>
      </c>
      <c r="D29" s="58">
        <v>11.6</v>
      </c>
      <c r="E29" s="58">
        <v>2.92</v>
      </c>
      <c r="F29" s="59">
        <v>28.840315031266066</v>
      </c>
    </row>
    <row r="30" spans="1:6">
      <c r="A30" s="58">
        <v>2018</v>
      </c>
      <c r="B30" s="58" t="s">
        <v>2</v>
      </c>
      <c r="C30" s="58" t="s">
        <v>39</v>
      </c>
      <c r="D30" s="58">
        <v>14.5</v>
      </c>
      <c r="E30" s="58">
        <v>2.34</v>
      </c>
      <c r="F30" s="59">
        <v>14.791083881682074</v>
      </c>
    </row>
    <row r="31" spans="1:6">
      <c r="A31" s="58">
        <v>2018</v>
      </c>
      <c r="B31" s="58" t="s">
        <v>0</v>
      </c>
      <c r="C31" s="58" t="s">
        <v>24</v>
      </c>
      <c r="D31" s="58">
        <v>12.3</v>
      </c>
      <c r="E31" s="58">
        <v>3.5</v>
      </c>
      <c r="F31" s="59">
        <v>56.234132519034915</v>
      </c>
    </row>
    <row r="32" spans="1:6">
      <c r="A32" s="58">
        <v>2018</v>
      </c>
      <c r="B32" s="58" t="s">
        <v>0</v>
      </c>
      <c r="C32" s="58" t="s">
        <v>28</v>
      </c>
      <c r="D32" s="58">
        <v>14.8</v>
      </c>
      <c r="E32" s="58">
        <v>2.99</v>
      </c>
      <c r="F32" s="59">
        <v>31.260793671239561</v>
      </c>
    </row>
    <row r="33" spans="1:6">
      <c r="A33" s="58">
        <v>2018</v>
      </c>
      <c r="B33" s="58" t="s">
        <v>2</v>
      </c>
      <c r="C33" s="58" t="s">
        <v>26</v>
      </c>
      <c r="D33" s="58">
        <v>13.7</v>
      </c>
      <c r="E33" s="58">
        <v>2.78</v>
      </c>
      <c r="F33" s="59">
        <v>24.547089156850305</v>
      </c>
    </row>
    <row r="34" spans="1:6">
      <c r="A34" s="58">
        <v>2018</v>
      </c>
      <c r="B34" s="58" t="s">
        <v>0</v>
      </c>
      <c r="C34" s="58" t="s">
        <v>14</v>
      </c>
      <c r="D34" s="58">
        <v>10.8</v>
      </c>
      <c r="E34" s="58">
        <v>3.05</v>
      </c>
      <c r="F34" s="59">
        <v>33.496543915782766</v>
      </c>
    </row>
    <row r="35" spans="1:6">
      <c r="A35" s="58">
        <v>2018</v>
      </c>
      <c r="B35" s="58" t="s">
        <v>0</v>
      </c>
      <c r="C35" s="58" t="s">
        <v>28</v>
      </c>
      <c r="D35" s="58">
        <v>13.4</v>
      </c>
      <c r="E35" s="58">
        <v>4.07</v>
      </c>
      <c r="F35" s="59">
        <v>108.39269140212046</v>
      </c>
    </row>
    <row r="36" spans="1:6">
      <c r="A36" s="58">
        <v>2018</v>
      </c>
      <c r="B36" s="58" t="s">
        <v>0</v>
      </c>
      <c r="C36" s="58" t="s">
        <v>21</v>
      </c>
      <c r="D36" s="58">
        <v>10</v>
      </c>
      <c r="E36" s="58">
        <v>3.25</v>
      </c>
      <c r="F36" s="59">
        <v>42.169650342858247</v>
      </c>
    </row>
    <row r="37" spans="1:6">
      <c r="A37" s="58">
        <v>2018</v>
      </c>
      <c r="B37" s="58" t="s">
        <v>0</v>
      </c>
      <c r="C37" s="58" t="s">
        <v>21</v>
      </c>
      <c r="D37" s="58">
        <v>10</v>
      </c>
      <c r="E37" s="58">
        <v>2.84</v>
      </c>
      <c r="F37" s="59">
        <v>26.302679918953825</v>
      </c>
    </row>
    <row r="38" spans="1:6">
      <c r="A38" s="58">
        <v>2018</v>
      </c>
      <c r="B38" s="58" t="s">
        <v>2</v>
      </c>
      <c r="C38" s="58" t="s">
        <v>39</v>
      </c>
      <c r="D38" s="58">
        <v>18.7</v>
      </c>
      <c r="E38" s="58">
        <v>3.28</v>
      </c>
      <c r="F38" s="59">
        <v>43.651583224016612</v>
      </c>
    </row>
    <row r="39" spans="1:6">
      <c r="A39" s="58">
        <v>2018</v>
      </c>
      <c r="B39" s="58" t="s">
        <v>0</v>
      </c>
      <c r="C39" s="58" t="s">
        <v>21</v>
      </c>
      <c r="D39" s="58">
        <v>10</v>
      </c>
      <c r="E39" s="58">
        <v>3.06</v>
      </c>
      <c r="F39" s="59">
        <v>33.884415613920268</v>
      </c>
    </row>
    <row r="40" spans="1:6">
      <c r="A40" s="58">
        <v>2018</v>
      </c>
      <c r="B40" s="58" t="s">
        <v>0</v>
      </c>
      <c r="C40" s="58" t="s">
        <v>21</v>
      </c>
      <c r="D40" s="58">
        <v>18.2</v>
      </c>
      <c r="E40" s="58">
        <v>2.71</v>
      </c>
      <c r="F40" s="59">
        <v>22.646443075930605</v>
      </c>
    </row>
    <row r="41" spans="1:6">
      <c r="A41" s="58">
        <v>2018</v>
      </c>
      <c r="B41" s="58" t="s">
        <v>0</v>
      </c>
      <c r="C41" s="58" t="s">
        <v>30</v>
      </c>
      <c r="D41" s="58">
        <v>15.7</v>
      </c>
      <c r="E41" s="58">
        <v>2.67</v>
      </c>
      <c r="F41" s="59">
        <v>21.627185237270204</v>
      </c>
    </row>
    <row r="42" spans="1:6">
      <c r="A42" s="58">
        <v>2018</v>
      </c>
      <c r="B42" s="58" t="s">
        <v>0</v>
      </c>
      <c r="C42" s="58" t="s">
        <v>30</v>
      </c>
      <c r="D42" s="58">
        <v>18</v>
      </c>
      <c r="E42" s="58">
        <v>2.82</v>
      </c>
      <c r="F42" s="59">
        <v>25.703957827688647</v>
      </c>
    </row>
    <row r="43" spans="1:6">
      <c r="A43" s="58">
        <v>2018</v>
      </c>
      <c r="B43" s="58" t="s">
        <v>0</v>
      </c>
      <c r="C43" s="58" t="s">
        <v>36</v>
      </c>
      <c r="D43" s="58">
        <v>23.7</v>
      </c>
      <c r="E43" s="58">
        <v>2.99</v>
      </c>
      <c r="F43" s="59">
        <v>31.260793671239561</v>
      </c>
    </row>
    <row r="44" spans="1:6">
      <c r="A44" s="58">
        <v>2018</v>
      </c>
      <c r="B44" s="58" t="s">
        <v>0</v>
      </c>
      <c r="C44" s="58" t="s">
        <v>30</v>
      </c>
      <c r="D44" s="58">
        <v>17.7</v>
      </c>
      <c r="E44" s="58">
        <v>3.8</v>
      </c>
      <c r="F44" s="59">
        <v>79.432823472428197</v>
      </c>
    </row>
    <row r="45" spans="1:6">
      <c r="A45" s="58">
        <v>2018</v>
      </c>
      <c r="B45" s="58" t="s">
        <v>0</v>
      </c>
      <c r="C45" s="58" t="s">
        <v>28</v>
      </c>
      <c r="D45" s="58">
        <v>15.2</v>
      </c>
      <c r="E45" s="58">
        <v>4.16</v>
      </c>
      <c r="F45" s="59">
        <v>120.22644346174135</v>
      </c>
    </row>
    <row r="46" spans="1:6">
      <c r="A46" s="58">
        <v>2018</v>
      </c>
      <c r="B46" s="58" t="s">
        <v>0</v>
      </c>
      <c r="C46" s="58" t="s">
        <v>24</v>
      </c>
      <c r="D46" s="58">
        <v>17.3</v>
      </c>
      <c r="E46" s="58">
        <v>3.83</v>
      </c>
      <c r="F46" s="59">
        <v>82.224264994707141</v>
      </c>
    </row>
    <row r="47" spans="1:6">
      <c r="A47" s="58">
        <v>2018</v>
      </c>
      <c r="B47" s="58" t="s">
        <v>0</v>
      </c>
      <c r="C47" s="58" t="s">
        <v>50</v>
      </c>
      <c r="D47" s="58">
        <v>15.5</v>
      </c>
      <c r="E47" s="58">
        <v>3.71</v>
      </c>
      <c r="F47" s="59">
        <v>71.614341021290201</v>
      </c>
    </row>
    <row r="48" spans="1:6">
      <c r="A48" s="58">
        <v>2018</v>
      </c>
      <c r="B48" s="58" t="s">
        <v>2</v>
      </c>
      <c r="C48" s="58" t="s">
        <v>32</v>
      </c>
      <c r="D48" s="58">
        <v>19.2</v>
      </c>
      <c r="E48" s="58">
        <v>2.83</v>
      </c>
      <c r="F48" s="59">
        <v>26.001595631652727</v>
      </c>
    </row>
    <row r="49" spans="1:6">
      <c r="A49" s="58">
        <v>2018</v>
      </c>
      <c r="B49" s="58" t="s">
        <v>2</v>
      </c>
      <c r="C49" s="58" t="s">
        <v>6</v>
      </c>
      <c r="D49" s="58">
        <v>17.2</v>
      </c>
      <c r="E49" s="58">
        <v>2.4300000000000002</v>
      </c>
      <c r="F49" s="59">
        <v>16.405897731995399</v>
      </c>
    </row>
    <row r="50" spans="1:6">
      <c r="A50" s="58">
        <v>2018</v>
      </c>
      <c r="B50" s="58" t="s">
        <v>0</v>
      </c>
      <c r="C50" s="58" t="s">
        <v>21</v>
      </c>
      <c r="D50" s="58">
        <v>12</v>
      </c>
      <c r="E50" s="58">
        <v>2.72</v>
      </c>
      <c r="F50" s="59">
        <v>22.908676527677738</v>
      </c>
    </row>
    <row r="51" spans="1:6">
      <c r="A51" s="58">
        <v>2018</v>
      </c>
      <c r="B51" s="58" t="s">
        <v>3</v>
      </c>
      <c r="C51" s="58" t="s">
        <v>23</v>
      </c>
      <c r="D51" s="58">
        <v>35.4</v>
      </c>
      <c r="E51" s="58">
        <v>2.6</v>
      </c>
      <c r="F51" s="59">
        <v>19.952623149688804</v>
      </c>
    </row>
    <row r="52" spans="1:6">
      <c r="A52" s="58">
        <v>2018</v>
      </c>
      <c r="B52" s="58" t="s">
        <v>0</v>
      </c>
      <c r="C52" s="58" t="s">
        <v>28</v>
      </c>
      <c r="D52" s="58">
        <v>11.4</v>
      </c>
      <c r="E52" s="58">
        <v>3.24</v>
      </c>
      <c r="F52" s="59">
        <v>41.686938347033561</v>
      </c>
    </row>
    <row r="53" spans="1:6">
      <c r="A53" s="58">
        <v>2018</v>
      </c>
      <c r="B53" s="58" t="s">
        <v>0</v>
      </c>
      <c r="C53" s="58" t="s">
        <v>1</v>
      </c>
      <c r="D53" s="58">
        <v>18.2</v>
      </c>
      <c r="E53" s="58">
        <v>3.56</v>
      </c>
      <c r="F53" s="59">
        <v>60.255958607435822</v>
      </c>
    </row>
    <row r="54" spans="1:6">
      <c r="A54" s="58">
        <v>2018</v>
      </c>
      <c r="B54" s="58" t="s">
        <v>0</v>
      </c>
      <c r="C54" s="58" t="s">
        <v>50</v>
      </c>
      <c r="D54" s="58">
        <v>16.100000000000001</v>
      </c>
      <c r="E54" s="58">
        <v>2.77</v>
      </c>
      <c r="F54" s="59">
        <v>24.266100950824168</v>
      </c>
    </row>
    <row r="55" spans="1:6">
      <c r="A55" s="58">
        <v>2018</v>
      </c>
      <c r="B55" s="58" t="s">
        <v>0</v>
      </c>
      <c r="C55" s="58" t="s">
        <v>50</v>
      </c>
      <c r="D55" s="58">
        <v>15.2</v>
      </c>
      <c r="E55" s="58">
        <v>3.02</v>
      </c>
      <c r="F55" s="59">
        <v>32.359365692962832</v>
      </c>
    </row>
    <row r="56" spans="1:6">
      <c r="A56" s="58">
        <v>2018</v>
      </c>
      <c r="B56" s="58" t="s">
        <v>0</v>
      </c>
      <c r="C56" s="58" t="s">
        <v>50</v>
      </c>
      <c r="D56" s="58">
        <v>23.6</v>
      </c>
      <c r="E56" s="58">
        <v>3.01</v>
      </c>
      <c r="F56" s="59">
        <v>31.98895109691399</v>
      </c>
    </row>
    <row r="57" spans="1:6">
      <c r="A57" s="58">
        <v>2018</v>
      </c>
      <c r="B57" s="58" t="s">
        <v>0</v>
      </c>
      <c r="C57" s="58" t="s">
        <v>21</v>
      </c>
      <c r="D57" s="58">
        <v>13.4</v>
      </c>
      <c r="E57" s="58">
        <v>2.89</v>
      </c>
      <c r="F57" s="59">
        <v>27.861211686297715</v>
      </c>
    </row>
    <row r="58" spans="1:6">
      <c r="A58" s="58">
        <v>2018</v>
      </c>
      <c r="B58" s="58" t="s">
        <v>0</v>
      </c>
      <c r="C58" s="58" t="s">
        <v>30</v>
      </c>
      <c r="D58" s="58">
        <v>16.600000000000001</v>
      </c>
      <c r="E58" s="58">
        <v>3.27</v>
      </c>
      <c r="F58" s="59">
        <v>43.151907682776539</v>
      </c>
    </row>
    <row r="59" spans="1:6">
      <c r="A59" s="58">
        <v>2018</v>
      </c>
      <c r="B59" s="58" t="s">
        <v>2</v>
      </c>
      <c r="C59" s="58" t="s">
        <v>39</v>
      </c>
      <c r="D59" s="58">
        <v>12.3</v>
      </c>
      <c r="E59" s="58">
        <v>3.93</v>
      </c>
      <c r="F59" s="59">
        <v>92.257142715476391</v>
      </c>
    </row>
    <row r="60" spans="1:6">
      <c r="A60" s="58">
        <v>2018</v>
      </c>
      <c r="B60" s="58" t="s">
        <v>2</v>
      </c>
      <c r="C60" s="58" t="s">
        <v>46</v>
      </c>
      <c r="D60" s="58">
        <v>12.7</v>
      </c>
      <c r="E60" s="58">
        <v>3.9</v>
      </c>
      <c r="F60" s="59">
        <v>89.125093813374562</v>
      </c>
    </row>
    <row r="61" spans="1:6">
      <c r="A61" s="58">
        <v>2018</v>
      </c>
      <c r="B61" s="58" t="s">
        <v>0</v>
      </c>
      <c r="C61" s="58" t="s">
        <v>30</v>
      </c>
      <c r="D61" s="58">
        <v>13.7</v>
      </c>
      <c r="E61" s="58">
        <v>2.88</v>
      </c>
      <c r="F61" s="59">
        <v>27.542287033381665</v>
      </c>
    </row>
    <row r="62" spans="1:6">
      <c r="A62" s="58">
        <v>2018</v>
      </c>
      <c r="B62" s="58" t="s">
        <v>0</v>
      </c>
      <c r="C62" s="58" t="s">
        <v>30</v>
      </c>
      <c r="D62" s="58">
        <v>10.8</v>
      </c>
      <c r="E62" s="58">
        <v>2.91</v>
      </c>
      <c r="F62" s="59">
        <v>28.510182675039101</v>
      </c>
    </row>
    <row r="63" spans="1:6">
      <c r="A63" s="58">
        <v>2018</v>
      </c>
      <c r="B63" s="58" t="s">
        <v>0</v>
      </c>
      <c r="C63" s="58" t="s">
        <v>30</v>
      </c>
      <c r="D63" s="58">
        <v>14.8</v>
      </c>
      <c r="E63" s="58">
        <v>2.69</v>
      </c>
      <c r="F63" s="59">
        <v>22.130947096056378</v>
      </c>
    </row>
    <row r="64" spans="1:6">
      <c r="A64" s="58">
        <v>2018</v>
      </c>
      <c r="B64" s="58" t="s">
        <v>0</v>
      </c>
      <c r="C64" s="58" t="s">
        <v>28</v>
      </c>
      <c r="D64" s="58">
        <v>18.5</v>
      </c>
      <c r="E64" s="58">
        <v>2.97</v>
      </c>
      <c r="F64" s="59">
        <v>30.549211132155147</v>
      </c>
    </row>
    <row r="65" spans="1:6">
      <c r="A65" s="58">
        <v>2018</v>
      </c>
      <c r="B65" s="58" t="s">
        <v>0</v>
      </c>
      <c r="C65" s="58" t="s">
        <v>25</v>
      </c>
      <c r="D65" s="58">
        <v>11.8</v>
      </c>
      <c r="E65" s="58">
        <v>2.4700000000000002</v>
      </c>
      <c r="F65" s="59">
        <v>17.179083871575891</v>
      </c>
    </row>
    <row r="66" spans="1:6">
      <c r="A66" s="58">
        <v>2018</v>
      </c>
      <c r="B66" s="58" t="s">
        <v>0</v>
      </c>
      <c r="C66" s="58" t="s">
        <v>28</v>
      </c>
      <c r="D66" s="58">
        <v>14.9</v>
      </c>
      <c r="E66" s="58">
        <v>2.74</v>
      </c>
      <c r="F66" s="59">
        <v>23.442288153199236</v>
      </c>
    </row>
    <row r="67" spans="1:6">
      <c r="A67" s="58">
        <v>2018</v>
      </c>
      <c r="B67" s="58" t="s">
        <v>0</v>
      </c>
      <c r="C67" s="58" t="s">
        <v>21</v>
      </c>
      <c r="D67" s="58">
        <v>15</v>
      </c>
      <c r="E67" s="58">
        <v>2.72</v>
      </c>
      <c r="F67" s="59">
        <v>22.908676527677738</v>
      </c>
    </row>
    <row r="68" spans="1:6">
      <c r="A68" s="58">
        <v>2018</v>
      </c>
      <c r="B68" s="58" t="s">
        <v>0</v>
      </c>
      <c r="C68" s="58" t="s">
        <v>30</v>
      </c>
      <c r="D68" s="58">
        <v>11.7</v>
      </c>
      <c r="E68" s="58">
        <v>3.11</v>
      </c>
      <c r="F68" s="59">
        <v>35.892193464500529</v>
      </c>
    </row>
    <row r="69" spans="1:6">
      <c r="A69" s="58">
        <v>2018</v>
      </c>
      <c r="B69" s="58" t="s">
        <v>0</v>
      </c>
      <c r="C69" s="58" t="s">
        <v>24</v>
      </c>
      <c r="D69" s="58">
        <v>13.9</v>
      </c>
      <c r="E69" s="58">
        <v>2.92</v>
      </c>
      <c r="F69" s="59">
        <v>28.840315031266066</v>
      </c>
    </row>
    <row r="70" spans="1:6">
      <c r="A70" s="58">
        <v>2018</v>
      </c>
      <c r="B70" s="58" t="s">
        <v>0</v>
      </c>
      <c r="C70" s="58" t="s">
        <v>30</v>
      </c>
      <c r="D70" s="58">
        <v>11.6</v>
      </c>
      <c r="E70" s="58">
        <v>3.18</v>
      </c>
      <c r="F70" s="59">
        <v>38.904514499428075</v>
      </c>
    </row>
    <row r="71" spans="1:6">
      <c r="A71" s="58">
        <v>2018</v>
      </c>
      <c r="B71" s="58" t="s">
        <v>2</v>
      </c>
      <c r="C71" s="58" t="s">
        <v>58</v>
      </c>
      <c r="D71" s="58">
        <v>11.5</v>
      </c>
      <c r="E71" s="58">
        <v>2.99</v>
      </c>
      <c r="F71" s="59">
        <v>31.260793671239561</v>
      </c>
    </row>
    <row r="72" spans="1:6">
      <c r="A72" s="58">
        <v>2018</v>
      </c>
      <c r="B72" s="58" t="s">
        <v>0</v>
      </c>
      <c r="C72" s="58" t="s">
        <v>28</v>
      </c>
      <c r="D72" s="58">
        <v>10.6</v>
      </c>
      <c r="E72" s="58">
        <v>3.12</v>
      </c>
      <c r="F72" s="59">
        <v>36.307805477010156</v>
      </c>
    </row>
    <row r="73" spans="1:6">
      <c r="A73" s="58">
        <v>2018</v>
      </c>
      <c r="B73" s="58" t="s">
        <v>2</v>
      </c>
      <c r="C73" s="58" t="s">
        <v>6</v>
      </c>
      <c r="D73" s="58">
        <v>10</v>
      </c>
      <c r="E73" s="58">
        <v>3.11</v>
      </c>
      <c r="F73" s="59">
        <v>35.892193464500529</v>
      </c>
    </row>
    <row r="74" spans="1:6">
      <c r="A74" s="58">
        <v>2018</v>
      </c>
      <c r="B74" s="58" t="s">
        <v>0</v>
      </c>
      <c r="C74" s="58" t="s">
        <v>21</v>
      </c>
      <c r="D74" s="58">
        <v>10</v>
      </c>
      <c r="E74" s="58">
        <v>2.36</v>
      </c>
      <c r="F74" s="59">
        <v>15.135612484362087</v>
      </c>
    </row>
    <row r="75" spans="1:6">
      <c r="A75" s="58">
        <v>2018</v>
      </c>
      <c r="B75" s="58" t="s">
        <v>0</v>
      </c>
      <c r="C75" s="58" t="s">
        <v>21</v>
      </c>
      <c r="D75" s="58">
        <v>18.899999999999999</v>
      </c>
      <c r="E75" s="58">
        <v>2.2799999999999998</v>
      </c>
      <c r="F75" s="59">
        <v>13.803842646028851</v>
      </c>
    </row>
    <row r="76" spans="1:6">
      <c r="A76" s="58">
        <v>2018</v>
      </c>
      <c r="B76" s="58" t="s">
        <v>2</v>
      </c>
      <c r="C76" s="58" t="s">
        <v>32</v>
      </c>
      <c r="D76" s="58">
        <v>18</v>
      </c>
      <c r="E76" s="58">
        <v>2.57</v>
      </c>
      <c r="F76" s="59">
        <v>19.275249131909362</v>
      </c>
    </row>
    <row r="77" spans="1:6">
      <c r="A77" s="58">
        <v>2018</v>
      </c>
      <c r="B77" s="58" t="s">
        <v>0</v>
      </c>
      <c r="C77" s="58" t="s">
        <v>21</v>
      </c>
      <c r="D77" s="58">
        <v>10</v>
      </c>
      <c r="E77" s="58">
        <v>2.98</v>
      </c>
      <c r="F77" s="59">
        <v>30.902954325135919</v>
      </c>
    </row>
    <row r="78" spans="1:6">
      <c r="A78" s="58">
        <v>2018</v>
      </c>
      <c r="B78" s="58" t="s">
        <v>0</v>
      </c>
      <c r="C78" s="58" t="s">
        <v>30</v>
      </c>
      <c r="D78" s="58">
        <v>10.8</v>
      </c>
      <c r="E78" s="58">
        <v>2.85</v>
      </c>
      <c r="F78" s="59">
        <v>26.607250597988113</v>
      </c>
    </row>
    <row r="79" spans="1:6">
      <c r="A79" s="58">
        <v>2018</v>
      </c>
      <c r="B79" s="58" t="s">
        <v>0</v>
      </c>
      <c r="C79" s="58" t="s">
        <v>21</v>
      </c>
      <c r="D79" s="58">
        <v>17.899999999999999</v>
      </c>
      <c r="E79" s="58">
        <v>3.3</v>
      </c>
      <c r="F79" s="59">
        <v>44.668359215096324</v>
      </c>
    </row>
    <row r="80" spans="1:6">
      <c r="A80" s="58">
        <v>2018</v>
      </c>
      <c r="B80" s="58" t="s">
        <v>0</v>
      </c>
      <c r="C80" s="58" t="s">
        <v>36</v>
      </c>
      <c r="D80" s="58">
        <v>10</v>
      </c>
      <c r="E80" s="58">
        <v>2.71</v>
      </c>
      <c r="F80" s="59">
        <v>22.646443075930605</v>
      </c>
    </row>
    <row r="81" spans="1:6">
      <c r="A81" s="58">
        <v>2018</v>
      </c>
      <c r="B81" s="58" t="s">
        <v>0</v>
      </c>
      <c r="C81" s="58" t="s">
        <v>21</v>
      </c>
      <c r="D81" s="58">
        <v>10</v>
      </c>
      <c r="E81" s="58">
        <v>2.56</v>
      </c>
      <c r="F81" s="59">
        <v>19.054607179632477</v>
      </c>
    </row>
    <row r="82" spans="1:6">
      <c r="A82" s="58">
        <v>2018</v>
      </c>
      <c r="B82" s="58" t="s">
        <v>2</v>
      </c>
      <c r="C82" s="58" t="s">
        <v>6</v>
      </c>
      <c r="D82" s="58">
        <v>13.3</v>
      </c>
      <c r="E82" s="58">
        <v>2.84</v>
      </c>
      <c r="F82" s="59">
        <v>26.302679918953825</v>
      </c>
    </row>
    <row r="83" spans="1:6">
      <c r="A83" s="58">
        <v>2018</v>
      </c>
      <c r="B83" s="58" t="s">
        <v>0</v>
      </c>
      <c r="C83" s="58" t="s">
        <v>21</v>
      </c>
      <c r="D83" s="58">
        <v>10</v>
      </c>
      <c r="E83" s="58">
        <v>2.94</v>
      </c>
      <c r="F83" s="59">
        <v>29.512092266663863</v>
      </c>
    </row>
    <row r="84" spans="1:6">
      <c r="A84" s="58">
        <v>2018</v>
      </c>
      <c r="B84" s="58" t="s">
        <v>2</v>
      </c>
      <c r="C84" s="58" t="s">
        <v>58</v>
      </c>
      <c r="D84" s="58">
        <v>13.4</v>
      </c>
      <c r="E84" s="58">
        <v>2.93</v>
      </c>
      <c r="F84" s="59">
        <v>29.174270140011689</v>
      </c>
    </row>
    <row r="85" spans="1:6">
      <c r="A85" s="58">
        <v>2018</v>
      </c>
      <c r="B85" s="58" t="s">
        <v>0</v>
      </c>
      <c r="C85" s="58" t="s">
        <v>21</v>
      </c>
      <c r="D85" s="58">
        <v>12.7</v>
      </c>
      <c r="E85" s="58">
        <v>2.74</v>
      </c>
      <c r="F85" s="59">
        <v>23.442288153199236</v>
      </c>
    </row>
    <row r="86" spans="1:6">
      <c r="A86" s="58">
        <v>2018</v>
      </c>
      <c r="B86" s="58" t="s">
        <v>0</v>
      </c>
      <c r="C86" s="58" t="s">
        <v>21</v>
      </c>
      <c r="D86" s="58">
        <v>13.8</v>
      </c>
      <c r="E86" s="58">
        <v>2.89</v>
      </c>
      <c r="F86" s="59">
        <v>27.861211686297715</v>
      </c>
    </row>
    <row r="87" spans="1:6">
      <c r="A87" s="58">
        <v>2018</v>
      </c>
      <c r="B87" s="58" t="s">
        <v>0</v>
      </c>
      <c r="C87" s="58" t="s">
        <v>25</v>
      </c>
      <c r="D87" s="58">
        <v>10</v>
      </c>
      <c r="E87" s="58">
        <v>2.56</v>
      </c>
      <c r="F87" s="59">
        <v>19.054607179632477</v>
      </c>
    </row>
    <row r="88" spans="1:6">
      <c r="A88" s="58">
        <v>2018</v>
      </c>
      <c r="B88" s="58" t="s">
        <v>0</v>
      </c>
      <c r="C88" s="58" t="s">
        <v>21</v>
      </c>
      <c r="D88" s="58">
        <v>10.6</v>
      </c>
      <c r="E88" s="58">
        <v>3.07</v>
      </c>
      <c r="F88" s="59">
        <v>34.276778654645035</v>
      </c>
    </row>
    <row r="89" spans="1:6">
      <c r="A89" s="58">
        <v>2018</v>
      </c>
      <c r="B89" s="58" t="s">
        <v>0</v>
      </c>
      <c r="C89" s="58" t="s">
        <v>21</v>
      </c>
      <c r="D89" s="58">
        <v>10</v>
      </c>
      <c r="E89" s="58">
        <v>2.46</v>
      </c>
      <c r="F89" s="59">
        <v>16.982436524617448</v>
      </c>
    </row>
    <row r="90" spans="1:6">
      <c r="A90" s="58">
        <v>2018</v>
      </c>
      <c r="B90" s="58" t="s">
        <v>2</v>
      </c>
      <c r="C90" s="58" t="s">
        <v>26</v>
      </c>
      <c r="D90" s="58">
        <v>10</v>
      </c>
      <c r="E90" s="58">
        <v>2.37</v>
      </c>
      <c r="F90" s="59">
        <v>15.310874616820305</v>
      </c>
    </row>
    <row r="91" spans="1:6">
      <c r="A91" s="58">
        <v>2018</v>
      </c>
      <c r="B91" s="58" t="s">
        <v>0</v>
      </c>
      <c r="C91" s="58" t="s">
        <v>21</v>
      </c>
      <c r="D91" s="58">
        <v>10</v>
      </c>
      <c r="E91" s="58">
        <v>2.48</v>
      </c>
      <c r="F91" s="59">
        <v>17.378008287493756</v>
      </c>
    </row>
    <row r="92" spans="1:6">
      <c r="A92" s="58">
        <v>2018</v>
      </c>
      <c r="B92" s="58" t="s">
        <v>7</v>
      </c>
      <c r="C92" s="58" t="s">
        <v>12</v>
      </c>
      <c r="D92" s="58">
        <v>12.2</v>
      </c>
      <c r="E92" s="58">
        <v>3.23</v>
      </c>
      <c r="F92" s="59">
        <v>41.209751909733022</v>
      </c>
    </row>
    <row r="93" spans="1:6">
      <c r="A93" s="58">
        <v>2018</v>
      </c>
      <c r="B93" s="58" t="s">
        <v>2</v>
      </c>
      <c r="C93" s="58" t="s">
        <v>39</v>
      </c>
      <c r="D93" s="58">
        <v>10</v>
      </c>
      <c r="E93" s="58">
        <v>3.23</v>
      </c>
      <c r="F93" s="59">
        <v>41.209751909733022</v>
      </c>
    </row>
    <row r="94" spans="1:6">
      <c r="A94" s="58">
        <v>2018</v>
      </c>
      <c r="B94" s="58" t="s">
        <v>0</v>
      </c>
      <c r="C94" s="58" t="s">
        <v>21</v>
      </c>
      <c r="D94" s="58">
        <v>32.1</v>
      </c>
      <c r="E94" s="58">
        <v>3.62</v>
      </c>
      <c r="F94" s="59">
        <v>64.565422903465588</v>
      </c>
    </row>
    <row r="95" spans="1:6">
      <c r="A95" s="58">
        <v>2018</v>
      </c>
      <c r="B95" s="58" t="s">
        <v>7</v>
      </c>
      <c r="C95" s="58" t="s">
        <v>12</v>
      </c>
      <c r="D95" s="58">
        <v>10.9</v>
      </c>
      <c r="E95" s="58">
        <v>2.98</v>
      </c>
      <c r="F95" s="59">
        <v>30.902954325135919</v>
      </c>
    </row>
    <row r="96" spans="1:6">
      <c r="A96" s="58">
        <v>2018</v>
      </c>
      <c r="B96" s="58" t="s">
        <v>2</v>
      </c>
      <c r="C96" s="58" t="s">
        <v>13</v>
      </c>
      <c r="D96" s="58">
        <v>11.5</v>
      </c>
      <c r="E96" s="58">
        <v>3.58</v>
      </c>
      <c r="F96" s="59">
        <v>61.659500186148257</v>
      </c>
    </row>
    <row r="97" spans="1:6">
      <c r="A97" s="58">
        <v>2018</v>
      </c>
      <c r="B97" s="58" t="s">
        <v>7</v>
      </c>
      <c r="C97" s="58" t="s">
        <v>12</v>
      </c>
      <c r="D97" s="58">
        <v>10</v>
      </c>
      <c r="E97" s="58">
        <v>3.44</v>
      </c>
      <c r="F97" s="59">
        <v>52.480746024977286</v>
      </c>
    </row>
    <row r="98" spans="1:6">
      <c r="A98" s="58">
        <v>2018</v>
      </c>
      <c r="B98" s="58" t="s">
        <v>2</v>
      </c>
      <c r="C98" s="58" t="s">
        <v>13</v>
      </c>
      <c r="D98" s="58">
        <v>10</v>
      </c>
      <c r="E98" s="58">
        <v>3.48</v>
      </c>
      <c r="F98" s="59">
        <v>54.95408738576247</v>
      </c>
    </row>
    <row r="99" spans="1:6">
      <c r="A99" s="58">
        <v>2018</v>
      </c>
      <c r="B99" s="58" t="s">
        <v>0</v>
      </c>
      <c r="C99" s="58" t="s">
        <v>21</v>
      </c>
      <c r="D99" s="58">
        <v>13.3</v>
      </c>
      <c r="E99" s="58">
        <v>2.89</v>
      </c>
      <c r="F99" s="59">
        <v>27.861211686297715</v>
      </c>
    </row>
    <row r="100" spans="1:6">
      <c r="A100" s="58">
        <v>2018</v>
      </c>
      <c r="B100" s="58" t="s">
        <v>0</v>
      </c>
      <c r="C100" s="58" t="s">
        <v>21</v>
      </c>
      <c r="D100" s="58">
        <v>11.8</v>
      </c>
      <c r="E100" s="58">
        <v>3.08</v>
      </c>
      <c r="F100" s="59">
        <v>34.67368504525318</v>
      </c>
    </row>
    <row r="101" spans="1:6">
      <c r="A101" s="58">
        <v>2018</v>
      </c>
      <c r="B101" s="58" t="s">
        <v>0</v>
      </c>
      <c r="C101" s="58" t="s">
        <v>30</v>
      </c>
      <c r="D101" s="58">
        <v>12.6</v>
      </c>
      <c r="E101" s="58">
        <v>2.67</v>
      </c>
      <c r="F101" s="59">
        <v>21.627185237270204</v>
      </c>
    </row>
    <row r="102" spans="1:6">
      <c r="A102" s="58">
        <v>2018</v>
      </c>
      <c r="B102" s="58" t="s">
        <v>2</v>
      </c>
      <c r="C102" s="58" t="s">
        <v>13</v>
      </c>
      <c r="D102" s="58">
        <v>20.6</v>
      </c>
      <c r="E102" s="58">
        <v>2.86</v>
      </c>
      <c r="F102" s="59">
        <v>26.915348039269158</v>
      </c>
    </row>
    <row r="103" spans="1:6">
      <c r="A103" s="58">
        <v>2018</v>
      </c>
      <c r="B103" s="58" t="s">
        <v>0</v>
      </c>
      <c r="C103" s="58" t="s">
        <v>25</v>
      </c>
      <c r="D103" s="58">
        <v>28.1</v>
      </c>
      <c r="E103" s="58">
        <v>3.34</v>
      </c>
      <c r="F103" s="59">
        <v>46.773514128719818</v>
      </c>
    </row>
    <row r="104" spans="1:6">
      <c r="A104" s="58">
        <v>2018</v>
      </c>
      <c r="B104" s="58" t="s">
        <v>2</v>
      </c>
      <c r="C104" s="58" t="s">
        <v>13</v>
      </c>
      <c r="D104" s="58">
        <v>10</v>
      </c>
      <c r="E104" s="58">
        <v>3.9</v>
      </c>
      <c r="F104" s="59">
        <v>89.125093813374562</v>
      </c>
    </row>
    <row r="105" spans="1:6">
      <c r="A105" s="58">
        <v>2018</v>
      </c>
      <c r="B105" s="58" t="s">
        <v>2</v>
      </c>
      <c r="C105" s="58" t="s">
        <v>46</v>
      </c>
      <c r="D105" s="58">
        <v>10</v>
      </c>
      <c r="E105" s="58">
        <v>2.16</v>
      </c>
      <c r="F105" s="59">
        <v>12.022644346174133</v>
      </c>
    </row>
    <row r="106" spans="1:6">
      <c r="A106" s="58">
        <v>2018</v>
      </c>
      <c r="B106" s="58" t="s">
        <v>2</v>
      </c>
      <c r="C106" s="58" t="s">
        <v>46</v>
      </c>
      <c r="D106" s="58">
        <v>10</v>
      </c>
      <c r="E106" s="58">
        <v>2.6</v>
      </c>
      <c r="F106" s="59">
        <v>19.952623149688804</v>
      </c>
    </row>
    <row r="107" spans="1:6">
      <c r="A107" s="58">
        <v>2018</v>
      </c>
      <c r="B107" s="58" t="s">
        <v>0</v>
      </c>
      <c r="C107" s="58" t="s">
        <v>21</v>
      </c>
      <c r="D107" s="58">
        <v>10</v>
      </c>
      <c r="E107" s="58">
        <v>2.67</v>
      </c>
      <c r="F107" s="59">
        <v>21.627185237270204</v>
      </c>
    </row>
    <row r="108" spans="1:6">
      <c r="A108" s="58">
        <v>2018</v>
      </c>
      <c r="B108" s="58" t="s">
        <v>2</v>
      </c>
      <c r="C108" s="58" t="s">
        <v>13</v>
      </c>
      <c r="D108" s="58">
        <v>10</v>
      </c>
      <c r="E108" s="58">
        <v>2.33</v>
      </c>
      <c r="F108" s="59">
        <v>14.621771744567187</v>
      </c>
    </row>
    <row r="109" spans="1:6">
      <c r="A109" s="58">
        <v>2018</v>
      </c>
      <c r="B109" s="58" t="s">
        <v>0</v>
      </c>
      <c r="C109" s="58" t="s">
        <v>50</v>
      </c>
      <c r="D109" s="58">
        <v>14.9</v>
      </c>
      <c r="E109" s="58">
        <v>3.14</v>
      </c>
      <c r="F109" s="59">
        <v>37.153522909717275</v>
      </c>
    </row>
    <row r="110" spans="1:6">
      <c r="A110" s="58">
        <v>2018</v>
      </c>
      <c r="B110" s="58" t="s">
        <v>2</v>
      </c>
      <c r="C110" s="58" t="s">
        <v>51</v>
      </c>
      <c r="D110" s="58">
        <v>10.7</v>
      </c>
      <c r="E110" s="58">
        <v>2.91</v>
      </c>
      <c r="F110" s="59">
        <v>28.510182675039101</v>
      </c>
    </row>
    <row r="111" spans="1:6">
      <c r="A111" s="58">
        <v>2018</v>
      </c>
      <c r="B111" s="58" t="s">
        <v>0</v>
      </c>
      <c r="C111" s="58" t="s">
        <v>21</v>
      </c>
      <c r="D111" s="58">
        <v>10</v>
      </c>
      <c r="E111" s="58">
        <v>2.62</v>
      </c>
      <c r="F111" s="59">
        <v>20.4173794466953</v>
      </c>
    </row>
    <row r="112" spans="1:6">
      <c r="A112" s="58">
        <v>2018</v>
      </c>
      <c r="B112" s="58" t="s">
        <v>2</v>
      </c>
      <c r="C112" s="58" t="s">
        <v>13</v>
      </c>
      <c r="D112" s="58">
        <v>10</v>
      </c>
      <c r="E112" s="58">
        <v>3.03</v>
      </c>
      <c r="F112" s="59">
        <v>32.734069487883822</v>
      </c>
    </row>
    <row r="113" spans="1:6">
      <c r="A113" s="58">
        <v>2018</v>
      </c>
      <c r="B113" s="58" t="s">
        <v>0</v>
      </c>
      <c r="C113" s="58" t="s">
        <v>21</v>
      </c>
      <c r="D113" s="58">
        <v>24.6</v>
      </c>
      <c r="E113" s="58">
        <v>3</v>
      </c>
      <c r="F113" s="59">
        <v>31.622776601683803</v>
      </c>
    </row>
    <row r="114" spans="1:6">
      <c r="A114" s="58">
        <v>2018</v>
      </c>
      <c r="B114" s="58" t="s">
        <v>0</v>
      </c>
      <c r="C114" s="58" t="s">
        <v>21</v>
      </c>
      <c r="D114" s="58">
        <v>10</v>
      </c>
      <c r="E114" s="58">
        <v>2.5099999999999998</v>
      </c>
      <c r="F114" s="59">
        <v>17.988709151287878</v>
      </c>
    </row>
    <row r="115" spans="1:6">
      <c r="A115" s="58">
        <v>2018</v>
      </c>
      <c r="B115" s="58" t="s">
        <v>0</v>
      </c>
      <c r="C115" s="58" t="s">
        <v>25</v>
      </c>
      <c r="D115" s="58">
        <v>18.600000000000001</v>
      </c>
      <c r="E115" s="58">
        <v>2.75</v>
      </c>
      <c r="F115" s="59">
        <v>23.713737056616559</v>
      </c>
    </row>
    <row r="116" spans="1:6">
      <c r="A116" s="58">
        <v>2018</v>
      </c>
      <c r="B116" s="58" t="s">
        <v>2</v>
      </c>
      <c r="C116" s="58" t="s">
        <v>39</v>
      </c>
      <c r="D116" s="58">
        <v>10</v>
      </c>
      <c r="E116" s="58">
        <v>2.38</v>
      </c>
      <c r="F116" s="59">
        <v>15.488166189124817</v>
      </c>
    </row>
    <row r="117" spans="1:6">
      <c r="A117" s="58">
        <v>2018</v>
      </c>
      <c r="B117" s="58" t="s">
        <v>0</v>
      </c>
      <c r="C117" s="58" t="s">
        <v>30</v>
      </c>
      <c r="D117" s="58">
        <v>11.6</v>
      </c>
      <c r="E117" s="58">
        <v>2.37</v>
      </c>
      <c r="F117" s="59">
        <v>15.310874616820305</v>
      </c>
    </row>
    <row r="118" spans="1:6">
      <c r="A118" s="58">
        <v>2018</v>
      </c>
      <c r="B118" s="58" t="s">
        <v>2</v>
      </c>
      <c r="C118" s="58" t="s">
        <v>39</v>
      </c>
      <c r="D118" s="58">
        <v>17</v>
      </c>
      <c r="E118" s="58">
        <v>2.44</v>
      </c>
      <c r="F118" s="59">
        <v>16.595869074375614</v>
      </c>
    </row>
    <row r="119" spans="1:6">
      <c r="A119" s="58">
        <v>2018</v>
      </c>
      <c r="B119" s="58" t="s">
        <v>2</v>
      </c>
      <c r="C119" s="58" t="s">
        <v>46</v>
      </c>
      <c r="D119" s="58">
        <v>13.4</v>
      </c>
      <c r="E119" s="58">
        <v>2.98</v>
      </c>
      <c r="F119" s="59">
        <v>30.902954325135919</v>
      </c>
    </row>
    <row r="120" spans="1:6">
      <c r="A120" s="58">
        <v>2018</v>
      </c>
      <c r="B120" s="58" t="s">
        <v>7</v>
      </c>
      <c r="C120" s="58" t="s">
        <v>12</v>
      </c>
      <c r="D120" s="58">
        <v>10</v>
      </c>
      <c r="E120" s="58">
        <v>3.33</v>
      </c>
      <c r="F120" s="59">
        <v>46.238102139926056</v>
      </c>
    </row>
    <row r="121" spans="1:6">
      <c r="A121" s="58">
        <v>2018</v>
      </c>
      <c r="B121" s="58" t="s">
        <v>2</v>
      </c>
      <c r="C121" s="58" t="s">
        <v>6</v>
      </c>
      <c r="D121" s="58">
        <v>10.8</v>
      </c>
      <c r="E121" s="58">
        <v>2.93</v>
      </c>
      <c r="F121" s="59">
        <v>29.174270140011689</v>
      </c>
    </row>
    <row r="122" spans="1:6">
      <c r="A122" s="58">
        <v>2018</v>
      </c>
      <c r="B122" s="58" t="s">
        <v>0</v>
      </c>
      <c r="C122" s="58" t="s">
        <v>21</v>
      </c>
      <c r="D122" s="58">
        <v>12.5</v>
      </c>
      <c r="E122" s="58">
        <v>2.5499999999999998</v>
      </c>
      <c r="F122" s="59">
        <v>18.836490894898009</v>
      </c>
    </row>
    <row r="123" spans="1:6">
      <c r="A123" s="58">
        <v>2018</v>
      </c>
      <c r="B123" s="58" t="s">
        <v>0</v>
      </c>
      <c r="C123" s="58" t="s">
        <v>50</v>
      </c>
      <c r="D123" s="58">
        <v>10</v>
      </c>
      <c r="E123" s="58">
        <v>2.5099999999999998</v>
      </c>
      <c r="F123" s="59">
        <v>17.988709151287878</v>
      </c>
    </row>
    <row r="124" spans="1:6">
      <c r="A124" s="58">
        <v>2018</v>
      </c>
      <c r="B124" s="58" t="s">
        <v>0</v>
      </c>
      <c r="C124" s="58" t="s">
        <v>21</v>
      </c>
      <c r="D124" s="58">
        <v>10.3</v>
      </c>
      <c r="E124" s="58">
        <v>2.7</v>
      </c>
      <c r="F124" s="59">
        <v>22.387211385683404</v>
      </c>
    </row>
    <row r="125" spans="1:6">
      <c r="A125" s="58">
        <v>2018</v>
      </c>
      <c r="B125" s="58" t="s">
        <v>0</v>
      </c>
      <c r="C125" s="58" t="s">
        <v>21</v>
      </c>
      <c r="D125" s="58">
        <v>13.7</v>
      </c>
      <c r="E125" s="58">
        <v>2.4500000000000002</v>
      </c>
      <c r="F125" s="59">
        <v>16.788040181225607</v>
      </c>
    </row>
    <row r="126" spans="1:6">
      <c r="A126" s="58">
        <v>2018</v>
      </c>
      <c r="B126" s="58" t="s">
        <v>0</v>
      </c>
      <c r="C126" s="58" t="s">
        <v>21</v>
      </c>
      <c r="D126" s="58">
        <v>10</v>
      </c>
      <c r="E126" s="58">
        <v>2.56</v>
      </c>
      <c r="F126" s="59">
        <v>19.054607179632477</v>
      </c>
    </row>
    <row r="127" spans="1:6">
      <c r="A127" s="58">
        <v>2018</v>
      </c>
      <c r="B127" s="58" t="s">
        <v>0</v>
      </c>
      <c r="C127" s="58" t="s">
        <v>25</v>
      </c>
      <c r="D127" s="58">
        <v>10.199999999999999</v>
      </c>
      <c r="E127" s="58">
        <v>2.5499999999999998</v>
      </c>
      <c r="F127" s="59">
        <v>18.836490894898009</v>
      </c>
    </row>
    <row r="128" spans="1:6">
      <c r="A128" s="58">
        <v>2018</v>
      </c>
      <c r="B128" s="58" t="s">
        <v>2</v>
      </c>
      <c r="C128" s="58" t="s">
        <v>26</v>
      </c>
      <c r="D128" s="58">
        <v>10</v>
      </c>
      <c r="E128" s="58">
        <v>2.25</v>
      </c>
      <c r="F128" s="59">
        <v>13.335214321633245</v>
      </c>
    </row>
    <row r="129" spans="1:6">
      <c r="A129" s="58">
        <v>2018</v>
      </c>
      <c r="B129" s="58" t="s">
        <v>0</v>
      </c>
      <c r="C129" s="58" t="s">
        <v>30</v>
      </c>
      <c r="D129" s="58">
        <v>10</v>
      </c>
      <c r="E129" s="58">
        <v>2.5499999999999998</v>
      </c>
      <c r="F129" s="59">
        <v>18.836490894898009</v>
      </c>
    </row>
    <row r="130" spans="1:6">
      <c r="A130" s="58">
        <v>2018</v>
      </c>
      <c r="B130" s="58" t="s">
        <v>2</v>
      </c>
      <c r="C130" s="58" t="s">
        <v>46</v>
      </c>
      <c r="D130" s="58">
        <v>10.7</v>
      </c>
      <c r="E130" s="58">
        <v>2.4500000000000002</v>
      </c>
      <c r="F130" s="59">
        <v>16.788040181225607</v>
      </c>
    </row>
    <row r="131" spans="1:6">
      <c r="A131" s="58">
        <v>2018</v>
      </c>
      <c r="B131" s="58" t="s">
        <v>0</v>
      </c>
      <c r="C131" s="58" t="s">
        <v>25</v>
      </c>
      <c r="D131" s="58">
        <v>20.2</v>
      </c>
      <c r="E131" s="58">
        <v>2.42</v>
      </c>
      <c r="F131" s="59">
        <v>16.218100973589298</v>
      </c>
    </row>
    <row r="132" spans="1:6">
      <c r="A132" s="58">
        <v>2018</v>
      </c>
      <c r="B132" s="58" t="s">
        <v>0</v>
      </c>
      <c r="C132" s="58" t="s">
        <v>21</v>
      </c>
      <c r="D132" s="58">
        <v>10</v>
      </c>
      <c r="E132" s="58">
        <v>2.4</v>
      </c>
      <c r="F132" s="59">
        <v>15.848931924611136</v>
      </c>
    </row>
    <row r="133" spans="1:6">
      <c r="A133" s="58">
        <v>2018</v>
      </c>
      <c r="B133" s="58" t="s">
        <v>2</v>
      </c>
      <c r="C133" s="58" t="s">
        <v>58</v>
      </c>
      <c r="D133" s="58">
        <v>10</v>
      </c>
      <c r="E133" s="58">
        <v>2.63</v>
      </c>
      <c r="F133" s="59">
        <v>20.6538015581053</v>
      </c>
    </row>
    <row r="134" spans="1:6">
      <c r="A134" s="58">
        <v>2018</v>
      </c>
      <c r="B134" s="58" t="s">
        <v>0</v>
      </c>
      <c r="C134" s="58" t="s">
        <v>21</v>
      </c>
      <c r="D134" s="58">
        <v>10</v>
      </c>
      <c r="E134" s="58">
        <v>2.97</v>
      </c>
      <c r="F134" s="59">
        <v>30.549211132155147</v>
      </c>
    </row>
    <row r="135" spans="1:6">
      <c r="A135" s="58">
        <v>2018</v>
      </c>
      <c r="B135" s="58" t="s">
        <v>2</v>
      </c>
      <c r="C135" s="58" t="s">
        <v>33</v>
      </c>
      <c r="D135" s="58">
        <v>22</v>
      </c>
      <c r="E135" s="58">
        <v>2.39</v>
      </c>
      <c r="F135" s="59">
        <v>15.6675107010815</v>
      </c>
    </row>
    <row r="136" spans="1:6">
      <c r="A136" s="58">
        <v>2018</v>
      </c>
      <c r="B136" s="58" t="s">
        <v>0</v>
      </c>
      <c r="C136" s="58" t="s">
        <v>21</v>
      </c>
      <c r="D136" s="58">
        <v>10</v>
      </c>
      <c r="E136" s="58">
        <v>2.38</v>
      </c>
      <c r="F136" s="59">
        <v>15.488166189124817</v>
      </c>
    </row>
    <row r="137" spans="1:6">
      <c r="A137" s="58">
        <v>2018</v>
      </c>
      <c r="B137" s="58" t="s">
        <v>0</v>
      </c>
      <c r="C137" s="58" t="s">
        <v>25</v>
      </c>
      <c r="D137" s="58">
        <v>10</v>
      </c>
      <c r="E137" s="58">
        <v>2.54</v>
      </c>
      <c r="F137" s="59">
        <v>18.62087136662868</v>
      </c>
    </row>
    <row r="138" spans="1:6">
      <c r="A138" s="58">
        <v>2018</v>
      </c>
      <c r="B138" s="58" t="s">
        <v>0</v>
      </c>
      <c r="C138" s="58" t="s">
        <v>30</v>
      </c>
      <c r="D138" s="58">
        <v>12.5</v>
      </c>
      <c r="E138" s="58">
        <v>2.8</v>
      </c>
      <c r="F138" s="59">
        <v>25.118864315095799</v>
      </c>
    </row>
    <row r="139" spans="1:6">
      <c r="A139" s="58">
        <v>2018</v>
      </c>
      <c r="B139" s="58" t="s">
        <v>0</v>
      </c>
      <c r="C139" s="58" t="s">
        <v>21</v>
      </c>
      <c r="D139" s="58">
        <v>10</v>
      </c>
      <c r="E139" s="58">
        <v>2.77</v>
      </c>
      <c r="F139" s="59">
        <v>24.266100950824168</v>
      </c>
    </row>
    <row r="140" spans="1:6">
      <c r="A140" s="58">
        <v>2018</v>
      </c>
      <c r="B140" s="58" t="s">
        <v>0</v>
      </c>
      <c r="C140" s="58" t="s">
        <v>25</v>
      </c>
      <c r="D140" s="58">
        <v>14.9</v>
      </c>
      <c r="E140" s="58">
        <v>2.79</v>
      </c>
      <c r="F140" s="59">
        <v>24.831331052955715</v>
      </c>
    </row>
    <row r="141" spans="1:6">
      <c r="A141" s="58">
        <v>2018</v>
      </c>
      <c r="B141" s="58" t="s">
        <v>0</v>
      </c>
      <c r="C141" s="58" t="s">
        <v>21</v>
      </c>
      <c r="D141" s="58">
        <v>10</v>
      </c>
      <c r="E141" s="58">
        <v>3.46</v>
      </c>
      <c r="F141" s="59">
        <v>53.703179637025293</v>
      </c>
    </row>
    <row r="142" spans="1:6">
      <c r="A142" s="58">
        <v>2018</v>
      </c>
      <c r="B142" s="58" t="s">
        <v>0</v>
      </c>
      <c r="C142" s="58" t="s">
        <v>21</v>
      </c>
      <c r="D142" s="58">
        <v>11</v>
      </c>
      <c r="E142" s="58">
        <v>2.5499999999999998</v>
      </c>
      <c r="F142" s="59">
        <v>18.836490894898009</v>
      </c>
    </row>
    <row r="143" spans="1:6">
      <c r="A143" s="58">
        <v>2018</v>
      </c>
      <c r="B143" s="58" t="s">
        <v>0</v>
      </c>
      <c r="C143" s="58" t="s">
        <v>50</v>
      </c>
      <c r="D143" s="58">
        <v>14.3</v>
      </c>
      <c r="E143" s="58">
        <v>2.48</v>
      </c>
      <c r="F143" s="59">
        <v>17.378008287493756</v>
      </c>
    </row>
    <row r="144" spans="1:6">
      <c r="A144" s="58">
        <v>2018</v>
      </c>
      <c r="B144" s="58" t="s">
        <v>0</v>
      </c>
      <c r="C144" s="58" t="s">
        <v>21</v>
      </c>
      <c r="D144" s="58">
        <v>10</v>
      </c>
      <c r="E144" s="58">
        <v>2.38</v>
      </c>
      <c r="F144" s="59">
        <v>15.488166189124817</v>
      </c>
    </row>
    <row r="145" spans="1:6">
      <c r="A145" s="58">
        <v>2018</v>
      </c>
      <c r="B145" s="58" t="s">
        <v>0</v>
      </c>
      <c r="C145" s="58" t="s">
        <v>36</v>
      </c>
      <c r="D145" s="58">
        <v>16.3</v>
      </c>
      <c r="E145" s="58">
        <v>2.87</v>
      </c>
      <c r="F145" s="59">
        <v>27.227013080779138</v>
      </c>
    </row>
    <row r="146" spans="1:6">
      <c r="A146" s="58">
        <v>2018</v>
      </c>
      <c r="B146" s="58" t="s">
        <v>0</v>
      </c>
      <c r="C146" s="58" t="s">
        <v>50</v>
      </c>
      <c r="D146" s="58">
        <v>15.4</v>
      </c>
      <c r="E146" s="58">
        <v>2.2400000000000002</v>
      </c>
      <c r="F146" s="59">
        <v>13.182567385564075</v>
      </c>
    </row>
    <row r="147" spans="1:6">
      <c r="A147" s="58">
        <v>2018</v>
      </c>
      <c r="B147" s="58" t="s">
        <v>2</v>
      </c>
      <c r="C147" s="58" t="s">
        <v>33</v>
      </c>
      <c r="D147" s="58">
        <v>15.9</v>
      </c>
      <c r="E147" s="58">
        <v>2.7</v>
      </c>
      <c r="F147" s="59">
        <v>22.387211385683404</v>
      </c>
    </row>
    <row r="148" spans="1:6">
      <c r="A148" s="58">
        <v>2018</v>
      </c>
      <c r="B148" s="58" t="s">
        <v>0</v>
      </c>
      <c r="C148" s="58" t="s">
        <v>21</v>
      </c>
      <c r="D148" s="58">
        <v>11.1</v>
      </c>
      <c r="E148" s="58">
        <v>2.52</v>
      </c>
      <c r="F148" s="59">
        <v>18.197008586099841</v>
      </c>
    </row>
    <row r="149" spans="1:6">
      <c r="A149" s="58">
        <v>2018</v>
      </c>
      <c r="B149" s="58" t="s">
        <v>0</v>
      </c>
      <c r="C149" s="58" t="s">
        <v>21</v>
      </c>
      <c r="D149" s="58">
        <v>12.7</v>
      </c>
      <c r="E149" s="58">
        <v>2.42</v>
      </c>
      <c r="F149" s="59">
        <v>16.218100973589298</v>
      </c>
    </row>
    <row r="150" spans="1:6">
      <c r="A150" s="58">
        <v>2018</v>
      </c>
      <c r="B150" s="58" t="s">
        <v>0</v>
      </c>
      <c r="C150" s="58" t="s">
        <v>21</v>
      </c>
      <c r="D150" s="58">
        <v>10</v>
      </c>
      <c r="E150" s="58">
        <v>2.4</v>
      </c>
      <c r="F150" s="59">
        <v>15.848931924611136</v>
      </c>
    </row>
    <row r="151" spans="1:6">
      <c r="A151" s="58">
        <v>2018</v>
      </c>
      <c r="B151" s="58" t="s">
        <v>0</v>
      </c>
      <c r="C151" s="58" t="s">
        <v>50</v>
      </c>
      <c r="D151" s="58">
        <v>15.6</v>
      </c>
      <c r="E151" s="58">
        <v>2.4500000000000002</v>
      </c>
      <c r="F151" s="59">
        <v>16.788040181225607</v>
      </c>
    </row>
    <row r="152" spans="1:6">
      <c r="A152" s="58">
        <v>2018</v>
      </c>
      <c r="B152" s="58" t="s">
        <v>2</v>
      </c>
      <c r="C152" s="58" t="s">
        <v>26</v>
      </c>
      <c r="D152" s="58">
        <v>10</v>
      </c>
      <c r="E152" s="58">
        <v>2.16</v>
      </c>
      <c r="F152" s="59">
        <v>12.022644346174133</v>
      </c>
    </row>
    <row r="153" spans="1:6">
      <c r="A153" s="58">
        <v>2018</v>
      </c>
      <c r="B153" s="58" t="s">
        <v>0</v>
      </c>
      <c r="C153" s="58" t="s">
        <v>21</v>
      </c>
      <c r="D153" s="58">
        <v>10</v>
      </c>
      <c r="E153" s="58">
        <v>2.33</v>
      </c>
      <c r="F153" s="59">
        <v>14.621771744567187</v>
      </c>
    </row>
    <row r="154" spans="1:6">
      <c r="A154" s="58">
        <v>2018</v>
      </c>
      <c r="B154" s="58" t="s">
        <v>0</v>
      </c>
      <c r="C154" s="58" t="s">
        <v>30</v>
      </c>
      <c r="D154" s="58">
        <v>13.6</v>
      </c>
      <c r="E154" s="58">
        <v>2.48</v>
      </c>
      <c r="F154" s="59">
        <v>17.378008287493756</v>
      </c>
    </row>
    <row r="155" spans="1:6">
      <c r="A155" s="58">
        <v>2018</v>
      </c>
      <c r="B155" s="58" t="s">
        <v>0</v>
      </c>
      <c r="C155" s="58" t="s">
        <v>21</v>
      </c>
      <c r="D155" s="58">
        <v>10</v>
      </c>
      <c r="E155" s="58">
        <v>2.38</v>
      </c>
      <c r="F155" s="59">
        <v>15.488166189124817</v>
      </c>
    </row>
    <row r="156" spans="1:6">
      <c r="A156" s="58">
        <v>2018</v>
      </c>
      <c r="B156" s="58" t="s">
        <v>2</v>
      </c>
      <c r="C156" s="58" t="s">
        <v>39</v>
      </c>
      <c r="D156" s="58">
        <v>20.6</v>
      </c>
      <c r="E156" s="58">
        <v>2.4900000000000002</v>
      </c>
      <c r="F156" s="59">
        <v>17.579236139586936</v>
      </c>
    </row>
    <row r="157" spans="1:6">
      <c r="A157" s="58">
        <v>2018</v>
      </c>
      <c r="B157" s="58" t="s">
        <v>0</v>
      </c>
      <c r="C157" s="58" t="s">
        <v>21</v>
      </c>
      <c r="D157" s="58">
        <v>10</v>
      </c>
      <c r="E157" s="58">
        <v>2.35</v>
      </c>
      <c r="F157" s="59">
        <v>14.96235656094434</v>
      </c>
    </row>
    <row r="158" spans="1:6">
      <c r="A158" s="58">
        <v>2018</v>
      </c>
      <c r="B158" s="58" t="s">
        <v>0</v>
      </c>
      <c r="C158" s="58" t="s">
        <v>21</v>
      </c>
      <c r="D158" s="58">
        <v>10.1</v>
      </c>
      <c r="E158" s="58">
        <v>2.3199999999999998</v>
      </c>
      <c r="F158" s="59">
        <v>14.454397707459275</v>
      </c>
    </row>
    <row r="159" spans="1:6">
      <c r="A159" s="58">
        <v>2018</v>
      </c>
      <c r="B159" s="58" t="s">
        <v>0</v>
      </c>
      <c r="C159" s="58" t="s">
        <v>21</v>
      </c>
      <c r="D159" s="58">
        <v>10</v>
      </c>
      <c r="E159" s="58">
        <v>2.35</v>
      </c>
      <c r="F159" s="59">
        <v>14.96235656094434</v>
      </c>
    </row>
    <row r="160" spans="1:6">
      <c r="A160" s="58">
        <v>2018</v>
      </c>
      <c r="B160" s="58" t="s">
        <v>2</v>
      </c>
      <c r="C160" s="58" t="s">
        <v>13</v>
      </c>
      <c r="D160" s="58">
        <v>10</v>
      </c>
      <c r="E160" s="58">
        <v>2.36</v>
      </c>
      <c r="F160" s="59">
        <v>15.135612484362087</v>
      </c>
    </row>
    <row r="161" spans="1:6">
      <c r="A161" s="58">
        <v>2018</v>
      </c>
      <c r="B161" s="58" t="s">
        <v>0</v>
      </c>
      <c r="C161" s="58" t="s">
        <v>21</v>
      </c>
      <c r="D161" s="58">
        <v>10</v>
      </c>
      <c r="E161" s="58">
        <v>2.48</v>
      </c>
      <c r="F161" s="59">
        <v>17.378008287493756</v>
      </c>
    </row>
    <row r="162" spans="1:6">
      <c r="A162" s="58">
        <v>2018</v>
      </c>
      <c r="B162" s="58" t="s">
        <v>2</v>
      </c>
      <c r="C162" s="58" t="s">
        <v>26</v>
      </c>
      <c r="D162" s="58">
        <v>10</v>
      </c>
      <c r="E162" s="58">
        <v>2.4500000000000002</v>
      </c>
      <c r="F162" s="59">
        <v>16.788040181225607</v>
      </c>
    </row>
    <row r="163" spans="1:6">
      <c r="A163" s="58">
        <v>2018</v>
      </c>
      <c r="B163" s="58" t="s">
        <v>0</v>
      </c>
      <c r="C163" s="58" t="s">
        <v>50</v>
      </c>
      <c r="D163" s="58">
        <v>10</v>
      </c>
      <c r="E163" s="58">
        <v>2.4700000000000002</v>
      </c>
      <c r="F163" s="59">
        <v>17.179083871575891</v>
      </c>
    </row>
    <row r="164" spans="1:6">
      <c r="A164" s="58">
        <v>2018</v>
      </c>
      <c r="B164" s="58" t="s">
        <v>0</v>
      </c>
      <c r="C164" s="58" t="s">
        <v>21</v>
      </c>
      <c r="D164" s="58">
        <v>10</v>
      </c>
      <c r="E164" s="58">
        <v>2.54</v>
      </c>
      <c r="F164" s="59">
        <v>18.62087136662868</v>
      </c>
    </row>
    <row r="165" spans="1:6">
      <c r="A165" s="58">
        <v>2018</v>
      </c>
      <c r="B165" s="58" t="s">
        <v>2</v>
      </c>
      <c r="C165" s="58" t="s">
        <v>6</v>
      </c>
      <c r="D165" s="58">
        <v>10</v>
      </c>
      <c r="E165" s="58">
        <v>2.57</v>
      </c>
      <c r="F165" s="59">
        <v>19.275249131909362</v>
      </c>
    </row>
    <row r="166" spans="1:6">
      <c r="A166" s="58">
        <v>2018</v>
      </c>
      <c r="B166" s="58" t="s">
        <v>2</v>
      </c>
      <c r="C166" s="58" t="s">
        <v>37</v>
      </c>
      <c r="D166" s="58">
        <v>10</v>
      </c>
      <c r="E166" s="58">
        <v>2.4300000000000002</v>
      </c>
      <c r="F166" s="59">
        <v>16.405897731995399</v>
      </c>
    </row>
    <row r="167" spans="1:6">
      <c r="A167" s="58">
        <v>2018</v>
      </c>
      <c r="B167" s="58" t="s">
        <v>0</v>
      </c>
      <c r="C167" s="58" t="s">
        <v>25</v>
      </c>
      <c r="D167" s="58">
        <v>16.899999999999999</v>
      </c>
      <c r="E167" s="58">
        <v>2.59</v>
      </c>
      <c r="F167" s="59">
        <v>19.724227361148539</v>
      </c>
    </row>
    <row r="168" spans="1:6">
      <c r="A168" s="58">
        <v>2018</v>
      </c>
      <c r="B168" s="58" t="s">
        <v>0</v>
      </c>
      <c r="C168" s="58" t="s">
        <v>30</v>
      </c>
      <c r="D168" s="58">
        <v>10</v>
      </c>
      <c r="E168" s="58">
        <v>2.27</v>
      </c>
      <c r="F168" s="59">
        <v>13.645831365889249</v>
      </c>
    </row>
    <row r="169" spans="1:6">
      <c r="A169" s="58">
        <v>2018</v>
      </c>
      <c r="B169" s="58" t="s">
        <v>0</v>
      </c>
      <c r="C169" s="58" t="s">
        <v>21</v>
      </c>
      <c r="D169" s="58">
        <v>10</v>
      </c>
      <c r="E169" s="58">
        <v>2.77</v>
      </c>
      <c r="F169" s="59">
        <v>24.266100950824168</v>
      </c>
    </row>
    <row r="170" spans="1:6">
      <c r="A170" s="58">
        <v>2018</v>
      </c>
      <c r="B170" s="58" t="s">
        <v>0</v>
      </c>
      <c r="C170" s="58" t="s">
        <v>21</v>
      </c>
      <c r="D170" s="58">
        <v>10</v>
      </c>
      <c r="E170" s="58">
        <v>2.57</v>
      </c>
      <c r="F170" s="59">
        <v>19.275249131909362</v>
      </c>
    </row>
    <row r="171" spans="1:6">
      <c r="A171" s="58">
        <v>2018</v>
      </c>
      <c r="B171" s="58" t="s">
        <v>0</v>
      </c>
      <c r="C171" s="58" t="s">
        <v>21</v>
      </c>
      <c r="D171" s="58">
        <v>12.6</v>
      </c>
      <c r="E171" s="58">
        <v>2.4300000000000002</v>
      </c>
      <c r="F171" s="59">
        <v>16.405897731995399</v>
      </c>
    </row>
    <row r="172" spans="1:6">
      <c r="A172" s="58">
        <v>2018</v>
      </c>
      <c r="B172" s="58" t="s">
        <v>0</v>
      </c>
      <c r="C172" s="58" t="s">
        <v>21</v>
      </c>
      <c r="D172" s="58">
        <v>12.3</v>
      </c>
      <c r="E172" s="58">
        <v>2.98</v>
      </c>
      <c r="F172" s="59">
        <v>30.902954325135919</v>
      </c>
    </row>
    <row r="173" spans="1:6">
      <c r="A173" s="58">
        <v>2018</v>
      </c>
      <c r="B173" s="58" t="s">
        <v>0</v>
      </c>
      <c r="C173" s="58" t="s">
        <v>36</v>
      </c>
      <c r="D173" s="58">
        <v>34.799999999999997</v>
      </c>
      <c r="E173" s="58">
        <v>3.43</v>
      </c>
      <c r="F173" s="59">
        <v>51.880003892896134</v>
      </c>
    </row>
    <row r="174" spans="1:6">
      <c r="A174" s="58">
        <v>2018</v>
      </c>
      <c r="B174" s="58" t="s">
        <v>0</v>
      </c>
      <c r="C174" s="58" t="s">
        <v>21</v>
      </c>
      <c r="D174" s="58">
        <v>10.4</v>
      </c>
      <c r="E174" s="58">
        <v>3.56</v>
      </c>
      <c r="F174" s="59">
        <v>60.255958607435822</v>
      </c>
    </row>
    <row r="175" spans="1:6">
      <c r="A175" s="58">
        <v>2018</v>
      </c>
      <c r="B175" s="58" t="s">
        <v>0</v>
      </c>
      <c r="C175" s="58" t="s">
        <v>21</v>
      </c>
      <c r="D175" s="58">
        <v>10</v>
      </c>
      <c r="E175" s="58">
        <v>2.73</v>
      </c>
      <c r="F175" s="59">
        <v>23.173946499684792</v>
      </c>
    </row>
    <row r="176" spans="1:6">
      <c r="A176" s="58">
        <v>2018</v>
      </c>
      <c r="B176" s="58" t="s">
        <v>2</v>
      </c>
      <c r="C176" s="58" t="s">
        <v>46</v>
      </c>
      <c r="D176" s="58">
        <v>10</v>
      </c>
      <c r="E176" s="58">
        <v>2.4</v>
      </c>
      <c r="F176" s="59">
        <v>15.848931924611136</v>
      </c>
    </row>
    <row r="177" spans="1:6">
      <c r="A177" s="58">
        <v>2018</v>
      </c>
      <c r="B177" s="58" t="s">
        <v>0</v>
      </c>
      <c r="C177" s="58" t="s">
        <v>21</v>
      </c>
      <c r="D177" s="58">
        <v>11.2</v>
      </c>
      <c r="E177" s="58">
        <v>2.88</v>
      </c>
      <c r="F177" s="59">
        <v>27.542287033381665</v>
      </c>
    </row>
    <row r="178" spans="1:6">
      <c r="A178" s="58">
        <v>2018</v>
      </c>
      <c r="B178" s="58" t="s">
        <v>0</v>
      </c>
      <c r="C178" s="58" t="s">
        <v>21</v>
      </c>
      <c r="D178" s="58">
        <v>10</v>
      </c>
      <c r="E178" s="58">
        <v>2.72</v>
      </c>
      <c r="F178" s="59">
        <v>22.908676527677738</v>
      </c>
    </row>
    <row r="179" spans="1:6">
      <c r="A179" s="58">
        <v>2018</v>
      </c>
      <c r="B179" s="58" t="s">
        <v>2</v>
      </c>
      <c r="C179" s="58" t="s">
        <v>26</v>
      </c>
      <c r="D179" s="58">
        <v>10</v>
      </c>
      <c r="E179" s="58">
        <v>2.52</v>
      </c>
      <c r="F179" s="59">
        <v>18.197008586099841</v>
      </c>
    </row>
    <row r="180" spans="1:6">
      <c r="A180" s="58">
        <v>2018</v>
      </c>
      <c r="B180" s="58" t="s">
        <v>0</v>
      </c>
      <c r="C180" s="58" t="s">
        <v>21</v>
      </c>
      <c r="D180" s="58">
        <v>10</v>
      </c>
      <c r="E180" s="58">
        <v>2.5499999999999998</v>
      </c>
      <c r="F180" s="59">
        <v>18.836490894898009</v>
      </c>
    </row>
    <row r="181" spans="1:6">
      <c r="A181" s="58">
        <v>2018</v>
      </c>
      <c r="B181" s="58" t="s">
        <v>0</v>
      </c>
      <c r="C181" s="58" t="s">
        <v>25</v>
      </c>
      <c r="D181" s="58">
        <v>10</v>
      </c>
      <c r="E181" s="58">
        <v>2.6</v>
      </c>
      <c r="F181" s="59">
        <v>19.952623149688804</v>
      </c>
    </row>
    <row r="182" spans="1:6">
      <c r="A182" s="58">
        <v>2018</v>
      </c>
      <c r="B182" s="58" t="s">
        <v>0</v>
      </c>
      <c r="C182" s="58" t="s">
        <v>21</v>
      </c>
      <c r="D182" s="58">
        <v>10</v>
      </c>
      <c r="E182" s="58">
        <v>2.4700000000000002</v>
      </c>
      <c r="F182" s="59">
        <v>17.179083871575891</v>
      </c>
    </row>
    <row r="183" spans="1:6">
      <c r="A183" s="58">
        <v>2018</v>
      </c>
      <c r="B183" s="58" t="s">
        <v>0</v>
      </c>
      <c r="C183" s="58" t="s">
        <v>21</v>
      </c>
      <c r="D183" s="58">
        <v>10</v>
      </c>
      <c r="E183" s="58">
        <v>2.75</v>
      </c>
      <c r="F183" s="59">
        <v>23.713737056616559</v>
      </c>
    </row>
    <row r="184" spans="1:6">
      <c r="A184" s="58">
        <v>2018</v>
      </c>
      <c r="B184" s="58" t="s">
        <v>2</v>
      </c>
      <c r="C184" s="58" t="s">
        <v>33</v>
      </c>
      <c r="D184" s="58">
        <v>16.100000000000001</v>
      </c>
      <c r="E184" s="58">
        <v>2.84</v>
      </c>
      <c r="F184" s="59">
        <v>26.302679918953825</v>
      </c>
    </row>
    <row r="185" spans="1:6">
      <c r="A185" s="58">
        <v>2018</v>
      </c>
      <c r="B185" s="58" t="s">
        <v>0</v>
      </c>
      <c r="C185" s="58" t="s">
        <v>21</v>
      </c>
      <c r="D185" s="58">
        <v>10</v>
      </c>
      <c r="E185" s="58">
        <v>2.86</v>
      </c>
      <c r="F185" s="59">
        <v>26.915348039269158</v>
      </c>
    </row>
    <row r="186" spans="1:6">
      <c r="A186" s="58">
        <v>2018</v>
      </c>
      <c r="B186" s="58" t="s">
        <v>0</v>
      </c>
      <c r="C186" s="58" t="s">
        <v>21</v>
      </c>
      <c r="D186" s="58">
        <v>10</v>
      </c>
      <c r="E186" s="58">
        <v>2.82</v>
      </c>
      <c r="F186" s="59">
        <v>25.703957827688647</v>
      </c>
    </row>
    <row r="187" spans="1:6">
      <c r="A187" s="58">
        <v>2018</v>
      </c>
      <c r="B187" s="58" t="s">
        <v>0</v>
      </c>
      <c r="C187" s="58" t="s">
        <v>21</v>
      </c>
      <c r="D187" s="58">
        <v>10.9</v>
      </c>
      <c r="E187" s="58">
        <v>3.22</v>
      </c>
      <c r="F187" s="59">
        <v>40.738027780411301</v>
      </c>
    </row>
    <row r="188" spans="1:6">
      <c r="A188" s="58">
        <v>2018</v>
      </c>
      <c r="B188" s="58" t="s">
        <v>2</v>
      </c>
      <c r="C188" s="58" t="s">
        <v>37</v>
      </c>
      <c r="D188" s="58">
        <v>10</v>
      </c>
      <c r="E188" s="58">
        <v>2.5</v>
      </c>
      <c r="F188" s="59">
        <v>17.782794100389236</v>
      </c>
    </row>
    <row r="189" spans="1:6">
      <c r="A189" s="58">
        <v>2018</v>
      </c>
      <c r="B189" s="58" t="s">
        <v>0</v>
      </c>
      <c r="C189" s="58" t="s">
        <v>30</v>
      </c>
      <c r="D189" s="58">
        <v>10</v>
      </c>
      <c r="E189" s="58">
        <v>2.61</v>
      </c>
      <c r="F189" s="59">
        <v>20.183663636815609</v>
      </c>
    </row>
    <row r="190" spans="1:6">
      <c r="A190" s="58">
        <v>2018</v>
      </c>
      <c r="B190" s="58" t="s">
        <v>2</v>
      </c>
      <c r="C190" s="58" t="s">
        <v>46</v>
      </c>
      <c r="D190" s="58">
        <v>10</v>
      </c>
      <c r="E190" s="58">
        <v>3.4</v>
      </c>
      <c r="F190" s="59">
        <v>50.118723362727238</v>
      </c>
    </row>
    <row r="191" spans="1:6">
      <c r="A191" s="58">
        <v>2018</v>
      </c>
      <c r="B191" s="58" t="s">
        <v>0</v>
      </c>
      <c r="C191" s="58" t="s">
        <v>28</v>
      </c>
      <c r="D191" s="58">
        <v>10</v>
      </c>
      <c r="E191" s="58">
        <v>3.42</v>
      </c>
      <c r="F191" s="59">
        <v>51.28613839913649</v>
      </c>
    </row>
    <row r="192" spans="1:6">
      <c r="A192" s="58">
        <v>2018</v>
      </c>
      <c r="B192" s="58" t="s">
        <v>0</v>
      </c>
      <c r="C192" s="58" t="s">
        <v>1</v>
      </c>
      <c r="D192" s="58">
        <v>10</v>
      </c>
      <c r="E192" s="58">
        <v>3.15</v>
      </c>
      <c r="F192" s="59">
        <v>37.583740428844422</v>
      </c>
    </row>
    <row r="193" spans="1:6">
      <c r="A193" s="58">
        <v>2018</v>
      </c>
      <c r="B193" s="58" t="s">
        <v>0</v>
      </c>
      <c r="C193" s="58" t="s">
        <v>25</v>
      </c>
      <c r="D193" s="58">
        <v>14.4</v>
      </c>
      <c r="E193" s="58">
        <v>2.76</v>
      </c>
      <c r="F193" s="59">
        <v>23.988329190194907</v>
      </c>
    </row>
    <row r="194" spans="1:6">
      <c r="A194" s="58">
        <v>2018</v>
      </c>
      <c r="B194" s="58" t="s">
        <v>0</v>
      </c>
      <c r="C194" s="58" t="s">
        <v>21</v>
      </c>
      <c r="D194" s="58">
        <v>22.8</v>
      </c>
      <c r="E194" s="58">
        <v>2.64</v>
      </c>
      <c r="F194" s="59">
        <v>20.8929613085404</v>
      </c>
    </row>
    <row r="195" spans="1:6">
      <c r="A195" s="58">
        <v>2018</v>
      </c>
      <c r="B195" s="58" t="s">
        <v>0</v>
      </c>
      <c r="C195" s="58" t="s">
        <v>36</v>
      </c>
      <c r="D195" s="58">
        <v>10</v>
      </c>
      <c r="E195" s="58">
        <v>2.72</v>
      </c>
      <c r="F195" s="59">
        <v>22.908676527677738</v>
      </c>
    </row>
    <row r="196" spans="1:6">
      <c r="A196" s="58">
        <v>2018</v>
      </c>
      <c r="B196" s="58" t="s">
        <v>7</v>
      </c>
      <c r="C196" s="58" t="s">
        <v>12</v>
      </c>
      <c r="D196" s="58">
        <v>10</v>
      </c>
      <c r="E196" s="58">
        <v>3.48</v>
      </c>
      <c r="F196" s="59">
        <v>54.95408738576247</v>
      </c>
    </row>
    <row r="197" spans="1:6">
      <c r="A197" s="58">
        <v>2018</v>
      </c>
      <c r="B197" s="58" t="s">
        <v>2</v>
      </c>
      <c r="C197" s="58" t="s">
        <v>26</v>
      </c>
      <c r="D197" s="58">
        <v>10</v>
      </c>
      <c r="E197" s="58">
        <v>3.76</v>
      </c>
      <c r="F197" s="59">
        <v>75.857757502918361</v>
      </c>
    </row>
    <row r="198" spans="1:6">
      <c r="A198" s="58">
        <v>2018</v>
      </c>
      <c r="B198" s="58" t="s">
        <v>0</v>
      </c>
      <c r="C198" s="58" t="s">
        <v>36</v>
      </c>
      <c r="D198" s="58">
        <v>18.600000000000001</v>
      </c>
      <c r="E198" s="58">
        <v>3.17</v>
      </c>
      <c r="F198" s="59">
        <v>38.45917820453537</v>
      </c>
    </row>
    <row r="199" spans="1:6">
      <c r="A199" s="58">
        <v>2018</v>
      </c>
      <c r="B199" s="58" t="s">
        <v>0</v>
      </c>
      <c r="C199" s="58" t="s">
        <v>21</v>
      </c>
      <c r="D199" s="58">
        <v>13.8</v>
      </c>
      <c r="E199" s="58">
        <v>2.78</v>
      </c>
      <c r="F199" s="59">
        <v>24.547089156850305</v>
      </c>
    </row>
    <row r="200" spans="1:6">
      <c r="A200" s="58">
        <v>2018</v>
      </c>
      <c r="B200" s="58" t="s">
        <v>2</v>
      </c>
      <c r="C200" s="58" t="s">
        <v>58</v>
      </c>
      <c r="D200" s="58">
        <v>10</v>
      </c>
      <c r="E200" s="58">
        <v>3.18</v>
      </c>
      <c r="F200" s="59">
        <v>38.904514499428075</v>
      </c>
    </row>
    <row r="201" spans="1:6">
      <c r="A201" s="58">
        <v>2018</v>
      </c>
      <c r="B201" s="58" t="s">
        <v>2</v>
      </c>
      <c r="C201" s="58" t="s">
        <v>46</v>
      </c>
      <c r="D201" s="58">
        <v>10</v>
      </c>
      <c r="E201" s="58">
        <v>2.85</v>
      </c>
      <c r="F201" s="59">
        <v>26.607250597988113</v>
      </c>
    </row>
    <row r="202" spans="1:6">
      <c r="A202" s="58">
        <v>2018</v>
      </c>
      <c r="B202" s="58" t="s">
        <v>2</v>
      </c>
      <c r="C202" s="58" t="s">
        <v>6</v>
      </c>
      <c r="D202" s="58">
        <v>10</v>
      </c>
      <c r="E202" s="58">
        <v>3.94</v>
      </c>
      <c r="F202" s="59">
        <v>93.325430079699174</v>
      </c>
    </row>
    <row r="203" spans="1:6">
      <c r="A203" s="58">
        <v>2018</v>
      </c>
      <c r="B203" s="58" t="s">
        <v>0</v>
      </c>
      <c r="C203" s="58" t="s">
        <v>30</v>
      </c>
      <c r="D203" s="58">
        <v>14.1</v>
      </c>
      <c r="E203" s="58">
        <v>2.94</v>
      </c>
      <c r="F203" s="59">
        <v>29.512092266663863</v>
      </c>
    </row>
    <row r="204" spans="1:6">
      <c r="A204" s="58">
        <v>2018</v>
      </c>
      <c r="B204" s="58" t="s">
        <v>0</v>
      </c>
      <c r="C204" s="58" t="s">
        <v>30</v>
      </c>
      <c r="D204" s="58">
        <v>12.3</v>
      </c>
      <c r="E204" s="58">
        <v>2.71</v>
      </c>
      <c r="F204" s="59">
        <v>22.646443075930605</v>
      </c>
    </row>
    <row r="205" spans="1:6">
      <c r="A205" s="58">
        <v>2018</v>
      </c>
      <c r="B205" s="58" t="s">
        <v>0</v>
      </c>
      <c r="C205" s="58" t="s">
        <v>14</v>
      </c>
      <c r="D205" s="58">
        <v>29.4</v>
      </c>
      <c r="E205" s="58">
        <v>2.9</v>
      </c>
      <c r="F205" s="59">
        <v>28.183829312644548</v>
      </c>
    </row>
    <row r="206" spans="1:6">
      <c r="A206" s="58">
        <v>2018</v>
      </c>
      <c r="B206" s="58" t="s">
        <v>0</v>
      </c>
      <c r="C206" s="58" t="s">
        <v>30</v>
      </c>
      <c r="D206" s="58">
        <v>10.1</v>
      </c>
      <c r="E206" s="58">
        <v>3.34</v>
      </c>
      <c r="F206" s="59">
        <v>46.773514128719818</v>
      </c>
    </row>
    <row r="207" spans="1:6">
      <c r="A207" s="58">
        <v>2018</v>
      </c>
      <c r="B207" s="58" t="s">
        <v>0</v>
      </c>
      <c r="C207" s="58" t="s">
        <v>21</v>
      </c>
      <c r="D207" s="58">
        <v>10</v>
      </c>
      <c r="E207" s="58">
        <v>2.92</v>
      </c>
      <c r="F207" s="59">
        <v>28.840315031266066</v>
      </c>
    </row>
    <row r="208" spans="1:6">
      <c r="A208" s="58">
        <v>2018</v>
      </c>
      <c r="B208" s="58" t="s">
        <v>0</v>
      </c>
      <c r="C208" s="58" t="s">
        <v>30</v>
      </c>
      <c r="D208" s="58">
        <v>10</v>
      </c>
      <c r="E208" s="58">
        <v>2.88</v>
      </c>
      <c r="F208" s="59">
        <v>27.542287033381665</v>
      </c>
    </row>
    <row r="209" spans="1:6">
      <c r="A209" s="58">
        <v>2018</v>
      </c>
      <c r="B209" s="58" t="s">
        <v>0</v>
      </c>
      <c r="C209" s="58" t="s">
        <v>21</v>
      </c>
      <c r="D209" s="58">
        <v>10</v>
      </c>
      <c r="E209" s="58">
        <v>2.97</v>
      </c>
      <c r="F209" s="59">
        <v>30.549211132155147</v>
      </c>
    </row>
    <row r="210" spans="1:6">
      <c r="A210" s="58">
        <v>2018</v>
      </c>
      <c r="B210" s="58" t="s">
        <v>0</v>
      </c>
      <c r="C210" s="58" t="s">
        <v>21</v>
      </c>
      <c r="D210" s="58">
        <v>10</v>
      </c>
      <c r="E210" s="58">
        <v>3.48</v>
      </c>
      <c r="F210" s="59">
        <v>54.95408738576247</v>
      </c>
    </row>
    <row r="211" spans="1:6">
      <c r="A211" s="58">
        <v>2018</v>
      </c>
      <c r="B211" s="58" t="s">
        <v>0</v>
      </c>
      <c r="C211" s="58" t="s">
        <v>25</v>
      </c>
      <c r="D211" s="58">
        <v>26</v>
      </c>
      <c r="E211" s="58">
        <v>2.95</v>
      </c>
      <c r="F211" s="59">
        <v>29.853826189179614</v>
      </c>
    </row>
    <row r="212" spans="1:6">
      <c r="A212" s="58">
        <v>2018</v>
      </c>
      <c r="B212" s="58" t="s">
        <v>0</v>
      </c>
      <c r="C212" s="58" t="s">
        <v>21</v>
      </c>
      <c r="D212" s="58">
        <v>10.9</v>
      </c>
      <c r="E212" s="58">
        <v>3.15</v>
      </c>
      <c r="F212" s="59">
        <v>37.583740428844422</v>
      </c>
    </row>
    <row r="213" spans="1:6">
      <c r="A213" s="58">
        <v>2018</v>
      </c>
      <c r="B213" s="58" t="s">
        <v>0</v>
      </c>
      <c r="C213" s="58" t="s">
        <v>50</v>
      </c>
      <c r="D213" s="58">
        <v>10</v>
      </c>
      <c r="E213" s="58">
        <v>2.79</v>
      </c>
      <c r="F213" s="59">
        <v>24.831331052955715</v>
      </c>
    </row>
    <row r="214" spans="1:6">
      <c r="A214" s="58">
        <v>2018</v>
      </c>
      <c r="B214" s="58" t="s">
        <v>0</v>
      </c>
      <c r="C214" s="58" t="s">
        <v>30</v>
      </c>
      <c r="D214" s="58">
        <v>12.3</v>
      </c>
      <c r="E214" s="58">
        <v>2.72</v>
      </c>
      <c r="F214" s="59">
        <v>22.908676527677738</v>
      </c>
    </row>
    <row r="215" spans="1:6">
      <c r="A215" s="58">
        <v>2018</v>
      </c>
      <c r="B215" s="58" t="s">
        <v>0</v>
      </c>
      <c r="C215" s="58" t="s">
        <v>21</v>
      </c>
      <c r="D215" s="58">
        <v>14</v>
      </c>
      <c r="E215" s="58">
        <v>3.54</v>
      </c>
      <c r="F215" s="59">
        <v>58.884365535558949</v>
      </c>
    </row>
    <row r="216" spans="1:6">
      <c r="A216" s="58">
        <v>2018</v>
      </c>
      <c r="B216" s="58" t="s">
        <v>0</v>
      </c>
      <c r="C216" s="58" t="s">
        <v>50</v>
      </c>
      <c r="D216" s="58">
        <v>14.4</v>
      </c>
      <c r="E216" s="58">
        <v>2.78</v>
      </c>
      <c r="F216" s="59">
        <v>24.547089156850305</v>
      </c>
    </row>
    <row r="217" spans="1:6">
      <c r="A217" s="58">
        <v>2018</v>
      </c>
      <c r="B217" s="58" t="s">
        <v>0</v>
      </c>
      <c r="C217" s="58" t="s">
        <v>21</v>
      </c>
      <c r="D217" s="58">
        <v>12.5</v>
      </c>
      <c r="E217" s="58">
        <v>3.58</v>
      </c>
      <c r="F217" s="59">
        <v>61.659500186148257</v>
      </c>
    </row>
    <row r="218" spans="1:6">
      <c r="A218" s="58">
        <v>2018</v>
      </c>
      <c r="B218" s="58" t="s">
        <v>2</v>
      </c>
      <c r="C218" s="58" t="s">
        <v>26</v>
      </c>
      <c r="D218" s="58">
        <v>10</v>
      </c>
      <c r="E218" s="58">
        <v>2.63</v>
      </c>
      <c r="F218" s="59">
        <v>20.6538015581053</v>
      </c>
    </row>
    <row r="219" spans="1:6">
      <c r="A219" s="58">
        <v>2018</v>
      </c>
      <c r="B219" s="58" t="s">
        <v>2</v>
      </c>
      <c r="C219" s="58" t="s">
        <v>51</v>
      </c>
      <c r="D219" s="58">
        <v>10</v>
      </c>
      <c r="E219" s="58">
        <v>2.66</v>
      </c>
      <c r="F219" s="59">
        <v>21.379620895022335</v>
      </c>
    </row>
    <row r="220" spans="1:6">
      <c r="A220" s="58">
        <v>2018</v>
      </c>
      <c r="B220" s="58" t="s">
        <v>2</v>
      </c>
      <c r="C220" s="58" t="s">
        <v>26</v>
      </c>
      <c r="D220" s="58">
        <v>11.6</v>
      </c>
      <c r="E220" s="58">
        <v>3.59</v>
      </c>
      <c r="F220" s="59">
        <v>62.373483548241964</v>
      </c>
    </row>
    <row r="221" spans="1:6">
      <c r="A221" s="58">
        <v>2018</v>
      </c>
      <c r="B221" s="58" t="s">
        <v>2</v>
      </c>
      <c r="C221" s="58" t="s">
        <v>42</v>
      </c>
      <c r="D221" s="58">
        <v>22.7</v>
      </c>
      <c r="E221" s="58">
        <v>2.88</v>
      </c>
      <c r="F221" s="59">
        <v>27.542287033381665</v>
      </c>
    </row>
    <row r="222" spans="1:6">
      <c r="A222" s="58">
        <v>2018</v>
      </c>
      <c r="B222" s="58" t="s">
        <v>0</v>
      </c>
      <c r="C222" s="58" t="s">
        <v>30</v>
      </c>
      <c r="D222" s="58">
        <v>12.3</v>
      </c>
      <c r="E222" s="58">
        <v>2.92</v>
      </c>
      <c r="F222" s="59">
        <v>28.840315031266066</v>
      </c>
    </row>
    <row r="223" spans="1:6">
      <c r="A223" s="58">
        <v>2018</v>
      </c>
      <c r="B223" s="58" t="s">
        <v>2</v>
      </c>
      <c r="C223" s="58" t="s">
        <v>13</v>
      </c>
      <c r="D223" s="58">
        <v>10</v>
      </c>
      <c r="E223" s="58">
        <v>3.66</v>
      </c>
      <c r="F223" s="59">
        <v>67.60829753919819</v>
      </c>
    </row>
    <row r="224" spans="1:6">
      <c r="A224" s="58">
        <v>2018</v>
      </c>
      <c r="B224" s="58" t="s">
        <v>2</v>
      </c>
      <c r="C224" s="58" t="s">
        <v>39</v>
      </c>
      <c r="D224" s="58">
        <v>10</v>
      </c>
      <c r="E224" s="58">
        <v>3.61</v>
      </c>
      <c r="F224" s="59">
        <v>63.826348619054905</v>
      </c>
    </row>
    <row r="225" spans="1:6">
      <c r="A225" s="58">
        <v>2018</v>
      </c>
      <c r="B225" s="58" t="s">
        <v>0</v>
      </c>
      <c r="C225" s="58" t="s">
        <v>21</v>
      </c>
      <c r="D225" s="58">
        <v>10</v>
      </c>
      <c r="E225" s="58">
        <v>2.73</v>
      </c>
      <c r="F225" s="59">
        <v>23.173946499684792</v>
      </c>
    </row>
    <row r="226" spans="1:6">
      <c r="A226" s="58">
        <v>2018</v>
      </c>
      <c r="B226" s="58" t="s">
        <v>0</v>
      </c>
      <c r="C226" s="58" t="s">
        <v>60</v>
      </c>
      <c r="D226" s="58">
        <v>32.6</v>
      </c>
      <c r="E226" s="58">
        <v>2.84</v>
      </c>
      <c r="F226" s="59">
        <v>26.302679918953825</v>
      </c>
    </row>
    <row r="227" spans="1:6">
      <c r="A227" s="58">
        <v>2018</v>
      </c>
      <c r="B227" s="58" t="s">
        <v>2</v>
      </c>
      <c r="C227" s="58" t="s">
        <v>13</v>
      </c>
      <c r="D227" s="58">
        <v>10.1</v>
      </c>
      <c r="E227" s="58">
        <v>3.73</v>
      </c>
      <c r="F227" s="59">
        <v>73.2824533138904</v>
      </c>
    </row>
    <row r="228" spans="1:6">
      <c r="A228" s="58">
        <v>2018</v>
      </c>
      <c r="B228" s="58" t="s">
        <v>0</v>
      </c>
      <c r="C228" s="58" t="s">
        <v>21</v>
      </c>
      <c r="D228" s="58">
        <v>10</v>
      </c>
      <c r="E228" s="58">
        <v>2.91</v>
      </c>
      <c r="F228" s="59">
        <v>28.510182675039101</v>
      </c>
    </row>
    <row r="229" spans="1:6">
      <c r="A229" s="58">
        <v>2018</v>
      </c>
      <c r="B229" s="58" t="s">
        <v>0</v>
      </c>
      <c r="C229" s="58" t="s">
        <v>21</v>
      </c>
      <c r="D229" s="58">
        <v>13.3</v>
      </c>
      <c r="E229" s="58">
        <v>3.09</v>
      </c>
      <c r="F229" s="59">
        <v>35.075187395256812</v>
      </c>
    </row>
    <row r="230" spans="1:6">
      <c r="A230" s="58">
        <v>2018</v>
      </c>
      <c r="B230" s="58" t="s">
        <v>2</v>
      </c>
      <c r="C230" s="58" t="s">
        <v>58</v>
      </c>
      <c r="D230" s="58">
        <v>10</v>
      </c>
      <c r="E230" s="58">
        <v>3.74</v>
      </c>
      <c r="F230" s="59">
        <v>74.131024130091816</v>
      </c>
    </row>
    <row r="231" spans="1:6">
      <c r="A231" s="58">
        <v>2018</v>
      </c>
      <c r="B231" s="58" t="s">
        <v>2</v>
      </c>
      <c r="C231" s="58" t="s">
        <v>49</v>
      </c>
      <c r="D231" s="58">
        <v>10.199999999999999</v>
      </c>
      <c r="E231" s="58">
        <v>2.71</v>
      </c>
      <c r="F231" s="59">
        <v>22.646443075930605</v>
      </c>
    </row>
    <row r="232" spans="1:6">
      <c r="A232" s="58">
        <v>2018</v>
      </c>
      <c r="B232" s="58" t="s">
        <v>0</v>
      </c>
      <c r="C232" s="58" t="s">
        <v>25</v>
      </c>
      <c r="D232" s="58">
        <v>12.6</v>
      </c>
      <c r="E232" s="58">
        <v>2.98</v>
      </c>
      <c r="F232" s="59">
        <v>30.902954325135919</v>
      </c>
    </row>
    <row r="233" spans="1:6">
      <c r="A233" s="58">
        <v>2018</v>
      </c>
      <c r="B233" s="58" t="s">
        <v>0</v>
      </c>
      <c r="C233" s="58" t="s">
        <v>21</v>
      </c>
      <c r="D233" s="58">
        <v>12.5</v>
      </c>
      <c r="E233" s="58">
        <v>3.01</v>
      </c>
      <c r="F233" s="59">
        <v>31.98895109691399</v>
      </c>
    </row>
    <row r="234" spans="1:6">
      <c r="A234" s="58">
        <v>2018</v>
      </c>
      <c r="B234" s="58" t="s">
        <v>2</v>
      </c>
      <c r="C234" s="58" t="s">
        <v>33</v>
      </c>
      <c r="D234" s="58">
        <v>21</v>
      </c>
      <c r="E234" s="58">
        <v>3.13</v>
      </c>
      <c r="F234" s="59">
        <v>36.728230049808474</v>
      </c>
    </row>
    <row r="235" spans="1:6">
      <c r="A235" s="58">
        <v>2018</v>
      </c>
      <c r="B235" s="58" t="s">
        <v>0</v>
      </c>
      <c r="C235" s="58" t="s">
        <v>21</v>
      </c>
      <c r="D235" s="58">
        <v>12.7</v>
      </c>
      <c r="E235" s="58">
        <v>2.83</v>
      </c>
      <c r="F235" s="59">
        <v>26.001595631652727</v>
      </c>
    </row>
    <row r="236" spans="1:6">
      <c r="A236" s="58">
        <v>2018</v>
      </c>
      <c r="B236" s="58" t="s">
        <v>2</v>
      </c>
      <c r="C236" s="58" t="s">
        <v>35</v>
      </c>
      <c r="D236" s="58">
        <v>21.1</v>
      </c>
      <c r="E236" s="58">
        <v>2.89</v>
      </c>
      <c r="F236" s="59">
        <v>27.861211686297715</v>
      </c>
    </row>
    <row r="237" spans="1:6">
      <c r="A237" s="58">
        <v>2018</v>
      </c>
      <c r="B237" s="58" t="s">
        <v>2</v>
      </c>
      <c r="C237" s="58" t="s">
        <v>37</v>
      </c>
      <c r="D237" s="58">
        <v>10</v>
      </c>
      <c r="E237" s="58">
        <v>3.16</v>
      </c>
      <c r="F237" s="59">
        <v>38.018939632056139</v>
      </c>
    </row>
    <row r="238" spans="1:6">
      <c r="A238" s="58">
        <v>2018</v>
      </c>
      <c r="B238" s="58" t="s">
        <v>0</v>
      </c>
      <c r="C238" s="58" t="s">
        <v>21</v>
      </c>
      <c r="D238" s="58">
        <v>10</v>
      </c>
      <c r="E238" s="58">
        <v>2.93</v>
      </c>
      <c r="F238" s="59">
        <v>29.174270140011689</v>
      </c>
    </row>
    <row r="239" spans="1:6">
      <c r="A239" s="58">
        <v>2018</v>
      </c>
      <c r="B239" s="58" t="s">
        <v>19</v>
      </c>
      <c r="C239" s="58" t="s">
        <v>43</v>
      </c>
      <c r="D239" s="58">
        <v>54.6</v>
      </c>
      <c r="E239" s="58">
        <v>2.72</v>
      </c>
      <c r="F239" s="59">
        <v>22.908676527677738</v>
      </c>
    </row>
    <row r="240" spans="1:6">
      <c r="A240" s="58">
        <v>2018</v>
      </c>
      <c r="B240" s="58" t="s">
        <v>0</v>
      </c>
      <c r="C240" s="58" t="s">
        <v>21</v>
      </c>
      <c r="D240" s="58">
        <v>10</v>
      </c>
      <c r="E240" s="58">
        <v>2.68</v>
      </c>
      <c r="F240" s="59">
        <v>21.877616239495538</v>
      </c>
    </row>
    <row r="241" spans="1:6">
      <c r="A241" s="58">
        <v>2018</v>
      </c>
      <c r="B241" s="58" t="s">
        <v>0</v>
      </c>
      <c r="C241" s="58" t="s">
        <v>30</v>
      </c>
      <c r="D241" s="58">
        <v>16.3</v>
      </c>
      <c r="E241" s="58">
        <v>2.75</v>
      </c>
      <c r="F241" s="59">
        <v>23.713737056616559</v>
      </c>
    </row>
    <row r="242" spans="1:6">
      <c r="A242" s="58">
        <v>2018</v>
      </c>
      <c r="B242" s="58" t="s">
        <v>0</v>
      </c>
      <c r="C242" s="58" t="s">
        <v>25</v>
      </c>
      <c r="D242" s="58">
        <v>18.5</v>
      </c>
      <c r="E242" s="58">
        <v>2.92</v>
      </c>
      <c r="F242" s="59">
        <v>28.840315031266066</v>
      </c>
    </row>
    <row r="243" spans="1:6">
      <c r="A243" s="58">
        <v>2018</v>
      </c>
      <c r="B243" s="58" t="s">
        <v>2</v>
      </c>
      <c r="C243" s="58" t="s">
        <v>13</v>
      </c>
      <c r="D243" s="58">
        <v>10</v>
      </c>
      <c r="E243" s="58">
        <v>2.4</v>
      </c>
      <c r="F243" s="59">
        <v>15.848931924611136</v>
      </c>
    </row>
    <row r="244" spans="1:6">
      <c r="A244" s="58">
        <v>2018</v>
      </c>
      <c r="B244" s="58" t="s">
        <v>2</v>
      </c>
      <c r="C244" s="58" t="s">
        <v>37</v>
      </c>
      <c r="D244" s="58">
        <v>10</v>
      </c>
      <c r="E244" s="58">
        <v>2.63</v>
      </c>
      <c r="F244" s="59">
        <v>20.6538015581053</v>
      </c>
    </row>
    <row r="245" spans="1:6">
      <c r="A245" s="58">
        <v>2018</v>
      </c>
      <c r="B245" s="58" t="s">
        <v>0</v>
      </c>
      <c r="C245" s="58" t="s">
        <v>30</v>
      </c>
      <c r="D245" s="58">
        <v>10</v>
      </c>
      <c r="E245" s="58">
        <v>2.88</v>
      </c>
      <c r="F245" s="59">
        <v>27.542287033381665</v>
      </c>
    </row>
    <row r="246" spans="1:6">
      <c r="A246" s="58">
        <v>2018</v>
      </c>
      <c r="B246" s="58" t="s">
        <v>2</v>
      </c>
      <c r="C246" s="58" t="s">
        <v>6</v>
      </c>
      <c r="D246" s="58">
        <v>18.899999999999999</v>
      </c>
      <c r="E246" s="58">
        <v>2.48</v>
      </c>
      <c r="F246" s="59">
        <v>17.378008287493756</v>
      </c>
    </row>
    <row r="247" spans="1:6">
      <c r="A247" s="58">
        <v>2018</v>
      </c>
      <c r="B247" s="58" t="s">
        <v>0</v>
      </c>
      <c r="C247" s="58" t="s">
        <v>21</v>
      </c>
      <c r="D247" s="58">
        <v>11.7</v>
      </c>
      <c r="E247" s="58">
        <v>2.72</v>
      </c>
      <c r="F247" s="59">
        <v>22.908676527677738</v>
      </c>
    </row>
    <row r="248" spans="1:6">
      <c r="A248" s="58">
        <v>2018</v>
      </c>
      <c r="B248" s="58" t="s">
        <v>0</v>
      </c>
      <c r="C248" s="58" t="s">
        <v>30</v>
      </c>
      <c r="D248" s="58">
        <v>10</v>
      </c>
      <c r="E248" s="58">
        <v>2.61</v>
      </c>
      <c r="F248" s="59">
        <v>20.183663636815609</v>
      </c>
    </row>
    <row r="249" spans="1:6">
      <c r="A249" s="58">
        <v>2018</v>
      </c>
      <c r="B249" s="58" t="s">
        <v>2</v>
      </c>
      <c r="C249" s="58" t="s">
        <v>26</v>
      </c>
      <c r="D249" s="58">
        <v>10</v>
      </c>
      <c r="E249" s="58">
        <v>2.72</v>
      </c>
      <c r="F249" s="59">
        <v>22.908676527677738</v>
      </c>
    </row>
    <row r="250" spans="1:6">
      <c r="A250" s="58">
        <v>2018</v>
      </c>
      <c r="B250" s="58" t="s">
        <v>0</v>
      </c>
      <c r="C250" s="58" t="s">
        <v>60</v>
      </c>
      <c r="D250" s="58">
        <v>36.4</v>
      </c>
      <c r="E250" s="58">
        <v>2.71</v>
      </c>
      <c r="F250" s="59">
        <v>22.646443075930605</v>
      </c>
    </row>
    <row r="251" spans="1:6">
      <c r="A251" s="58">
        <v>2018</v>
      </c>
      <c r="B251" s="58" t="s">
        <v>0</v>
      </c>
      <c r="C251" s="58" t="s">
        <v>28</v>
      </c>
      <c r="D251" s="58">
        <v>10</v>
      </c>
      <c r="E251" s="58">
        <v>2.7</v>
      </c>
      <c r="F251" s="59">
        <v>22.387211385683404</v>
      </c>
    </row>
    <row r="252" spans="1:6">
      <c r="A252" s="58">
        <v>2018</v>
      </c>
      <c r="B252" s="58" t="s">
        <v>2</v>
      </c>
      <c r="C252" s="58" t="s">
        <v>49</v>
      </c>
      <c r="D252" s="58">
        <v>13.1</v>
      </c>
      <c r="E252" s="58">
        <v>3.17</v>
      </c>
      <c r="F252" s="59">
        <v>38.45917820453537</v>
      </c>
    </row>
    <row r="253" spans="1:6">
      <c r="A253" s="58">
        <v>2018</v>
      </c>
      <c r="B253" s="58" t="s">
        <v>0</v>
      </c>
      <c r="C253" s="58" t="s">
        <v>21</v>
      </c>
      <c r="D253" s="58">
        <v>10</v>
      </c>
      <c r="E253" s="58">
        <v>2.59</v>
      </c>
      <c r="F253" s="59">
        <v>19.724227361148539</v>
      </c>
    </row>
    <row r="254" spans="1:6">
      <c r="A254" s="58">
        <v>2018</v>
      </c>
      <c r="B254" s="58" t="s">
        <v>2</v>
      </c>
      <c r="C254" s="58" t="s">
        <v>39</v>
      </c>
      <c r="D254" s="58">
        <v>22</v>
      </c>
      <c r="E254" s="58">
        <v>2.62</v>
      </c>
      <c r="F254" s="59">
        <v>20.4173794466953</v>
      </c>
    </row>
    <row r="255" spans="1:6">
      <c r="A255" s="58">
        <v>2018</v>
      </c>
      <c r="B255" s="58" t="s">
        <v>7</v>
      </c>
      <c r="C255" s="58" t="s">
        <v>12</v>
      </c>
      <c r="D255" s="58">
        <v>17.2</v>
      </c>
      <c r="E255" s="58">
        <v>3.04</v>
      </c>
      <c r="F255" s="59">
        <v>33.113112148259127</v>
      </c>
    </row>
    <row r="256" spans="1:6">
      <c r="A256" s="58">
        <v>2018</v>
      </c>
      <c r="B256" s="58" t="s">
        <v>7</v>
      </c>
      <c r="C256" s="58" t="s">
        <v>12</v>
      </c>
      <c r="D256" s="58">
        <v>16.7</v>
      </c>
      <c r="E256" s="58">
        <v>3.18</v>
      </c>
      <c r="F256" s="59">
        <v>38.904514499428075</v>
      </c>
    </row>
    <row r="257" spans="1:6">
      <c r="A257" s="58">
        <v>2018</v>
      </c>
      <c r="B257" s="58" t="s">
        <v>0</v>
      </c>
      <c r="C257" s="58" t="s">
        <v>21</v>
      </c>
      <c r="D257" s="58">
        <v>10.4</v>
      </c>
      <c r="E257" s="58">
        <v>2.33</v>
      </c>
      <c r="F257" s="59">
        <v>14.621771744567187</v>
      </c>
    </row>
    <row r="258" spans="1:6">
      <c r="A258" s="58">
        <v>2018</v>
      </c>
      <c r="B258" s="58" t="s">
        <v>0</v>
      </c>
      <c r="C258" s="58" t="s">
        <v>21</v>
      </c>
      <c r="D258" s="58">
        <v>14.7</v>
      </c>
      <c r="E258" s="58">
        <v>2.71</v>
      </c>
      <c r="F258" s="59">
        <v>22.646443075930605</v>
      </c>
    </row>
    <row r="259" spans="1:6">
      <c r="A259" s="58">
        <v>2018</v>
      </c>
      <c r="B259" s="58" t="s">
        <v>2</v>
      </c>
      <c r="C259" s="58" t="s">
        <v>46</v>
      </c>
      <c r="D259" s="58">
        <v>10</v>
      </c>
      <c r="E259" s="58">
        <v>2.57</v>
      </c>
      <c r="F259" s="59">
        <v>19.275249131909362</v>
      </c>
    </row>
    <row r="260" spans="1:6">
      <c r="A260" s="58">
        <v>2018</v>
      </c>
      <c r="B260" s="58" t="s">
        <v>0</v>
      </c>
      <c r="C260" s="58" t="s">
        <v>21</v>
      </c>
      <c r="D260" s="58">
        <v>10</v>
      </c>
      <c r="E260" s="58">
        <v>2.74</v>
      </c>
      <c r="F260" s="59">
        <v>23.442288153199236</v>
      </c>
    </row>
    <row r="261" spans="1:6">
      <c r="A261" s="58">
        <v>2018</v>
      </c>
      <c r="B261" s="58" t="s">
        <v>0</v>
      </c>
      <c r="C261" s="58" t="s">
        <v>36</v>
      </c>
      <c r="D261" s="58">
        <v>12.2</v>
      </c>
      <c r="E261" s="58">
        <v>2.5499999999999998</v>
      </c>
      <c r="F261" s="59">
        <v>18.836490894898009</v>
      </c>
    </row>
    <row r="262" spans="1:6">
      <c r="A262" s="58">
        <v>2018</v>
      </c>
      <c r="B262" s="58" t="s">
        <v>7</v>
      </c>
      <c r="C262" s="58" t="s">
        <v>12</v>
      </c>
      <c r="D262" s="58">
        <v>10</v>
      </c>
      <c r="E262" s="58">
        <v>3.43</v>
      </c>
      <c r="F262" s="59">
        <v>51.880003892896134</v>
      </c>
    </row>
    <row r="263" spans="1:6">
      <c r="A263" s="58">
        <v>2018</v>
      </c>
      <c r="B263" s="58" t="s">
        <v>0</v>
      </c>
      <c r="C263" s="58" t="s">
        <v>30</v>
      </c>
      <c r="D263" s="58">
        <v>10</v>
      </c>
      <c r="E263" s="58">
        <v>2.4900000000000002</v>
      </c>
      <c r="F263" s="59">
        <v>17.579236139586936</v>
      </c>
    </row>
    <row r="264" spans="1:6">
      <c r="A264" s="58">
        <v>2018</v>
      </c>
      <c r="B264" s="58" t="s">
        <v>2</v>
      </c>
      <c r="C264" s="58" t="s">
        <v>33</v>
      </c>
      <c r="D264" s="58">
        <v>19.100000000000001</v>
      </c>
      <c r="E264" s="58">
        <v>2.81</v>
      </c>
      <c r="F264" s="59">
        <v>25.409727055493057</v>
      </c>
    </row>
    <row r="265" spans="1:6">
      <c r="A265" s="58">
        <v>2018</v>
      </c>
      <c r="B265" s="58" t="s">
        <v>2</v>
      </c>
      <c r="C265" s="58" t="s">
        <v>18</v>
      </c>
      <c r="D265" s="58">
        <v>10</v>
      </c>
      <c r="E265" s="58">
        <v>2.98</v>
      </c>
      <c r="F265" s="59">
        <v>30.902954325135919</v>
      </c>
    </row>
    <row r="266" spans="1:6">
      <c r="A266" s="58">
        <v>2018</v>
      </c>
      <c r="B266" s="58" t="s">
        <v>2</v>
      </c>
      <c r="C266" s="58" t="s">
        <v>51</v>
      </c>
      <c r="D266" s="58">
        <v>21.7</v>
      </c>
      <c r="E266" s="58">
        <v>2.59</v>
      </c>
      <c r="F266" s="59">
        <v>19.724227361148539</v>
      </c>
    </row>
    <row r="267" spans="1:6">
      <c r="A267" s="58">
        <v>2018</v>
      </c>
      <c r="B267" s="58" t="s">
        <v>0</v>
      </c>
      <c r="C267" s="58" t="s">
        <v>21</v>
      </c>
      <c r="D267" s="58">
        <v>14.8</v>
      </c>
      <c r="E267" s="58">
        <v>2.77</v>
      </c>
      <c r="F267" s="59">
        <v>24.266100950824168</v>
      </c>
    </row>
    <row r="268" spans="1:6">
      <c r="A268" s="58">
        <v>2018</v>
      </c>
      <c r="B268" s="58" t="s">
        <v>2</v>
      </c>
      <c r="C268" s="58" t="s">
        <v>49</v>
      </c>
      <c r="D268" s="58">
        <v>10</v>
      </c>
      <c r="E268" s="58">
        <v>2.04</v>
      </c>
      <c r="F268" s="59">
        <v>10.471285480509</v>
      </c>
    </row>
    <row r="269" spans="1:6">
      <c r="A269" s="58">
        <v>2018</v>
      </c>
      <c r="B269" s="58" t="s">
        <v>2</v>
      </c>
      <c r="C269" s="58" t="s">
        <v>6</v>
      </c>
      <c r="D269" s="58">
        <v>10</v>
      </c>
      <c r="E269" s="58">
        <v>2.19</v>
      </c>
      <c r="F269" s="59">
        <v>12.445146117713854</v>
      </c>
    </row>
    <row r="270" spans="1:6">
      <c r="A270" s="58">
        <v>2018</v>
      </c>
      <c r="B270" s="58" t="s">
        <v>2</v>
      </c>
      <c r="C270" s="58" t="s">
        <v>44</v>
      </c>
      <c r="D270" s="58">
        <v>10.7</v>
      </c>
      <c r="E270" s="58">
        <v>2.61</v>
      </c>
      <c r="F270" s="59">
        <v>20.183663636815609</v>
      </c>
    </row>
    <row r="271" spans="1:6">
      <c r="A271" s="58">
        <v>2018</v>
      </c>
      <c r="B271" s="58" t="s">
        <v>2</v>
      </c>
      <c r="C271" s="58" t="s">
        <v>13</v>
      </c>
      <c r="D271" s="58">
        <v>10</v>
      </c>
      <c r="E271" s="58">
        <v>3.73</v>
      </c>
      <c r="F271" s="59">
        <v>73.2824533138904</v>
      </c>
    </row>
    <row r="272" spans="1:6">
      <c r="A272" s="58">
        <v>2018</v>
      </c>
      <c r="B272" s="58" t="s">
        <v>2</v>
      </c>
      <c r="C272" s="58" t="s">
        <v>6</v>
      </c>
      <c r="D272" s="58">
        <v>10</v>
      </c>
      <c r="E272" s="58">
        <v>3.44</v>
      </c>
      <c r="F272" s="59">
        <v>52.480746024977286</v>
      </c>
    </row>
    <row r="273" spans="1:6">
      <c r="A273" s="58">
        <v>2018</v>
      </c>
      <c r="B273" s="58" t="s">
        <v>0</v>
      </c>
      <c r="C273" s="58" t="s">
        <v>14</v>
      </c>
      <c r="D273" s="58">
        <v>19.600000000000001</v>
      </c>
      <c r="E273" s="58">
        <v>2.93</v>
      </c>
      <c r="F273" s="59">
        <v>29.174270140011689</v>
      </c>
    </row>
    <row r="274" spans="1:6">
      <c r="A274" s="58">
        <v>2018</v>
      </c>
      <c r="B274" s="58" t="s">
        <v>2</v>
      </c>
      <c r="C274" s="58" t="s">
        <v>18</v>
      </c>
      <c r="D274" s="58">
        <v>11.4</v>
      </c>
      <c r="E274" s="58">
        <v>2.68</v>
      </c>
      <c r="F274" s="59">
        <v>21.877616239495538</v>
      </c>
    </row>
    <row r="275" spans="1:6">
      <c r="A275" s="58">
        <v>2018</v>
      </c>
      <c r="B275" s="58" t="s">
        <v>2</v>
      </c>
      <c r="C275" s="58" t="s">
        <v>41</v>
      </c>
      <c r="D275" s="58">
        <v>29.6</v>
      </c>
      <c r="E275" s="58">
        <v>1.94</v>
      </c>
      <c r="F275" s="59">
        <v>9.3325430079699103</v>
      </c>
    </row>
    <row r="276" spans="1:6">
      <c r="A276" s="58">
        <v>2018</v>
      </c>
      <c r="B276" s="58" t="s">
        <v>0</v>
      </c>
      <c r="C276" s="58" t="s">
        <v>27</v>
      </c>
      <c r="D276" s="58">
        <v>21.9</v>
      </c>
      <c r="E276" s="58">
        <v>2.4300000000000002</v>
      </c>
      <c r="F276" s="59">
        <v>16.405897731995399</v>
      </c>
    </row>
    <row r="277" spans="1:6">
      <c r="A277" s="58">
        <v>2018</v>
      </c>
      <c r="B277" s="58" t="s">
        <v>0</v>
      </c>
      <c r="C277" s="58" t="s">
        <v>1</v>
      </c>
      <c r="D277" s="58">
        <v>16.2</v>
      </c>
      <c r="E277" s="58">
        <v>2.66</v>
      </c>
      <c r="F277" s="59">
        <v>21.379620895022335</v>
      </c>
    </row>
    <row r="278" spans="1:6">
      <c r="A278" s="58">
        <v>2018</v>
      </c>
      <c r="B278" s="58" t="s">
        <v>0</v>
      </c>
      <c r="C278" s="58" t="s">
        <v>21</v>
      </c>
      <c r="D278" s="58">
        <v>11.2</v>
      </c>
      <c r="E278" s="58">
        <v>2.2400000000000002</v>
      </c>
      <c r="F278" s="59">
        <v>13.182567385564075</v>
      </c>
    </row>
    <row r="279" spans="1:6">
      <c r="A279" s="58">
        <v>2018</v>
      </c>
      <c r="B279" s="58" t="s">
        <v>0</v>
      </c>
      <c r="C279" s="58" t="s">
        <v>30</v>
      </c>
      <c r="D279" s="58">
        <v>16.600000000000001</v>
      </c>
      <c r="E279" s="58">
        <v>2.09</v>
      </c>
      <c r="F279" s="59">
        <v>11.091748152624014</v>
      </c>
    </row>
    <row r="280" spans="1:6">
      <c r="A280" s="58">
        <v>2018</v>
      </c>
      <c r="B280" s="58" t="s">
        <v>0</v>
      </c>
      <c r="C280" s="58" t="s">
        <v>25</v>
      </c>
      <c r="D280" s="58">
        <v>22.6</v>
      </c>
      <c r="E280" s="58">
        <v>2.54</v>
      </c>
      <c r="F280" s="59">
        <v>18.62087136662868</v>
      </c>
    </row>
    <row r="281" spans="1:6">
      <c r="A281" s="58">
        <v>2018</v>
      </c>
      <c r="B281" s="58" t="s">
        <v>0</v>
      </c>
      <c r="C281" s="58" t="s">
        <v>30</v>
      </c>
      <c r="D281" s="58">
        <v>14.8</v>
      </c>
      <c r="E281" s="58">
        <v>2.5299999999999998</v>
      </c>
      <c r="F281" s="59">
        <v>18.407720014689556</v>
      </c>
    </row>
    <row r="282" spans="1:6">
      <c r="A282" s="58">
        <v>2018</v>
      </c>
      <c r="B282" s="58" t="s">
        <v>0</v>
      </c>
      <c r="C282" s="58" t="s">
        <v>25</v>
      </c>
      <c r="D282" s="58">
        <v>20.2</v>
      </c>
      <c r="E282" s="58">
        <v>2.29</v>
      </c>
      <c r="F282" s="59">
        <v>13.963683610559379</v>
      </c>
    </row>
    <row r="283" spans="1:6">
      <c r="A283" s="58">
        <v>2018</v>
      </c>
      <c r="B283" s="58" t="s">
        <v>0</v>
      </c>
      <c r="C283" s="58" t="s">
        <v>36</v>
      </c>
      <c r="D283" s="58">
        <v>10.3</v>
      </c>
      <c r="E283" s="58">
        <v>3.1</v>
      </c>
      <c r="F283" s="59">
        <v>35.481338923357555</v>
      </c>
    </row>
    <row r="284" spans="1:6">
      <c r="A284" s="58">
        <v>2018</v>
      </c>
      <c r="B284" s="58" t="s">
        <v>2</v>
      </c>
      <c r="C284" s="58" t="s">
        <v>26</v>
      </c>
      <c r="D284" s="58">
        <v>10</v>
      </c>
      <c r="E284" s="58">
        <v>2.2400000000000002</v>
      </c>
      <c r="F284" s="59">
        <v>13.182567385564075</v>
      </c>
    </row>
    <row r="285" spans="1:6">
      <c r="A285" s="58">
        <v>2018</v>
      </c>
      <c r="B285" s="58" t="s">
        <v>2</v>
      </c>
      <c r="C285" s="58" t="s">
        <v>46</v>
      </c>
      <c r="D285" s="58">
        <v>10</v>
      </c>
      <c r="E285" s="58">
        <v>1.91</v>
      </c>
      <c r="F285" s="59">
        <v>9.0157113760595706</v>
      </c>
    </row>
    <row r="286" spans="1:6">
      <c r="A286" s="58">
        <v>2018</v>
      </c>
      <c r="B286" s="58" t="s">
        <v>0</v>
      </c>
      <c r="C286" s="58" t="s">
        <v>21</v>
      </c>
      <c r="D286" s="58">
        <v>10</v>
      </c>
      <c r="E286" s="58">
        <v>2.2200000000000002</v>
      </c>
      <c r="F286" s="59">
        <v>12.882495516931346</v>
      </c>
    </row>
    <row r="287" spans="1:6">
      <c r="A287" s="58">
        <v>2018</v>
      </c>
      <c r="B287" s="58" t="s">
        <v>2</v>
      </c>
      <c r="C287" s="58" t="s">
        <v>6</v>
      </c>
      <c r="D287" s="58">
        <v>10</v>
      </c>
      <c r="E287" s="58">
        <v>2.54</v>
      </c>
      <c r="F287" s="59">
        <v>18.62087136662868</v>
      </c>
    </row>
    <row r="288" spans="1:6">
      <c r="A288" s="58">
        <v>2018</v>
      </c>
      <c r="B288" s="58" t="s">
        <v>0</v>
      </c>
      <c r="C288" s="58" t="s">
        <v>21</v>
      </c>
      <c r="D288" s="58">
        <v>12.4</v>
      </c>
      <c r="E288" s="58">
        <v>2.19</v>
      </c>
      <c r="F288" s="59">
        <v>12.445146117713854</v>
      </c>
    </row>
    <row r="289" spans="1:6">
      <c r="A289" s="58">
        <v>2018</v>
      </c>
      <c r="B289" s="58" t="s">
        <v>2</v>
      </c>
      <c r="C289" s="58" t="s">
        <v>39</v>
      </c>
      <c r="D289" s="58">
        <v>11.1</v>
      </c>
      <c r="E289" s="58">
        <v>3.23</v>
      </c>
      <c r="F289" s="59">
        <v>41.209751909733022</v>
      </c>
    </row>
    <row r="290" spans="1:6">
      <c r="A290" s="58">
        <v>2018</v>
      </c>
      <c r="B290" s="58" t="s">
        <v>0</v>
      </c>
      <c r="C290" s="58" t="s">
        <v>36</v>
      </c>
      <c r="D290" s="58">
        <v>22.5</v>
      </c>
      <c r="E290" s="58">
        <v>2.44</v>
      </c>
      <c r="F290" s="59">
        <v>16.595869074375614</v>
      </c>
    </row>
    <row r="291" spans="1:6">
      <c r="A291" s="58">
        <v>2018</v>
      </c>
      <c r="B291" s="58" t="s">
        <v>2</v>
      </c>
      <c r="C291" s="58" t="s">
        <v>33</v>
      </c>
      <c r="D291" s="58">
        <v>16.3</v>
      </c>
      <c r="E291" s="58">
        <v>3.1</v>
      </c>
      <c r="F291" s="59">
        <v>35.481338923357555</v>
      </c>
    </row>
    <row r="292" spans="1:6">
      <c r="A292" s="58">
        <v>2018</v>
      </c>
      <c r="B292" s="58" t="s">
        <v>2</v>
      </c>
      <c r="C292" s="58" t="s">
        <v>13</v>
      </c>
      <c r="D292" s="58">
        <v>13.3</v>
      </c>
      <c r="E292" s="58">
        <v>3.46</v>
      </c>
      <c r="F292" s="59">
        <v>53.703179637025293</v>
      </c>
    </row>
    <row r="293" spans="1:6">
      <c r="A293" s="58">
        <v>2018</v>
      </c>
      <c r="B293" s="58" t="s">
        <v>0</v>
      </c>
      <c r="C293" s="58" t="s">
        <v>21</v>
      </c>
      <c r="D293" s="58">
        <v>10.3</v>
      </c>
      <c r="E293" s="58">
        <v>2.68</v>
      </c>
      <c r="F293" s="59">
        <v>21.877616239495538</v>
      </c>
    </row>
    <row r="294" spans="1:6">
      <c r="A294" s="58">
        <v>2018</v>
      </c>
      <c r="B294" s="58" t="s">
        <v>2</v>
      </c>
      <c r="C294" s="58" t="s">
        <v>6</v>
      </c>
      <c r="D294" s="58">
        <v>10</v>
      </c>
      <c r="E294" s="58">
        <v>2.74</v>
      </c>
      <c r="F294" s="59">
        <v>23.442288153199236</v>
      </c>
    </row>
    <row r="295" spans="1:6">
      <c r="A295" s="58">
        <v>2018</v>
      </c>
      <c r="B295" s="58" t="s">
        <v>2</v>
      </c>
      <c r="C295" s="58" t="s">
        <v>39</v>
      </c>
      <c r="D295" s="58">
        <v>17.600000000000001</v>
      </c>
      <c r="E295" s="58">
        <v>1.99</v>
      </c>
      <c r="F295" s="59">
        <v>9.885530946569391</v>
      </c>
    </row>
    <row r="296" spans="1:6">
      <c r="A296" s="58">
        <v>2018</v>
      </c>
      <c r="B296" s="58" t="s">
        <v>2</v>
      </c>
      <c r="C296" s="58" t="s">
        <v>6</v>
      </c>
      <c r="D296" s="58">
        <v>10</v>
      </c>
      <c r="E296" s="58">
        <v>2.4300000000000002</v>
      </c>
      <c r="F296" s="59">
        <v>16.405897731995399</v>
      </c>
    </row>
    <row r="297" spans="1:6">
      <c r="A297" s="58">
        <v>2018</v>
      </c>
      <c r="B297" s="58" t="s">
        <v>2</v>
      </c>
      <c r="C297" s="58" t="s">
        <v>26</v>
      </c>
      <c r="D297" s="58">
        <v>15.7</v>
      </c>
      <c r="E297" s="58">
        <v>3.3</v>
      </c>
      <c r="F297" s="59">
        <v>44.668359215096324</v>
      </c>
    </row>
    <row r="298" spans="1:6">
      <c r="A298" s="58">
        <v>2018</v>
      </c>
      <c r="B298" s="58" t="s">
        <v>2</v>
      </c>
      <c r="C298" s="58" t="s">
        <v>32</v>
      </c>
      <c r="D298" s="58">
        <v>22.4</v>
      </c>
      <c r="E298" s="58">
        <v>2.2200000000000002</v>
      </c>
      <c r="F298" s="59">
        <v>12.882495516931346</v>
      </c>
    </row>
    <row r="299" spans="1:6">
      <c r="A299" s="58">
        <v>2018</v>
      </c>
      <c r="B299" s="58" t="s">
        <v>0</v>
      </c>
      <c r="C299" s="58" t="s">
        <v>21</v>
      </c>
      <c r="D299" s="58">
        <v>14.1</v>
      </c>
      <c r="E299" s="58">
        <v>2.5099999999999998</v>
      </c>
      <c r="F299" s="59">
        <v>17.988709151287878</v>
      </c>
    </row>
    <row r="300" spans="1:6">
      <c r="A300" s="58">
        <v>2018</v>
      </c>
      <c r="B300" s="58" t="s">
        <v>0</v>
      </c>
      <c r="C300" s="58" t="s">
        <v>25</v>
      </c>
      <c r="D300" s="58">
        <v>14.9</v>
      </c>
      <c r="E300" s="58">
        <v>2.85</v>
      </c>
      <c r="F300" s="59">
        <v>26.607250597988113</v>
      </c>
    </row>
    <row r="301" spans="1:6">
      <c r="A301" s="58">
        <v>2018</v>
      </c>
      <c r="B301" s="58" t="s">
        <v>2</v>
      </c>
      <c r="C301" s="58" t="s">
        <v>6</v>
      </c>
      <c r="D301" s="58">
        <v>11.1</v>
      </c>
      <c r="E301" s="58">
        <v>3.51</v>
      </c>
      <c r="F301" s="59">
        <v>56.885293084384152</v>
      </c>
    </row>
    <row r="302" spans="1:6">
      <c r="A302" s="58">
        <v>2018</v>
      </c>
      <c r="B302" s="58" t="s">
        <v>2</v>
      </c>
      <c r="C302" s="58" t="s">
        <v>6</v>
      </c>
      <c r="D302" s="58">
        <v>17.5</v>
      </c>
      <c r="E302" s="58">
        <v>2.92</v>
      </c>
      <c r="F302" s="59">
        <v>28.840315031266066</v>
      </c>
    </row>
    <row r="303" spans="1:6">
      <c r="A303" s="58">
        <v>2018</v>
      </c>
      <c r="B303" s="58" t="s">
        <v>0</v>
      </c>
      <c r="C303" s="58" t="s">
        <v>25</v>
      </c>
      <c r="D303" s="58">
        <v>18.100000000000001</v>
      </c>
      <c r="E303" s="58">
        <v>2.37</v>
      </c>
      <c r="F303" s="59">
        <v>15.310874616820305</v>
      </c>
    </row>
    <row r="304" spans="1:6">
      <c r="A304" s="58">
        <v>2018</v>
      </c>
      <c r="B304" s="58" t="s">
        <v>2</v>
      </c>
      <c r="C304" s="58" t="s">
        <v>46</v>
      </c>
      <c r="D304" s="58">
        <v>17.5</v>
      </c>
      <c r="E304" s="58">
        <v>1.95</v>
      </c>
      <c r="F304" s="59">
        <v>9.4406087628592346</v>
      </c>
    </row>
    <row r="305" spans="1:6">
      <c r="A305" s="58">
        <v>2018</v>
      </c>
      <c r="B305" s="58" t="s">
        <v>2</v>
      </c>
      <c r="C305" s="58" t="s">
        <v>6</v>
      </c>
      <c r="D305" s="58">
        <v>10</v>
      </c>
      <c r="E305" s="58">
        <v>2.36</v>
      </c>
      <c r="F305" s="59">
        <v>15.135612484362087</v>
      </c>
    </row>
    <row r="306" spans="1:6">
      <c r="A306" s="58">
        <v>2018</v>
      </c>
      <c r="B306" s="58" t="s">
        <v>2</v>
      </c>
      <c r="C306" s="58" t="s">
        <v>46</v>
      </c>
      <c r="D306" s="58">
        <v>11.5</v>
      </c>
      <c r="E306" s="58">
        <v>2.1</v>
      </c>
      <c r="F306" s="59">
        <v>11.220184543019636</v>
      </c>
    </row>
    <row r="307" spans="1:6">
      <c r="A307" s="58">
        <v>2018</v>
      </c>
      <c r="B307" s="58" t="s">
        <v>2</v>
      </c>
      <c r="C307" s="58" t="s">
        <v>6</v>
      </c>
      <c r="D307" s="58">
        <v>10</v>
      </c>
      <c r="E307" s="58">
        <v>3.43</v>
      </c>
      <c r="F307" s="59">
        <v>51.880003892896134</v>
      </c>
    </row>
    <row r="308" spans="1:6">
      <c r="A308" s="58">
        <v>2018</v>
      </c>
      <c r="B308" s="58" t="s">
        <v>2</v>
      </c>
      <c r="C308" s="58" t="s">
        <v>33</v>
      </c>
      <c r="D308" s="58">
        <v>21.2</v>
      </c>
      <c r="E308" s="58">
        <v>2.2799999999999998</v>
      </c>
      <c r="F308" s="59">
        <v>13.803842646028851</v>
      </c>
    </row>
    <row r="309" spans="1:6">
      <c r="A309" s="58">
        <v>2018</v>
      </c>
      <c r="B309" s="58" t="s">
        <v>0</v>
      </c>
      <c r="C309" s="58" t="s">
        <v>30</v>
      </c>
      <c r="D309" s="58">
        <v>10</v>
      </c>
      <c r="E309" s="58">
        <v>2.42</v>
      </c>
      <c r="F309" s="59">
        <v>16.218100973589298</v>
      </c>
    </row>
    <row r="310" spans="1:6">
      <c r="A310" s="58">
        <v>2018</v>
      </c>
      <c r="B310" s="58" t="s">
        <v>0</v>
      </c>
      <c r="C310" s="58" t="s">
        <v>36</v>
      </c>
      <c r="D310" s="58">
        <v>10</v>
      </c>
      <c r="E310" s="58">
        <v>3.23</v>
      </c>
      <c r="F310" s="59">
        <v>41.209751909733022</v>
      </c>
    </row>
    <row r="311" spans="1:6">
      <c r="A311" s="58">
        <v>2018</v>
      </c>
      <c r="B311" s="58" t="s">
        <v>2</v>
      </c>
      <c r="C311" s="58" t="s">
        <v>58</v>
      </c>
      <c r="D311" s="58">
        <v>10</v>
      </c>
      <c r="E311" s="58">
        <v>2.61</v>
      </c>
      <c r="F311" s="59">
        <v>20.183663636815609</v>
      </c>
    </row>
    <row r="312" spans="1:6">
      <c r="A312" s="58">
        <v>2018</v>
      </c>
      <c r="B312" s="58" t="s">
        <v>2</v>
      </c>
      <c r="C312" s="58" t="s">
        <v>33</v>
      </c>
      <c r="D312" s="58">
        <v>29.7</v>
      </c>
      <c r="E312" s="58">
        <v>2.5499999999999998</v>
      </c>
      <c r="F312" s="59">
        <v>18.836490894898009</v>
      </c>
    </row>
    <row r="313" spans="1:6">
      <c r="A313" s="58">
        <v>2018</v>
      </c>
      <c r="B313" s="58" t="s">
        <v>0</v>
      </c>
      <c r="C313" s="58" t="s">
        <v>14</v>
      </c>
      <c r="D313" s="58">
        <v>10</v>
      </c>
      <c r="E313" s="58">
        <v>2.21</v>
      </c>
      <c r="F313" s="59">
        <v>12.735030810166618</v>
      </c>
    </row>
    <row r="314" spans="1:6">
      <c r="A314" s="58">
        <v>2018</v>
      </c>
      <c r="B314" s="58" t="s">
        <v>2</v>
      </c>
      <c r="C314" s="58" t="s">
        <v>31</v>
      </c>
      <c r="D314" s="58">
        <v>36.1</v>
      </c>
      <c r="E314" s="58">
        <v>2.35</v>
      </c>
      <c r="F314" s="59">
        <v>14.96235656094434</v>
      </c>
    </row>
    <row r="315" spans="1:6">
      <c r="A315" s="58">
        <v>2018</v>
      </c>
      <c r="B315" s="58" t="s">
        <v>2</v>
      </c>
      <c r="C315" s="58" t="s">
        <v>33</v>
      </c>
      <c r="D315" s="58">
        <v>23.6</v>
      </c>
      <c r="E315" s="58">
        <v>2.65</v>
      </c>
      <c r="F315" s="59">
        <v>21.134890398366473</v>
      </c>
    </row>
    <row r="316" spans="1:6">
      <c r="A316" s="58">
        <v>2018</v>
      </c>
      <c r="B316" s="58" t="s">
        <v>2</v>
      </c>
      <c r="C316" s="58" t="s">
        <v>13</v>
      </c>
      <c r="D316" s="58">
        <v>10</v>
      </c>
      <c r="E316" s="58">
        <v>2.63</v>
      </c>
      <c r="F316" s="59">
        <v>20.6538015581053</v>
      </c>
    </row>
    <row r="317" spans="1:6">
      <c r="A317" s="58">
        <v>2018</v>
      </c>
      <c r="B317" s="58" t="s">
        <v>2</v>
      </c>
      <c r="C317" s="58" t="s">
        <v>33</v>
      </c>
      <c r="D317" s="58">
        <v>18.5</v>
      </c>
      <c r="E317" s="58">
        <v>2.3199999999999998</v>
      </c>
      <c r="F317" s="59">
        <v>14.454397707459275</v>
      </c>
    </row>
    <row r="318" spans="1:6">
      <c r="A318" s="58">
        <v>2018</v>
      </c>
      <c r="B318" s="58" t="s">
        <v>2</v>
      </c>
      <c r="C318" s="58" t="s">
        <v>6</v>
      </c>
      <c r="D318" s="58">
        <v>10</v>
      </c>
      <c r="E318" s="58">
        <v>2.4900000000000002</v>
      </c>
      <c r="F318" s="59">
        <v>17.579236139586936</v>
      </c>
    </row>
    <row r="319" spans="1:6">
      <c r="A319" s="58">
        <v>2018</v>
      </c>
      <c r="B319" s="58" t="s">
        <v>0</v>
      </c>
      <c r="C319" s="58" t="s">
        <v>21</v>
      </c>
      <c r="D319" s="58">
        <v>10</v>
      </c>
      <c r="E319" s="58">
        <v>2.52</v>
      </c>
      <c r="F319" s="59">
        <v>18.197008586099841</v>
      </c>
    </row>
    <row r="320" spans="1:6">
      <c r="A320" s="58">
        <v>2018</v>
      </c>
      <c r="B320" s="58" t="s">
        <v>2</v>
      </c>
      <c r="C320" s="58" t="s">
        <v>33</v>
      </c>
      <c r="D320" s="58">
        <v>13.9</v>
      </c>
      <c r="E320" s="58">
        <v>2.63</v>
      </c>
      <c r="F320" s="59">
        <v>20.6538015581053</v>
      </c>
    </row>
    <row r="321" spans="1:6">
      <c r="A321" s="58">
        <v>2018</v>
      </c>
      <c r="B321" s="58" t="s">
        <v>2</v>
      </c>
      <c r="C321" s="58" t="s">
        <v>58</v>
      </c>
      <c r="D321" s="58">
        <v>10</v>
      </c>
      <c r="E321" s="58">
        <v>2.39</v>
      </c>
      <c r="F321" s="59">
        <v>15.6675107010815</v>
      </c>
    </row>
    <row r="322" spans="1:6">
      <c r="A322" s="58">
        <v>2018</v>
      </c>
      <c r="B322" s="58" t="s">
        <v>0</v>
      </c>
      <c r="C322" s="58" t="s">
        <v>21</v>
      </c>
      <c r="D322" s="58">
        <v>10</v>
      </c>
      <c r="E322" s="58">
        <v>2.7</v>
      </c>
      <c r="F322" s="59">
        <v>22.387211385683404</v>
      </c>
    </row>
    <row r="323" spans="1:6">
      <c r="A323" s="58">
        <v>2018</v>
      </c>
      <c r="B323" s="58" t="s">
        <v>0</v>
      </c>
      <c r="C323" s="58" t="s">
        <v>21</v>
      </c>
      <c r="D323" s="58">
        <v>10</v>
      </c>
      <c r="E323" s="58">
        <v>2.79</v>
      </c>
      <c r="F323" s="59">
        <v>24.831331052955715</v>
      </c>
    </row>
    <row r="324" spans="1:6">
      <c r="A324" s="58">
        <v>2018</v>
      </c>
      <c r="B324" s="58" t="s">
        <v>0</v>
      </c>
      <c r="C324" s="58" t="s">
        <v>30</v>
      </c>
      <c r="D324" s="58">
        <v>15.4</v>
      </c>
      <c r="E324" s="58">
        <v>2.21</v>
      </c>
      <c r="F324" s="59">
        <v>12.735030810166618</v>
      </c>
    </row>
    <row r="325" spans="1:6">
      <c r="A325" s="58">
        <v>2018</v>
      </c>
      <c r="B325" s="58" t="s">
        <v>2</v>
      </c>
      <c r="C325" s="58" t="s">
        <v>41</v>
      </c>
      <c r="D325" s="58">
        <v>18.2</v>
      </c>
      <c r="E325" s="58">
        <v>2.11</v>
      </c>
      <c r="F325" s="59">
        <v>11.350108156723152</v>
      </c>
    </row>
    <row r="326" spans="1:6">
      <c r="A326" s="58">
        <v>2018</v>
      </c>
      <c r="B326" s="58" t="s">
        <v>2</v>
      </c>
      <c r="C326" s="58" t="s">
        <v>33</v>
      </c>
      <c r="D326" s="58">
        <v>21.8</v>
      </c>
      <c r="E326" s="58">
        <v>2.12</v>
      </c>
      <c r="F326" s="59">
        <v>11.481536214968834</v>
      </c>
    </row>
    <row r="327" spans="1:6">
      <c r="A327" s="58">
        <v>2018</v>
      </c>
      <c r="B327" s="58" t="s">
        <v>2</v>
      </c>
      <c r="C327" s="58" t="s">
        <v>51</v>
      </c>
      <c r="D327" s="58">
        <v>28.6</v>
      </c>
      <c r="E327" s="58">
        <v>2.35</v>
      </c>
      <c r="F327" s="59">
        <v>14.96235656094434</v>
      </c>
    </row>
    <row r="328" spans="1:6">
      <c r="A328" s="58">
        <v>2018</v>
      </c>
      <c r="B328" s="58" t="s">
        <v>0</v>
      </c>
      <c r="C328" s="58" t="s">
        <v>36</v>
      </c>
      <c r="D328" s="58">
        <v>23.3</v>
      </c>
      <c r="E328" s="58">
        <v>2.09</v>
      </c>
      <c r="F328" s="59">
        <v>11.091748152624014</v>
      </c>
    </row>
    <row r="329" spans="1:6">
      <c r="A329" s="58">
        <v>2018</v>
      </c>
      <c r="B329" s="58" t="s">
        <v>0</v>
      </c>
      <c r="C329" s="58" t="s">
        <v>25</v>
      </c>
      <c r="D329" s="58">
        <v>22.8</v>
      </c>
      <c r="E329" s="58">
        <v>2.2599999999999998</v>
      </c>
      <c r="F329" s="59">
        <v>13.489628825916535</v>
      </c>
    </row>
    <row r="330" spans="1:6">
      <c r="A330" s="58">
        <v>2018</v>
      </c>
      <c r="B330" s="58" t="s">
        <v>0</v>
      </c>
      <c r="C330" s="58" t="s">
        <v>21</v>
      </c>
      <c r="D330" s="58">
        <v>13.3</v>
      </c>
      <c r="E330" s="58">
        <v>2.5299999999999998</v>
      </c>
      <c r="F330" s="59">
        <v>18.407720014689556</v>
      </c>
    </row>
    <row r="331" spans="1:6">
      <c r="A331" s="58">
        <v>2018</v>
      </c>
      <c r="B331" s="58" t="s">
        <v>0</v>
      </c>
      <c r="C331" s="58" t="s">
        <v>21</v>
      </c>
      <c r="D331" s="58">
        <v>10.6</v>
      </c>
      <c r="E331" s="58">
        <v>2.34</v>
      </c>
      <c r="F331" s="59">
        <v>14.791083881682074</v>
      </c>
    </row>
    <row r="332" spans="1:6">
      <c r="A332" s="58">
        <v>2018</v>
      </c>
      <c r="B332" s="58" t="s">
        <v>0</v>
      </c>
      <c r="C332" s="58" t="s">
        <v>21</v>
      </c>
      <c r="D332" s="58">
        <v>14.4</v>
      </c>
      <c r="E332" s="58">
        <v>2.4700000000000002</v>
      </c>
      <c r="F332" s="59">
        <v>17.179083871575891</v>
      </c>
    </row>
    <row r="333" spans="1:6">
      <c r="A333" s="58">
        <v>2018</v>
      </c>
      <c r="B333" s="58" t="s">
        <v>0</v>
      </c>
      <c r="C333" s="58" t="s">
        <v>21</v>
      </c>
      <c r="D333" s="58">
        <v>12.6</v>
      </c>
      <c r="E333" s="58">
        <v>2.5499999999999998</v>
      </c>
      <c r="F333" s="59">
        <v>18.836490894898009</v>
      </c>
    </row>
    <row r="334" spans="1:6">
      <c r="A334" s="58">
        <v>2018</v>
      </c>
      <c r="B334" s="58" t="s">
        <v>2</v>
      </c>
      <c r="C334" s="58" t="s">
        <v>6</v>
      </c>
      <c r="D334" s="58">
        <v>10</v>
      </c>
      <c r="E334" s="58">
        <v>2.48</v>
      </c>
      <c r="F334" s="59">
        <v>17.378008287493756</v>
      </c>
    </row>
    <row r="335" spans="1:6">
      <c r="A335" s="58">
        <v>2018</v>
      </c>
      <c r="B335" s="58" t="s">
        <v>2</v>
      </c>
      <c r="C335" s="58" t="s">
        <v>31</v>
      </c>
      <c r="D335" s="58">
        <v>21.8</v>
      </c>
      <c r="E335" s="58">
        <v>2.14</v>
      </c>
      <c r="F335" s="59">
        <v>11.748975549395301</v>
      </c>
    </row>
    <row r="336" spans="1:6">
      <c r="A336" s="58">
        <v>2018</v>
      </c>
      <c r="B336" s="58" t="s">
        <v>2</v>
      </c>
      <c r="C336" s="58" t="s">
        <v>37</v>
      </c>
      <c r="D336" s="58">
        <v>11.5</v>
      </c>
      <c r="E336" s="58">
        <v>2.94</v>
      </c>
      <c r="F336" s="59">
        <v>29.512092266663863</v>
      </c>
    </row>
    <row r="337" spans="1:6">
      <c r="A337" s="58">
        <v>2018</v>
      </c>
      <c r="B337" s="58" t="s">
        <v>2</v>
      </c>
      <c r="C337" s="58" t="s">
        <v>6</v>
      </c>
      <c r="D337" s="58">
        <v>10</v>
      </c>
      <c r="E337" s="58">
        <v>2.5</v>
      </c>
      <c r="F337" s="59">
        <v>17.782794100389236</v>
      </c>
    </row>
    <row r="338" spans="1:6">
      <c r="A338" s="58">
        <v>2018</v>
      </c>
      <c r="B338" s="58" t="s">
        <v>2</v>
      </c>
      <c r="C338" s="58" t="s">
        <v>39</v>
      </c>
      <c r="D338" s="58">
        <v>10</v>
      </c>
      <c r="E338" s="58">
        <v>2.19</v>
      </c>
      <c r="F338" s="59">
        <v>12.445146117713854</v>
      </c>
    </row>
    <row r="339" spans="1:6">
      <c r="A339" s="58">
        <v>2018</v>
      </c>
      <c r="B339" s="58" t="s">
        <v>0</v>
      </c>
      <c r="C339" s="58" t="s">
        <v>30</v>
      </c>
      <c r="D339" s="58">
        <v>10</v>
      </c>
      <c r="E339" s="58">
        <v>2.64</v>
      </c>
      <c r="F339" s="59">
        <v>20.8929613085404</v>
      </c>
    </row>
    <row r="340" spans="1:6">
      <c r="A340" s="58">
        <v>2018</v>
      </c>
      <c r="B340" s="58" t="s">
        <v>0</v>
      </c>
      <c r="C340" s="58" t="s">
        <v>30</v>
      </c>
      <c r="D340" s="58">
        <v>13.6</v>
      </c>
      <c r="E340" s="58">
        <v>2.69</v>
      </c>
      <c r="F340" s="59">
        <v>22.130947096056378</v>
      </c>
    </row>
    <row r="341" spans="1:6">
      <c r="A341" s="58">
        <v>2018</v>
      </c>
      <c r="B341" s="58" t="s">
        <v>0</v>
      </c>
      <c r="C341" s="58" t="s">
        <v>25</v>
      </c>
      <c r="D341" s="58">
        <v>10</v>
      </c>
      <c r="E341" s="58">
        <v>2.5099999999999998</v>
      </c>
      <c r="F341" s="59">
        <v>17.988709151287878</v>
      </c>
    </row>
    <row r="342" spans="1:6">
      <c r="A342" s="58">
        <v>2018</v>
      </c>
      <c r="B342" s="58" t="s">
        <v>0</v>
      </c>
      <c r="C342" s="58" t="s">
        <v>28</v>
      </c>
      <c r="D342" s="58">
        <v>15.1</v>
      </c>
      <c r="E342" s="58">
        <v>2.63</v>
      </c>
      <c r="F342" s="59">
        <v>20.6538015581053</v>
      </c>
    </row>
    <row r="343" spans="1:6">
      <c r="A343" s="58">
        <v>2018</v>
      </c>
      <c r="B343" s="58" t="s">
        <v>2</v>
      </c>
      <c r="C343" s="58" t="s">
        <v>26</v>
      </c>
      <c r="D343" s="58">
        <v>10</v>
      </c>
      <c r="E343" s="58">
        <v>2.48</v>
      </c>
      <c r="F343" s="59">
        <v>17.378008287493756</v>
      </c>
    </row>
    <row r="344" spans="1:6">
      <c r="A344" s="58">
        <v>2018</v>
      </c>
      <c r="B344" s="58" t="s">
        <v>0</v>
      </c>
      <c r="C344" s="58" t="s">
        <v>50</v>
      </c>
      <c r="D344" s="58">
        <v>14.3</v>
      </c>
      <c r="E344" s="58">
        <v>2.5299999999999998</v>
      </c>
      <c r="F344" s="59">
        <v>18.407720014689556</v>
      </c>
    </row>
    <row r="345" spans="1:6">
      <c r="A345" s="58">
        <v>2018</v>
      </c>
      <c r="B345" s="58" t="s">
        <v>0</v>
      </c>
      <c r="C345" s="58" t="s">
        <v>36</v>
      </c>
      <c r="D345" s="58">
        <v>10</v>
      </c>
      <c r="E345" s="58">
        <v>2.08</v>
      </c>
      <c r="F345" s="59">
        <v>10.964781961431854</v>
      </c>
    </row>
    <row r="346" spans="1:6">
      <c r="A346" s="58">
        <v>2018</v>
      </c>
      <c r="B346" s="58" t="s">
        <v>2</v>
      </c>
      <c r="C346" s="58" t="s">
        <v>51</v>
      </c>
      <c r="D346" s="58">
        <v>24.7</v>
      </c>
      <c r="E346" s="58">
        <v>2.4300000000000002</v>
      </c>
      <c r="F346" s="59">
        <v>16.405897731995399</v>
      </c>
    </row>
    <row r="347" spans="1:6">
      <c r="A347" s="58">
        <v>2018</v>
      </c>
      <c r="B347" s="58" t="s">
        <v>2</v>
      </c>
      <c r="C347" s="58" t="s">
        <v>37</v>
      </c>
      <c r="D347" s="58">
        <v>25.8</v>
      </c>
      <c r="E347" s="58">
        <v>2.14</v>
      </c>
      <c r="F347" s="59">
        <v>11.748975549395301</v>
      </c>
    </row>
    <row r="348" spans="1:6">
      <c r="A348" s="58">
        <v>2018</v>
      </c>
      <c r="B348" s="58" t="s">
        <v>2</v>
      </c>
      <c r="C348" s="58" t="s">
        <v>35</v>
      </c>
      <c r="D348" s="58">
        <v>24.4</v>
      </c>
      <c r="E348" s="58">
        <v>2.2200000000000002</v>
      </c>
      <c r="F348" s="59">
        <v>12.882495516931346</v>
      </c>
    </row>
    <row r="349" spans="1:6">
      <c r="A349" s="58">
        <v>2018</v>
      </c>
      <c r="B349" s="58" t="s">
        <v>2</v>
      </c>
      <c r="C349" s="58" t="s">
        <v>33</v>
      </c>
      <c r="D349" s="58">
        <v>15.5</v>
      </c>
      <c r="E349" s="58">
        <v>2.06</v>
      </c>
      <c r="F349" s="59">
        <v>10.715193052376069</v>
      </c>
    </row>
    <row r="350" spans="1:6">
      <c r="A350" s="58">
        <v>2018</v>
      </c>
      <c r="B350" s="58" t="s">
        <v>0</v>
      </c>
      <c r="C350" s="58" t="s">
        <v>1</v>
      </c>
      <c r="D350" s="58">
        <v>10</v>
      </c>
      <c r="E350" s="58">
        <v>2.04</v>
      </c>
      <c r="F350" s="59">
        <v>10.471285480509</v>
      </c>
    </row>
    <row r="351" spans="1:6">
      <c r="A351" s="58">
        <v>2018</v>
      </c>
      <c r="B351" s="58" t="s">
        <v>0</v>
      </c>
      <c r="C351" s="58" t="s">
        <v>25</v>
      </c>
      <c r="D351" s="58">
        <v>20.9</v>
      </c>
      <c r="E351" s="58">
        <v>2.16</v>
      </c>
      <c r="F351" s="59">
        <v>12.022644346174133</v>
      </c>
    </row>
    <row r="352" spans="1:6">
      <c r="A352" s="58">
        <v>2018</v>
      </c>
      <c r="B352" s="58" t="s">
        <v>2</v>
      </c>
      <c r="C352" s="58" t="s">
        <v>13</v>
      </c>
      <c r="D352" s="58">
        <v>10</v>
      </c>
      <c r="E352" s="58">
        <v>2.46</v>
      </c>
      <c r="F352" s="59">
        <v>16.982436524617448</v>
      </c>
    </row>
    <row r="353" spans="1:6">
      <c r="A353" s="58">
        <v>2018</v>
      </c>
      <c r="B353" s="58" t="s">
        <v>7</v>
      </c>
      <c r="C353" s="58" t="s">
        <v>12</v>
      </c>
      <c r="D353" s="58">
        <v>10</v>
      </c>
      <c r="E353" s="58">
        <v>3.78</v>
      </c>
      <c r="F353" s="59">
        <v>77.624711662869217</v>
      </c>
    </row>
    <row r="354" spans="1:6">
      <c r="A354" s="58">
        <v>2018</v>
      </c>
      <c r="B354" s="58" t="s">
        <v>2</v>
      </c>
      <c r="C354" s="58" t="s">
        <v>6</v>
      </c>
      <c r="D354" s="58">
        <v>10.6</v>
      </c>
      <c r="E354" s="58">
        <v>4.97</v>
      </c>
      <c r="F354" s="59">
        <v>305.49211132155142</v>
      </c>
    </row>
    <row r="355" spans="1:6">
      <c r="A355" s="58">
        <v>2018</v>
      </c>
      <c r="B355" s="58" t="s">
        <v>0</v>
      </c>
      <c r="C355" s="58" t="s">
        <v>21</v>
      </c>
      <c r="D355" s="58">
        <v>17.2</v>
      </c>
      <c r="E355" s="58">
        <v>2.2000000000000002</v>
      </c>
      <c r="F355" s="59">
        <v>12.58925411794168</v>
      </c>
    </row>
    <row r="356" spans="1:6">
      <c r="A356" s="58">
        <v>2018</v>
      </c>
      <c r="B356" s="58" t="s">
        <v>2</v>
      </c>
      <c r="C356" s="58" t="s">
        <v>33</v>
      </c>
      <c r="D356" s="58">
        <v>12.7</v>
      </c>
      <c r="E356" s="58">
        <v>2.25</v>
      </c>
      <c r="F356" s="59">
        <v>13.335214321633245</v>
      </c>
    </row>
    <row r="357" spans="1:6">
      <c r="A357" s="58">
        <v>2018</v>
      </c>
      <c r="B357" s="58" t="s">
        <v>2</v>
      </c>
      <c r="C357" s="58" t="s">
        <v>6</v>
      </c>
      <c r="D357" s="58">
        <v>10</v>
      </c>
      <c r="E357" s="58">
        <v>2.54</v>
      </c>
      <c r="F357" s="59">
        <v>18.62087136662868</v>
      </c>
    </row>
    <row r="358" spans="1:6">
      <c r="A358" s="58">
        <v>2018</v>
      </c>
      <c r="B358" s="58" t="s">
        <v>2</v>
      </c>
      <c r="C358" s="58" t="s">
        <v>32</v>
      </c>
      <c r="D358" s="58">
        <v>23.7</v>
      </c>
      <c r="E358" s="58">
        <v>2.68</v>
      </c>
      <c r="F358" s="59">
        <v>21.877616239495538</v>
      </c>
    </row>
    <row r="359" spans="1:6">
      <c r="A359" s="58">
        <v>2018</v>
      </c>
      <c r="B359" s="58" t="s">
        <v>0</v>
      </c>
      <c r="C359" s="58" t="s">
        <v>25</v>
      </c>
      <c r="D359" s="58">
        <v>20.7</v>
      </c>
      <c r="E359" s="58">
        <v>2.46</v>
      </c>
      <c r="F359" s="59">
        <v>16.982436524617448</v>
      </c>
    </row>
    <row r="360" spans="1:6">
      <c r="A360" s="58">
        <v>2018</v>
      </c>
      <c r="B360" s="58" t="s">
        <v>0</v>
      </c>
      <c r="C360" s="58" t="s">
        <v>21</v>
      </c>
      <c r="D360" s="58">
        <v>26.2</v>
      </c>
      <c r="E360" s="58">
        <v>2.5</v>
      </c>
      <c r="F360" s="59">
        <v>17.782794100389236</v>
      </c>
    </row>
    <row r="361" spans="1:6">
      <c r="A361" s="58">
        <v>2018</v>
      </c>
      <c r="B361" s="58" t="s">
        <v>2</v>
      </c>
      <c r="C361" s="58" t="s">
        <v>33</v>
      </c>
      <c r="D361" s="58">
        <v>19.8</v>
      </c>
      <c r="E361" s="58">
        <v>2.2400000000000002</v>
      </c>
      <c r="F361" s="59">
        <v>13.182567385564075</v>
      </c>
    </row>
    <row r="362" spans="1:6">
      <c r="A362" s="58">
        <v>2018</v>
      </c>
      <c r="B362" s="58" t="s">
        <v>0</v>
      </c>
      <c r="C362" s="58" t="s">
        <v>25</v>
      </c>
      <c r="D362" s="58">
        <v>25</v>
      </c>
      <c r="E362" s="58">
        <v>2.13</v>
      </c>
      <c r="F362" s="59">
        <v>11.614486138403429</v>
      </c>
    </row>
    <row r="363" spans="1:6">
      <c r="A363" s="58">
        <v>2018</v>
      </c>
      <c r="B363" s="58" t="s">
        <v>2</v>
      </c>
      <c r="C363" s="58" t="s">
        <v>6</v>
      </c>
      <c r="D363" s="58">
        <v>10</v>
      </c>
      <c r="E363" s="58">
        <v>2.4</v>
      </c>
      <c r="F363" s="59">
        <v>15.848931924611136</v>
      </c>
    </row>
    <row r="364" spans="1:6">
      <c r="A364" s="58">
        <v>2018</v>
      </c>
      <c r="B364" s="58" t="s">
        <v>0</v>
      </c>
      <c r="C364" s="58" t="s">
        <v>25</v>
      </c>
      <c r="D364" s="58">
        <v>18.100000000000001</v>
      </c>
      <c r="E364" s="58">
        <v>2.41</v>
      </c>
      <c r="F364" s="59">
        <v>16.032453906900422</v>
      </c>
    </row>
    <row r="365" spans="1:6">
      <c r="A365" s="58">
        <v>2018</v>
      </c>
      <c r="B365" s="58" t="s">
        <v>2</v>
      </c>
      <c r="C365" s="58" t="s">
        <v>13</v>
      </c>
      <c r="D365" s="58">
        <v>10</v>
      </c>
      <c r="E365" s="58">
        <v>2.78</v>
      </c>
      <c r="F365" s="59">
        <v>24.547089156850305</v>
      </c>
    </row>
    <row r="366" spans="1:6">
      <c r="A366" s="58">
        <v>2018</v>
      </c>
      <c r="B366" s="58" t="s">
        <v>2</v>
      </c>
      <c r="C366" s="58" t="s">
        <v>37</v>
      </c>
      <c r="D366" s="58">
        <v>10</v>
      </c>
      <c r="E366" s="58">
        <v>2.2200000000000002</v>
      </c>
      <c r="F366" s="59">
        <v>12.882495516931346</v>
      </c>
    </row>
    <row r="367" spans="1:6">
      <c r="A367" s="58">
        <v>2018</v>
      </c>
      <c r="B367" s="58" t="s">
        <v>0</v>
      </c>
      <c r="C367" s="58" t="s">
        <v>21</v>
      </c>
      <c r="D367" s="58">
        <v>10.5</v>
      </c>
      <c r="E367" s="58">
        <v>2.46</v>
      </c>
      <c r="F367" s="59">
        <v>16.982436524617448</v>
      </c>
    </row>
    <row r="368" spans="1:6">
      <c r="A368" s="58">
        <v>2018</v>
      </c>
      <c r="B368" s="58" t="s">
        <v>2</v>
      </c>
      <c r="C368" s="58" t="s">
        <v>6</v>
      </c>
      <c r="D368" s="58">
        <v>10</v>
      </c>
      <c r="E368" s="58">
        <v>2.58</v>
      </c>
      <c r="F368" s="59">
        <v>19.498445997580465</v>
      </c>
    </row>
    <row r="369" spans="1:6">
      <c r="A369" s="58">
        <v>2018</v>
      </c>
      <c r="B369" s="58" t="s">
        <v>2</v>
      </c>
      <c r="C369" s="58" t="s">
        <v>6</v>
      </c>
      <c r="D369" s="58">
        <v>10</v>
      </c>
      <c r="E369" s="58">
        <v>3.25</v>
      </c>
      <c r="F369" s="59">
        <v>42.169650342858247</v>
      </c>
    </row>
    <row r="370" spans="1:6">
      <c r="A370" s="58">
        <v>2018</v>
      </c>
      <c r="B370" s="58" t="s">
        <v>2</v>
      </c>
      <c r="C370" s="58" t="s">
        <v>6</v>
      </c>
      <c r="D370" s="58">
        <v>10</v>
      </c>
      <c r="E370" s="58">
        <v>3.45</v>
      </c>
      <c r="F370" s="59">
        <v>53.088444423098856</v>
      </c>
    </row>
    <row r="371" spans="1:6">
      <c r="A371" s="58">
        <v>2018</v>
      </c>
      <c r="B371" s="58" t="s">
        <v>2</v>
      </c>
      <c r="C371" s="58" t="s">
        <v>13</v>
      </c>
      <c r="D371" s="58">
        <v>10</v>
      </c>
      <c r="E371" s="58">
        <v>3.07</v>
      </c>
      <c r="F371" s="59">
        <v>34.276778654645035</v>
      </c>
    </row>
    <row r="372" spans="1:6">
      <c r="A372" s="58">
        <v>2018</v>
      </c>
      <c r="B372" s="58" t="s">
        <v>7</v>
      </c>
      <c r="C372" s="58" t="s">
        <v>12</v>
      </c>
      <c r="D372" s="58">
        <v>10</v>
      </c>
      <c r="E372" s="58">
        <v>3.09</v>
      </c>
      <c r="F372" s="59">
        <v>35.075187395256812</v>
      </c>
    </row>
    <row r="373" spans="1:6">
      <c r="A373" s="58">
        <v>2018</v>
      </c>
      <c r="B373" s="58" t="s">
        <v>0</v>
      </c>
      <c r="C373" s="58" t="s">
        <v>36</v>
      </c>
      <c r="D373" s="58">
        <v>18.7</v>
      </c>
      <c r="E373" s="58">
        <v>2.2400000000000002</v>
      </c>
      <c r="F373" s="59">
        <v>13.182567385564075</v>
      </c>
    </row>
    <row r="374" spans="1:6">
      <c r="A374" s="58">
        <v>2018</v>
      </c>
      <c r="B374" s="58" t="s">
        <v>0</v>
      </c>
      <c r="C374" s="58" t="s">
        <v>24</v>
      </c>
      <c r="D374" s="58">
        <v>10</v>
      </c>
      <c r="E374" s="58">
        <v>2.21</v>
      </c>
      <c r="F374" s="59">
        <v>12.735030810166618</v>
      </c>
    </row>
    <row r="375" spans="1:6">
      <c r="A375" s="58">
        <v>2018</v>
      </c>
      <c r="B375" s="58" t="s">
        <v>2</v>
      </c>
      <c r="C375" s="58" t="s">
        <v>44</v>
      </c>
      <c r="D375" s="58">
        <v>12</v>
      </c>
      <c r="E375" s="58">
        <v>2.23</v>
      </c>
      <c r="F375" s="59">
        <v>13.031667784522995</v>
      </c>
    </row>
    <row r="376" spans="1:6">
      <c r="A376" s="58">
        <v>2018</v>
      </c>
      <c r="B376" s="58" t="s">
        <v>0</v>
      </c>
      <c r="C376" s="58" t="s">
        <v>25</v>
      </c>
      <c r="D376" s="58">
        <v>21.5</v>
      </c>
      <c r="E376" s="58">
        <v>2.41</v>
      </c>
      <c r="F376" s="59">
        <v>16.032453906900422</v>
      </c>
    </row>
    <row r="377" spans="1:6">
      <c r="A377" s="58">
        <v>2018</v>
      </c>
      <c r="B377" s="58" t="s">
        <v>2</v>
      </c>
      <c r="C377" s="58" t="s">
        <v>33</v>
      </c>
      <c r="D377" s="58">
        <v>19</v>
      </c>
      <c r="E377" s="58">
        <v>2.67</v>
      </c>
      <c r="F377" s="59">
        <v>21.627185237270204</v>
      </c>
    </row>
    <row r="378" spans="1:6">
      <c r="A378" s="58">
        <v>2018</v>
      </c>
      <c r="B378" s="58" t="s">
        <v>2</v>
      </c>
      <c r="C378" s="58" t="s">
        <v>58</v>
      </c>
      <c r="D378" s="58">
        <v>10</v>
      </c>
      <c r="E378" s="58">
        <v>2.2200000000000002</v>
      </c>
      <c r="F378" s="59">
        <v>12.882495516931346</v>
      </c>
    </row>
    <row r="379" spans="1:6">
      <c r="A379" s="58">
        <v>2018</v>
      </c>
      <c r="B379" s="58" t="s">
        <v>0</v>
      </c>
      <c r="C379" s="58" t="s">
        <v>36</v>
      </c>
      <c r="D379" s="58">
        <v>10</v>
      </c>
      <c r="E379" s="58">
        <v>2.52</v>
      </c>
      <c r="F379" s="59">
        <v>18.197008586099841</v>
      </c>
    </row>
    <row r="380" spans="1:6">
      <c r="A380" s="58">
        <v>2018</v>
      </c>
      <c r="B380" s="58" t="s">
        <v>2</v>
      </c>
      <c r="C380" s="58" t="s">
        <v>46</v>
      </c>
      <c r="D380" s="58">
        <v>17.2</v>
      </c>
      <c r="E380" s="58">
        <v>2.88</v>
      </c>
      <c r="F380" s="59">
        <v>27.542287033381665</v>
      </c>
    </row>
    <row r="381" spans="1:6">
      <c r="A381" s="58">
        <v>2018</v>
      </c>
      <c r="B381" s="58" t="s">
        <v>0</v>
      </c>
      <c r="C381" s="58" t="s">
        <v>25</v>
      </c>
      <c r="D381" s="58">
        <v>18.7</v>
      </c>
      <c r="E381" s="58">
        <v>2.36</v>
      </c>
      <c r="F381" s="59">
        <v>15.135612484362087</v>
      </c>
    </row>
    <row r="382" spans="1:6">
      <c r="A382" s="58">
        <v>2018</v>
      </c>
      <c r="B382" s="58" t="s">
        <v>2</v>
      </c>
      <c r="C382" s="58" t="s">
        <v>33</v>
      </c>
      <c r="D382" s="58">
        <v>12.6</v>
      </c>
      <c r="E382" s="58">
        <v>2.72</v>
      </c>
      <c r="F382" s="59">
        <v>22.908676527677738</v>
      </c>
    </row>
    <row r="383" spans="1:6">
      <c r="A383" s="58">
        <v>2018</v>
      </c>
      <c r="B383" s="58" t="s">
        <v>2</v>
      </c>
      <c r="C383" s="58" t="s">
        <v>35</v>
      </c>
      <c r="D383" s="58">
        <v>17</v>
      </c>
      <c r="E383" s="58">
        <v>2.46</v>
      </c>
      <c r="F383" s="59">
        <v>16.982436524617448</v>
      </c>
    </row>
    <row r="384" spans="1:6">
      <c r="A384" s="58">
        <v>2018</v>
      </c>
      <c r="B384" s="58" t="s">
        <v>2</v>
      </c>
      <c r="C384" s="58" t="s">
        <v>6</v>
      </c>
      <c r="D384" s="58">
        <v>10</v>
      </c>
      <c r="E384" s="58">
        <v>2.48</v>
      </c>
      <c r="F384" s="59">
        <v>17.378008287493756</v>
      </c>
    </row>
    <row r="385" spans="1:6">
      <c r="A385" s="58">
        <v>2018</v>
      </c>
      <c r="B385" s="58" t="s">
        <v>0</v>
      </c>
      <c r="C385" s="58" t="s">
        <v>25</v>
      </c>
      <c r="D385" s="58">
        <v>14.3</v>
      </c>
      <c r="E385" s="58">
        <v>2.5499999999999998</v>
      </c>
      <c r="F385" s="59">
        <v>18.836490894898009</v>
      </c>
    </row>
    <row r="386" spans="1:6">
      <c r="A386" s="58">
        <v>2018</v>
      </c>
      <c r="B386" s="58" t="s">
        <v>2</v>
      </c>
      <c r="C386" s="58" t="s">
        <v>6</v>
      </c>
      <c r="D386" s="58">
        <v>10</v>
      </c>
      <c r="E386" s="58">
        <v>2.56</v>
      </c>
      <c r="F386" s="59">
        <v>19.054607179632477</v>
      </c>
    </row>
    <row r="387" spans="1:6">
      <c r="A387" s="58">
        <v>2018</v>
      </c>
      <c r="B387" s="58" t="s">
        <v>2</v>
      </c>
      <c r="C387" s="58" t="s">
        <v>18</v>
      </c>
      <c r="D387" s="58">
        <v>18</v>
      </c>
      <c r="E387" s="58">
        <v>2.56</v>
      </c>
      <c r="F387" s="59">
        <v>19.054607179632477</v>
      </c>
    </row>
    <row r="388" spans="1:6">
      <c r="A388" s="58">
        <v>2018</v>
      </c>
      <c r="B388" s="58" t="s">
        <v>0</v>
      </c>
      <c r="C388" s="58" t="s">
        <v>21</v>
      </c>
      <c r="D388" s="58">
        <v>12.3</v>
      </c>
      <c r="E388" s="58">
        <v>2.4</v>
      </c>
      <c r="F388" s="59">
        <v>15.848931924611136</v>
      </c>
    </row>
    <row r="389" spans="1:6">
      <c r="A389" s="58">
        <v>2018</v>
      </c>
      <c r="B389" s="58" t="s">
        <v>0</v>
      </c>
      <c r="C389" s="58" t="s">
        <v>28</v>
      </c>
      <c r="D389" s="58">
        <v>16.100000000000001</v>
      </c>
      <c r="E389" s="58">
        <v>2.42</v>
      </c>
      <c r="F389" s="59">
        <v>16.218100973589298</v>
      </c>
    </row>
    <row r="390" spans="1:6">
      <c r="A390" s="58">
        <v>2018</v>
      </c>
      <c r="B390" s="58" t="s">
        <v>0</v>
      </c>
      <c r="C390" s="58" t="s">
        <v>30</v>
      </c>
      <c r="D390" s="58">
        <v>10</v>
      </c>
      <c r="E390" s="58">
        <v>2.2400000000000002</v>
      </c>
      <c r="F390" s="59">
        <v>13.182567385564075</v>
      </c>
    </row>
    <row r="391" spans="1:6">
      <c r="A391" s="58">
        <v>2018</v>
      </c>
      <c r="B391" s="58" t="s">
        <v>0</v>
      </c>
      <c r="C391" s="58" t="s">
        <v>21</v>
      </c>
      <c r="D391" s="58">
        <v>25.4</v>
      </c>
      <c r="E391" s="58">
        <v>2.34</v>
      </c>
      <c r="F391" s="59">
        <v>14.791083881682074</v>
      </c>
    </row>
    <row r="392" spans="1:6">
      <c r="A392" s="58">
        <v>2018</v>
      </c>
      <c r="B392" s="58" t="s">
        <v>0</v>
      </c>
      <c r="C392" s="58" t="s">
        <v>30</v>
      </c>
      <c r="D392" s="58">
        <v>12.7</v>
      </c>
      <c r="E392" s="58">
        <v>2.94</v>
      </c>
      <c r="F392" s="59">
        <v>29.512092266663863</v>
      </c>
    </row>
    <row r="393" spans="1:6">
      <c r="A393" s="58">
        <v>2018</v>
      </c>
      <c r="B393" s="58" t="s">
        <v>0</v>
      </c>
      <c r="C393" s="58" t="s">
        <v>36</v>
      </c>
      <c r="D393" s="58">
        <v>10</v>
      </c>
      <c r="E393" s="58">
        <v>2.5499999999999998</v>
      </c>
      <c r="F393" s="59">
        <v>18.836490894898009</v>
      </c>
    </row>
    <row r="394" spans="1:6">
      <c r="A394" s="58">
        <v>2018</v>
      </c>
      <c r="B394" s="58" t="s">
        <v>0</v>
      </c>
      <c r="C394" s="58" t="s">
        <v>25</v>
      </c>
      <c r="D394" s="58">
        <v>18.899999999999999</v>
      </c>
      <c r="E394" s="58">
        <v>2.71</v>
      </c>
      <c r="F394" s="59">
        <v>22.646443075930605</v>
      </c>
    </row>
    <row r="395" spans="1:6">
      <c r="A395" s="58">
        <v>2018</v>
      </c>
      <c r="B395" s="58" t="s">
        <v>0</v>
      </c>
      <c r="C395" s="58" t="s">
        <v>30</v>
      </c>
      <c r="D395" s="58">
        <v>11.4</v>
      </c>
      <c r="E395" s="58">
        <v>2.59</v>
      </c>
      <c r="F395" s="59">
        <v>19.724227361148539</v>
      </c>
    </row>
    <row r="396" spans="1:6">
      <c r="A396" s="58">
        <v>2018</v>
      </c>
      <c r="B396" s="58" t="s">
        <v>0</v>
      </c>
      <c r="C396" s="58" t="s">
        <v>21</v>
      </c>
      <c r="D396" s="58">
        <v>14.8</v>
      </c>
      <c r="E396" s="58">
        <v>2.27</v>
      </c>
      <c r="F396" s="59">
        <v>13.645831365889249</v>
      </c>
    </row>
    <row r="397" spans="1:6">
      <c r="A397" s="58">
        <v>2018</v>
      </c>
      <c r="B397" s="58" t="s">
        <v>0</v>
      </c>
      <c r="C397" s="58" t="s">
        <v>30</v>
      </c>
      <c r="D397" s="58">
        <v>12</v>
      </c>
      <c r="E397" s="58">
        <v>2.5299999999999998</v>
      </c>
      <c r="F397" s="59">
        <v>18.407720014689556</v>
      </c>
    </row>
    <row r="398" spans="1:6">
      <c r="A398" s="58">
        <v>2018</v>
      </c>
      <c r="B398" s="58" t="s">
        <v>0</v>
      </c>
      <c r="C398" s="58" t="s">
        <v>21</v>
      </c>
      <c r="D398" s="58">
        <v>18.3</v>
      </c>
      <c r="E398" s="58">
        <v>2.73</v>
      </c>
      <c r="F398" s="59">
        <v>23.173946499684792</v>
      </c>
    </row>
    <row r="399" spans="1:6">
      <c r="A399" s="58">
        <v>2018</v>
      </c>
      <c r="B399" s="58" t="s">
        <v>2</v>
      </c>
      <c r="C399" s="58" t="s">
        <v>46</v>
      </c>
      <c r="D399" s="58">
        <v>19.5</v>
      </c>
      <c r="E399" s="58">
        <v>2.35</v>
      </c>
      <c r="F399" s="59">
        <v>14.96235656094434</v>
      </c>
    </row>
    <row r="400" spans="1:6">
      <c r="A400" s="58">
        <v>2018</v>
      </c>
      <c r="B400" s="58" t="s">
        <v>0</v>
      </c>
      <c r="C400" s="58" t="s">
        <v>50</v>
      </c>
      <c r="D400" s="58">
        <v>31.1</v>
      </c>
      <c r="E400" s="58">
        <v>2.4700000000000002</v>
      </c>
      <c r="F400" s="59">
        <v>17.179083871575891</v>
      </c>
    </row>
    <row r="401" spans="1:6">
      <c r="A401" s="58">
        <v>2018</v>
      </c>
      <c r="B401" s="58" t="s">
        <v>7</v>
      </c>
      <c r="C401" s="58" t="s">
        <v>12</v>
      </c>
      <c r="D401" s="58">
        <v>12.4</v>
      </c>
      <c r="E401" s="58">
        <v>4.42</v>
      </c>
      <c r="F401" s="59">
        <v>162.18100973589304</v>
      </c>
    </row>
    <row r="402" spans="1:6">
      <c r="A402" s="58">
        <v>2018</v>
      </c>
      <c r="B402" s="58" t="s">
        <v>7</v>
      </c>
      <c r="C402" s="58" t="s">
        <v>8</v>
      </c>
      <c r="D402" s="58">
        <v>10</v>
      </c>
      <c r="E402" s="58">
        <v>3.55</v>
      </c>
      <c r="F402" s="59">
        <v>59.566214352901042</v>
      </c>
    </row>
    <row r="403" spans="1:6">
      <c r="A403" s="58">
        <v>2018</v>
      </c>
      <c r="B403" s="58" t="s">
        <v>7</v>
      </c>
      <c r="C403" s="58" t="s">
        <v>16</v>
      </c>
      <c r="D403" s="58">
        <v>16.7</v>
      </c>
      <c r="E403" s="58">
        <v>5.5</v>
      </c>
      <c r="F403" s="59">
        <v>562.34132519034927</v>
      </c>
    </row>
    <row r="404" spans="1:6">
      <c r="A404" s="58">
        <v>2018</v>
      </c>
      <c r="B404" s="58" t="s">
        <v>3</v>
      </c>
      <c r="C404" s="58" t="s">
        <v>4</v>
      </c>
      <c r="D404" s="58">
        <v>10</v>
      </c>
      <c r="E404" s="58">
        <v>3.42</v>
      </c>
      <c r="F404" s="59">
        <v>51.28613839913649</v>
      </c>
    </row>
    <row r="405" spans="1:6">
      <c r="A405" s="58">
        <v>2018</v>
      </c>
      <c r="B405" s="58" t="s">
        <v>7</v>
      </c>
      <c r="C405" s="58" t="s">
        <v>8</v>
      </c>
      <c r="D405" s="58">
        <v>10</v>
      </c>
      <c r="E405" s="58">
        <v>3.74</v>
      </c>
      <c r="F405" s="59">
        <v>74.131024130091816</v>
      </c>
    </row>
    <row r="406" spans="1:6">
      <c r="A406" s="58">
        <v>2018</v>
      </c>
      <c r="B406" s="58" t="s">
        <v>7</v>
      </c>
      <c r="C406" s="58" t="s">
        <v>8</v>
      </c>
      <c r="D406" s="58">
        <v>13.3</v>
      </c>
      <c r="E406" s="58">
        <v>3.05</v>
      </c>
      <c r="F406" s="59">
        <v>33.496543915782766</v>
      </c>
    </row>
    <row r="407" spans="1:6">
      <c r="A407" s="58">
        <v>2018</v>
      </c>
      <c r="B407" s="58" t="s">
        <v>0</v>
      </c>
      <c r="C407" s="58" t="s">
        <v>1</v>
      </c>
      <c r="D407" s="58">
        <v>13.4</v>
      </c>
      <c r="E407" s="58">
        <v>3.45</v>
      </c>
      <c r="F407" s="59">
        <v>53.088444423098856</v>
      </c>
    </row>
    <row r="408" spans="1:6">
      <c r="A408" s="58">
        <v>2018</v>
      </c>
      <c r="B408" s="58" t="s">
        <v>2</v>
      </c>
      <c r="C408" s="58" t="s">
        <v>39</v>
      </c>
      <c r="D408" s="58">
        <v>10</v>
      </c>
      <c r="E408" s="58">
        <v>3.25</v>
      </c>
      <c r="F408" s="59">
        <v>42.169650342858247</v>
      </c>
    </row>
    <row r="409" spans="1:6">
      <c r="A409" s="58">
        <v>2018</v>
      </c>
      <c r="B409" s="58" t="s">
        <v>2</v>
      </c>
      <c r="C409" s="58" t="s">
        <v>13</v>
      </c>
      <c r="D409" s="58">
        <v>10</v>
      </c>
      <c r="E409" s="58">
        <v>3.87</v>
      </c>
      <c r="F409" s="59">
        <v>86.099375218460082</v>
      </c>
    </row>
    <row r="410" spans="1:6">
      <c r="A410" s="58">
        <v>2018</v>
      </c>
      <c r="B410" s="58" t="s">
        <v>7</v>
      </c>
      <c r="C410" s="58" t="s">
        <v>12</v>
      </c>
      <c r="D410" s="58">
        <v>10</v>
      </c>
      <c r="E410" s="58">
        <v>3.65</v>
      </c>
      <c r="F410" s="59">
        <v>66.834391756861478</v>
      </c>
    </row>
    <row r="411" spans="1:6">
      <c r="A411" s="58">
        <v>2018</v>
      </c>
      <c r="B411" s="58" t="s">
        <v>0</v>
      </c>
      <c r="C411" s="58" t="s">
        <v>36</v>
      </c>
      <c r="D411" s="58">
        <v>10</v>
      </c>
      <c r="E411" s="58">
        <v>3.73</v>
      </c>
      <c r="F411" s="59">
        <v>73.2824533138904</v>
      </c>
    </row>
    <row r="412" spans="1:6">
      <c r="A412" s="58">
        <v>2018</v>
      </c>
      <c r="B412" s="58" t="s">
        <v>7</v>
      </c>
      <c r="C412" s="58" t="s">
        <v>10</v>
      </c>
      <c r="D412" s="58">
        <v>10</v>
      </c>
      <c r="E412" s="58">
        <v>3.98</v>
      </c>
      <c r="F412" s="59">
        <v>97.723722095581124</v>
      </c>
    </row>
    <row r="413" spans="1:6">
      <c r="A413" s="58">
        <v>2018</v>
      </c>
      <c r="B413" s="58" t="s">
        <v>7</v>
      </c>
      <c r="C413" s="58" t="s">
        <v>12</v>
      </c>
      <c r="D413" s="58">
        <v>10</v>
      </c>
      <c r="E413" s="58">
        <v>4.5599999999999996</v>
      </c>
      <c r="F413" s="59">
        <v>190.54607179632481</v>
      </c>
    </row>
    <row r="414" spans="1:6">
      <c r="A414" s="58">
        <v>2018</v>
      </c>
      <c r="B414" s="58" t="s">
        <v>0</v>
      </c>
      <c r="C414" s="58" t="s">
        <v>1</v>
      </c>
      <c r="D414" s="58">
        <v>10</v>
      </c>
      <c r="E414" s="58">
        <v>3.21</v>
      </c>
      <c r="F414" s="59">
        <v>40.27170343254592</v>
      </c>
    </row>
    <row r="415" spans="1:6">
      <c r="A415" s="58">
        <v>2018</v>
      </c>
      <c r="B415" s="58" t="s">
        <v>3</v>
      </c>
      <c r="C415" s="58" t="s">
        <v>61</v>
      </c>
      <c r="D415" s="58">
        <v>12.1</v>
      </c>
      <c r="E415" s="58">
        <v>2.84</v>
      </c>
      <c r="F415" s="59">
        <v>26.302679918953825</v>
      </c>
    </row>
    <row r="416" spans="1:6">
      <c r="A416" s="58">
        <v>2018</v>
      </c>
      <c r="B416" s="58" t="s">
        <v>7</v>
      </c>
      <c r="C416" s="58" t="s">
        <v>12</v>
      </c>
      <c r="D416" s="58">
        <v>10</v>
      </c>
      <c r="E416" s="58">
        <v>3.64</v>
      </c>
      <c r="F416" s="59">
        <v>66.069344800759623</v>
      </c>
    </row>
    <row r="417" spans="1:6">
      <c r="A417" s="58">
        <v>2018</v>
      </c>
      <c r="B417" s="58" t="s">
        <v>7</v>
      </c>
      <c r="C417" s="58" t="s">
        <v>8</v>
      </c>
      <c r="D417" s="58">
        <v>10</v>
      </c>
      <c r="E417" s="58">
        <v>3.19</v>
      </c>
      <c r="F417" s="59">
        <v>39.355007545577756</v>
      </c>
    </row>
    <row r="418" spans="1:6">
      <c r="A418" s="58">
        <v>2018</v>
      </c>
      <c r="B418" s="58" t="s">
        <v>7</v>
      </c>
      <c r="C418" s="58" t="s">
        <v>8</v>
      </c>
      <c r="D418" s="58">
        <v>10</v>
      </c>
      <c r="E418" s="58">
        <v>4.97</v>
      </c>
      <c r="F418" s="59">
        <v>305.49211132155142</v>
      </c>
    </row>
    <row r="419" spans="1:6">
      <c r="A419" s="58">
        <v>2018</v>
      </c>
      <c r="B419" s="58" t="s">
        <v>3</v>
      </c>
      <c r="C419" s="58" t="s">
        <v>23</v>
      </c>
      <c r="D419" s="58">
        <v>10.8</v>
      </c>
      <c r="E419" s="58">
        <v>3.43</v>
      </c>
      <c r="F419" s="59">
        <v>51.880003892896134</v>
      </c>
    </row>
    <row r="420" spans="1:6">
      <c r="A420" s="58">
        <v>2018</v>
      </c>
      <c r="B420" s="58" t="s">
        <v>7</v>
      </c>
      <c r="C420" s="58" t="s">
        <v>16</v>
      </c>
      <c r="D420" s="58">
        <v>10</v>
      </c>
      <c r="E420" s="58">
        <v>3.1</v>
      </c>
      <c r="F420" s="59">
        <v>35.481338923357555</v>
      </c>
    </row>
    <row r="421" spans="1:6">
      <c r="A421" s="58">
        <v>2018</v>
      </c>
      <c r="B421" s="58" t="s">
        <v>2</v>
      </c>
      <c r="C421" s="58" t="s">
        <v>6</v>
      </c>
      <c r="D421" s="58">
        <v>10</v>
      </c>
      <c r="E421" s="58">
        <v>4.07</v>
      </c>
      <c r="F421" s="59">
        <v>108.39269140212046</v>
      </c>
    </row>
    <row r="422" spans="1:6">
      <c r="A422" s="58">
        <v>2018</v>
      </c>
      <c r="B422" s="58" t="s">
        <v>7</v>
      </c>
      <c r="C422" s="58" t="s">
        <v>12</v>
      </c>
      <c r="D422" s="58">
        <v>10</v>
      </c>
      <c r="E422" s="58">
        <v>4.05</v>
      </c>
      <c r="F422" s="59">
        <v>105.9253725177289</v>
      </c>
    </row>
    <row r="423" spans="1:6">
      <c r="A423" s="58">
        <v>2018</v>
      </c>
      <c r="B423" s="58" t="s">
        <v>7</v>
      </c>
      <c r="C423" s="58" t="s">
        <v>12</v>
      </c>
      <c r="D423" s="58">
        <v>13.1</v>
      </c>
      <c r="E423" s="58">
        <v>3.14</v>
      </c>
      <c r="F423" s="59">
        <v>37.153522909717275</v>
      </c>
    </row>
    <row r="424" spans="1:6">
      <c r="A424" s="58">
        <v>2018</v>
      </c>
      <c r="B424" s="58" t="s">
        <v>7</v>
      </c>
      <c r="C424" s="58" t="s">
        <v>8</v>
      </c>
      <c r="D424" s="58">
        <v>10.1</v>
      </c>
      <c r="E424" s="58">
        <v>3.14</v>
      </c>
      <c r="F424" s="59">
        <v>37.153522909717275</v>
      </c>
    </row>
    <row r="425" spans="1:6">
      <c r="A425" s="58">
        <v>2018</v>
      </c>
      <c r="B425" s="58" t="s">
        <v>3</v>
      </c>
      <c r="C425" s="58" t="s">
        <v>61</v>
      </c>
      <c r="D425" s="58">
        <v>16.5</v>
      </c>
      <c r="E425" s="58">
        <v>3.73</v>
      </c>
      <c r="F425" s="59">
        <v>73.2824533138904</v>
      </c>
    </row>
    <row r="426" spans="1:6">
      <c r="A426" s="58">
        <v>2018</v>
      </c>
      <c r="B426" s="58" t="s">
        <v>19</v>
      </c>
      <c r="C426" s="58" t="s">
        <v>47</v>
      </c>
      <c r="D426" s="58">
        <v>10.3</v>
      </c>
      <c r="E426" s="58">
        <v>3.05</v>
      </c>
      <c r="F426" s="59">
        <v>33.496543915782766</v>
      </c>
    </row>
    <row r="427" spans="1:6">
      <c r="A427" s="58">
        <v>2018</v>
      </c>
      <c r="B427" s="58" t="s">
        <v>7</v>
      </c>
      <c r="C427" s="58" t="s">
        <v>12</v>
      </c>
      <c r="D427" s="58">
        <v>10</v>
      </c>
      <c r="E427" s="58">
        <v>3.19</v>
      </c>
      <c r="F427" s="59">
        <v>39.355007545577756</v>
      </c>
    </row>
    <row r="428" spans="1:6">
      <c r="A428" s="58">
        <v>2018</v>
      </c>
      <c r="B428" s="58" t="s">
        <v>7</v>
      </c>
      <c r="C428" s="58" t="s">
        <v>8</v>
      </c>
      <c r="D428" s="58">
        <v>10</v>
      </c>
      <c r="E428" s="58">
        <v>4.2699999999999996</v>
      </c>
      <c r="F428" s="59">
        <v>136.45831365889245</v>
      </c>
    </row>
    <row r="429" spans="1:6">
      <c r="A429" s="58">
        <v>2018</v>
      </c>
      <c r="B429" s="58" t="s">
        <v>7</v>
      </c>
      <c r="C429" s="58" t="s">
        <v>8</v>
      </c>
      <c r="D429" s="58">
        <v>10.5</v>
      </c>
      <c r="E429" s="58">
        <v>3.44</v>
      </c>
      <c r="F429" s="59">
        <v>52.480746024977286</v>
      </c>
    </row>
    <row r="430" spans="1:6">
      <c r="A430" s="58">
        <v>2018</v>
      </c>
      <c r="B430" s="58" t="s">
        <v>3</v>
      </c>
      <c r="C430" s="58" t="s">
        <v>11</v>
      </c>
      <c r="D430" s="58">
        <v>10.4</v>
      </c>
      <c r="E430" s="58">
        <v>3.32</v>
      </c>
      <c r="F430" s="59">
        <v>45.708818961487509</v>
      </c>
    </row>
    <row r="431" spans="1:6">
      <c r="A431" s="58">
        <v>2018</v>
      </c>
      <c r="B431" s="58" t="s">
        <v>7</v>
      </c>
      <c r="C431" s="58" t="s">
        <v>8</v>
      </c>
      <c r="D431" s="58">
        <v>20.399999999999999</v>
      </c>
      <c r="E431" s="58">
        <v>5.19</v>
      </c>
      <c r="F431" s="59">
        <v>393.55007545577786</v>
      </c>
    </row>
    <row r="432" spans="1:6">
      <c r="A432" s="58">
        <v>2018</v>
      </c>
      <c r="B432" s="58" t="s">
        <v>7</v>
      </c>
      <c r="C432" s="58" t="s">
        <v>8</v>
      </c>
      <c r="D432" s="58">
        <v>12.1</v>
      </c>
      <c r="E432" s="58">
        <v>4.13</v>
      </c>
      <c r="F432" s="59">
        <v>116.14486138403436</v>
      </c>
    </row>
    <row r="433" spans="1:6">
      <c r="A433" s="58">
        <v>2018</v>
      </c>
      <c r="B433" s="58" t="s">
        <v>2</v>
      </c>
      <c r="C433" s="58" t="s">
        <v>39</v>
      </c>
      <c r="D433" s="58">
        <v>10</v>
      </c>
      <c r="E433" s="58">
        <v>3.36</v>
      </c>
      <c r="F433" s="59">
        <v>47.863009232263856</v>
      </c>
    </row>
    <row r="434" spans="1:6">
      <c r="A434" s="58">
        <v>2018</v>
      </c>
      <c r="B434" s="58" t="s">
        <v>7</v>
      </c>
      <c r="C434" s="58" t="s">
        <v>34</v>
      </c>
      <c r="D434" s="58">
        <v>10</v>
      </c>
      <c r="E434" s="58">
        <v>2.97</v>
      </c>
      <c r="F434" s="59">
        <v>30.549211132155147</v>
      </c>
    </row>
    <row r="435" spans="1:6">
      <c r="A435" s="58">
        <v>2018</v>
      </c>
      <c r="B435" s="58" t="s">
        <v>7</v>
      </c>
      <c r="C435" s="58" t="s">
        <v>16</v>
      </c>
      <c r="D435" s="58">
        <v>10</v>
      </c>
      <c r="E435" s="58">
        <v>3.02</v>
      </c>
      <c r="F435" s="59">
        <v>32.359365692962832</v>
      </c>
    </row>
    <row r="436" spans="1:6">
      <c r="A436" s="58">
        <v>2018</v>
      </c>
      <c r="B436" s="58" t="s">
        <v>19</v>
      </c>
      <c r="C436" s="58" t="s">
        <v>19</v>
      </c>
      <c r="D436" s="58">
        <v>10</v>
      </c>
      <c r="E436" s="58">
        <v>3.07</v>
      </c>
      <c r="F436" s="59">
        <v>34.276778654645035</v>
      </c>
    </row>
    <row r="437" spans="1:6">
      <c r="A437" s="58">
        <v>2018</v>
      </c>
      <c r="B437" s="58" t="s">
        <v>3</v>
      </c>
      <c r="C437" s="58" t="s">
        <v>11</v>
      </c>
      <c r="D437" s="58">
        <v>16</v>
      </c>
      <c r="E437" s="58">
        <v>3.11</v>
      </c>
      <c r="F437" s="59">
        <v>35.892193464500529</v>
      </c>
    </row>
    <row r="438" spans="1:6">
      <c r="A438" s="58">
        <v>2018</v>
      </c>
      <c r="B438" s="58" t="s">
        <v>7</v>
      </c>
      <c r="C438" s="58" t="s">
        <v>8</v>
      </c>
      <c r="D438" s="58">
        <v>10</v>
      </c>
      <c r="E438" s="58">
        <v>3.53</v>
      </c>
      <c r="F438" s="59">
        <v>58.210321777087145</v>
      </c>
    </row>
    <row r="439" spans="1:6">
      <c r="A439" s="58">
        <v>2018</v>
      </c>
      <c r="B439" s="58" t="s">
        <v>3</v>
      </c>
      <c r="C439" s="58" t="s">
        <v>5</v>
      </c>
      <c r="D439" s="58">
        <v>10</v>
      </c>
      <c r="E439" s="58">
        <v>3.07</v>
      </c>
      <c r="F439" s="59">
        <v>34.276778654645035</v>
      </c>
    </row>
    <row r="440" spans="1:6">
      <c r="A440" s="58">
        <v>2018</v>
      </c>
      <c r="B440" s="58" t="s">
        <v>3</v>
      </c>
      <c r="C440" s="58" t="s">
        <v>62</v>
      </c>
      <c r="D440" s="58">
        <v>19.7</v>
      </c>
      <c r="E440" s="58">
        <v>3.13</v>
      </c>
      <c r="F440" s="59">
        <v>36.728230049808474</v>
      </c>
    </row>
    <row r="441" spans="1:6">
      <c r="A441" s="58">
        <v>2018</v>
      </c>
      <c r="B441" s="58" t="s">
        <v>2</v>
      </c>
      <c r="C441" s="58" t="s">
        <v>51</v>
      </c>
      <c r="D441" s="58">
        <v>13.3</v>
      </c>
      <c r="E441" s="58">
        <v>2.93</v>
      </c>
      <c r="F441" s="59">
        <v>29.174270140011689</v>
      </c>
    </row>
    <row r="442" spans="1:6">
      <c r="A442" s="58">
        <v>2018</v>
      </c>
      <c r="B442" s="58" t="s">
        <v>7</v>
      </c>
      <c r="C442" s="58" t="s">
        <v>12</v>
      </c>
      <c r="D442" s="58">
        <v>10</v>
      </c>
      <c r="E442" s="58">
        <v>3.29</v>
      </c>
      <c r="F442" s="59">
        <v>44.157044735331262</v>
      </c>
    </row>
    <row r="443" spans="1:6">
      <c r="A443" s="58">
        <v>2018</v>
      </c>
      <c r="B443" s="58" t="s">
        <v>0</v>
      </c>
      <c r="C443" s="58" t="s">
        <v>21</v>
      </c>
      <c r="D443" s="58">
        <v>10</v>
      </c>
      <c r="E443" s="58">
        <v>2.4900000000000002</v>
      </c>
      <c r="F443" s="59">
        <v>17.579236139586936</v>
      </c>
    </row>
    <row r="444" spans="1:6">
      <c r="A444" s="58">
        <v>2018</v>
      </c>
      <c r="B444" s="58" t="s">
        <v>7</v>
      </c>
      <c r="C444" s="58" t="s">
        <v>16</v>
      </c>
      <c r="D444" s="58">
        <v>15.2</v>
      </c>
      <c r="E444" s="58">
        <v>2.99</v>
      </c>
      <c r="F444" s="59">
        <v>31.260793671239561</v>
      </c>
    </row>
    <row r="445" spans="1:6">
      <c r="A445" s="58">
        <v>2018</v>
      </c>
      <c r="B445" s="58" t="s">
        <v>0</v>
      </c>
      <c r="C445" s="58" t="s">
        <v>30</v>
      </c>
      <c r="D445" s="58">
        <v>22.8</v>
      </c>
      <c r="E445" s="58">
        <v>3.26</v>
      </c>
      <c r="F445" s="59">
        <v>42.657951880159267</v>
      </c>
    </row>
    <row r="446" spans="1:6">
      <c r="A446" s="58">
        <v>2018</v>
      </c>
      <c r="B446" s="58" t="s">
        <v>3</v>
      </c>
      <c r="C446" s="58" t="s">
        <v>4</v>
      </c>
      <c r="D446" s="58">
        <v>10</v>
      </c>
      <c r="E446" s="58">
        <v>2.82</v>
      </c>
      <c r="F446" s="59">
        <v>25.703957827688647</v>
      </c>
    </row>
    <row r="447" spans="1:6">
      <c r="A447" s="58">
        <v>2018</v>
      </c>
      <c r="B447" s="58" t="s">
        <v>3</v>
      </c>
      <c r="C447" s="58" t="s">
        <v>59</v>
      </c>
      <c r="D447" s="58">
        <v>10</v>
      </c>
      <c r="E447" s="58">
        <v>3.02</v>
      </c>
      <c r="F447" s="59">
        <v>32.359365692962832</v>
      </c>
    </row>
    <row r="448" spans="1:6">
      <c r="A448" s="58">
        <v>2018</v>
      </c>
      <c r="B448" s="58" t="s">
        <v>3</v>
      </c>
      <c r="C448" s="58" t="s">
        <v>59</v>
      </c>
      <c r="D448" s="58">
        <v>11.1</v>
      </c>
      <c r="E448" s="58">
        <v>3.18</v>
      </c>
      <c r="F448" s="59">
        <v>38.904514499428075</v>
      </c>
    </row>
    <row r="449" spans="1:6">
      <c r="A449" s="58">
        <v>2018</v>
      </c>
      <c r="B449" s="58" t="s">
        <v>19</v>
      </c>
      <c r="C449" s="58" t="s">
        <v>20</v>
      </c>
      <c r="D449" s="58">
        <v>10</v>
      </c>
      <c r="E449" s="58">
        <v>3.42</v>
      </c>
      <c r="F449" s="59">
        <v>51.28613839913649</v>
      </c>
    </row>
    <row r="450" spans="1:6">
      <c r="A450" s="58">
        <v>2018</v>
      </c>
      <c r="B450" s="58" t="s">
        <v>0</v>
      </c>
      <c r="C450" s="58" t="s">
        <v>30</v>
      </c>
      <c r="D450" s="58">
        <v>14.1</v>
      </c>
      <c r="E450" s="58">
        <v>3.04</v>
      </c>
      <c r="F450" s="59">
        <v>33.113112148259127</v>
      </c>
    </row>
    <row r="451" spans="1:6">
      <c r="A451" s="58">
        <v>2018</v>
      </c>
      <c r="B451" s="58" t="s">
        <v>3</v>
      </c>
      <c r="C451" s="58" t="s">
        <v>59</v>
      </c>
      <c r="D451" s="58">
        <v>10.7</v>
      </c>
      <c r="E451" s="58">
        <v>3.11</v>
      </c>
      <c r="F451" s="59">
        <v>35.892193464500529</v>
      </c>
    </row>
    <row r="452" spans="1:6">
      <c r="A452" s="58">
        <v>2018</v>
      </c>
      <c r="B452" s="58" t="s">
        <v>2</v>
      </c>
      <c r="C452" s="58" t="s">
        <v>6</v>
      </c>
      <c r="D452" s="58">
        <v>16.2</v>
      </c>
      <c r="E452" s="58">
        <v>3.06</v>
      </c>
      <c r="F452" s="59">
        <v>33.884415613920268</v>
      </c>
    </row>
    <row r="453" spans="1:6">
      <c r="A453" s="58">
        <v>2018</v>
      </c>
      <c r="B453" s="58" t="s">
        <v>0</v>
      </c>
      <c r="C453" s="58" t="s">
        <v>30</v>
      </c>
      <c r="D453" s="58">
        <v>10.3</v>
      </c>
      <c r="E453" s="58">
        <v>2.96</v>
      </c>
      <c r="F453" s="59">
        <v>30.199517204020164</v>
      </c>
    </row>
    <row r="454" spans="1:6">
      <c r="A454" s="58">
        <v>2018</v>
      </c>
      <c r="B454" s="58" t="s">
        <v>7</v>
      </c>
      <c r="C454" s="58" t="s">
        <v>16</v>
      </c>
      <c r="D454" s="58">
        <v>10.6</v>
      </c>
      <c r="E454" s="58">
        <v>3.47</v>
      </c>
      <c r="F454" s="59">
        <v>54.32503314924336</v>
      </c>
    </row>
    <row r="455" spans="1:6">
      <c r="A455" s="58">
        <v>2018</v>
      </c>
      <c r="B455" s="58" t="s">
        <v>7</v>
      </c>
      <c r="C455" s="58" t="s">
        <v>12</v>
      </c>
      <c r="D455" s="58">
        <v>11.8</v>
      </c>
      <c r="E455" s="58">
        <v>4.07</v>
      </c>
      <c r="F455" s="59">
        <v>108.39269140212046</v>
      </c>
    </row>
    <row r="456" spans="1:6">
      <c r="A456" s="58">
        <v>2018</v>
      </c>
      <c r="B456" s="58" t="s">
        <v>2</v>
      </c>
      <c r="C456" s="58" t="s">
        <v>13</v>
      </c>
      <c r="D456" s="58">
        <v>10</v>
      </c>
      <c r="E456" s="58">
        <v>3.64</v>
      </c>
      <c r="F456" s="59">
        <v>66.069344800759623</v>
      </c>
    </row>
    <row r="457" spans="1:6">
      <c r="A457" s="58">
        <v>2018</v>
      </c>
      <c r="B457" s="58" t="s">
        <v>7</v>
      </c>
      <c r="C457" s="58" t="s">
        <v>12</v>
      </c>
      <c r="D457" s="58">
        <v>10.4</v>
      </c>
      <c r="E457" s="58">
        <v>3.23</v>
      </c>
      <c r="F457" s="59">
        <v>41.209751909733022</v>
      </c>
    </row>
    <row r="458" spans="1:6">
      <c r="A458" s="58">
        <v>2018</v>
      </c>
      <c r="B458" s="58" t="s">
        <v>3</v>
      </c>
      <c r="C458" s="58" t="s">
        <v>59</v>
      </c>
      <c r="D458" s="58">
        <v>16.7</v>
      </c>
      <c r="E458" s="58">
        <v>2.94</v>
      </c>
      <c r="F458" s="59">
        <v>29.512092266663863</v>
      </c>
    </row>
    <row r="459" spans="1:6">
      <c r="A459" s="58">
        <v>2018</v>
      </c>
      <c r="B459" s="58" t="s">
        <v>7</v>
      </c>
      <c r="C459" s="58" t="s">
        <v>8</v>
      </c>
      <c r="D459" s="58">
        <v>16.899999999999999</v>
      </c>
      <c r="E459" s="58">
        <v>3.52</v>
      </c>
      <c r="F459" s="59">
        <v>57.543993733715695</v>
      </c>
    </row>
    <row r="460" spans="1:6">
      <c r="A460" s="58">
        <v>2018</v>
      </c>
      <c r="B460" s="58" t="s">
        <v>7</v>
      </c>
      <c r="C460" s="58" t="s">
        <v>34</v>
      </c>
      <c r="D460" s="58">
        <v>11.9</v>
      </c>
      <c r="E460" s="58">
        <v>4.18</v>
      </c>
      <c r="F460" s="59">
        <v>123.02687708123821</v>
      </c>
    </row>
    <row r="461" spans="1:6">
      <c r="A461" s="58">
        <v>2018</v>
      </c>
      <c r="B461" s="58" t="s">
        <v>7</v>
      </c>
      <c r="C461" s="58" t="s">
        <v>12</v>
      </c>
      <c r="D461" s="58">
        <v>27.2</v>
      </c>
      <c r="E461" s="58">
        <v>3.52</v>
      </c>
      <c r="F461" s="59">
        <v>57.543993733715695</v>
      </c>
    </row>
    <row r="462" spans="1:6">
      <c r="A462" s="58">
        <v>2018</v>
      </c>
      <c r="B462" s="58" t="s">
        <v>3</v>
      </c>
      <c r="C462" s="58" t="s">
        <v>4</v>
      </c>
      <c r="D462" s="58">
        <v>10.1</v>
      </c>
      <c r="E462" s="58">
        <v>3.34</v>
      </c>
      <c r="F462" s="59">
        <v>46.773514128719818</v>
      </c>
    </row>
    <row r="463" spans="1:6">
      <c r="A463" s="58">
        <v>2018</v>
      </c>
      <c r="B463" s="58" t="s">
        <v>7</v>
      </c>
      <c r="C463" s="58" t="s">
        <v>12</v>
      </c>
      <c r="D463" s="58">
        <v>10</v>
      </c>
      <c r="E463" s="58">
        <v>5.25</v>
      </c>
      <c r="F463" s="59">
        <v>421.69650342858256</v>
      </c>
    </row>
    <row r="464" spans="1:6">
      <c r="A464" s="58">
        <v>2018</v>
      </c>
      <c r="B464" s="58" t="s">
        <v>7</v>
      </c>
      <c r="C464" s="58" t="s">
        <v>8</v>
      </c>
      <c r="D464" s="58">
        <v>15.6</v>
      </c>
      <c r="E464" s="58">
        <v>3.2</v>
      </c>
      <c r="F464" s="59">
        <v>39.810717055349755</v>
      </c>
    </row>
    <row r="465" spans="1:6">
      <c r="A465" s="58">
        <v>2018</v>
      </c>
      <c r="B465" s="58" t="s">
        <v>7</v>
      </c>
      <c r="C465" s="58" t="s">
        <v>34</v>
      </c>
      <c r="D465" s="58">
        <v>13.5</v>
      </c>
      <c r="E465" s="58">
        <v>3.28</v>
      </c>
      <c r="F465" s="59">
        <v>43.651583224016612</v>
      </c>
    </row>
    <row r="466" spans="1:6">
      <c r="A466" s="58">
        <v>2018</v>
      </c>
      <c r="B466" s="58" t="s">
        <v>3</v>
      </c>
      <c r="C466" s="58" t="s">
        <v>4</v>
      </c>
      <c r="D466" s="58">
        <v>11.4</v>
      </c>
      <c r="E466" s="58">
        <v>3.15</v>
      </c>
      <c r="F466" s="59">
        <v>37.583740428844422</v>
      </c>
    </row>
    <row r="467" spans="1:6">
      <c r="A467" s="58">
        <v>2018</v>
      </c>
      <c r="B467" s="58" t="s">
        <v>7</v>
      </c>
      <c r="C467" s="58" t="s">
        <v>34</v>
      </c>
      <c r="D467" s="58">
        <v>10.7</v>
      </c>
      <c r="E467" s="58">
        <v>3.37</v>
      </c>
      <c r="F467" s="59">
        <v>48.417236758409949</v>
      </c>
    </row>
    <row r="468" spans="1:6">
      <c r="A468" s="58">
        <v>2018</v>
      </c>
      <c r="B468" s="58" t="s">
        <v>7</v>
      </c>
      <c r="C468" s="58" t="s">
        <v>34</v>
      </c>
      <c r="D468" s="58">
        <v>10.199999999999999</v>
      </c>
      <c r="E468" s="58">
        <v>3.64</v>
      </c>
      <c r="F468" s="59">
        <v>66.069344800759623</v>
      </c>
    </row>
    <row r="469" spans="1:6">
      <c r="A469" s="58">
        <v>2018</v>
      </c>
      <c r="B469" s="58" t="s">
        <v>7</v>
      </c>
      <c r="C469" s="58" t="s">
        <v>8</v>
      </c>
      <c r="D469" s="58">
        <v>10</v>
      </c>
      <c r="E469" s="58">
        <v>4.24</v>
      </c>
      <c r="F469" s="59">
        <v>131.82567385564084</v>
      </c>
    </row>
    <row r="470" spans="1:6">
      <c r="A470" s="58">
        <v>2018</v>
      </c>
      <c r="B470" s="58" t="s">
        <v>2</v>
      </c>
      <c r="C470" s="58" t="s">
        <v>6</v>
      </c>
      <c r="D470" s="58">
        <v>10</v>
      </c>
      <c r="E470" s="58">
        <v>3.89</v>
      </c>
      <c r="F470" s="59">
        <v>88.104887300801494</v>
      </c>
    </row>
    <row r="471" spans="1:6">
      <c r="A471" s="58">
        <v>2018</v>
      </c>
      <c r="B471" s="58" t="s">
        <v>3</v>
      </c>
      <c r="C471" s="58" t="s">
        <v>23</v>
      </c>
      <c r="D471" s="58">
        <v>14.5</v>
      </c>
      <c r="E471" s="58">
        <v>2.91</v>
      </c>
      <c r="F471" s="59">
        <v>28.510182675039101</v>
      </c>
    </row>
    <row r="472" spans="1:6">
      <c r="A472" s="58">
        <v>2018</v>
      </c>
      <c r="B472" s="58" t="s">
        <v>7</v>
      </c>
      <c r="C472" s="58" t="s">
        <v>16</v>
      </c>
      <c r="D472" s="58">
        <v>10</v>
      </c>
      <c r="E472" s="58">
        <v>3.17</v>
      </c>
      <c r="F472" s="59">
        <v>38.45917820453537</v>
      </c>
    </row>
    <row r="473" spans="1:6">
      <c r="A473" s="58">
        <v>2018</v>
      </c>
      <c r="B473" s="58" t="s">
        <v>3</v>
      </c>
      <c r="C473" s="58" t="s">
        <v>9</v>
      </c>
      <c r="D473" s="58">
        <v>21.7</v>
      </c>
      <c r="E473" s="58">
        <v>3.42</v>
      </c>
      <c r="F473" s="59">
        <v>51.28613839913649</v>
      </c>
    </row>
    <row r="474" spans="1:6">
      <c r="A474" s="58">
        <v>2018</v>
      </c>
      <c r="B474" s="58" t="s">
        <v>7</v>
      </c>
      <c r="C474" s="58" t="s">
        <v>34</v>
      </c>
      <c r="D474" s="58">
        <v>10</v>
      </c>
      <c r="E474" s="58">
        <v>2.99</v>
      </c>
      <c r="F474" s="59">
        <v>31.260793671239561</v>
      </c>
    </row>
    <row r="475" spans="1:6">
      <c r="A475" s="58">
        <v>2018</v>
      </c>
      <c r="B475" s="58" t="s">
        <v>3</v>
      </c>
      <c r="C475" s="58" t="s">
        <v>5</v>
      </c>
      <c r="D475" s="58">
        <v>12.5</v>
      </c>
      <c r="E475" s="58">
        <v>3.16</v>
      </c>
      <c r="F475" s="59">
        <v>38.018939632056139</v>
      </c>
    </row>
    <row r="476" spans="1:6">
      <c r="A476" s="58">
        <v>2018</v>
      </c>
      <c r="B476" s="58" t="s">
        <v>3</v>
      </c>
      <c r="C476" s="58" t="s">
        <v>23</v>
      </c>
      <c r="D476" s="58">
        <v>19.399999999999999</v>
      </c>
      <c r="E476" s="58">
        <v>3.26</v>
      </c>
      <c r="F476" s="59">
        <v>42.657951880159267</v>
      </c>
    </row>
    <row r="477" spans="1:6">
      <c r="A477" s="58">
        <v>2018</v>
      </c>
      <c r="B477" s="58" t="s">
        <v>3</v>
      </c>
      <c r="C477" s="58" t="s">
        <v>62</v>
      </c>
      <c r="D477" s="58">
        <v>14.8</v>
      </c>
      <c r="E477" s="58">
        <v>2.72</v>
      </c>
      <c r="F477" s="59">
        <v>22.908676527677738</v>
      </c>
    </row>
    <row r="478" spans="1:6">
      <c r="A478" s="58">
        <v>2018</v>
      </c>
      <c r="B478" s="58" t="s">
        <v>19</v>
      </c>
      <c r="C478" s="58" t="s">
        <v>20</v>
      </c>
      <c r="D478" s="58">
        <v>13.3</v>
      </c>
      <c r="E478" s="58">
        <v>3.01</v>
      </c>
      <c r="F478" s="59">
        <v>31.98895109691399</v>
      </c>
    </row>
    <row r="479" spans="1:6">
      <c r="A479" s="58">
        <v>2018</v>
      </c>
      <c r="B479" s="58" t="s">
        <v>3</v>
      </c>
      <c r="C479" s="58" t="s">
        <v>59</v>
      </c>
      <c r="D479" s="58">
        <v>23.1</v>
      </c>
      <c r="E479" s="58">
        <v>3.02</v>
      </c>
      <c r="F479" s="59">
        <v>32.359365692962832</v>
      </c>
    </row>
    <row r="480" spans="1:6">
      <c r="A480" s="58">
        <v>2018</v>
      </c>
      <c r="B480" s="58" t="s">
        <v>7</v>
      </c>
      <c r="C480" s="58" t="s">
        <v>12</v>
      </c>
      <c r="D480" s="58">
        <v>10</v>
      </c>
      <c r="E480" s="58">
        <v>3.42</v>
      </c>
      <c r="F480" s="59">
        <v>51.28613839913649</v>
      </c>
    </row>
    <row r="481" spans="1:6">
      <c r="A481" s="58">
        <v>2018</v>
      </c>
      <c r="B481" s="58" t="s">
        <v>3</v>
      </c>
      <c r="C481" s="58" t="s">
        <v>17</v>
      </c>
      <c r="D481" s="58">
        <v>12.7</v>
      </c>
      <c r="E481" s="58">
        <v>3.19</v>
      </c>
      <c r="F481" s="59">
        <v>39.355007545577756</v>
      </c>
    </row>
    <row r="482" spans="1:6">
      <c r="A482" s="58">
        <v>2018</v>
      </c>
      <c r="B482" s="58" t="s">
        <v>7</v>
      </c>
      <c r="C482" s="58" t="s">
        <v>16</v>
      </c>
      <c r="D482" s="58">
        <v>24.5</v>
      </c>
      <c r="E482" s="58">
        <v>3.48</v>
      </c>
      <c r="F482" s="59">
        <v>54.95408738576247</v>
      </c>
    </row>
    <row r="483" spans="1:6">
      <c r="A483" s="58">
        <v>2018</v>
      </c>
      <c r="B483" s="58" t="s">
        <v>7</v>
      </c>
      <c r="C483" s="58" t="s">
        <v>12</v>
      </c>
      <c r="D483" s="58">
        <v>11.7</v>
      </c>
      <c r="E483" s="58">
        <v>3.15</v>
      </c>
      <c r="F483" s="59">
        <v>37.583740428844422</v>
      </c>
    </row>
    <row r="484" spans="1:6">
      <c r="A484" s="58">
        <v>2018</v>
      </c>
      <c r="B484" s="58" t="s">
        <v>3</v>
      </c>
      <c r="C484" s="58" t="s">
        <v>59</v>
      </c>
      <c r="D484" s="58">
        <v>10</v>
      </c>
      <c r="E484" s="58">
        <v>2.89</v>
      </c>
      <c r="F484" s="59">
        <v>27.861211686297715</v>
      </c>
    </row>
    <row r="485" spans="1:6">
      <c r="A485" s="58">
        <v>2018</v>
      </c>
      <c r="B485" s="58" t="s">
        <v>3</v>
      </c>
      <c r="C485" s="58" t="s">
        <v>59</v>
      </c>
      <c r="D485" s="58">
        <v>14.3</v>
      </c>
      <c r="E485" s="58">
        <v>3.29</v>
      </c>
      <c r="F485" s="59">
        <v>44.157044735331262</v>
      </c>
    </row>
    <row r="486" spans="1:6">
      <c r="A486" s="58">
        <v>2018</v>
      </c>
      <c r="B486" s="58" t="s">
        <v>3</v>
      </c>
      <c r="C486" s="58" t="s">
        <v>61</v>
      </c>
      <c r="D486" s="58">
        <v>10.9</v>
      </c>
      <c r="E486" s="58">
        <v>3.58</v>
      </c>
      <c r="F486" s="59">
        <v>61.659500186148257</v>
      </c>
    </row>
    <row r="487" spans="1:6">
      <c r="A487" s="58">
        <v>2018</v>
      </c>
      <c r="B487" s="58" t="s">
        <v>7</v>
      </c>
      <c r="C487" s="58" t="s">
        <v>16</v>
      </c>
      <c r="D487" s="58">
        <v>11.1</v>
      </c>
      <c r="E487" s="58">
        <v>3.09</v>
      </c>
      <c r="F487" s="59">
        <v>35.075187395256812</v>
      </c>
    </row>
    <row r="488" spans="1:6">
      <c r="A488" s="58">
        <v>2018</v>
      </c>
      <c r="B488" s="58" t="s">
        <v>3</v>
      </c>
      <c r="C488" s="58" t="s">
        <v>59</v>
      </c>
      <c r="D488" s="58">
        <v>10</v>
      </c>
      <c r="E488" s="58">
        <v>2.41</v>
      </c>
      <c r="F488" s="59">
        <v>16.032453906900422</v>
      </c>
    </row>
    <row r="489" spans="1:6">
      <c r="A489" s="58">
        <v>2018</v>
      </c>
      <c r="B489" s="58" t="s">
        <v>3</v>
      </c>
      <c r="C489" s="58" t="s">
        <v>23</v>
      </c>
      <c r="D489" s="58">
        <v>10</v>
      </c>
      <c r="E489" s="58">
        <v>2.34</v>
      </c>
      <c r="F489" s="59">
        <v>14.791083881682074</v>
      </c>
    </row>
    <row r="490" spans="1:6">
      <c r="A490" s="58">
        <v>2018</v>
      </c>
      <c r="B490" s="58" t="s">
        <v>3</v>
      </c>
      <c r="C490" s="58" t="s">
        <v>59</v>
      </c>
      <c r="D490" s="58">
        <v>27.6</v>
      </c>
      <c r="E490" s="58">
        <v>2.34</v>
      </c>
      <c r="F490" s="59">
        <v>14.791083881682074</v>
      </c>
    </row>
    <row r="491" spans="1:6">
      <c r="A491" s="58">
        <v>2018</v>
      </c>
      <c r="B491" s="58" t="s">
        <v>3</v>
      </c>
      <c r="C491" s="58" t="s">
        <v>61</v>
      </c>
      <c r="D491" s="58">
        <v>10</v>
      </c>
      <c r="E491" s="58">
        <v>3.01</v>
      </c>
      <c r="F491" s="59">
        <v>31.98895109691399</v>
      </c>
    </row>
    <row r="492" spans="1:6">
      <c r="A492" s="58">
        <v>2018</v>
      </c>
      <c r="B492" s="58" t="s">
        <v>0</v>
      </c>
      <c r="C492" s="58" t="s">
        <v>1</v>
      </c>
      <c r="D492" s="58">
        <v>10</v>
      </c>
      <c r="E492" s="58">
        <v>3.01</v>
      </c>
      <c r="F492" s="59">
        <v>31.98895109691399</v>
      </c>
    </row>
    <row r="493" spans="1:6">
      <c r="A493" s="58">
        <v>2018</v>
      </c>
      <c r="B493" s="58" t="s">
        <v>0</v>
      </c>
      <c r="C493" s="58" t="s">
        <v>28</v>
      </c>
      <c r="D493" s="58">
        <v>16.600000000000001</v>
      </c>
      <c r="E493" s="58">
        <v>3.06</v>
      </c>
      <c r="F493" s="59">
        <v>33.884415613920268</v>
      </c>
    </row>
    <row r="494" spans="1:6">
      <c r="A494" s="58">
        <v>2018</v>
      </c>
      <c r="B494" s="58" t="s">
        <v>7</v>
      </c>
      <c r="C494" s="58" t="s">
        <v>12</v>
      </c>
      <c r="D494" s="58">
        <v>10</v>
      </c>
      <c r="E494" s="58">
        <v>2.84</v>
      </c>
      <c r="F494" s="59">
        <v>26.302679918953825</v>
      </c>
    </row>
    <row r="495" spans="1:6">
      <c r="A495" s="58">
        <v>2018</v>
      </c>
      <c r="B495" s="58" t="s">
        <v>3</v>
      </c>
      <c r="C495" s="58" t="s">
        <v>5</v>
      </c>
      <c r="D495" s="58">
        <v>10.3</v>
      </c>
      <c r="E495" s="58">
        <v>3</v>
      </c>
      <c r="F495" s="59">
        <v>31.622776601683803</v>
      </c>
    </row>
    <row r="496" spans="1:6">
      <c r="A496" s="58">
        <v>2018</v>
      </c>
      <c r="B496" s="58" t="s">
        <v>0</v>
      </c>
      <c r="C496" s="58" t="s">
        <v>50</v>
      </c>
      <c r="D496" s="58">
        <v>16.2</v>
      </c>
      <c r="E496" s="58">
        <v>2.89</v>
      </c>
      <c r="F496" s="59">
        <v>27.861211686297715</v>
      </c>
    </row>
    <row r="497" spans="1:6">
      <c r="A497" s="58">
        <v>2018</v>
      </c>
      <c r="B497" s="58" t="s">
        <v>7</v>
      </c>
      <c r="C497" s="58" t="s">
        <v>10</v>
      </c>
      <c r="D497" s="58">
        <v>10</v>
      </c>
      <c r="E497" s="58">
        <v>3.26</v>
      </c>
      <c r="F497" s="59">
        <v>42.657951880159267</v>
      </c>
    </row>
    <row r="498" spans="1:6">
      <c r="A498" s="58">
        <v>2018</v>
      </c>
      <c r="B498" s="58" t="s">
        <v>7</v>
      </c>
      <c r="C498" s="58" t="s">
        <v>10</v>
      </c>
      <c r="D498" s="58">
        <v>10</v>
      </c>
      <c r="E498" s="58">
        <v>3.3</v>
      </c>
      <c r="F498" s="59">
        <v>44.668359215096324</v>
      </c>
    </row>
    <row r="499" spans="1:6">
      <c r="A499" s="58">
        <v>2018</v>
      </c>
      <c r="B499" s="58" t="s">
        <v>3</v>
      </c>
      <c r="C499" s="58" t="s">
        <v>61</v>
      </c>
      <c r="D499" s="58">
        <v>10</v>
      </c>
      <c r="E499" s="58">
        <v>2.87</v>
      </c>
      <c r="F499" s="59">
        <v>27.227013080779138</v>
      </c>
    </row>
    <row r="500" spans="1:6">
      <c r="A500" s="58">
        <v>2018</v>
      </c>
      <c r="B500" s="58" t="s">
        <v>7</v>
      </c>
      <c r="C500" s="58" t="s">
        <v>16</v>
      </c>
      <c r="D500" s="58">
        <v>11.3</v>
      </c>
      <c r="E500" s="58">
        <v>3.05</v>
      </c>
      <c r="F500" s="59">
        <v>33.496543915782766</v>
      </c>
    </row>
    <row r="501" spans="1:6">
      <c r="A501" s="58">
        <v>2018</v>
      </c>
      <c r="B501" s="58" t="s">
        <v>3</v>
      </c>
      <c r="C501" s="58" t="s">
        <v>59</v>
      </c>
      <c r="D501" s="58">
        <v>10</v>
      </c>
      <c r="E501" s="58">
        <v>2.87</v>
      </c>
      <c r="F501" s="59">
        <v>27.227013080779138</v>
      </c>
    </row>
    <row r="502" spans="1:6">
      <c r="A502" s="58">
        <v>2018</v>
      </c>
      <c r="B502" s="58" t="s">
        <v>2</v>
      </c>
      <c r="C502" s="58" t="s">
        <v>49</v>
      </c>
      <c r="D502" s="58">
        <v>11</v>
      </c>
      <c r="E502" s="58">
        <v>3.06</v>
      </c>
      <c r="F502" s="59">
        <v>33.884415613920268</v>
      </c>
    </row>
    <row r="503" spans="1:6">
      <c r="A503" s="58">
        <v>2018</v>
      </c>
      <c r="B503" s="58" t="s">
        <v>0</v>
      </c>
      <c r="C503" s="58" t="s">
        <v>14</v>
      </c>
      <c r="D503" s="58">
        <v>18.100000000000001</v>
      </c>
      <c r="E503" s="58">
        <v>2.81</v>
      </c>
      <c r="F503" s="59">
        <v>25.409727055493057</v>
      </c>
    </row>
    <row r="504" spans="1:6">
      <c r="A504" s="58">
        <v>2018</v>
      </c>
      <c r="B504" s="58" t="s">
        <v>3</v>
      </c>
      <c r="C504" s="58" t="s">
        <v>23</v>
      </c>
      <c r="D504" s="58">
        <v>10</v>
      </c>
      <c r="E504" s="58">
        <v>3.12</v>
      </c>
      <c r="F504" s="59">
        <v>36.307805477010156</v>
      </c>
    </row>
    <row r="505" spans="1:6">
      <c r="A505" s="58">
        <v>2018</v>
      </c>
      <c r="B505" s="58" t="s">
        <v>7</v>
      </c>
      <c r="C505" s="58" t="s">
        <v>16</v>
      </c>
      <c r="D505" s="58">
        <v>10</v>
      </c>
      <c r="E505" s="58">
        <v>2.91</v>
      </c>
      <c r="F505" s="59">
        <v>28.510182675039101</v>
      </c>
    </row>
    <row r="506" spans="1:6">
      <c r="A506" s="58">
        <v>2018</v>
      </c>
      <c r="B506" s="58" t="s">
        <v>3</v>
      </c>
      <c r="C506" s="58" t="s">
        <v>59</v>
      </c>
      <c r="D506" s="58">
        <v>19.8</v>
      </c>
      <c r="E506" s="58">
        <v>2.82</v>
      </c>
      <c r="F506" s="59">
        <v>25.703957827688647</v>
      </c>
    </row>
    <row r="507" spans="1:6">
      <c r="A507" s="58">
        <v>2018</v>
      </c>
      <c r="B507" s="58" t="s">
        <v>2</v>
      </c>
      <c r="C507" s="58" t="s">
        <v>33</v>
      </c>
      <c r="D507" s="58">
        <v>10</v>
      </c>
      <c r="E507" s="58">
        <v>2.87</v>
      </c>
      <c r="F507" s="59">
        <v>27.227013080779138</v>
      </c>
    </row>
    <row r="508" spans="1:6">
      <c r="A508" s="58">
        <v>2018</v>
      </c>
      <c r="B508" s="58" t="s">
        <v>3</v>
      </c>
      <c r="C508" s="58" t="s">
        <v>59</v>
      </c>
      <c r="D508" s="58">
        <v>10.5</v>
      </c>
      <c r="E508" s="58">
        <v>2.94</v>
      </c>
      <c r="F508" s="59">
        <v>29.512092266663863</v>
      </c>
    </row>
    <row r="509" spans="1:6">
      <c r="A509" s="58">
        <v>2018</v>
      </c>
      <c r="B509" s="58" t="s">
        <v>0</v>
      </c>
      <c r="C509" s="58" t="s">
        <v>1</v>
      </c>
      <c r="D509" s="58">
        <v>11.4</v>
      </c>
      <c r="E509" s="58">
        <v>3.1</v>
      </c>
      <c r="F509" s="59">
        <v>35.481338923357555</v>
      </c>
    </row>
    <row r="510" spans="1:6">
      <c r="A510" s="58">
        <v>2018</v>
      </c>
      <c r="B510" s="58" t="s">
        <v>3</v>
      </c>
      <c r="C510" s="58" t="s">
        <v>59</v>
      </c>
      <c r="D510" s="58">
        <v>10</v>
      </c>
      <c r="E510" s="58">
        <v>2.85</v>
      </c>
      <c r="F510" s="59">
        <v>26.607250597988113</v>
      </c>
    </row>
    <row r="511" spans="1:6">
      <c r="A511" s="58">
        <v>2018</v>
      </c>
      <c r="B511" s="58" t="s">
        <v>2</v>
      </c>
      <c r="C511" s="58" t="s">
        <v>31</v>
      </c>
      <c r="D511" s="58">
        <v>20.2</v>
      </c>
      <c r="E511" s="58">
        <v>3.4</v>
      </c>
      <c r="F511" s="59">
        <v>50.118723362727238</v>
      </c>
    </row>
    <row r="512" spans="1:6">
      <c r="A512" s="58">
        <v>2018</v>
      </c>
      <c r="B512" s="58" t="s">
        <v>7</v>
      </c>
      <c r="C512" s="58" t="s">
        <v>10</v>
      </c>
      <c r="D512" s="58">
        <v>10</v>
      </c>
      <c r="E512" s="58">
        <v>3.4</v>
      </c>
      <c r="F512" s="59">
        <v>50.118723362727238</v>
      </c>
    </row>
    <row r="513" spans="1:6">
      <c r="A513" s="58">
        <v>2018</v>
      </c>
      <c r="B513" s="58" t="s">
        <v>3</v>
      </c>
      <c r="C513" s="58" t="s">
        <v>61</v>
      </c>
      <c r="D513" s="58">
        <v>11.5</v>
      </c>
      <c r="E513" s="58">
        <v>3.39</v>
      </c>
      <c r="F513" s="59">
        <v>49.545019080479058</v>
      </c>
    </row>
    <row r="514" spans="1:6">
      <c r="A514" s="58">
        <v>2018</v>
      </c>
      <c r="B514" s="58" t="s">
        <v>3</v>
      </c>
      <c r="C514" s="58" t="s">
        <v>61</v>
      </c>
      <c r="D514" s="58">
        <v>10</v>
      </c>
      <c r="E514" s="58">
        <v>3.02</v>
      </c>
      <c r="F514" s="59">
        <v>32.359365692962832</v>
      </c>
    </row>
    <row r="515" spans="1:6">
      <c r="A515" s="58">
        <v>2018</v>
      </c>
      <c r="B515" s="58" t="s">
        <v>7</v>
      </c>
      <c r="C515" s="58" t="s">
        <v>10</v>
      </c>
      <c r="D515" s="58">
        <v>10</v>
      </c>
      <c r="E515" s="58">
        <v>2.85</v>
      </c>
      <c r="F515" s="59">
        <v>26.607250597988113</v>
      </c>
    </row>
    <row r="516" spans="1:6">
      <c r="A516" s="58">
        <v>2018</v>
      </c>
      <c r="B516" s="58" t="s">
        <v>19</v>
      </c>
      <c r="C516" s="58" t="s">
        <v>45</v>
      </c>
      <c r="D516" s="58">
        <v>10</v>
      </c>
      <c r="E516" s="58">
        <v>2.61</v>
      </c>
      <c r="F516" s="59">
        <v>20.183663636815609</v>
      </c>
    </row>
    <row r="517" spans="1:6">
      <c r="A517" s="58">
        <v>2018</v>
      </c>
      <c r="B517" s="58" t="s">
        <v>3</v>
      </c>
      <c r="C517" s="58" t="s">
        <v>5</v>
      </c>
      <c r="D517" s="58">
        <v>10</v>
      </c>
      <c r="E517" s="58">
        <v>2.78</v>
      </c>
      <c r="F517" s="59">
        <v>24.547089156850305</v>
      </c>
    </row>
    <row r="518" spans="1:6">
      <c r="A518" s="58">
        <v>2018</v>
      </c>
      <c r="B518" s="58" t="s">
        <v>7</v>
      </c>
      <c r="C518" s="58" t="s">
        <v>16</v>
      </c>
      <c r="D518" s="58">
        <v>10</v>
      </c>
      <c r="E518" s="58">
        <v>3.31</v>
      </c>
      <c r="F518" s="59">
        <v>45.185594437492263</v>
      </c>
    </row>
    <row r="519" spans="1:6">
      <c r="A519" s="58">
        <v>2018</v>
      </c>
      <c r="B519" s="58" t="s">
        <v>19</v>
      </c>
      <c r="C519" s="58" t="s">
        <v>20</v>
      </c>
      <c r="D519" s="58">
        <v>10</v>
      </c>
      <c r="E519" s="58">
        <v>3.02</v>
      </c>
      <c r="F519" s="59">
        <v>32.359365692962832</v>
      </c>
    </row>
    <row r="520" spans="1:6">
      <c r="A520" s="58">
        <v>2018</v>
      </c>
      <c r="B520" s="58" t="s">
        <v>19</v>
      </c>
      <c r="C520" s="58" t="s">
        <v>47</v>
      </c>
      <c r="D520" s="58">
        <v>14.9</v>
      </c>
      <c r="E520" s="58">
        <v>3.04</v>
      </c>
      <c r="F520" s="59">
        <v>33.113112148259127</v>
      </c>
    </row>
    <row r="521" spans="1:6">
      <c r="A521" s="58">
        <v>2018</v>
      </c>
      <c r="B521" s="58" t="s">
        <v>3</v>
      </c>
      <c r="C521" s="58" t="s">
        <v>61</v>
      </c>
      <c r="D521" s="58">
        <v>19.7</v>
      </c>
      <c r="E521" s="58">
        <v>3.64</v>
      </c>
      <c r="F521" s="59">
        <v>66.069344800759623</v>
      </c>
    </row>
    <row r="522" spans="1:6">
      <c r="A522" s="58">
        <v>2018</v>
      </c>
      <c r="B522" s="58" t="s">
        <v>7</v>
      </c>
      <c r="C522" s="58" t="s">
        <v>8</v>
      </c>
      <c r="D522" s="58">
        <v>22.4</v>
      </c>
      <c r="E522" s="58">
        <v>2.75</v>
      </c>
      <c r="F522" s="59">
        <v>23.713737056616559</v>
      </c>
    </row>
    <row r="523" spans="1:6">
      <c r="A523" s="58">
        <v>2018</v>
      </c>
      <c r="B523" s="58" t="s">
        <v>7</v>
      </c>
      <c r="C523" s="58" t="s">
        <v>16</v>
      </c>
      <c r="D523" s="58">
        <v>16.600000000000001</v>
      </c>
      <c r="E523" s="58">
        <v>2.79</v>
      </c>
      <c r="F523" s="59">
        <v>24.831331052955715</v>
      </c>
    </row>
    <row r="524" spans="1:6">
      <c r="A524" s="58">
        <v>2018</v>
      </c>
      <c r="B524" s="58" t="s">
        <v>3</v>
      </c>
      <c r="C524" s="58" t="s">
        <v>17</v>
      </c>
      <c r="D524" s="58">
        <v>10</v>
      </c>
      <c r="E524" s="58">
        <v>2.7</v>
      </c>
      <c r="F524" s="59">
        <v>22.387211385683404</v>
      </c>
    </row>
    <row r="525" spans="1:6">
      <c r="A525" s="58">
        <v>2018</v>
      </c>
      <c r="B525" s="58" t="s">
        <v>3</v>
      </c>
      <c r="C525" s="58" t="s">
        <v>17</v>
      </c>
      <c r="D525" s="58">
        <v>12</v>
      </c>
      <c r="E525" s="58">
        <v>2.83</v>
      </c>
      <c r="F525" s="59">
        <v>26.001595631652727</v>
      </c>
    </row>
    <row r="526" spans="1:6">
      <c r="A526" s="58">
        <v>2018</v>
      </c>
      <c r="B526" s="58" t="s">
        <v>3</v>
      </c>
      <c r="C526" s="58" t="s">
        <v>61</v>
      </c>
      <c r="D526" s="58">
        <v>12.2</v>
      </c>
      <c r="E526" s="58">
        <v>2.78</v>
      </c>
      <c r="F526" s="59">
        <v>24.547089156850305</v>
      </c>
    </row>
    <row r="527" spans="1:6">
      <c r="A527" s="58">
        <v>2018</v>
      </c>
      <c r="B527" s="58" t="s">
        <v>7</v>
      </c>
      <c r="C527" s="58" t="s">
        <v>16</v>
      </c>
      <c r="D527" s="58">
        <v>10</v>
      </c>
      <c r="E527" s="58">
        <v>3.1</v>
      </c>
      <c r="F527" s="59">
        <v>35.481338923357555</v>
      </c>
    </row>
    <row r="528" spans="1:6">
      <c r="A528" s="58">
        <v>2018</v>
      </c>
      <c r="B528" s="58" t="s">
        <v>2</v>
      </c>
      <c r="C528" s="58" t="s">
        <v>6</v>
      </c>
      <c r="D528" s="58">
        <v>10</v>
      </c>
      <c r="E528" s="58">
        <v>3.64</v>
      </c>
      <c r="F528" s="59">
        <v>66.069344800759623</v>
      </c>
    </row>
    <row r="529" spans="1:6">
      <c r="A529" s="58">
        <v>2018</v>
      </c>
      <c r="B529" s="58" t="s">
        <v>0</v>
      </c>
      <c r="C529" s="58" t="s">
        <v>21</v>
      </c>
      <c r="D529" s="58">
        <v>16.7</v>
      </c>
      <c r="E529" s="58">
        <v>2.98</v>
      </c>
      <c r="F529" s="59">
        <v>30.902954325135919</v>
      </c>
    </row>
    <row r="530" spans="1:6">
      <c r="A530" s="58">
        <v>2018</v>
      </c>
      <c r="B530" s="58" t="s">
        <v>0</v>
      </c>
      <c r="C530" s="58" t="s">
        <v>60</v>
      </c>
      <c r="D530" s="58">
        <v>15.2</v>
      </c>
      <c r="E530" s="58">
        <v>2.74</v>
      </c>
      <c r="F530" s="59">
        <v>23.442288153199236</v>
      </c>
    </row>
    <row r="531" spans="1:6">
      <c r="A531" s="58">
        <v>2018</v>
      </c>
      <c r="B531" s="58" t="s">
        <v>0</v>
      </c>
      <c r="C531" s="58" t="s">
        <v>36</v>
      </c>
      <c r="D531" s="58">
        <v>14.8</v>
      </c>
      <c r="E531" s="58">
        <v>2.3199999999999998</v>
      </c>
      <c r="F531" s="59">
        <v>14.454397707459275</v>
      </c>
    </row>
    <row r="532" spans="1:6">
      <c r="A532" s="58">
        <v>2018</v>
      </c>
      <c r="B532" s="58" t="s">
        <v>7</v>
      </c>
      <c r="C532" s="58" t="s">
        <v>8</v>
      </c>
      <c r="D532" s="58">
        <v>20</v>
      </c>
      <c r="E532" s="58">
        <v>2.5299999999999998</v>
      </c>
      <c r="F532" s="59">
        <v>18.407720014689556</v>
      </c>
    </row>
    <row r="533" spans="1:6">
      <c r="A533" s="58">
        <v>2018</v>
      </c>
      <c r="B533" s="58" t="s">
        <v>7</v>
      </c>
      <c r="C533" s="58" t="s">
        <v>12</v>
      </c>
      <c r="D533" s="58">
        <v>10</v>
      </c>
      <c r="E533" s="58">
        <v>2.54</v>
      </c>
      <c r="F533" s="59">
        <v>18.62087136662868</v>
      </c>
    </row>
    <row r="534" spans="1:6">
      <c r="A534" s="58">
        <v>2018</v>
      </c>
      <c r="B534" s="58" t="s">
        <v>7</v>
      </c>
      <c r="C534" s="58" t="s">
        <v>16</v>
      </c>
      <c r="D534" s="58">
        <v>27.5</v>
      </c>
      <c r="E534" s="58">
        <v>2.4</v>
      </c>
      <c r="F534" s="59">
        <v>15.848931924611136</v>
      </c>
    </row>
    <row r="535" spans="1:6">
      <c r="A535" s="58">
        <v>2018</v>
      </c>
      <c r="B535" s="58" t="s">
        <v>3</v>
      </c>
      <c r="C535" s="58" t="s">
        <v>61</v>
      </c>
      <c r="D535" s="58">
        <v>20</v>
      </c>
      <c r="E535" s="58">
        <v>1.8</v>
      </c>
      <c r="F535" s="59">
        <v>7.9432823472428176</v>
      </c>
    </row>
    <row r="536" spans="1:6">
      <c r="A536" s="58">
        <v>2018</v>
      </c>
      <c r="B536" s="58" t="s">
        <v>7</v>
      </c>
      <c r="C536" s="58" t="s">
        <v>8</v>
      </c>
      <c r="D536" s="58">
        <v>10</v>
      </c>
      <c r="E536" s="58">
        <v>3.1</v>
      </c>
      <c r="F536" s="59">
        <v>35.481338923357555</v>
      </c>
    </row>
    <row r="537" spans="1:6">
      <c r="A537" s="58">
        <v>2018</v>
      </c>
      <c r="B537" s="58" t="s">
        <v>3</v>
      </c>
      <c r="C537" s="58" t="s">
        <v>61</v>
      </c>
      <c r="D537" s="58">
        <v>17.8</v>
      </c>
      <c r="E537" s="58">
        <v>3.07</v>
      </c>
      <c r="F537" s="59">
        <v>34.276778654645035</v>
      </c>
    </row>
    <row r="538" spans="1:6">
      <c r="A538" s="58">
        <v>2018</v>
      </c>
      <c r="B538" s="58" t="s">
        <v>3</v>
      </c>
      <c r="C538" s="58" t="s">
        <v>61</v>
      </c>
      <c r="D538" s="58">
        <v>16.8</v>
      </c>
      <c r="E538" s="58">
        <v>2.2999999999999998</v>
      </c>
      <c r="F538" s="59">
        <v>14.125375446227544</v>
      </c>
    </row>
    <row r="539" spans="1:6">
      <c r="A539" s="58">
        <v>2018</v>
      </c>
      <c r="B539" s="58" t="s">
        <v>7</v>
      </c>
      <c r="C539" s="58" t="s">
        <v>34</v>
      </c>
      <c r="D539" s="58">
        <v>10</v>
      </c>
      <c r="E539" s="58">
        <v>2.78</v>
      </c>
      <c r="F539" s="59">
        <v>24.547089156850305</v>
      </c>
    </row>
    <row r="540" spans="1:6">
      <c r="A540" s="58">
        <v>2018</v>
      </c>
      <c r="B540" s="58" t="s">
        <v>3</v>
      </c>
      <c r="C540" s="58" t="s">
        <v>11</v>
      </c>
      <c r="D540" s="58">
        <v>10</v>
      </c>
      <c r="E540" s="58">
        <v>2.33</v>
      </c>
      <c r="F540" s="59">
        <v>14.621771744567187</v>
      </c>
    </row>
    <row r="541" spans="1:6">
      <c r="A541" s="58">
        <v>2018</v>
      </c>
      <c r="B541" s="58" t="s">
        <v>19</v>
      </c>
      <c r="C541" s="58" t="s">
        <v>48</v>
      </c>
      <c r="D541" s="58">
        <v>10</v>
      </c>
      <c r="E541" s="58">
        <v>2.73</v>
      </c>
      <c r="F541" s="59">
        <v>23.173946499684792</v>
      </c>
    </row>
    <row r="542" spans="1:6">
      <c r="A542" s="58">
        <v>2018</v>
      </c>
      <c r="B542" s="58" t="s">
        <v>19</v>
      </c>
      <c r="C542" s="58" t="s">
        <v>20</v>
      </c>
      <c r="D542" s="58">
        <v>10</v>
      </c>
      <c r="E542" s="58">
        <v>2.34</v>
      </c>
      <c r="F542" s="59">
        <v>14.791083881682074</v>
      </c>
    </row>
    <row r="543" spans="1:6">
      <c r="A543" s="58">
        <v>2018</v>
      </c>
      <c r="B543" s="58" t="s">
        <v>3</v>
      </c>
      <c r="C543" s="58" t="s">
        <v>61</v>
      </c>
      <c r="D543" s="58">
        <v>17.3</v>
      </c>
      <c r="E543" s="58">
        <v>2.27</v>
      </c>
      <c r="F543" s="59">
        <v>13.645831365889249</v>
      </c>
    </row>
    <row r="544" spans="1:6">
      <c r="A544" s="58">
        <v>2018</v>
      </c>
      <c r="B544" s="58" t="s">
        <v>3</v>
      </c>
      <c r="C544" s="58" t="s">
        <v>62</v>
      </c>
      <c r="D544" s="58">
        <v>17.7</v>
      </c>
      <c r="E544" s="58">
        <v>2.36</v>
      </c>
      <c r="F544" s="59">
        <v>15.135612484362087</v>
      </c>
    </row>
    <row r="545" spans="1:6">
      <c r="A545" s="58">
        <v>2018</v>
      </c>
      <c r="B545" s="58" t="s">
        <v>3</v>
      </c>
      <c r="C545" s="58" t="s">
        <v>61</v>
      </c>
      <c r="D545" s="58">
        <v>23.8</v>
      </c>
      <c r="E545" s="58">
        <v>2.0499999999999998</v>
      </c>
      <c r="F545" s="59">
        <v>10.592537251772889</v>
      </c>
    </row>
    <row r="546" spans="1:6">
      <c r="A546" s="58">
        <v>2018</v>
      </c>
      <c r="B546" s="58" t="s">
        <v>3</v>
      </c>
      <c r="C546" s="58" t="s">
        <v>23</v>
      </c>
      <c r="D546" s="58">
        <v>10</v>
      </c>
      <c r="E546" s="58">
        <v>2.14</v>
      </c>
      <c r="F546" s="59">
        <v>11.748975549395301</v>
      </c>
    </row>
    <row r="547" spans="1:6">
      <c r="A547" s="58">
        <v>2018</v>
      </c>
      <c r="B547" s="58" t="s">
        <v>3</v>
      </c>
      <c r="C547" s="58" t="s">
        <v>59</v>
      </c>
      <c r="D547" s="58">
        <v>10</v>
      </c>
      <c r="E547" s="58">
        <v>2.34</v>
      </c>
      <c r="F547" s="59">
        <v>14.791083881682074</v>
      </c>
    </row>
    <row r="548" spans="1:6">
      <c r="A548" s="58">
        <v>2018</v>
      </c>
      <c r="B548" s="58" t="s">
        <v>3</v>
      </c>
      <c r="C548" s="58" t="s">
        <v>61</v>
      </c>
      <c r="D548" s="58">
        <v>10</v>
      </c>
      <c r="E548" s="58">
        <v>2.87</v>
      </c>
      <c r="F548" s="59">
        <v>27.227013080779138</v>
      </c>
    </row>
    <row r="549" spans="1:6">
      <c r="A549" s="58">
        <v>2018</v>
      </c>
      <c r="B549" s="58" t="s">
        <v>7</v>
      </c>
      <c r="C549" s="58" t="s">
        <v>8</v>
      </c>
      <c r="D549" s="58">
        <v>10</v>
      </c>
      <c r="E549" s="58">
        <v>2.64</v>
      </c>
      <c r="F549" s="59">
        <v>20.8929613085404</v>
      </c>
    </row>
    <row r="550" spans="1:6">
      <c r="A550" s="58">
        <v>2018</v>
      </c>
      <c r="B550" s="58" t="s">
        <v>7</v>
      </c>
      <c r="C550" s="58" t="s">
        <v>8</v>
      </c>
      <c r="D550" s="58">
        <v>10</v>
      </c>
      <c r="E550" s="58">
        <v>2.94</v>
      </c>
      <c r="F550" s="59">
        <v>29.512092266663863</v>
      </c>
    </row>
    <row r="551" spans="1:6">
      <c r="A551" s="58">
        <v>2018</v>
      </c>
      <c r="B551" s="58" t="s">
        <v>2</v>
      </c>
      <c r="C551" s="58" t="s">
        <v>6</v>
      </c>
      <c r="D551" s="58">
        <v>10</v>
      </c>
      <c r="E551" s="58">
        <v>4.79</v>
      </c>
      <c r="F551" s="59">
        <v>248.31331052955707</v>
      </c>
    </row>
    <row r="552" spans="1:6">
      <c r="A552" s="58">
        <v>2018</v>
      </c>
      <c r="B552" s="58" t="s">
        <v>2</v>
      </c>
      <c r="C552" s="58" t="s">
        <v>26</v>
      </c>
      <c r="D552" s="58">
        <v>10</v>
      </c>
      <c r="E552" s="58">
        <v>2.67</v>
      </c>
      <c r="F552" s="59">
        <v>21.627185237270204</v>
      </c>
    </row>
    <row r="553" spans="1:6">
      <c r="A553" s="58">
        <v>2018</v>
      </c>
      <c r="B553" s="58" t="s">
        <v>7</v>
      </c>
      <c r="C553" s="58" t="s">
        <v>12</v>
      </c>
      <c r="D553" s="58">
        <v>18.899999999999999</v>
      </c>
      <c r="E553" s="58">
        <v>3.05</v>
      </c>
      <c r="F553" s="59">
        <v>33.496543915782766</v>
      </c>
    </row>
    <row r="554" spans="1:6">
      <c r="A554" s="58">
        <v>2018</v>
      </c>
      <c r="B554" s="58" t="s">
        <v>2</v>
      </c>
      <c r="C554" s="58" t="s">
        <v>49</v>
      </c>
      <c r="D554" s="58">
        <v>10</v>
      </c>
      <c r="E554" s="58">
        <v>2.67</v>
      </c>
      <c r="F554" s="59">
        <v>21.627185237270204</v>
      </c>
    </row>
    <row r="555" spans="1:6">
      <c r="A555" s="58">
        <v>2018</v>
      </c>
      <c r="B555" s="58" t="s">
        <v>2</v>
      </c>
      <c r="C555" s="58" t="s">
        <v>42</v>
      </c>
      <c r="D555" s="58">
        <v>13.5</v>
      </c>
      <c r="E555" s="58">
        <v>2.2999999999999998</v>
      </c>
      <c r="F555" s="59">
        <v>14.125375446227544</v>
      </c>
    </row>
    <row r="556" spans="1:6">
      <c r="A556" s="58">
        <v>2018</v>
      </c>
      <c r="B556" s="58" t="s">
        <v>7</v>
      </c>
      <c r="C556" s="58" t="s">
        <v>16</v>
      </c>
      <c r="D556" s="58">
        <v>19</v>
      </c>
      <c r="E556" s="58">
        <v>1.93</v>
      </c>
      <c r="F556" s="59">
        <v>9.2257142715476324</v>
      </c>
    </row>
    <row r="557" spans="1:6">
      <c r="A557" s="58">
        <v>2018</v>
      </c>
      <c r="B557" s="58" t="s">
        <v>19</v>
      </c>
      <c r="C557" s="58" t="s">
        <v>47</v>
      </c>
      <c r="D557" s="58">
        <v>16.7</v>
      </c>
      <c r="E557" s="58">
        <v>2.27</v>
      </c>
      <c r="F557" s="59">
        <v>13.645831365889249</v>
      </c>
    </row>
    <row r="558" spans="1:6">
      <c r="A558" s="58">
        <v>2018</v>
      </c>
      <c r="B558" s="58" t="s">
        <v>0</v>
      </c>
      <c r="C558" s="58" t="s">
        <v>50</v>
      </c>
      <c r="D558" s="58">
        <v>10</v>
      </c>
      <c r="E558" s="58">
        <v>2.44</v>
      </c>
      <c r="F558" s="59">
        <v>16.595869074375614</v>
      </c>
    </row>
    <row r="559" spans="1:6">
      <c r="A559" s="58">
        <v>2018</v>
      </c>
      <c r="B559" s="58" t="s">
        <v>3</v>
      </c>
      <c r="C559" s="58" t="s">
        <v>29</v>
      </c>
      <c r="D559" s="58">
        <v>12.7</v>
      </c>
      <c r="E559" s="58">
        <v>2.57</v>
      </c>
      <c r="F559" s="59">
        <v>19.275249131909362</v>
      </c>
    </row>
    <row r="560" spans="1:6">
      <c r="A560" s="58">
        <v>2018</v>
      </c>
      <c r="B560" s="58" t="s">
        <v>3</v>
      </c>
      <c r="C560" s="58" t="s">
        <v>5</v>
      </c>
      <c r="D560" s="58">
        <v>22.9</v>
      </c>
      <c r="E560" s="58">
        <v>2.4300000000000002</v>
      </c>
      <c r="F560" s="59">
        <v>16.405897731995399</v>
      </c>
    </row>
    <row r="561" spans="1:6">
      <c r="A561" s="58">
        <v>2018</v>
      </c>
      <c r="B561" s="58" t="s">
        <v>7</v>
      </c>
      <c r="C561" s="58" t="s">
        <v>10</v>
      </c>
      <c r="D561" s="58">
        <v>12.1</v>
      </c>
      <c r="E561" s="58">
        <v>2.4900000000000002</v>
      </c>
      <c r="F561" s="59">
        <v>17.579236139586936</v>
      </c>
    </row>
    <row r="562" spans="1:6">
      <c r="A562" s="58">
        <v>2018</v>
      </c>
      <c r="B562" s="58" t="s">
        <v>7</v>
      </c>
      <c r="C562" s="58" t="s">
        <v>12</v>
      </c>
      <c r="D562" s="58">
        <v>29</v>
      </c>
      <c r="E562" s="58">
        <v>2.35</v>
      </c>
      <c r="F562" s="59">
        <v>14.96235656094434</v>
      </c>
    </row>
    <row r="563" spans="1:6">
      <c r="A563" s="58">
        <v>2018</v>
      </c>
      <c r="B563" s="58" t="s">
        <v>2</v>
      </c>
      <c r="C563" s="58" t="s">
        <v>49</v>
      </c>
      <c r="D563" s="58">
        <v>10</v>
      </c>
      <c r="E563" s="58">
        <v>2.7</v>
      </c>
      <c r="F563" s="59">
        <v>22.387211385683404</v>
      </c>
    </row>
    <row r="564" spans="1:6">
      <c r="A564" s="58">
        <v>2018</v>
      </c>
      <c r="B564" s="58" t="s">
        <v>19</v>
      </c>
      <c r="C564" s="58" t="s">
        <v>47</v>
      </c>
      <c r="D564" s="58">
        <v>10</v>
      </c>
      <c r="E564" s="58">
        <v>3.41</v>
      </c>
      <c r="F564" s="59">
        <v>50.699070827470464</v>
      </c>
    </row>
    <row r="565" spans="1:6">
      <c r="A565" s="58">
        <v>2018</v>
      </c>
      <c r="B565" s="58" t="s">
        <v>3</v>
      </c>
      <c r="C565" s="58" t="s">
        <v>17</v>
      </c>
      <c r="D565" s="58">
        <v>19.399999999999999</v>
      </c>
      <c r="E565" s="58">
        <v>2.66</v>
      </c>
      <c r="F565" s="59">
        <v>21.379620895022335</v>
      </c>
    </row>
    <row r="566" spans="1:6">
      <c r="A566" s="58">
        <v>2018</v>
      </c>
      <c r="B566" s="58" t="s">
        <v>2</v>
      </c>
      <c r="C566" s="58" t="s">
        <v>6</v>
      </c>
      <c r="D566" s="58">
        <v>10</v>
      </c>
      <c r="E566" s="58">
        <v>3.12</v>
      </c>
      <c r="F566" s="59">
        <v>36.307805477010156</v>
      </c>
    </row>
    <row r="567" spans="1:6">
      <c r="A567" s="58">
        <v>2018</v>
      </c>
      <c r="B567" s="58" t="s">
        <v>7</v>
      </c>
      <c r="C567" s="58" t="s">
        <v>12</v>
      </c>
      <c r="D567" s="58">
        <v>10</v>
      </c>
      <c r="E567" s="58">
        <v>3.08</v>
      </c>
      <c r="F567" s="59">
        <v>34.67368504525318</v>
      </c>
    </row>
    <row r="568" spans="1:6">
      <c r="A568" s="58">
        <v>2018</v>
      </c>
      <c r="B568" s="58" t="s">
        <v>7</v>
      </c>
      <c r="C568" s="58" t="s">
        <v>12</v>
      </c>
      <c r="D568" s="58">
        <v>15.4</v>
      </c>
      <c r="E568" s="58">
        <v>3.2</v>
      </c>
      <c r="F568" s="59">
        <v>39.810717055349755</v>
      </c>
    </row>
    <row r="569" spans="1:6">
      <c r="A569" s="58">
        <v>2018</v>
      </c>
      <c r="B569" s="58" t="s">
        <v>7</v>
      </c>
      <c r="C569" s="58" t="s">
        <v>12</v>
      </c>
      <c r="D569" s="58">
        <v>14.2</v>
      </c>
      <c r="E569" s="58">
        <v>3.19</v>
      </c>
      <c r="F569" s="59">
        <v>39.355007545577756</v>
      </c>
    </row>
    <row r="570" spans="1:6">
      <c r="A570" s="58">
        <v>2018</v>
      </c>
      <c r="B570" s="58" t="s">
        <v>2</v>
      </c>
      <c r="C570" s="58" t="s">
        <v>13</v>
      </c>
      <c r="D570" s="58">
        <v>10</v>
      </c>
      <c r="E570" s="58">
        <v>3.5</v>
      </c>
      <c r="F570" s="59">
        <v>56.234132519034915</v>
      </c>
    </row>
    <row r="571" spans="1:6">
      <c r="A571" s="58">
        <v>2018</v>
      </c>
      <c r="B571" s="58" t="s">
        <v>2</v>
      </c>
      <c r="C571" s="58" t="s">
        <v>6</v>
      </c>
      <c r="D571" s="58">
        <v>10</v>
      </c>
      <c r="E571" s="58">
        <v>3.98</v>
      </c>
      <c r="F571" s="59">
        <v>97.723722095581124</v>
      </c>
    </row>
    <row r="572" spans="1:6">
      <c r="A572" s="58">
        <v>2018</v>
      </c>
      <c r="B572" s="58" t="s">
        <v>19</v>
      </c>
      <c r="C572" s="58" t="s">
        <v>20</v>
      </c>
      <c r="D572" s="58">
        <v>10</v>
      </c>
      <c r="E572" s="58">
        <v>2.86</v>
      </c>
      <c r="F572" s="59">
        <v>26.915348039269158</v>
      </c>
    </row>
    <row r="573" spans="1:6">
      <c r="A573" s="58">
        <v>2018</v>
      </c>
      <c r="B573" s="58" t="s">
        <v>3</v>
      </c>
      <c r="C573" s="58" t="s">
        <v>61</v>
      </c>
      <c r="D573" s="58">
        <v>14.1</v>
      </c>
      <c r="E573" s="58">
        <v>2.91</v>
      </c>
      <c r="F573" s="59">
        <v>28.510182675039101</v>
      </c>
    </row>
    <row r="574" spans="1:6">
      <c r="A574" s="58">
        <v>2018</v>
      </c>
      <c r="B574" s="58" t="s">
        <v>19</v>
      </c>
      <c r="C574" s="58" t="s">
        <v>48</v>
      </c>
      <c r="D574" s="58">
        <v>10</v>
      </c>
      <c r="E574" s="58">
        <v>2.74</v>
      </c>
      <c r="F574" s="59">
        <v>23.442288153199236</v>
      </c>
    </row>
    <row r="575" spans="1:6">
      <c r="A575" s="58">
        <v>2018</v>
      </c>
      <c r="B575" s="58" t="s">
        <v>3</v>
      </c>
      <c r="C575" s="58" t="s">
        <v>4</v>
      </c>
      <c r="D575" s="58">
        <v>15</v>
      </c>
      <c r="E575" s="58">
        <v>2.21</v>
      </c>
      <c r="F575" s="59">
        <v>12.735030810166618</v>
      </c>
    </row>
    <row r="576" spans="1:6">
      <c r="A576" s="58">
        <v>2018</v>
      </c>
      <c r="B576" s="58" t="s">
        <v>19</v>
      </c>
      <c r="C576" s="58" t="s">
        <v>47</v>
      </c>
      <c r="D576" s="58">
        <v>10</v>
      </c>
      <c r="E576" s="58">
        <v>2.81</v>
      </c>
      <c r="F576" s="59">
        <v>25.409727055493057</v>
      </c>
    </row>
    <row r="577" spans="1:6">
      <c r="A577" s="58">
        <v>2018</v>
      </c>
      <c r="B577" s="58" t="s">
        <v>7</v>
      </c>
      <c r="C577" s="58" t="s">
        <v>8</v>
      </c>
      <c r="D577" s="58">
        <v>10</v>
      </c>
      <c r="E577" s="58">
        <v>2.54</v>
      </c>
      <c r="F577" s="59">
        <v>18.62087136662868</v>
      </c>
    </row>
    <row r="578" spans="1:6">
      <c r="A578" s="58">
        <v>2018</v>
      </c>
      <c r="B578" s="58" t="s">
        <v>2</v>
      </c>
      <c r="C578" s="58" t="s">
        <v>58</v>
      </c>
      <c r="D578" s="58">
        <v>10</v>
      </c>
      <c r="E578" s="58">
        <v>2.59</v>
      </c>
      <c r="F578" s="59">
        <v>19.724227361148539</v>
      </c>
    </row>
    <row r="579" spans="1:6">
      <c r="A579" s="58">
        <v>2018</v>
      </c>
      <c r="B579" s="58" t="s">
        <v>7</v>
      </c>
      <c r="C579" s="58" t="s">
        <v>16</v>
      </c>
      <c r="D579" s="58">
        <v>17.8</v>
      </c>
      <c r="E579" s="58">
        <v>2.88</v>
      </c>
      <c r="F579" s="59">
        <v>27.542287033381665</v>
      </c>
    </row>
    <row r="580" spans="1:6">
      <c r="A580" s="58">
        <v>2018</v>
      </c>
      <c r="B580" s="58" t="s">
        <v>19</v>
      </c>
      <c r="C580" s="58" t="s">
        <v>47</v>
      </c>
      <c r="D580" s="58">
        <v>10</v>
      </c>
      <c r="E580" s="58">
        <v>3.48</v>
      </c>
      <c r="F580" s="59">
        <v>54.95408738576247</v>
      </c>
    </row>
    <row r="581" spans="1:6">
      <c r="A581" s="58">
        <v>2018</v>
      </c>
      <c r="B581" s="58" t="s">
        <v>19</v>
      </c>
      <c r="C581" s="58" t="s">
        <v>47</v>
      </c>
      <c r="D581" s="58">
        <v>10</v>
      </c>
      <c r="E581" s="58">
        <v>2.96</v>
      </c>
      <c r="F581" s="59">
        <v>30.199517204020164</v>
      </c>
    </row>
    <row r="582" spans="1:6">
      <c r="A582" s="58">
        <v>2018</v>
      </c>
      <c r="B582" s="58" t="s">
        <v>0</v>
      </c>
      <c r="C582" s="58" t="s">
        <v>21</v>
      </c>
      <c r="D582" s="58">
        <v>10</v>
      </c>
      <c r="E582" s="58">
        <v>2.7</v>
      </c>
      <c r="F582" s="59">
        <v>22.387211385683404</v>
      </c>
    </row>
    <row r="583" spans="1:6">
      <c r="A583" s="58">
        <v>2018</v>
      </c>
      <c r="B583" s="58" t="s">
        <v>3</v>
      </c>
      <c r="C583" s="58" t="s">
        <v>17</v>
      </c>
      <c r="D583" s="58">
        <v>10</v>
      </c>
      <c r="E583" s="58">
        <v>2.9</v>
      </c>
      <c r="F583" s="59">
        <v>28.183829312644548</v>
      </c>
    </row>
    <row r="584" spans="1:6">
      <c r="A584" s="58">
        <v>2018</v>
      </c>
      <c r="B584" s="58" t="s">
        <v>3</v>
      </c>
      <c r="C584" s="58" t="s">
        <v>17</v>
      </c>
      <c r="D584" s="58">
        <v>10</v>
      </c>
      <c r="E584" s="58">
        <v>2.29</v>
      </c>
      <c r="F584" s="59">
        <v>13.963683610559379</v>
      </c>
    </row>
    <row r="585" spans="1:6">
      <c r="A585" s="58">
        <v>2018</v>
      </c>
      <c r="B585" s="58" t="s">
        <v>7</v>
      </c>
      <c r="C585" s="58" t="s">
        <v>34</v>
      </c>
      <c r="D585" s="58">
        <v>10</v>
      </c>
      <c r="E585" s="58">
        <v>3.46</v>
      </c>
      <c r="F585" s="59">
        <v>53.703179637025293</v>
      </c>
    </row>
    <row r="586" spans="1:6">
      <c r="A586" s="58">
        <v>2018</v>
      </c>
      <c r="B586" s="58" t="s">
        <v>3</v>
      </c>
      <c r="C586" s="58" t="s">
        <v>61</v>
      </c>
      <c r="D586" s="58">
        <v>19.899999999999999</v>
      </c>
      <c r="E586" s="58">
        <v>2.41</v>
      </c>
      <c r="F586" s="59">
        <v>16.032453906900422</v>
      </c>
    </row>
    <row r="587" spans="1:6">
      <c r="A587" s="58">
        <v>2018</v>
      </c>
      <c r="B587" s="58" t="s">
        <v>2</v>
      </c>
      <c r="C587" s="58" t="s">
        <v>49</v>
      </c>
      <c r="D587" s="58">
        <v>17.100000000000001</v>
      </c>
      <c r="E587" s="58">
        <v>2.58</v>
      </c>
      <c r="F587" s="59">
        <v>19.498445997580465</v>
      </c>
    </row>
    <row r="588" spans="1:6">
      <c r="A588" s="58">
        <v>2018</v>
      </c>
      <c r="B588" s="58" t="s">
        <v>0</v>
      </c>
      <c r="C588" s="58" t="s">
        <v>28</v>
      </c>
      <c r="D588" s="58">
        <v>19.600000000000001</v>
      </c>
      <c r="E588" s="58">
        <v>2.69</v>
      </c>
      <c r="F588" s="59">
        <v>22.130947096056378</v>
      </c>
    </row>
    <row r="589" spans="1:6">
      <c r="A589" s="58">
        <v>2018</v>
      </c>
      <c r="B589" s="58" t="s">
        <v>2</v>
      </c>
      <c r="C589" s="58" t="s">
        <v>13</v>
      </c>
      <c r="D589" s="58">
        <v>12.5</v>
      </c>
      <c r="E589" s="58">
        <v>2.5499999999999998</v>
      </c>
      <c r="F589" s="59">
        <v>18.836490894898009</v>
      </c>
    </row>
    <row r="590" spans="1:6">
      <c r="A590" s="58">
        <v>2018</v>
      </c>
      <c r="B590" s="58" t="s">
        <v>7</v>
      </c>
      <c r="C590" s="58" t="s">
        <v>34</v>
      </c>
      <c r="D590" s="58">
        <v>13.6</v>
      </c>
      <c r="E590" s="58">
        <v>2.7</v>
      </c>
      <c r="F590" s="59">
        <v>22.387211385683404</v>
      </c>
    </row>
    <row r="591" spans="1:6">
      <c r="A591" s="58">
        <v>2018</v>
      </c>
      <c r="B591" s="58" t="s">
        <v>7</v>
      </c>
      <c r="C591" s="58" t="s">
        <v>10</v>
      </c>
      <c r="D591" s="58">
        <v>16.399999999999999</v>
      </c>
      <c r="E591" s="58">
        <v>3.87</v>
      </c>
      <c r="F591" s="59">
        <v>86.099375218460082</v>
      </c>
    </row>
    <row r="592" spans="1:6">
      <c r="A592" s="58">
        <v>2018</v>
      </c>
      <c r="B592" s="58" t="s">
        <v>2</v>
      </c>
      <c r="C592" s="58" t="s">
        <v>33</v>
      </c>
      <c r="D592" s="58">
        <v>21.2</v>
      </c>
      <c r="E592" s="58">
        <v>2.5299999999999998</v>
      </c>
      <c r="F592" s="59">
        <v>18.407720014689556</v>
      </c>
    </row>
    <row r="593" spans="1:6">
      <c r="A593" s="58">
        <v>2018</v>
      </c>
      <c r="B593" s="58" t="s">
        <v>7</v>
      </c>
      <c r="C593" s="58" t="s">
        <v>34</v>
      </c>
      <c r="D593" s="58">
        <v>10</v>
      </c>
      <c r="E593" s="58">
        <v>2.95</v>
      </c>
      <c r="F593" s="59">
        <v>29.853826189179614</v>
      </c>
    </row>
    <row r="594" spans="1:6">
      <c r="A594" s="58">
        <v>2018</v>
      </c>
      <c r="B594" s="58" t="s">
        <v>2</v>
      </c>
      <c r="C594" s="58" t="s">
        <v>6</v>
      </c>
      <c r="D594" s="58">
        <v>10</v>
      </c>
      <c r="E594" s="58">
        <v>4.0599999999999996</v>
      </c>
      <c r="F594" s="59">
        <v>107.15193052376065</v>
      </c>
    </row>
    <row r="595" spans="1:6">
      <c r="A595" s="58">
        <v>2018</v>
      </c>
      <c r="B595" s="58" t="s">
        <v>19</v>
      </c>
      <c r="C595" s="58" t="s">
        <v>48</v>
      </c>
      <c r="D595" s="58">
        <v>14.8</v>
      </c>
      <c r="E595" s="58">
        <v>2.1800000000000002</v>
      </c>
      <c r="F595" s="59">
        <v>12.302687708123818</v>
      </c>
    </row>
    <row r="596" spans="1:6">
      <c r="A596" s="58">
        <v>2018</v>
      </c>
      <c r="B596" s="58" t="s">
        <v>3</v>
      </c>
      <c r="C596" s="58" t="s">
        <v>23</v>
      </c>
      <c r="D596" s="58">
        <v>10</v>
      </c>
      <c r="E596" s="58">
        <v>3.12</v>
      </c>
      <c r="F596" s="59">
        <v>36.307805477010156</v>
      </c>
    </row>
    <row r="597" spans="1:6">
      <c r="A597" s="58">
        <v>2018</v>
      </c>
      <c r="B597" s="58" t="s">
        <v>3</v>
      </c>
      <c r="C597" s="58" t="s">
        <v>61</v>
      </c>
      <c r="D597" s="58">
        <v>18.8</v>
      </c>
      <c r="E597" s="58">
        <v>2.92</v>
      </c>
      <c r="F597" s="59">
        <v>28.840315031266066</v>
      </c>
    </row>
    <row r="598" spans="1:6">
      <c r="A598" s="58">
        <v>2018</v>
      </c>
      <c r="B598" s="58" t="s">
        <v>19</v>
      </c>
      <c r="C598" s="58" t="s">
        <v>43</v>
      </c>
      <c r="D598" s="58">
        <v>11.9</v>
      </c>
      <c r="E598" s="58">
        <v>3.04</v>
      </c>
      <c r="F598" s="59">
        <v>33.113112148259127</v>
      </c>
    </row>
    <row r="599" spans="1:6">
      <c r="A599" s="58">
        <v>2018</v>
      </c>
      <c r="B599" s="58" t="s">
        <v>7</v>
      </c>
      <c r="C599" s="58" t="s">
        <v>8</v>
      </c>
      <c r="D599" s="58">
        <v>10</v>
      </c>
      <c r="E599" s="58">
        <v>2.88</v>
      </c>
      <c r="F599" s="59">
        <v>27.542287033381665</v>
      </c>
    </row>
    <row r="600" spans="1:6">
      <c r="A600" s="58">
        <v>2018</v>
      </c>
      <c r="B600" s="58" t="s">
        <v>2</v>
      </c>
      <c r="C600" s="58" t="s">
        <v>26</v>
      </c>
      <c r="D600" s="58">
        <v>10</v>
      </c>
      <c r="E600" s="58">
        <v>2.67</v>
      </c>
      <c r="F600" s="59">
        <v>21.627185237270204</v>
      </c>
    </row>
    <row r="601" spans="1:6">
      <c r="A601" s="58">
        <v>2018</v>
      </c>
      <c r="B601" s="58" t="s">
        <v>0</v>
      </c>
      <c r="C601" s="58" t="s">
        <v>1</v>
      </c>
      <c r="D601" s="58">
        <v>10</v>
      </c>
      <c r="E601" s="58">
        <v>2.4500000000000002</v>
      </c>
      <c r="F601" s="59">
        <v>16.788040181225607</v>
      </c>
    </row>
    <row r="602" spans="1:6">
      <c r="A602" s="58">
        <v>2018</v>
      </c>
      <c r="B602" s="58" t="s">
        <v>3</v>
      </c>
      <c r="C602" s="58" t="s">
        <v>59</v>
      </c>
      <c r="D602" s="58">
        <v>10</v>
      </c>
      <c r="E602" s="58">
        <v>3.41</v>
      </c>
      <c r="F602" s="59">
        <v>50.699070827470464</v>
      </c>
    </row>
    <row r="603" spans="1:6">
      <c r="A603" s="58">
        <v>2018</v>
      </c>
      <c r="B603" s="58" t="s">
        <v>7</v>
      </c>
      <c r="C603" s="58" t="s">
        <v>12</v>
      </c>
      <c r="D603" s="58">
        <v>10</v>
      </c>
      <c r="E603" s="58">
        <v>2.99</v>
      </c>
      <c r="F603" s="59">
        <v>31.260793671239561</v>
      </c>
    </row>
    <row r="604" spans="1:6">
      <c r="A604" s="58">
        <v>2018</v>
      </c>
      <c r="B604" s="58" t="s">
        <v>2</v>
      </c>
      <c r="C604" s="58" t="s">
        <v>6</v>
      </c>
      <c r="D604" s="58">
        <v>10</v>
      </c>
      <c r="E604" s="58">
        <v>3.82</v>
      </c>
      <c r="F604" s="59">
        <v>81.283051616409963</v>
      </c>
    </row>
    <row r="605" spans="1:6">
      <c r="A605" s="58">
        <v>2018</v>
      </c>
      <c r="B605" s="58" t="s">
        <v>19</v>
      </c>
      <c r="C605" s="58" t="s">
        <v>47</v>
      </c>
      <c r="D605" s="58">
        <v>16.2</v>
      </c>
      <c r="E605" s="58">
        <v>2.96</v>
      </c>
      <c r="F605" s="59">
        <v>30.199517204020164</v>
      </c>
    </row>
    <row r="606" spans="1:6">
      <c r="A606" s="58">
        <v>2018</v>
      </c>
      <c r="B606" s="58" t="s">
        <v>19</v>
      </c>
      <c r="C606" s="58" t="s">
        <v>43</v>
      </c>
      <c r="D606" s="58">
        <v>19.7</v>
      </c>
      <c r="E606" s="58">
        <v>1.99</v>
      </c>
      <c r="F606" s="59">
        <v>9.885530946569391</v>
      </c>
    </row>
    <row r="607" spans="1:6">
      <c r="A607" s="58">
        <v>2018</v>
      </c>
      <c r="B607" s="58" t="s">
        <v>3</v>
      </c>
      <c r="C607" s="58" t="s">
        <v>4</v>
      </c>
      <c r="D607" s="58">
        <v>14.6</v>
      </c>
      <c r="E607" s="58">
        <v>2.27</v>
      </c>
      <c r="F607" s="59">
        <v>13.645831365889249</v>
      </c>
    </row>
    <row r="608" spans="1:6">
      <c r="A608" s="58">
        <v>2018</v>
      </c>
      <c r="B608" s="58" t="s">
        <v>19</v>
      </c>
      <c r="C608" s="58" t="s">
        <v>43</v>
      </c>
      <c r="D608" s="58">
        <v>10</v>
      </c>
      <c r="E608" s="58">
        <v>3.21</v>
      </c>
      <c r="F608" s="59">
        <v>40.27170343254592</v>
      </c>
    </row>
    <row r="609" spans="1:6">
      <c r="A609" s="58">
        <v>2018</v>
      </c>
      <c r="B609" s="58" t="s">
        <v>0</v>
      </c>
      <c r="C609" s="58" t="s">
        <v>27</v>
      </c>
      <c r="D609" s="58">
        <v>10</v>
      </c>
      <c r="E609" s="58">
        <v>2.2200000000000002</v>
      </c>
      <c r="F609" s="59">
        <v>12.882495516931346</v>
      </c>
    </row>
    <row r="610" spans="1:6">
      <c r="A610" s="58">
        <v>2018</v>
      </c>
      <c r="B610" s="58" t="s">
        <v>3</v>
      </c>
      <c r="C610" s="58" t="s">
        <v>23</v>
      </c>
      <c r="D610" s="58">
        <v>10</v>
      </c>
      <c r="E610" s="58">
        <v>2.8</v>
      </c>
      <c r="F610" s="59">
        <v>25.118864315095799</v>
      </c>
    </row>
    <row r="611" spans="1:6">
      <c r="A611" s="58">
        <v>2018</v>
      </c>
      <c r="B611" s="58" t="s">
        <v>7</v>
      </c>
      <c r="C611" s="58" t="s">
        <v>16</v>
      </c>
      <c r="D611" s="58">
        <v>21</v>
      </c>
      <c r="E611" s="58">
        <v>2.41</v>
      </c>
      <c r="F611" s="59">
        <v>16.032453906900422</v>
      </c>
    </row>
    <row r="612" spans="1:6">
      <c r="A612" s="58">
        <v>2018</v>
      </c>
      <c r="B612" s="58" t="s">
        <v>7</v>
      </c>
      <c r="C612" s="58" t="s">
        <v>34</v>
      </c>
      <c r="D612" s="58">
        <v>10.6</v>
      </c>
      <c r="E612" s="58">
        <v>2.09</v>
      </c>
      <c r="F612" s="59">
        <v>11.091748152624014</v>
      </c>
    </row>
    <row r="613" spans="1:6">
      <c r="A613" s="58">
        <v>2018</v>
      </c>
      <c r="B613" s="58" t="s">
        <v>3</v>
      </c>
      <c r="C613" s="58" t="s">
        <v>62</v>
      </c>
      <c r="D613" s="58">
        <v>14.7</v>
      </c>
      <c r="E613" s="58">
        <v>2.0299999999999998</v>
      </c>
      <c r="F613" s="59">
        <v>10.351421666793438</v>
      </c>
    </row>
    <row r="614" spans="1:6">
      <c r="A614" s="58">
        <v>2018</v>
      </c>
      <c r="B614" s="58" t="s">
        <v>0</v>
      </c>
      <c r="C614" s="58" t="s">
        <v>15</v>
      </c>
      <c r="D614" s="58">
        <v>12.1</v>
      </c>
      <c r="E614" s="58">
        <v>3.07</v>
      </c>
      <c r="F614" s="59">
        <v>34.276778654645035</v>
      </c>
    </row>
    <row r="615" spans="1:6">
      <c r="A615" s="58">
        <v>2018</v>
      </c>
      <c r="B615" s="58" t="s">
        <v>0</v>
      </c>
      <c r="C615" s="58" t="s">
        <v>21</v>
      </c>
      <c r="D615" s="58">
        <v>10.199999999999999</v>
      </c>
      <c r="E615" s="58">
        <v>2.78</v>
      </c>
      <c r="F615" s="59">
        <v>24.547089156850305</v>
      </c>
    </row>
    <row r="616" spans="1:6">
      <c r="A616" s="58">
        <v>2018</v>
      </c>
      <c r="B616" s="58" t="s">
        <v>19</v>
      </c>
      <c r="C616" s="58" t="s">
        <v>43</v>
      </c>
      <c r="D616" s="58">
        <v>10</v>
      </c>
      <c r="E616" s="58">
        <v>2.95</v>
      </c>
      <c r="F616" s="59">
        <v>29.853826189179614</v>
      </c>
    </row>
    <row r="617" spans="1:6">
      <c r="A617" s="58">
        <v>2018</v>
      </c>
      <c r="B617" s="58" t="s">
        <v>0</v>
      </c>
      <c r="C617" s="58" t="s">
        <v>50</v>
      </c>
      <c r="D617" s="58">
        <v>10</v>
      </c>
      <c r="E617" s="58">
        <v>3.25</v>
      </c>
      <c r="F617" s="59">
        <v>42.169650342858247</v>
      </c>
    </row>
    <row r="618" spans="1:6">
      <c r="A618" s="58">
        <v>2018</v>
      </c>
      <c r="B618" s="58" t="s">
        <v>7</v>
      </c>
      <c r="C618" s="58" t="s">
        <v>12</v>
      </c>
      <c r="D618" s="58">
        <v>11.8</v>
      </c>
      <c r="E618" s="58">
        <v>4.49</v>
      </c>
      <c r="F618" s="59">
        <v>175.79236139586939</v>
      </c>
    </row>
    <row r="619" spans="1:6">
      <c r="A619" s="58">
        <v>2018</v>
      </c>
      <c r="B619" s="58" t="s">
        <v>2</v>
      </c>
      <c r="C619" s="58" t="s">
        <v>46</v>
      </c>
      <c r="D619" s="58">
        <v>24</v>
      </c>
      <c r="E619" s="58">
        <v>2.3199999999999998</v>
      </c>
      <c r="F619" s="59">
        <v>14.454397707459275</v>
      </c>
    </row>
    <row r="620" spans="1:6">
      <c r="A620" s="58">
        <v>2018</v>
      </c>
      <c r="B620" s="58" t="s">
        <v>7</v>
      </c>
      <c r="C620" s="58" t="s">
        <v>34</v>
      </c>
      <c r="D620" s="58">
        <v>13.1</v>
      </c>
      <c r="E620" s="58">
        <v>2.87</v>
      </c>
      <c r="F620" s="59">
        <v>27.227013080779138</v>
      </c>
    </row>
    <row r="621" spans="1:6">
      <c r="A621" s="58">
        <v>2018</v>
      </c>
      <c r="B621" s="58" t="s">
        <v>7</v>
      </c>
      <c r="C621" s="58" t="s">
        <v>8</v>
      </c>
      <c r="D621" s="58">
        <v>10</v>
      </c>
      <c r="E621" s="58">
        <v>2.33</v>
      </c>
      <c r="F621" s="59">
        <v>14.621771744567187</v>
      </c>
    </row>
    <row r="622" spans="1:6">
      <c r="A622" s="58">
        <v>2018</v>
      </c>
      <c r="B622" s="58" t="s">
        <v>7</v>
      </c>
      <c r="C622" s="58" t="s">
        <v>34</v>
      </c>
      <c r="D622" s="58">
        <v>10</v>
      </c>
      <c r="E622" s="58">
        <v>3.3</v>
      </c>
      <c r="F622" s="59">
        <v>44.668359215096324</v>
      </c>
    </row>
    <row r="623" spans="1:6">
      <c r="A623" s="58">
        <v>2018</v>
      </c>
      <c r="B623" s="58" t="s">
        <v>0</v>
      </c>
      <c r="C623" s="58" t="s">
        <v>50</v>
      </c>
      <c r="D623" s="58">
        <v>11.4</v>
      </c>
      <c r="E623" s="58">
        <v>2.7</v>
      </c>
      <c r="F623" s="59">
        <v>22.387211385683404</v>
      </c>
    </row>
    <row r="624" spans="1:6">
      <c r="A624" s="58">
        <v>2018</v>
      </c>
      <c r="B624" s="58" t="s">
        <v>2</v>
      </c>
      <c r="C624" s="58" t="s">
        <v>46</v>
      </c>
      <c r="D624" s="58">
        <v>10</v>
      </c>
      <c r="E624" s="58">
        <v>2.29</v>
      </c>
      <c r="F624" s="59">
        <v>13.963683610559379</v>
      </c>
    </row>
    <row r="625" spans="1:6">
      <c r="A625" s="58">
        <v>2018</v>
      </c>
      <c r="B625" s="58" t="s">
        <v>2</v>
      </c>
      <c r="C625" s="58" t="s">
        <v>6</v>
      </c>
      <c r="D625" s="58">
        <v>14.6</v>
      </c>
      <c r="E625" s="58">
        <v>3.75</v>
      </c>
      <c r="F625" s="59">
        <v>74.98942093324564</v>
      </c>
    </row>
    <row r="626" spans="1:6">
      <c r="A626" s="58">
        <v>2018</v>
      </c>
      <c r="B626" s="58" t="s">
        <v>0</v>
      </c>
      <c r="C626" s="58" t="s">
        <v>21</v>
      </c>
      <c r="D626" s="58">
        <v>15.6</v>
      </c>
      <c r="E626" s="58">
        <v>2.75</v>
      </c>
      <c r="F626" s="59">
        <v>23.713737056616559</v>
      </c>
    </row>
    <row r="627" spans="1:6">
      <c r="A627" s="58">
        <v>2018</v>
      </c>
      <c r="B627" s="58" t="s">
        <v>3</v>
      </c>
      <c r="C627" s="58" t="s">
        <v>5</v>
      </c>
      <c r="D627" s="58">
        <v>12.4</v>
      </c>
      <c r="E627" s="58">
        <v>2.64</v>
      </c>
      <c r="F627" s="59">
        <v>20.8929613085404</v>
      </c>
    </row>
    <row r="628" spans="1:6">
      <c r="A628" s="58">
        <v>2018</v>
      </c>
      <c r="B628" s="58" t="s">
        <v>7</v>
      </c>
      <c r="C628" s="58" t="s">
        <v>8</v>
      </c>
      <c r="D628" s="58">
        <v>10.199999999999999</v>
      </c>
      <c r="E628" s="58">
        <v>2.65</v>
      </c>
      <c r="F628" s="59">
        <v>21.134890398366473</v>
      </c>
    </row>
    <row r="629" spans="1:6">
      <c r="A629" s="58">
        <v>2018</v>
      </c>
      <c r="B629" s="58" t="s">
        <v>3</v>
      </c>
      <c r="C629" s="58" t="s">
        <v>4</v>
      </c>
      <c r="D629" s="58">
        <v>11</v>
      </c>
      <c r="E629" s="58">
        <v>2.4700000000000002</v>
      </c>
      <c r="F629" s="59">
        <v>17.179083871575891</v>
      </c>
    </row>
    <row r="630" spans="1:6">
      <c r="A630" s="58">
        <v>2018</v>
      </c>
      <c r="B630" s="58" t="s">
        <v>0</v>
      </c>
      <c r="C630" s="58" t="s">
        <v>27</v>
      </c>
      <c r="D630" s="58">
        <v>14</v>
      </c>
      <c r="E630" s="58">
        <v>2.5299999999999998</v>
      </c>
      <c r="F630" s="59">
        <v>18.407720014689556</v>
      </c>
    </row>
    <row r="631" spans="1:6">
      <c r="A631" s="58">
        <v>2018</v>
      </c>
      <c r="B631" s="58" t="s">
        <v>0</v>
      </c>
      <c r="C631" s="58" t="s">
        <v>27</v>
      </c>
      <c r="D631" s="58">
        <v>19.8</v>
      </c>
      <c r="E631" s="58">
        <v>2.75</v>
      </c>
      <c r="F631" s="59">
        <v>23.713737056616559</v>
      </c>
    </row>
    <row r="632" spans="1:6">
      <c r="A632" s="58">
        <v>2018</v>
      </c>
      <c r="B632" s="58" t="s">
        <v>2</v>
      </c>
      <c r="C632" s="58" t="s">
        <v>13</v>
      </c>
      <c r="D632" s="58">
        <v>10</v>
      </c>
      <c r="E632" s="58">
        <v>3.35</v>
      </c>
      <c r="F632" s="59">
        <v>47.315125896148068</v>
      </c>
    </row>
    <row r="633" spans="1:6">
      <c r="A633" s="58">
        <v>2018</v>
      </c>
      <c r="B633" s="58" t="s">
        <v>2</v>
      </c>
      <c r="C633" s="58" t="s">
        <v>6</v>
      </c>
      <c r="D633" s="58">
        <v>11.7</v>
      </c>
      <c r="E633" s="58">
        <v>2.83</v>
      </c>
      <c r="F633" s="59">
        <v>26.001595631652727</v>
      </c>
    </row>
    <row r="634" spans="1:6">
      <c r="A634" s="58">
        <v>2018</v>
      </c>
      <c r="B634" s="58" t="s">
        <v>7</v>
      </c>
      <c r="C634" s="58" t="s">
        <v>34</v>
      </c>
      <c r="D634" s="58">
        <v>10</v>
      </c>
      <c r="E634" s="58">
        <v>2.73</v>
      </c>
      <c r="F634" s="59">
        <v>23.173946499684792</v>
      </c>
    </row>
    <row r="635" spans="1:6">
      <c r="A635" s="58">
        <v>2018</v>
      </c>
      <c r="B635" s="58" t="s">
        <v>7</v>
      </c>
      <c r="C635" s="58" t="s">
        <v>34</v>
      </c>
      <c r="D635" s="58">
        <v>27.6</v>
      </c>
      <c r="E635" s="58">
        <v>3.51</v>
      </c>
      <c r="F635" s="59">
        <v>56.885293084384152</v>
      </c>
    </row>
    <row r="636" spans="1:6">
      <c r="A636" s="58">
        <v>2018</v>
      </c>
      <c r="B636" s="58" t="s">
        <v>0</v>
      </c>
      <c r="C636" s="58" t="s">
        <v>28</v>
      </c>
      <c r="D636" s="58">
        <v>10</v>
      </c>
      <c r="E636" s="58">
        <v>2.44</v>
      </c>
      <c r="F636" s="59">
        <v>16.595869074375614</v>
      </c>
    </row>
    <row r="637" spans="1:6">
      <c r="A637" s="58">
        <v>2018</v>
      </c>
      <c r="B637" s="58" t="s">
        <v>3</v>
      </c>
      <c r="C637" s="58" t="s">
        <v>61</v>
      </c>
      <c r="D637" s="58">
        <v>18.899999999999999</v>
      </c>
      <c r="E637" s="58">
        <v>2.0699999999999998</v>
      </c>
      <c r="F637" s="59">
        <v>10.839269140212034</v>
      </c>
    </row>
    <row r="638" spans="1:6">
      <c r="A638" s="58">
        <v>2018</v>
      </c>
      <c r="B638" s="58" t="s">
        <v>3</v>
      </c>
      <c r="C638" s="58" t="s">
        <v>11</v>
      </c>
      <c r="D638" s="58">
        <v>12.6</v>
      </c>
      <c r="E638" s="58">
        <v>2.68</v>
      </c>
      <c r="F638" s="59">
        <v>21.877616239495538</v>
      </c>
    </row>
    <row r="639" spans="1:6">
      <c r="A639" s="58">
        <v>2018</v>
      </c>
      <c r="B639" s="58" t="s">
        <v>3</v>
      </c>
      <c r="C639" s="58" t="s">
        <v>29</v>
      </c>
      <c r="D639" s="58">
        <v>10</v>
      </c>
      <c r="E639" s="58">
        <v>2.17</v>
      </c>
      <c r="F639" s="59">
        <v>12.161860006463684</v>
      </c>
    </row>
    <row r="640" spans="1:6">
      <c r="A640" s="58">
        <v>2018</v>
      </c>
      <c r="B640" s="58" t="s">
        <v>19</v>
      </c>
      <c r="C640" s="58" t="s">
        <v>48</v>
      </c>
      <c r="D640" s="58">
        <v>11.7</v>
      </c>
      <c r="E640" s="58">
        <v>2.79</v>
      </c>
      <c r="F640" s="59">
        <v>24.831331052955715</v>
      </c>
    </row>
    <row r="641" spans="1:6">
      <c r="A641" s="58">
        <v>2018</v>
      </c>
      <c r="B641" s="58" t="s">
        <v>3</v>
      </c>
      <c r="C641" s="58" t="s">
        <v>29</v>
      </c>
      <c r="D641" s="58">
        <v>12.8</v>
      </c>
      <c r="E641" s="58">
        <v>2.52</v>
      </c>
      <c r="F641" s="59">
        <v>18.197008586099841</v>
      </c>
    </row>
    <row r="642" spans="1:6">
      <c r="A642" s="58">
        <v>2018</v>
      </c>
      <c r="B642" s="58" t="s">
        <v>19</v>
      </c>
      <c r="C642" s="58" t="s">
        <v>47</v>
      </c>
      <c r="D642" s="58">
        <v>10</v>
      </c>
      <c r="E642" s="58">
        <v>2.79</v>
      </c>
      <c r="F642" s="59">
        <v>24.831331052955715</v>
      </c>
    </row>
    <row r="643" spans="1:6">
      <c r="A643" s="58">
        <v>2018</v>
      </c>
      <c r="B643" s="58" t="s">
        <v>3</v>
      </c>
      <c r="C643" s="58" t="s">
        <v>17</v>
      </c>
      <c r="D643" s="58">
        <v>21.7</v>
      </c>
      <c r="E643" s="58">
        <v>2.2200000000000002</v>
      </c>
      <c r="F643" s="59">
        <v>12.882495516931346</v>
      </c>
    </row>
    <row r="644" spans="1:6">
      <c r="A644" s="58">
        <v>2018</v>
      </c>
      <c r="B644" s="58" t="s">
        <v>3</v>
      </c>
      <c r="C644" s="58" t="s">
        <v>61</v>
      </c>
      <c r="D644" s="58">
        <v>29.5</v>
      </c>
      <c r="E644" s="58">
        <v>1.62</v>
      </c>
      <c r="F644" s="59">
        <v>6.4565422903465572</v>
      </c>
    </row>
    <row r="645" spans="1:6">
      <c r="A645" s="58">
        <v>2018</v>
      </c>
      <c r="B645" s="58" t="s">
        <v>0</v>
      </c>
      <c r="C645" s="58" t="s">
        <v>24</v>
      </c>
      <c r="D645" s="58">
        <v>11.6</v>
      </c>
      <c r="E645" s="58">
        <v>2.58</v>
      </c>
      <c r="F645" s="59">
        <v>19.498445997580465</v>
      </c>
    </row>
    <row r="646" spans="1:6">
      <c r="A646" s="58">
        <v>2018</v>
      </c>
      <c r="B646" s="58" t="s">
        <v>2</v>
      </c>
      <c r="C646" s="58" t="s">
        <v>6</v>
      </c>
      <c r="D646" s="58">
        <v>10</v>
      </c>
      <c r="E646" s="58">
        <v>2.25</v>
      </c>
      <c r="F646" s="59">
        <v>13.335214321633245</v>
      </c>
    </row>
    <row r="647" spans="1:6">
      <c r="A647" s="58">
        <v>2018</v>
      </c>
      <c r="B647" s="58" t="s">
        <v>0</v>
      </c>
      <c r="C647" s="58" t="s">
        <v>30</v>
      </c>
      <c r="D647" s="58">
        <v>10</v>
      </c>
      <c r="E647" s="58">
        <v>3.53</v>
      </c>
      <c r="F647" s="59">
        <v>58.210321777087145</v>
      </c>
    </row>
    <row r="648" spans="1:6">
      <c r="A648" s="58">
        <v>2018</v>
      </c>
      <c r="B648" s="58" t="s">
        <v>2</v>
      </c>
      <c r="C648" s="58" t="s">
        <v>13</v>
      </c>
      <c r="D648" s="58">
        <v>10</v>
      </c>
      <c r="E648" s="58">
        <v>3.27</v>
      </c>
      <c r="F648" s="59">
        <v>43.151907682776539</v>
      </c>
    </row>
    <row r="649" spans="1:6">
      <c r="A649" s="58">
        <v>2018</v>
      </c>
      <c r="B649" s="58" t="s">
        <v>3</v>
      </c>
      <c r="C649" s="58" t="s">
        <v>62</v>
      </c>
      <c r="D649" s="58">
        <v>10</v>
      </c>
      <c r="E649" s="58">
        <v>2.31</v>
      </c>
      <c r="F649" s="59">
        <v>14.288939585111036</v>
      </c>
    </row>
    <row r="650" spans="1:6">
      <c r="A650" s="58">
        <v>2018</v>
      </c>
      <c r="B650" s="58" t="s">
        <v>7</v>
      </c>
      <c r="C650" s="58" t="s">
        <v>12</v>
      </c>
      <c r="D650" s="58">
        <v>10</v>
      </c>
      <c r="E650" s="58">
        <v>2.38</v>
      </c>
      <c r="F650" s="59">
        <v>15.488166189124817</v>
      </c>
    </row>
    <row r="651" spans="1:6">
      <c r="A651" s="58">
        <v>2018</v>
      </c>
      <c r="B651" s="58" t="s">
        <v>7</v>
      </c>
      <c r="C651" s="58" t="s">
        <v>8</v>
      </c>
      <c r="D651" s="58">
        <v>10</v>
      </c>
      <c r="E651" s="58">
        <v>1.92</v>
      </c>
      <c r="F651" s="59">
        <v>9.1201083935590983</v>
      </c>
    </row>
    <row r="652" spans="1:6">
      <c r="A652" s="58">
        <v>2018</v>
      </c>
      <c r="B652" s="58" t="s">
        <v>3</v>
      </c>
      <c r="C652" s="58" t="s">
        <v>17</v>
      </c>
      <c r="D652" s="58">
        <v>15.8</v>
      </c>
      <c r="E652" s="58">
        <v>2.69</v>
      </c>
      <c r="F652" s="59">
        <v>22.130947096056378</v>
      </c>
    </row>
    <row r="653" spans="1:6">
      <c r="A653" s="58">
        <v>2018</v>
      </c>
      <c r="B653" s="58" t="s">
        <v>2</v>
      </c>
      <c r="C653" s="58" t="s">
        <v>13</v>
      </c>
      <c r="D653" s="58">
        <v>61.4</v>
      </c>
      <c r="E653" s="58">
        <v>3.16</v>
      </c>
      <c r="F653" s="59">
        <v>38.018939632056139</v>
      </c>
    </row>
    <row r="654" spans="1:6">
      <c r="A654" s="58">
        <v>2018</v>
      </c>
      <c r="B654" s="58" t="s">
        <v>3</v>
      </c>
      <c r="C654" s="58" t="s">
        <v>5</v>
      </c>
      <c r="D654" s="58">
        <v>26.2</v>
      </c>
      <c r="E654" s="58">
        <v>3.32</v>
      </c>
      <c r="F654" s="59">
        <v>45.708818961487509</v>
      </c>
    </row>
    <row r="655" spans="1:6">
      <c r="A655" s="58">
        <v>2018</v>
      </c>
      <c r="B655" s="58" t="s">
        <v>3</v>
      </c>
      <c r="C655" s="58" t="s">
        <v>5</v>
      </c>
      <c r="D655" s="58">
        <v>28.7</v>
      </c>
      <c r="E655" s="58">
        <v>3.27</v>
      </c>
      <c r="F655" s="59">
        <v>43.151907682776539</v>
      </c>
    </row>
    <row r="656" spans="1:6">
      <c r="A656" s="58">
        <v>2018</v>
      </c>
      <c r="B656" s="58" t="s">
        <v>3</v>
      </c>
      <c r="C656" s="58" t="s">
        <v>5</v>
      </c>
      <c r="D656" s="58">
        <v>41.6</v>
      </c>
      <c r="E656" s="58">
        <v>3.23</v>
      </c>
      <c r="F656" s="59">
        <v>41.209751909733022</v>
      </c>
    </row>
    <row r="657" spans="1:6">
      <c r="A657" s="58">
        <v>2018</v>
      </c>
      <c r="B657" s="58" t="s">
        <v>3</v>
      </c>
      <c r="C657" s="58" t="s">
        <v>61</v>
      </c>
      <c r="D657" s="58">
        <v>23.5</v>
      </c>
      <c r="E657" s="58">
        <v>3.07</v>
      </c>
      <c r="F657" s="59">
        <v>34.276778654645035</v>
      </c>
    </row>
    <row r="658" spans="1:6">
      <c r="A658" s="58">
        <v>2018</v>
      </c>
      <c r="B658" s="58" t="s">
        <v>3</v>
      </c>
      <c r="C658" s="58" t="s">
        <v>5</v>
      </c>
      <c r="D658" s="58">
        <v>14.8</v>
      </c>
      <c r="E658" s="58">
        <v>3.21</v>
      </c>
      <c r="F658" s="59">
        <v>40.27170343254592</v>
      </c>
    </row>
    <row r="659" spans="1:6">
      <c r="A659" s="58">
        <v>2018</v>
      </c>
      <c r="B659" s="58" t="s">
        <v>3</v>
      </c>
      <c r="C659" s="58" t="s">
        <v>9</v>
      </c>
      <c r="D659" s="58">
        <v>10</v>
      </c>
      <c r="E659" s="58">
        <v>2.4500000000000002</v>
      </c>
      <c r="F659" s="59">
        <v>16.788040181225607</v>
      </c>
    </row>
    <row r="660" spans="1:6">
      <c r="A660" s="58">
        <v>2018</v>
      </c>
      <c r="B660" s="58" t="s">
        <v>7</v>
      </c>
      <c r="C660" s="58" t="s">
        <v>12</v>
      </c>
      <c r="D660" s="58">
        <v>10</v>
      </c>
      <c r="E660" s="58">
        <v>2.42</v>
      </c>
      <c r="F660" s="59">
        <v>16.218100973589298</v>
      </c>
    </row>
    <row r="661" spans="1:6">
      <c r="A661" s="58">
        <v>2018</v>
      </c>
      <c r="B661" s="58" t="s">
        <v>3</v>
      </c>
      <c r="C661" s="58" t="s">
        <v>4</v>
      </c>
      <c r="D661" s="58">
        <v>16.5</v>
      </c>
      <c r="E661" s="58">
        <v>2.66</v>
      </c>
      <c r="F661" s="59">
        <v>21.379620895022335</v>
      </c>
    </row>
    <row r="662" spans="1:6">
      <c r="A662" s="58">
        <v>2018</v>
      </c>
      <c r="B662" s="58" t="s">
        <v>2</v>
      </c>
      <c r="C662" s="58" t="s">
        <v>41</v>
      </c>
      <c r="D662" s="58">
        <v>19.8</v>
      </c>
      <c r="E662" s="58">
        <v>2.27</v>
      </c>
      <c r="F662" s="59">
        <v>13.645831365889249</v>
      </c>
    </row>
    <row r="663" spans="1:6">
      <c r="A663" s="58">
        <v>2018</v>
      </c>
      <c r="B663" s="58" t="s">
        <v>3</v>
      </c>
      <c r="C663" s="58" t="s">
        <v>62</v>
      </c>
      <c r="D663" s="58">
        <v>10</v>
      </c>
      <c r="E663" s="58">
        <v>2.6</v>
      </c>
      <c r="F663" s="59">
        <v>19.952623149688804</v>
      </c>
    </row>
    <row r="664" spans="1:6">
      <c r="A664" s="58">
        <v>2018</v>
      </c>
      <c r="B664" s="58" t="s">
        <v>7</v>
      </c>
      <c r="C664" s="58" t="s">
        <v>8</v>
      </c>
      <c r="D664" s="58">
        <v>10</v>
      </c>
      <c r="E664" s="58">
        <v>2.5099999999999998</v>
      </c>
      <c r="F664" s="59">
        <v>17.988709151287878</v>
      </c>
    </row>
    <row r="665" spans="1:6">
      <c r="A665" s="58">
        <v>2018</v>
      </c>
      <c r="B665" s="58" t="s">
        <v>3</v>
      </c>
      <c r="C665" s="58" t="s">
        <v>61</v>
      </c>
      <c r="D665" s="58">
        <v>20.9</v>
      </c>
      <c r="E665" s="58">
        <v>2.5</v>
      </c>
      <c r="F665" s="59">
        <v>17.782794100389236</v>
      </c>
    </row>
    <row r="666" spans="1:6">
      <c r="A666" s="58">
        <v>2018</v>
      </c>
      <c r="B666" s="58" t="s">
        <v>2</v>
      </c>
      <c r="C666" s="58" t="s">
        <v>6</v>
      </c>
      <c r="D666" s="58">
        <v>10</v>
      </c>
      <c r="E666" s="58">
        <v>3.59</v>
      </c>
      <c r="F666" s="59">
        <v>62.373483548241964</v>
      </c>
    </row>
    <row r="667" spans="1:6">
      <c r="A667" s="58">
        <v>2018</v>
      </c>
      <c r="B667" s="58" t="s">
        <v>3</v>
      </c>
      <c r="C667" s="58" t="s">
        <v>62</v>
      </c>
      <c r="D667" s="58">
        <v>14.1</v>
      </c>
      <c r="E667" s="58">
        <v>2.44</v>
      </c>
      <c r="F667" s="59">
        <v>16.595869074375614</v>
      </c>
    </row>
    <row r="668" spans="1:6">
      <c r="A668" s="58">
        <v>2018</v>
      </c>
      <c r="B668" s="58" t="s">
        <v>2</v>
      </c>
      <c r="C668" s="58" t="s">
        <v>26</v>
      </c>
      <c r="D668" s="58">
        <v>10</v>
      </c>
      <c r="E668" s="58">
        <v>2.94</v>
      </c>
      <c r="F668" s="59">
        <v>29.512092266663863</v>
      </c>
    </row>
    <row r="669" spans="1:6">
      <c r="A669" s="58">
        <v>2018</v>
      </c>
      <c r="B669" s="58" t="s">
        <v>7</v>
      </c>
      <c r="C669" s="58" t="s">
        <v>8</v>
      </c>
      <c r="D669" s="58">
        <v>10</v>
      </c>
      <c r="E669" s="58">
        <v>2.48</v>
      </c>
      <c r="F669" s="59">
        <v>17.378008287493756</v>
      </c>
    </row>
    <row r="670" spans="1:6">
      <c r="A670" s="58">
        <v>2018</v>
      </c>
      <c r="B670" s="58" t="s">
        <v>0</v>
      </c>
      <c r="C670" s="58" t="s">
        <v>24</v>
      </c>
      <c r="D670" s="58">
        <v>10</v>
      </c>
      <c r="E670" s="58">
        <v>2.63</v>
      </c>
      <c r="F670" s="59">
        <v>20.6538015581053</v>
      </c>
    </row>
    <row r="671" spans="1:6">
      <c r="A671" s="58">
        <v>2018</v>
      </c>
      <c r="B671" s="58" t="s">
        <v>7</v>
      </c>
      <c r="C671" s="58" t="s">
        <v>8</v>
      </c>
      <c r="D671" s="58">
        <v>10</v>
      </c>
      <c r="E671" s="58">
        <v>1.99</v>
      </c>
      <c r="F671" s="59">
        <v>9.885530946569391</v>
      </c>
    </row>
    <row r="672" spans="1:6">
      <c r="A672" s="58">
        <v>2018</v>
      </c>
      <c r="B672" s="58" t="s">
        <v>19</v>
      </c>
      <c r="C672" s="58" t="s">
        <v>43</v>
      </c>
      <c r="D672" s="58">
        <v>10</v>
      </c>
      <c r="E672" s="58">
        <v>2.75</v>
      </c>
      <c r="F672" s="59">
        <v>23.713737056616559</v>
      </c>
    </row>
    <row r="673" spans="1:6">
      <c r="A673" s="58">
        <v>2018</v>
      </c>
      <c r="B673" s="58" t="s">
        <v>19</v>
      </c>
      <c r="C673" s="58" t="s">
        <v>20</v>
      </c>
      <c r="D673" s="58">
        <v>10</v>
      </c>
      <c r="E673" s="58">
        <v>2.44</v>
      </c>
      <c r="F673" s="59">
        <v>16.595869074375614</v>
      </c>
    </row>
    <row r="674" spans="1:6">
      <c r="A674" s="58">
        <v>2018</v>
      </c>
      <c r="B674" s="58" t="s">
        <v>3</v>
      </c>
      <c r="C674" s="58" t="s">
        <v>61</v>
      </c>
      <c r="D674" s="58">
        <v>10</v>
      </c>
      <c r="E674" s="58">
        <v>3.18</v>
      </c>
      <c r="F674" s="59">
        <v>38.904514499428075</v>
      </c>
    </row>
    <row r="675" spans="1:6">
      <c r="A675" s="58">
        <v>2018</v>
      </c>
      <c r="B675" s="58" t="s">
        <v>7</v>
      </c>
      <c r="C675" s="58" t="s">
        <v>34</v>
      </c>
      <c r="D675" s="58">
        <v>10</v>
      </c>
      <c r="E675" s="58">
        <v>2.75</v>
      </c>
      <c r="F675" s="59">
        <v>23.713737056616559</v>
      </c>
    </row>
    <row r="676" spans="1:6">
      <c r="A676" s="58">
        <v>2018</v>
      </c>
      <c r="B676" s="58" t="s">
        <v>2</v>
      </c>
      <c r="C676" s="58" t="s">
        <v>6</v>
      </c>
      <c r="D676" s="58">
        <v>10</v>
      </c>
      <c r="E676" s="58">
        <v>3.13</v>
      </c>
      <c r="F676" s="59">
        <v>36.728230049808474</v>
      </c>
    </row>
    <row r="677" spans="1:6">
      <c r="A677" s="58">
        <v>2018</v>
      </c>
      <c r="B677" s="58" t="s">
        <v>19</v>
      </c>
      <c r="C677" s="58" t="s">
        <v>19</v>
      </c>
      <c r="D677" s="58">
        <v>10</v>
      </c>
      <c r="E677" s="58">
        <v>2.95</v>
      </c>
      <c r="F677" s="59">
        <v>29.853826189179614</v>
      </c>
    </row>
    <row r="678" spans="1:6">
      <c r="A678" s="58">
        <v>2018</v>
      </c>
      <c r="B678" s="58" t="s">
        <v>0</v>
      </c>
      <c r="C678" s="58" t="s">
        <v>50</v>
      </c>
      <c r="D678" s="58">
        <v>16.399999999999999</v>
      </c>
      <c r="E678" s="58">
        <v>2.87</v>
      </c>
      <c r="F678" s="59">
        <v>27.227013080779138</v>
      </c>
    </row>
    <row r="679" spans="1:6">
      <c r="A679" s="58">
        <v>2018</v>
      </c>
      <c r="B679" s="58" t="s">
        <v>2</v>
      </c>
      <c r="C679" s="58" t="s">
        <v>6</v>
      </c>
      <c r="D679" s="58">
        <v>17.600000000000001</v>
      </c>
      <c r="E679" s="58">
        <v>3.9</v>
      </c>
      <c r="F679" s="59">
        <v>89.125093813374562</v>
      </c>
    </row>
    <row r="680" spans="1:6">
      <c r="A680" s="58">
        <v>2018</v>
      </c>
      <c r="B680" s="58" t="s">
        <v>0</v>
      </c>
      <c r="C680" s="58" t="s">
        <v>50</v>
      </c>
      <c r="D680" s="58">
        <v>16.7</v>
      </c>
      <c r="E680" s="58">
        <v>2.68</v>
      </c>
      <c r="F680" s="59">
        <v>21.877616239495538</v>
      </c>
    </row>
    <row r="681" spans="1:6">
      <c r="A681" s="58">
        <v>2018</v>
      </c>
      <c r="B681" s="58" t="s">
        <v>2</v>
      </c>
      <c r="C681" s="58" t="s">
        <v>6</v>
      </c>
      <c r="D681" s="58">
        <v>10</v>
      </c>
      <c r="E681" s="58">
        <v>2.93</v>
      </c>
      <c r="F681" s="59">
        <v>29.174270140011689</v>
      </c>
    </row>
    <row r="682" spans="1:6">
      <c r="A682" s="58">
        <v>2018</v>
      </c>
      <c r="B682" s="58" t="s">
        <v>3</v>
      </c>
      <c r="C682" s="58" t="s">
        <v>17</v>
      </c>
      <c r="D682" s="58">
        <v>10</v>
      </c>
      <c r="E682" s="58">
        <v>2.38</v>
      </c>
      <c r="F682" s="59">
        <v>15.488166189124817</v>
      </c>
    </row>
    <row r="683" spans="1:6">
      <c r="A683" s="58">
        <v>2018</v>
      </c>
      <c r="B683" s="58" t="s">
        <v>19</v>
      </c>
      <c r="C683" s="58" t="s">
        <v>43</v>
      </c>
      <c r="D683" s="58">
        <v>13</v>
      </c>
      <c r="E683" s="58">
        <v>2.7</v>
      </c>
      <c r="F683" s="59">
        <v>22.387211385683404</v>
      </c>
    </row>
    <row r="684" spans="1:6">
      <c r="A684" s="58">
        <v>2018</v>
      </c>
      <c r="B684" s="58" t="s">
        <v>7</v>
      </c>
      <c r="C684" s="58" t="s">
        <v>16</v>
      </c>
      <c r="D684" s="58">
        <v>19.8</v>
      </c>
      <c r="E684" s="58">
        <v>2.0099999999999998</v>
      </c>
      <c r="F684" s="59">
        <v>10.115794542598987</v>
      </c>
    </row>
    <row r="685" spans="1:6">
      <c r="A685" s="58">
        <v>2018</v>
      </c>
      <c r="B685" s="58" t="s">
        <v>0</v>
      </c>
      <c r="C685" s="58" t="s">
        <v>25</v>
      </c>
      <c r="D685" s="58">
        <v>16.399999999999999</v>
      </c>
      <c r="E685" s="58">
        <v>2.92</v>
      </c>
      <c r="F685" s="59">
        <v>28.840315031266066</v>
      </c>
    </row>
    <row r="686" spans="1:6">
      <c r="A686" s="58">
        <v>2018</v>
      </c>
      <c r="B686" s="58" t="s">
        <v>2</v>
      </c>
      <c r="C686" s="58" t="s">
        <v>6</v>
      </c>
      <c r="D686" s="58">
        <v>10</v>
      </c>
      <c r="E686" s="58">
        <v>2.7</v>
      </c>
      <c r="F686" s="59">
        <v>22.387211385683404</v>
      </c>
    </row>
    <row r="687" spans="1:6">
      <c r="A687" s="58">
        <v>2018</v>
      </c>
      <c r="B687" s="58" t="s">
        <v>2</v>
      </c>
      <c r="C687" s="58" t="s">
        <v>6</v>
      </c>
      <c r="D687" s="58">
        <v>10</v>
      </c>
      <c r="E687" s="58">
        <v>2.37</v>
      </c>
      <c r="F687" s="59">
        <v>15.310874616820305</v>
      </c>
    </row>
    <row r="688" spans="1:6">
      <c r="A688" s="58">
        <v>2018</v>
      </c>
      <c r="B688" s="58" t="s">
        <v>3</v>
      </c>
      <c r="C688" s="58" t="s">
        <v>4</v>
      </c>
      <c r="D688" s="58">
        <v>19.2</v>
      </c>
      <c r="E688" s="58">
        <v>2.59</v>
      </c>
      <c r="F688" s="59">
        <v>19.724227361148539</v>
      </c>
    </row>
    <row r="689" spans="1:6">
      <c r="A689" s="58">
        <v>2018</v>
      </c>
      <c r="B689" s="58" t="s">
        <v>7</v>
      </c>
      <c r="C689" s="58" t="s">
        <v>8</v>
      </c>
      <c r="D689" s="58">
        <v>10</v>
      </c>
      <c r="E689" s="58">
        <v>2.12</v>
      </c>
      <c r="F689" s="59">
        <v>11.481536214968834</v>
      </c>
    </row>
    <row r="690" spans="1:6">
      <c r="A690" s="58">
        <v>2018</v>
      </c>
      <c r="B690" s="58" t="s">
        <v>2</v>
      </c>
      <c r="C690" s="58" t="s">
        <v>6</v>
      </c>
      <c r="D690" s="58">
        <v>12.2</v>
      </c>
      <c r="E690" s="58">
        <v>2.82</v>
      </c>
      <c r="F690" s="59">
        <v>25.703957827688647</v>
      </c>
    </row>
    <row r="691" spans="1:6">
      <c r="A691" s="58">
        <v>2018</v>
      </c>
      <c r="B691" s="58" t="s">
        <v>0</v>
      </c>
      <c r="C691" s="58" t="s">
        <v>36</v>
      </c>
      <c r="D691" s="58">
        <v>13.3</v>
      </c>
      <c r="E691" s="58">
        <v>2.54</v>
      </c>
      <c r="F691" s="59">
        <v>18.62087136662868</v>
      </c>
    </row>
    <row r="692" spans="1:6">
      <c r="A692" s="58">
        <v>2018</v>
      </c>
      <c r="B692" s="58" t="s">
        <v>2</v>
      </c>
      <c r="C692" s="58" t="s">
        <v>26</v>
      </c>
      <c r="D692" s="58">
        <v>18.100000000000001</v>
      </c>
      <c r="E692" s="58">
        <v>2.09</v>
      </c>
      <c r="F692" s="59">
        <v>11.091748152624014</v>
      </c>
    </row>
    <row r="693" spans="1:6">
      <c r="A693" s="58">
        <v>2018</v>
      </c>
      <c r="B693" s="58" t="s">
        <v>0</v>
      </c>
      <c r="C693" s="58" t="s">
        <v>50</v>
      </c>
      <c r="D693" s="58">
        <v>13.7</v>
      </c>
      <c r="E693" s="58">
        <v>2.36</v>
      </c>
      <c r="F693" s="59">
        <v>15.135612484362087</v>
      </c>
    </row>
    <row r="694" spans="1:6">
      <c r="A694" s="58">
        <v>2018</v>
      </c>
      <c r="B694" s="58" t="s">
        <v>0</v>
      </c>
      <c r="C694" s="58" t="s">
        <v>21</v>
      </c>
      <c r="D694" s="58">
        <v>13</v>
      </c>
      <c r="E694" s="58">
        <v>2.61</v>
      </c>
      <c r="F694" s="59">
        <v>20.183663636815609</v>
      </c>
    </row>
    <row r="695" spans="1:6">
      <c r="A695" s="58">
        <v>2018</v>
      </c>
      <c r="B695" s="58" t="s">
        <v>2</v>
      </c>
      <c r="C695" s="58" t="s">
        <v>13</v>
      </c>
      <c r="D695" s="58">
        <v>12.5</v>
      </c>
      <c r="E695" s="58">
        <v>2.71</v>
      </c>
      <c r="F695" s="59">
        <v>22.646443075930605</v>
      </c>
    </row>
    <row r="696" spans="1:6">
      <c r="A696" s="58">
        <v>2018</v>
      </c>
      <c r="B696" s="58" t="s">
        <v>2</v>
      </c>
      <c r="C696" s="58" t="s">
        <v>6</v>
      </c>
      <c r="D696" s="58">
        <v>10</v>
      </c>
      <c r="E696" s="58">
        <v>4.3099999999999996</v>
      </c>
      <c r="F696" s="59">
        <v>142.88939585111027</v>
      </c>
    </row>
    <row r="697" spans="1:6">
      <c r="A697" s="58">
        <v>2018</v>
      </c>
      <c r="B697" s="58" t="s">
        <v>7</v>
      </c>
      <c r="C697" s="58" t="s">
        <v>8</v>
      </c>
      <c r="D697" s="58">
        <v>10</v>
      </c>
      <c r="E697" s="58">
        <v>2.2599999999999998</v>
      </c>
      <c r="F697" s="59">
        <v>13.489628825916535</v>
      </c>
    </row>
    <row r="698" spans="1:6">
      <c r="A698" s="58">
        <v>2018</v>
      </c>
      <c r="B698" s="58" t="s">
        <v>3</v>
      </c>
      <c r="C698" s="58" t="s">
        <v>17</v>
      </c>
      <c r="D698" s="58">
        <v>17.8</v>
      </c>
      <c r="E698" s="58">
        <v>2.98</v>
      </c>
      <c r="F698" s="59">
        <v>30.902954325135919</v>
      </c>
    </row>
    <row r="699" spans="1:6">
      <c r="A699" s="58">
        <v>2018</v>
      </c>
      <c r="B699" s="58" t="s">
        <v>2</v>
      </c>
      <c r="C699" s="58" t="s">
        <v>6</v>
      </c>
      <c r="D699" s="58">
        <v>10</v>
      </c>
      <c r="E699" s="58">
        <v>2.27</v>
      </c>
      <c r="F699" s="59">
        <v>13.645831365889249</v>
      </c>
    </row>
    <row r="700" spans="1:6">
      <c r="A700" s="58">
        <v>2018</v>
      </c>
      <c r="B700" s="58" t="s">
        <v>2</v>
      </c>
      <c r="C700" s="58" t="s">
        <v>13</v>
      </c>
      <c r="D700" s="58">
        <v>10</v>
      </c>
      <c r="E700" s="58">
        <v>3.17</v>
      </c>
      <c r="F700" s="59">
        <v>38.45917820453537</v>
      </c>
    </row>
    <row r="701" spans="1:6">
      <c r="A701" s="58">
        <v>2018</v>
      </c>
      <c r="B701" s="58" t="s">
        <v>7</v>
      </c>
      <c r="C701" s="58" t="s">
        <v>12</v>
      </c>
      <c r="D701" s="58">
        <v>12.3</v>
      </c>
      <c r="E701" s="58">
        <v>2.64</v>
      </c>
      <c r="F701" s="59">
        <v>20.8929613085404</v>
      </c>
    </row>
    <row r="702" spans="1:6">
      <c r="A702" s="58">
        <v>2018</v>
      </c>
      <c r="B702" s="58" t="s">
        <v>7</v>
      </c>
      <c r="C702" s="58" t="s">
        <v>8</v>
      </c>
      <c r="D702" s="58">
        <v>10</v>
      </c>
      <c r="E702" s="58">
        <v>2.67</v>
      </c>
      <c r="F702" s="59">
        <v>21.627185237270204</v>
      </c>
    </row>
    <row r="703" spans="1:6">
      <c r="A703" s="58">
        <v>2018</v>
      </c>
      <c r="B703" s="58" t="s">
        <v>7</v>
      </c>
      <c r="C703" s="58" t="s">
        <v>16</v>
      </c>
      <c r="D703" s="58">
        <v>10</v>
      </c>
      <c r="E703" s="58">
        <v>3.11</v>
      </c>
      <c r="F703" s="59">
        <v>35.892193464500529</v>
      </c>
    </row>
    <row r="704" spans="1:6">
      <c r="A704" s="58">
        <v>2018</v>
      </c>
      <c r="B704" s="58" t="s">
        <v>7</v>
      </c>
      <c r="C704" s="58" t="s">
        <v>12</v>
      </c>
      <c r="D704" s="58">
        <v>19.3</v>
      </c>
      <c r="E704" s="58">
        <v>2.77</v>
      </c>
      <c r="F704" s="59">
        <v>24.266100950824168</v>
      </c>
    </row>
    <row r="705" spans="1:6">
      <c r="A705" s="58">
        <v>2018</v>
      </c>
      <c r="B705" s="58" t="s">
        <v>7</v>
      </c>
      <c r="C705" s="58" t="s">
        <v>12</v>
      </c>
      <c r="D705" s="58">
        <v>10</v>
      </c>
      <c r="E705" s="58">
        <v>2.02</v>
      </c>
      <c r="F705" s="59">
        <v>10.232929922807543</v>
      </c>
    </row>
    <row r="706" spans="1:6">
      <c r="A706" s="58">
        <v>2018</v>
      </c>
      <c r="B706" s="58" t="s">
        <v>7</v>
      </c>
      <c r="C706" s="58" t="s">
        <v>12</v>
      </c>
      <c r="D706" s="58">
        <v>10</v>
      </c>
      <c r="E706" s="58">
        <v>2.54</v>
      </c>
      <c r="F706" s="59">
        <v>18.62087136662868</v>
      </c>
    </row>
    <row r="707" spans="1:6">
      <c r="A707" s="58">
        <v>2018</v>
      </c>
      <c r="B707" s="58" t="s">
        <v>3</v>
      </c>
      <c r="C707" s="58" t="s">
        <v>59</v>
      </c>
      <c r="D707" s="58">
        <v>10</v>
      </c>
      <c r="E707" s="58">
        <v>2.69</v>
      </c>
      <c r="F707" s="59">
        <v>22.130947096056378</v>
      </c>
    </row>
    <row r="708" spans="1:6">
      <c r="A708" s="58">
        <v>2018</v>
      </c>
      <c r="B708" s="58" t="s">
        <v>2</v>
      </c>
      <c r="C708" s="58" t="s">
        <v>6</v>
      </c>
      <c r="D708" s="58">
        <v>12.4</v>
      </c>
      <c r="E708" s="58">
        <v>2.82</v>
      </c>
      <c r="F708" s="59">
        <v>25.703957827688647</v>
      </c>
    </row>
    <row r="709" spans="1:6">
      <c r="A709" s="58">
        <v>2018</v>
      </c>
      <c r="B709" s="58" t="s">
        <v>0</v>
      </c>
      <c r="C709" s="58" t="s">
        <v>50</v>
      </c>
      <c r="D709" s="58">
        <v>10</v>
      </c>
      <c r="E709" s="58">
        <v>2.72</v>
      </c>
      <c r="F709" s="59">
        <v>22.908676527677738</v>
      </c>
    </row>
    <row r="710" spans="1:6">
      <c r="A710" s="58">
        <v>2018</v>
      </c>
      <c r="B710" s="58" t="s">
        <v>19</v>
      </c>
      <c r="C710" s="58" t="s">
        <v>48</v>
      </c>
      <c r="D710" s="58">
        <v>42</v>
      </c>
      <c r="E710" s="58">
        <v>2.87</v>
      </c>
      <c r="F710" s="59">
        <v>27.227013080779138</v>
      </c>
    </row>
    <row r="711" spans="1:6">
      <c r="A711" s="58">
        <v>2018</v>
      </c>
      <c r="B711" s="58" t="s">
        <v>3</v>
      </c>
      <c r="C711" s="58" t="s">
        <v>5</v>
      </c>
      <c r="D711" s="58">
        <v>19.399999999999999</v>
      </c>
      <c r="E711" s="58">
        <v>2.58</v>
      </c>
      <c r="F711" s="59">
        <v>19.498445997580465</v>
      </c>
    </row>
    <row r="712" spans="1:6">
      <c r="A712" s="58">
        <v>2018</v>
      </c>
      <c r="B712" s="58" t="s">
        <v>0</v>
      </c>
      <c r="C712" s="58" t="s">
        <v>21</v>
      </c>
      <c r="D712" s="58">
        <v>18.8</v>
      </c>
      <c r="E712" s="58">
        <v>2.73</v>
      </c>
      <c r="F712" s="59">
        <v>23.173946499684792</v>
      </c>
    </row>
    <row r="713" spans="1:6">
      <c r="A713" s="58">
        <v>2018</v>
      </c>
      <c r="B713" s="58" t="s">
        <v>3</v>
      </c>
      <c r="C713" s="58" t="s">
        <v>62</v>
      </c>
      <c r="D713" s="58">
        <v>13.1</v>
      </c>
      <c r="E713" s="58">
        <v>2.2999999999999998</v>
      </c>
      <c r="F713" s="59">
        <v>14.125375446227544</v>
      </c>
    </row>
    <row r="714" spans="1:6">
      <c r="A714" s="58">
        <v>2018</v>
      </c>
      <c r="B714" s="58" t="s">
        <v>7</v>
      </c>
      <c r="C714" s="58" t="s">
        <v>8</v>
      </c>
      <c r="D714" s="58">
        <v>10</v>
      </c>
      <c r="E714" s="58">
        <v>2.4</v>
      </c>
      <c r="F714" s="59">
        <v>15.848931924611136</v>
      </c>
    </row>
    <row r="715" spans="1:6">
      <c r="A715" s="58">
        <v>2018</v>
      </c>
      <c r="B715" s="58" t="s">
        <v>7</v>
      </c>
      <c r="C715" s="58" t="s">
        <v>8</v>
      </c>
      <c r="D715" s="58">
        <v>14.3</v>
      </c>
      <c r="E715" s="58">
        <v>2.06</v>
      </c>
      <c r="F715" s="59">
        <v>10.715193052376069</v>
      </c>
    </row>
    <row r="716" spans="1:6">
      <c r="A716" s="58">
        <v>2018</v>
      </c>
      <c r="B716" s="58" t="s">
        <v>7</v>
      </c>
      <c r="C716" s="58" t="s">
        <v>8</v>
      </c>
      <c r="D716" s="58">
        <v>16.5</v>
      </c>
      <c r="E716" s="58">
        <v>1.82</v>
      </c>
      <c r="F716" s="59">
        <v>8.1283051616409931</v>
      </c>
    </row>
    <row r="717" spans="1:6">
      <c r="A717" s="58">
        <v>2018</v>
      </c>
      <c r="B717" s="58" t="s">
        <v>3</v>
      </c>
      <c r="C717" s="58" t="s">
        <v>61</v>
      </c>
      <c r="D717" s="58">
        <v>23.9</v>
      </c>
      <c r="E717" s="58">
        <v>1.83</v>
      </c>
      <c r="F717" s="59">
        <v>8.2224264994707124</v>
      </c>
    </row>
    <row r="718" spans="1:6">
      <c r="A718" s="58">
        <v>2018</v>
      </c>
      <c r="B718" s="58" t="s">
        <v>3</v>
      </c>
      <c r="C718" s="58" t="s">
        <v>23</v>
      </c>
      <c r="D718" s="58">
        <v>10</v>
      </c>
      <c r="E718" s="58">
        <v>1.86</v>
      </c>
      <c r="F718" s="59">
        <v>8.5113803820237681</v>
      </c>
    </row>
    <row r="719" spans="1:6">
      <c r="A719" s="58">
        <v>2018</v>
      </c>
      <c r="B719" s="58" t="s">
        <v>3</v>
      </c>
      <c r="C719" s="58" t="s">
        <v>11</v>
      </c>
      <c r="D719" s="58">
        <v>10</v>
      </c>
      <c r="E719" s="58">
        <v>3.29</v>
      </c>
      <c r="F719" s="59">
        <v>44.157044735331262</v>
      </c>
    </row>
    <row r="720" spans="1:6">
      <c r="A720" s="58">
        <v>2018</v>
      </c>
      <c r="B720" s="58" t="s">
        <v>3</v>
      </c>
      <c r="C720" s="58" t="s">
        <v>5</v>
      </c>
      <c r="D720" s="58">
        <v>19.600000000000001</v>
      </c>
      <c r="E720" s="58">
        <v>2.14</v>
      </c>
      <c r="F720" s="59">
        <v>11.748975549395301</v>
      </c>
    </row>
    <row r="721" spans="1:6">
      <c r="A721" s="58">
        <v>2018</v>
      </c>
      <c r="B721" s="58" t="s">
        <v>7</v>
      </c>
      <c r="C721" s="58" t="s">
        <v>10</v>
      </c>
      <c r="D721" s="58">
        <v>21.2</v>
      </c>
      <c r="E721" s="58">
        <v>1.93</v>
      </c>
      <c r="F721" s="59">
        <v>9.2257142715476324</v>
      </c>
    </row>
    <row r="722" spans="1:6">
      <c r="A722" s="58">
        <v>2018</v>
      </c>
      <c r="B722" s="58" t="s">
        <v>0</v>
      </c>
      <c r="C722" s="58" t="s">
        <v>21</v>
      </c>
      <c r="D722" s="58">
        <v>11.9</v>
      </c>
      <c r="E722" s="58">
        <v>3.05</v>
      </c>
      <c r="F722" s="59">
        <v>33.496543915782766</v>
      </c>
    </row>
    <row r="723" spans="1:6">
      <c r="A723" s="58">
        <v>2018</v>
      </c>
      <c r="B723" s="58" t="s">
        <v>19</v>
      </c>
      <c r="C723" s="58" t="s">
        <v>45</v>
      </c>
      <c r="D723" s="58">
        <v>10</v>
      </c>
      <c r="E723" s="58">
        <v>2.35</v>
      </c>
      <c r="F723" s="59">
        <v>14.96235656094434</v>
      </c>
    </row>
    <row r="724" spans="1:6">
      <c r="A724" s="58">
        <v>2018</v>
      </c>
      <c r="B724" s="58" t="s">
        <v>7</v>
      </c>
      <c r="C724" s="58" t="s">
        <v>8</v>
      </c>
      <c r="D724" s="58">
        <v>16.600000000000001</v>
      </c>
      <c r="E724" s="58">
        <v>2.64</v>
      </c>
      <c r="F724" s="59">
        <v>20.8929613085404</v>
      </c>
    </row>
    <row r="725" spans="1:6">
      <c r="A725" s="58">
        <v>2018</v>
      </c>
      <c r="B725" s="58" t="s">
        <v>3</v>
      </c>
      <c r="C725" s="58" t="s">
        <v>5</v>
      </c>
      <c r="D725" s="58">
        <v>22.4</v>
      </c>
      <c r="E725" s="58">
        <v>2.33</v>
      </c>
      <c r="F725" s="59">
        <v>14.621771744567187</v>
      </c>
    </row>
    <row r="726" spans="1:6">
      <c r="A726" s="58">
        <v>2018</v>
      </c>
      <c r="B726" s="58" t="s">
        <v>2</v>
      </c>
      <c r="C726" s="58" t="s">
        <v>33</v>
      </c>
      <c r="D726" s="58">
        <v>23.5</v>
      </c>
      <c r="E726" s="58">
        <v>2.5499999999999998</v>
      </c>
      <c r="F726" s="59">
        <v>18.836490894898009</v>
      </c>
    </row>
    <row r="727" spans="1:6">
      <c r="A727" s="58">
        <v>2018</v>
      </c>
      <c r="B727" s="58" t="s">
        <v>2</v>
      </c>
      <c r="C727" s="58" t="s">
        <v>6</v>
      </c>
      <c r="D727" s="58">
        <v>10</v>
      </c>
      <c r="E727" s="58">
        <v>3.03</v>
      </c>
      <c r="F727" s="59">
        <v>32.734069487883822</v>
      </c>
    </row>
    <row r="728" spans="1:6">
      <c r="A728" s="58">
        <v>2018</v>
      </c>
      <c r="B728" s="58" t="s">
        <v>3</v>
      </c>
      <c r="C728" s="58" t="s">
        <v>61</v>
      </c>
      <c r="D728" s="58">
        <v>10</v>
      </c>
      <c r="E728" s="58">
        <v>3.1</v>
      </c>
      <c r="F728" s="59">
        <v>35.481338923357555</v>
      </c>
    </row>
    <row r="729" spans="1:6">
      <c r="A729" s="58">
        <v>2018</v>
      </c>
      <c r="B729" s="58" t="s">
        <v>7</v>
      </c>
      <c r="C729" s="58" t="s">
        <v>8</v>
      </c>
      <c r="D729" s="58">
        <v>10</v>
      </c>
      <c r="E729" s="58">
        <v>2.11</v>
      </c>
      <c r="F729" s="59">
        <v>11.350108156723152</v>
      </c>
    </row>
    <row r="730" spans="1:6">
      <c r="A730" s="58">
        <v>2018</v>
      </c>
      <c r="B730" s="58" t="s">
        <v>7</v>
      </c>
      <c r="C730" s="58" t="s">
        <v>8</v>
      </c>
      <c r="D730" s="58">
        <v>10</v>
      </c>
      <c r="E730" s="58">
        <v>2.99</v>
      </c>
      <c r="F730" s="59">
        <v>31.260793671239561</v>
      </c>
    </row>
    <row r="731" spans="1:6">
      <c r="A731" s="58">
        <v>2018</v>
      </c>
      <c r="B731" s="58" t="s">
        <v>7</v>
      </c>
      <c r="C731" s="58" t="s">
        <v>8</v>
      </c>
      <c r="D731" s="58">
        <v>10</v>
      </c>
      <c r="E731" s="58">
        <v>3.59</v>
      </c>
      <c r="F731" s="59">
        <v>62.373483548241964</v>
      </c>
    </row>
    <row r="732" spans="1:6">
      <c r="A732" s="58">
        <v>2018</v>
      </c>
      <c r="B732" s="58" t="s">
        <v>19</v>
      </c>
      <c r="C732" s="58" t="s">
        <v>48</v>
      </c>
      <c r="D732" s="58">
        <v>10</v>
      </c>
      <c r="E732" s="58">
        <v>3.39</v>
      </c>
      <c r="F732" s="59">
        <v>49.545019080479058</v>
      </c>
    </row>
    <row r="733" spans="1:6">
      <c r="A733" s="58">
        <v>2018</v>
      </c>
      <c r="B733" s="58" t="s">
        <v>19</v>
      </c>
      <c r="C733" s="58" t="s">
        <v>19</v>
      </c>
      <c r="D733" s="58">
        <v>16</v>
      </c>
      <c r="E733" s="58">
        <v>2.97</v>
      </c>
      <c r="F733" s="59">
        <v>30.549211132155147</v>
      </c>
    </row>
    <row r="734" spans="1:6">
      <c r="A734" s="58">
        <v>2018</v>
      </c>
      <c r="B734" s="58" t="s">
        <v>2</v>
      </c>
      <c r="C734" s="58" t="s">
        <v>6</v>
      </c>
      <c r="D734" s="58">
        <v>10</v>
      </c>
      <c r="E734" s="58">
        <v>3.25</v>
      </c>
      <c r="F734" s="59">
        <v>42.169650342858247</v>
      </c>
    </row>
    <row r="735" spans="1:6">
      <c r="A735" s="58">
        <v>2018</v>
      </c>
      <c r="B735" s="58" t="s">
        <v>0</v>
      </c>
      <c r="C735" s="58" t="s">
        <v>50</v>
      </c>
      <c r="D735" s="58">
        <v>25.1</v>
      </c>
      <c r="E735" s="58">
        <v>3.78</v>
      </c>
      <c r="F735" s="59">
        <v>77.624711662869217</v>
      </c>
    </row>
    <row r="736" spans="1:6">
      <c r="A736" s="58">
        <v>2018</v>
      </c>
      <c r="B736" s="58" t="s">
        <v>3</v>
      </c>
      <c r="C736" s="58" t="s">
        <v>11</v>
      </c>
      <c r="D736" s="58">
        <v>10.8</v>
      </c>
      <c r="E736" s="58">
        <v>3.06</v>
      </c>
      <c r="F736" s="59">
        <v>33.884415613920268</v>
      </c>
    </row>
    <row r="737" spans="1:6">
      <c r="A737" s="58">
        <v>2018</v>
      </c>
      <c r="B737" s="58" t="s">
        <v>7</v>
      </c>
      <c r="C737" s="58" t="s">
        <v>8</v>
      </c>
      <c r="D737" s="58">
        <v>14.9</v>
      </c>
      <c r="E737" s="58">
        <v>3.54</v>
      </c>
      <c r="F737" s="59">
        <v>58.884365535558949</v>
      </c>
    </row>
    <row r="738" spans="1:6">
      <c r="A738" s="58">
        <v>2018</v>
      </c>
      <c r="B738" s="58" t="s">
        <v>2</v>
      </c>
      <c r="C738" s="58" t="s">
        <v>6</v>
      </c>
      <c r="D738" s="58">
        <v>10</v>
      </c>
      <c r="E738" s="58">
        <v>5.42</v>
      </c>
      <c r="F738" s="59">
        <v>512.86138399136519</v>
      </c>
    </row>
    <row r="739" spans="1:6">
      <c r="A739" s="58">
        <v>2018</v>
      </c>
      <c r="B739" s="58" t="s">
        <v>2</v>
      </c>
      <c r="C739" s="58" t="s">
        <v>13</v>
      </c>
      <c r="D739" s="58">
        <v>10</v>
      </c>
      <c r="E739" s="58">
        <v>4.43</v>
      </c>
      <c r="F739" s="59">
        <v>164.05897731995395</v>
      </c>
    </row>
    <row r="740" spans="1:6">
      <c r="A740" s="58">
        <v>2018</v>
      </c>
      <c r="B740" s="58" t="s">
        <v>2</v>
      </c>
      <c r="C740" s="58" t="s">
        <v>6</v>
      </c>
      <c r="D740" s="58">
        <v>10</v>
      </c>
      <c r="E740" s="58">
        <v>3.62</v>
      </c>
      <c r="F740" s="59">
        <v>64.565422903465588</v>
      </c>
    </row>
    <row r="741" spans="1:6">
      <c r="A741" s="58">
        <v>2018</v>
      </c>
      <c r="B741" s="58" t="s">
        <v>2</v>
      </c>
      <c r="C741" s="58" t="s">
        <v>18</v>
      </c>
      <c r="D741" s="58">
        <v>10</v>
      </c>
      <c r="E741" s="58">
        <v>3.13</v>
      </c>
      <c r="F741" s="59">
        <v>36.728230049808474</v>
      </c>
    </row>
    <row r="742" spans="1:6">
      <c r="A742" s="58">
        <v>2018</v>
      </c>
      <c r="B742" s="58" t="s">
        <v>2</v>
      </c>
      <c r="C742" s="58" t="s">
        <v>6</v>
      </c>
      <c r="D742" s="58">
        <v>10</v>
      </c>
      <c r="E742" s="58">
        <v>4.07</v>
      </c>
      <c r="F742" s="59">
        <v>108.39269140212046</v>
      </c>
    </row>
    <row r="743" spans="1:6">
      <c r="A743" s="58">
        <v>2018</v>
      </c>
      <c r="B743" s="58" t="s">
        <v>2</v>
      </c>
      <c r="C743" s="58" t="s">
        <v>6</v>
      </c>
      <c r="D743" s="58">
        <v>10</v>
      </c>
      <c r="E743" s="58">
        <v>3.52</v>
      </c>
      <c r="F743" s="59">
        <v>57.543993733715695</v>
      </c>
    </row>
    <row r="744" spans="1:6">
      <c r="A744" s="58">
        <v>2018</v>
      </c>
      <c r="B744" s="58" t="s">
        <v>2</v>
      </c>
      <c r="C744" s="58" t="s">
        <v>6</v>
      </c>
      <c r="D744" s="58">
        <v>10</v>
      </c>
      <c r="E744" s="58">
        <v>3.42</v>
      </c>
      <c r="F744" s="59">
        <v>51.28613839913649</v>
      </c>
    </row>
    <row r="745" spans="1:6">
      <c r="A745" s="58">
        <v>2018</v>
      </c>
      <c r="B745" s="58" t="s">
        <v>2</v>
      </c>
      <c r="C745" s="58" t="s">
        <v>13</v>
      </c>
      <c r="D745" s="58">
        <v>11.9</v>
      </c>
      <c r="E745" s="58">
        <v>3.08</v>
      </c>
      <c r="F745" s="59">
        <v>34.67368504525318</v>
      </c>
    </row>
    <row r="746" spans="1:6">
      <c r="A746" s="58">
        <v>2018</v>
      </c>
      <c r="B746" s="58" t="s">
        <v>2</v>
      </c>
      <c r="C746" s="58" t="s">
        <v>6</v>
      </c>
      <c r="D746" s="58">
        <v>10</v>
      </c>
      <c r="E746" s="58">
        <v>3.27</v>
      </c>
      <c r="F746" s="59">
        <v>43.151907682776539</v>
      </c>
    </row>
    <row r="747" spans="1:6">
      <c r="A747" s="58">
        <v>2018</v>
      </c>
      <c r="B747" s="58" t="s">
        <v>2</v>
      </c>
      <c r="C747" s="58" t="s">
        <v>46</v>
      </c>
      <c r="D747" s="58">
        <v>10</v>
      </c>
      <c r="E747" s="58">
        <v>3.08</v>
      </c>
      <c r="F747" s="59">
        <v>34.67368504525318</v>
      </c>
    </row>
    <row r="748" spans="1:6">
      <c r="A748" s="58">
        <v>2018</v>
      </c>
      <c r="B748" s="58" t="s">
        <v>2</v>
      </c>
      <c r="C748" s="58" t="s">
        <v>6</v>
      </c>
      <c r="D748" s="58">
        <v>10</v>
      </c>
      <c r="E748" s="58">
        <v>2.89</v>
      </c>
      <c r="F748" s="59">
        <v>27.861211686297715</v>
      </c>
    </row>
    <row r="749" spans="1:6">
      <c r="A749" s="58">
        <v>2018</v>
      </c>
      <c r="B749" s="58" t="s">
        <v>2</v>
      </c>
      <c r="C749" s="58" t="s">
        <v>6</v>
      </c>
      <c r="D749" s="58">
        <v>10</v>
      </c>
      <c r="E749" s="58">
        <v>3.15</v>
      </c>
      <c r="F749" s="59">
        <v>37.583740428844422</v>
      </c>
    </row>
    <row r="750" spans="1:6">
      <c r="A750" s="58">
        <v>2018</v>
      </c>
      <c r="B750" s="58" t="s">
        <v>2</v>
      </c>
      <c r="C750" s="58" t="s">
        <v>6</v>
      </c>
      <c r="D750" s="58">
        <v>10</v>
      </c>
      <c r="E750" s="58">
        <v>2.73</v>
      </c>
      <c r="F750" s="59">
        <v>23.173946499684792</v>
      </c>
    </row>
    <row r="751" spans="1:6">
      <c r="A751" s="58">
        <v>2018</v>
      </c>
      <c r="B751" s="58" t="s">
        <v>2</v>
      </c>
      <c r="C751" s="58" t="s">
        <v>6</v>
      </c>
      <c r="D751" s="58">
        <v>10</v>
      </c>
      <c r="E751" s="58">
        <v>2.75</v>
      </c>
      <c r="F751" s="59">
        <v>23.713737056616559</v>
      </c>
    </row>
    <row r="752" spans="1:6">
      <c r="A752" s="58">
        <v>2018</v>
      </c>
      <c r="B752" s="58" t="s">
        <v>2</v>
      </c>
      <c r="C752" s="58" t="s">
        <v>37</v>
      </c>
      <c r="D752" s="58">
        <v>14.7</v>
      </c>
      <c r="E752" s="58">
        <v>3.05</v>
      </c>
      <c r="F752" s="59">
        <v>33.496543915782766</v>
      </c>
    </row>
    <row r="753" spans="1:6">
      <c r="A753" s="58">
        <v>2018</v>
      </c>
      <c r="B753" s="58" t="s">
        <v>2</v>
      </c>
      <c r="C753" s="58" t="s">
        <v>6</v>
      </c>
      <c r="D753" s="58">
        <v>10</v>
      </c>
      <c r="E753" s="58">
        <v>3</v>
      </c>
      <c r="F753" s="59">
        <v>31.622776601683803</v>
      </c>
    </row>
    <row r="754" spans="1:6">
      <c r="A754" s="58">
        <v>2018</v>
      </c>
      <c r="B754" s="58" t="s">
        <v>2</v>
      </c>
      <c r="C754" s="58" t="s">
        <v>58</v>
      </c>
      <c r="D754" s="58">
        <v>10</v>
      </c>
      <c r="E754" s="58">
        <v>3.52</v>
      </c>
      <c r="F754" s="59">
        <v>57.543993733715695</v>
      </c>
    </row>
    <row r="755" spans="1:6">
      <c r="A755" s="58">
        <v>2018</v>
      </c>
      <c r="B755" s="58" t="s">
        <v>2</v>
      </c>
      <c r="C755" s="58" t="s">
        <v>6</v>
      </c>
      <c r="D755" s="58">
        <v>10</v>
      </c>
      <c r="E755" s="58">
        <v>2.86</v>
      </c>
      <c r="F755" s="59">
        <v>26.915348039269158</v>
      </c>
    </row>
    <row r="756" spans="1:6">
      <c r="A756" s="58">
        <v>2018</v>
      </c>
      <c r="B756" s="58" t="s">
        <v>2</v>
      </c>
      <c r="C756" s="58" t="s">
        <v>6</v>
      </c>
      <c r="D756" s="58">
        <v>10</v>
      </c>
      <c r="E756" s="58">
        <v>3.55</v>
      </c>
      <c r="F756" s="59">
        <v>59.566214352901042</v>
      </c>
    </row>
    <row r="757" spans="1:6">
      <c r="A757" s="58">
        <v>2018</v>
      </c>
      <c r="B757" s="58" t="s">
        <v>2</v>
      </c>
      <c r="C757" s="58" t="s">
        <v>6</v>
      </c>
      <c r="D757" s="58">
        <v>10</v>
      </c>
      <c r="E757" s="58">
        <v>3</v>
      </c>
      <c r="F757" s="59">
        <v>31.622776601683803</v>
      </c>
    </row>
    <row r="758" spans="1:6">
      <c r="A758" s="58">
        <v>2018</v>
      </c>
      <c r="B758" s="58" t="s">
        <v>2</v>
      </c>
      <c r="C758" s="58" t="s">
        <v>58</v>
      </c>
      <c r="D758" s="58">
        <v>15.7</v>
      </c>
      <c r="E758" s="58">
        <v>2.8</v>
      </c>
      <c r="F758" s="59">
        <v>25.118864315095799</v>
      </c>
    </row>
    <row r="759" spans="1:6">
      <c r="A759" s="58">
        <v>2018</v>
      </c>
      <c r="B759" s="58" t="s">
        <v>2</v>
      </c>
      <c r="C759" s="58" t="s">
        <v>58</v>
      </c>
      <c r="D759" s="58">
        <v>17.399999999999999</v>
      </c>
      <c r="E759" s="58">
        <v>2.62</v>
      </c>
      <c r="F759" s="59">
        <v>20.4173794466953</v>
      </c>
    </row>
    <row r="760" spans="1:6">
      <c r="A760" s="58">
        <v>2018</v>
      </c>
      <c r="B760" s="58" t="s">
        <v>2</v>
      </c>
      <c r="C760" s="58" t="s">
        <v>6</v>
      </c>
      <c r="D760" s="58">
        <v>11.1</v>
      </c>
      <c r="E760" s="58">
        <v>2.89</v>
      </c>
      <c r="F760" s="59">
        <v>27.861211686297715</v>
      </c>
    </row>
    <row r="761" spans="1:6">
      <c r="A761" s="58">
        <v>2018</v>
      </c>
      <c r="B761" s="58" t="s">
        <v>2</v>
      </c>
      <c r="C761" s="58" t="s">
        <v>37</v>
      </c>
      <c r="D761" s="58">
        <v>12.8</v>
      </c>
      <c r="E761" s="58">
        <v>2.6</v>
      </c>
      <c r="F761" s="59">
        <v>19.952623149688804</v>
      </c>
    </row>
    <row r="762" spans="1:6">
      <c r="A762" s="58">
        <v>2018</v>
      </c>
      <c r="B762" s="58" t="s">
        <v>2</v>
      </c>
      <c r="C762" s="58" t="s">
        <v>6</v>
      </c>
      <c r="D762" s="58">
        <v>10</v>
      </c>
      <c r="E762" s="58">
        <v>2.69</v>
      </c>
      <c r="F762" s="59">
        <v>22.130947096056378</v>
      </c>
    </row>
    <row r="763" spans="1:6">
      <c r="A763" s="58">
        <v>2018</v>
      </c>
      <c r="B763" s="58" t="s">
        <v>2</v>
      </c>
      <c r="C763" s="58" t="s">
        <v>33</v>
      </c>
      <c r="D763" s="58">
        <v>17.100000000000001</v>
      </c>
      <c r="E763" s="58">
        <v>3.13</v>
      </c>
      <c r="F763" s="59">
        <v>36.728230049808474</v>
      </c>
    </row>
    <row r="764" spans="1:6">
      <c r="A764" s="58">
        <v>2018</v>
      </c>
      <c r="B764" s="58" t="s">
        <v>2</v>
      </c>
      <c r="C764" s="58" t="s">
        <v>6</v>
      </c>
      <c r="D764" s="58">
        <v>10</v>
      </c>
      <c r="E764" s="58">
        <v>4.83</v>
      </c>
      <c r="F764" s="59">
        <v>260.01595631652742</v>
      </c>
    </row>
    <row r="765" spans="1:6">
      <c r="A765" s="58">
        <v>2018</v>
      </c>
      <c r="B765" s="58" t="s">
        <v>2</v>
      </c>
      <c r="C765" s="58" t="s">
        <v>6</v>
      </c>
      <c r="D765" s="58">
        <v>17.8</v>
      </c>
      <c r="E765" s="58">
        <v>3.59</v>
      </c>
      <c r="F765" s="59">
        <v>62.373483548241964</v>
      </c>
    </row>
    <row r="766" spans="1:6">
      <c r="A766" s="58">
        <v>2018</v>
      </c>
      <c r="B766" s="58" t="s">
        <v>2</v>
      </c>
      <c r="C766" s="58" t="s">
        <v>41</v>
      </c>
      <c r="D766" s="58">
        <v>28.1</v>
      </c>
      <c r="E766" s="58">
        <v>3.09</v>
      </c>
      <c r="F766" s="59">
        <v>35.075187395256812</v>
      </c>
    </row>
    <row r="767" spans="1:6">
      <c r="A767" s="58">
        <v>2018</v>
      </c>
      <c r="B767" s="58" t="s">
        <v>2</v>
      </c>
      <c r="C767" s="58" t="s">
        <v>18</v>
      </c>
      <c r="D767" s="58">
        <v>14.5</v>
      </c>
      <c r="E767" s="58">
        <v>3.26</v>
      </c>
      <c r="F767" s="59">
        <v>42.657951880159267</v>
      </c>
    </row>
    <row r="768" spans="1:6">
      <c r="A768" s="58">
        <v>2018</v>
      </c>
      <c r="B768" s="58" t="s">
        <v>2</v>
      </c>
      <c r="C768" s="58" t="s">
        <v>51</v>
      </c>
      <c r="D768" s="58">
        <v>18.399999999999999</v>
      </c>
      <c r="E768" s="58">
        <v>2.86</v>
      </c>
      <c r="F768" s="59">
        <v>26.915348039269158</v>
      </c>
    </row>
    <row r="769" spans="1:6">
      <c r="A769" s="58">
        <v>2018</v>
      </c>
      <c r="B769" s="58" t="s">
        <v>2</v>
      </c>
      <c r="C769" s="58" t="s">
        <v>33</v>
      </c>
      <c r="D769" s="58">
        <v>10</v>
      </c>
      <c r="E769" s="58">
        <v>2.65</v>
      </c>
      <c r="F769" s="59">
        <v>21.134890398366473</v>
      </c>
    </row>
    <row r="770" spans="1:6">
      <c r="A770" s="58">
        <v>2018</v>
      </c>
      <c r="B770" s="58" t="s">
        <v>2</v>
      </c>
      <c r="C770" s="58" t="s">
        <v>6</v>
      </c>
      <c r="D770" s="58">
        <v>10</v>
      </c>
      <c r="E770" s="58">
        <v>3.99</v>
      </c>
      <c r="F770" s="59">
        <v>98.855309465693935</v>
      </c>
    </row>
    <row r="771" spans="1:6">
      <c r="A771" s="58">
        <v>2018</v>
      </c>
      <c r="B771" s="58" t="s">
        <v>2</v>
      </c>
      <c r="C771" s="58" t="s">
        <v>58</v>
      </c>
      <c r="D771" s="58">
        <v>21.7</v>
      </c>
      <c r="E771" s="58">
        <v>5.46</v>
      </c>
      <c r="F771" s="59">
        <v>537.03179637025301</v>
      </c>
    </row>
    <row r="772" spans="1:6">
      <c r="A772" s="58">
        <v>2018</v>
      </c>
      <c r="B772" s="58" t="s">
        <v>2</v>
      </c>
      <c r="C772" s="58" t="s">
        <v>13</v>
      </c>
      <c r="D772" s="58">
        <v>10</v>
      </c>
      <c r="E772" s="58">
        <v>5.43</v>
      </c>
      <c r="F772" s="59">
        <v>518.80003892896104</v>
      </c>
    </row>
    <row r="773" spans="1:6">
      <c r="A773" s="58">
        <v>2018</v>
      </c>
      <c r="B773" s="58" t="s">
        <v>2</v>
      </c>
      <c r="C773" s="58" t="s">
        <v>6</v>
      </c>
      <c r="D773" s="58">
        <v>10</v>
      </c>
      <c r="E773" s="58">
        <v>4.4000000000000004</v>
      </c>
      <c r="F773" s="59">
        <v>158.48931924611153</v>
      </c>
    </row>
    <row r="774" spans="1:6">
      <c r="A774" s="58">
        <v>2018</v>
      </c>
      <c r="B774" s="58" t="s">
        <v>2</v>
      </c>
      <c r="C774" s="58" t="s">
        <v>6</v>
      </c>
      <c r="D774" s="58">
        <v>10</v>
      </c>
      <c r="E774" s="58">
        <v>3.51</v>
      </c>
      <c r="F774" s="59">
        <v>56.885293084384152</v>
      </c>
    </row>
    <row r="775" spans="1:6">
      <c r="A775" s="58">
        <v>2018</v>
      </c>
      <c r="B775" s="58" t="s">
        <v>7</v>
      </c>
      <c r="C775" s="58" t="s">
        <v>12</v>
      </c>
      <c r="D775" s="58">
        <v>21.4</v>
      </c>
      <c r="E775" s="58">
        <v>3.86</v>
      </c>
      <c r="F775" s="59">
        <v>85.113803820237663</v>
      </c>
    </row>
    <row r="776" spans="1:6">
      <c r="A776" s="58">
        <v>2018</v>
      </c>
      <c r="B776" s="58" t="s">
        <v>2</v>
      </c>
      <c r="C776" s="58" t="s">
        <v>6</v>
      </c>
      <c r="D776" s="58">
        <v>10</v>
      </c>
      <c r="E776" s="58">
        <v>3.38</v>
      </c>
      <c r="F776" s="59">
        <v>48.977881936844632</v>
      </c>
    </row>
    <row r="777" spans="1:6">
      <c r="A777" s="58">
        <v>2018</v>
      </c>
      <c r="B777" s="58" t="s">
        <v>2</v>
      </c>
      <c r="C777" s="58" t="s">
        <v>26</v>
      </c>
      <c r="D777" s="58">
        <v>27.3</v>
      </c>
      <c r="E777" s="58">
        <v>3.45</v>
      </c>
      <c r="F777" s="59">
        <v>53.088444423098856</v>
      </c>
    </row>
    <row r="778" spans="1:6">
      <c r="A778" s="58">
        <v>2018</v>
      </c>
      <c r="B778" s="58" t="s">
        <v>2</v>
      </c>
      <c r="C778" s="58" t="s">
        <v>6</v>
      </c>
      <c r="D778" s="58">
        <v>10</v>
      </c>
      <c r="E778" s="58">
        <v>3.01</v>
      </c>
      <c r="F778" s="59">
        <v>31.98895109691399</v>
      </c>
    </row>
    <row r="779" spans="1:6">
      <c r="A779" s="58">
        <v>2018</v>
      </c>
      <c r="B779" s="58" t="s">
        <v>2</v>
      </c>
      <c r="C779" s="58" t="s">
        <v>6</v>
      </c>
      <c r="D779" s="58">
        <v>13.1</v>
      </c>
      <c r="E779" s="58">
        <v>3.37</v>
      </c>
      <c r="F779" s="59">
        <v>48.417236758409949</v>
      </c>
    </row>
    <row r="780" spans="1:6">
      <c r="A780" s="58">
        <v>2018</v>
      </c>
      <c r="B780" s="58" t="s">
        <v>7</v>
      </c>
      <c r="C780" s="58" t="s">
        <v>34</v>
      </c>
      <c r="D780" s="58">
        <v>16.899999999999999</v>
      </c>
      <c r="E780" s="58">
        <v>3.5</v>
      </c>
      <c r="F780" s="59">
        <v>56.234132519034915</v>
      </c>
    </row>
    <row r="781" spans="1:6">
      <c r="A781" s="58">
        <v>2018</v>
      </c>
      <c r="B781" s="58" t="s">
        <v>2</v>
      </c>
      <c r="C781" s="58" t="s">
        <v>6</v>
      </c>
      <c r="D781" s="58">
        <v>14.2</v>
      </c>
      <c r="E781" s="58">
        <v>3.31</v>
      </c>
      <c r="F781" s="59">
        <v>45.185594437492263</v>
      </c>
    </row>
    <row r="782" spans="1:6">
      <c r="A782" s="58">
        <v>2018</v>
      </c>
      <c r="B782" s="58" t="s">
        <v>0</v>
      </c>
      <c r="C782" s="58" t="s">
        <v>21</v>
      </c>
      <c r="D782" s="58">
        <v>11.3</v>
      </c>
      <c r="E782" s="58">
        <v>2.7</v>
      </c>
      <c r="F782" s="59">
        <v>22.387211385683404</v>
      </c>
    </row>
    <row r="783" spans="1:6">
      <c r="A783" s="58">
        <v>2018</v>
      </c>
      <c r="B783" s="58" t="s">
        <v>2</v>
      </c>
      <c r="C783" s="58" t="s">
        <v>18</v>
      </c>
      <c r="D783" s="58">
        <v>23.3</v>
      </c>
      <c r="E783" s="58">
        <v>3.6</v>
      </c>
      <c r="F783" s="59">
        <v>63.095734448019364</v>
      </c>
    </row>
    <row r="784" spans="1:6">
      <c r="A784" s="58">
        <v>2018</v>
      </c>
      <c r="B784" s="58" t="s">
        <v>2</v>
      </c>
      <c r="C784" s="58" t="s">
        <v>6</v>
      </c>
      <c r="D784" s="58">
        <v>10</v>
      </c>
      <c r="E784" s="58">
        <v>4.6500000000000004</v>
      </c>
      <c r="F784" s="59">
        <v>211.34890398366485</v>
      </c>
    </row>
    <row r="785" spans="1:6">
      <c r="A785" s="58">
        <v>2018</v>
      </c>
      <c r="B785" s="58" t="s">
        <v>2</v>
      </c>
      <c r="C785" s="58" t="s">
        <v>37</v>
      </c>
      <c r="D785" s="58">
        <v>10</v>
      </c>
      <c r="E785" s="58">
        <v>5.2</v>
      </c>
      <c r="F785" s="59">
        <v>398.10717055349761</v>
      </c>
    </row>
    <row r="786" spans="1:6">
      <c r="A786" s="58">
        <v>2018</v>
      </c>
      <c r="B786" s="58" t="s">
        <v>2</v>
      </c>
      <c r="C786" s="58" t="s">
        <v>6</v>
      </c>
      <c r="D786" s="58">
        <v>14.4</v>
      </c>
      <c r="E786" s="58">
        <v>4.92</v>
      </c>
      <c r="F786" s="59">
        <v>288.40315031266073</v>
      </c>
    </row>
    <row r="787" spans="1:6">
      <c r="A787" s="58">
        <v>2018</v>
      </c>
      <c r="B787" s="58" t="s">
        <v>2</v>
      </c>
      <c r="C787" s="58" t="s">
        <v>42</v>
      </c>
      <c r="D787" s="58">
        <v>27.2</v>
      </c>
      <c r="E787" s="58">
        <v>2.5</v>
      </c>
      <c r="F787" s="59">
        <v>17.782794100389236</v>
      </c>
    </row>
    <row r="788" spans="1:6">
      <c r="A788" s="58">
        <v>2018</v>
      </c>
      <c r="B788" s="58" t="s">
        <v>7</v>
      </c>
      <c r="C788" s="58" t="s">
        <v>8</v>
      </c>
      <c r="D788" s="58">
        <v>10</v>
      </c>
      <c r="E788" s="58">
        <v>2.86</v>
      </c>
      <c r="F788" s="59">
        <v>26.915348039269158</v>
      </c>
    </row>
    <row r="789" spans="1:6">
      <c r="A789" s="58">
        <v>2018</v>
      </c>
      <c r="B789" s="58" t="s">
        <v>7</v>
      </c>
      <c r="C789" s="58" t="s">
        <v>12</v>
      </c>
      <c r="D789" s="58">
        <v>10</v>
      </c>
      <c r="E789" s="58">
        <v>3.07</v>
      </c>
      <c r="F789" s="59">
        <v>34.276778654645035</v>
      </c>
    </row>
    <row r="790" spans="1:6">
      <c r="A790" s="58">
        <v>2018</v>
      </c>
      <c r="B790" s="58" t="s">
        <v>2</v>
      </c>
      <c r="C790" s="58" t="s">
        <v>22</v>
      </c>
      <c r="D790" s="58">
        <v>19.100000000000001</v>
      </c>
      <c r="E790" s="58">
        <v>2.54</v>
      </c>
      <c r="F790" s="59">
        <v>18.62087136662868</v>
      </c>
    </row>
    <row r="791" spans="1:6">
      <c r="A791" s="58">
        <v>2018</v>
      </c>
      <c r="B791" s="58" t="s">
        <v>2</v>
      </c>
      <c r="C791" s="58" t="s">
        <v>38</v>
      </c>
      <c r="D791" s="58">
        <v>25.4</v>
      </c>
      <c r="E791" s="58">
        <v>3.26</v>
      </c>
      <c r="F791" s="59">
        <v>42.657951880159267</v>
      </c>
    </row>
    <row r="792" spans="1:6">
      <c r="A792" s="58">
        <v>2018</v>
      </c>
      <c r="B792" s="58" t="s">
        <v>2</v>
      </c>
      <c r="C792" s="58" t="s">
        <v>6</v>
      </c>
      <c r="D792" s="58">
        <v>16.7</v>
      </c>
      <c r="E792" s="58">
        <v>3.28</v>
      </c>
      <c r="F792" s="59">
        <v>43.651583224016612</v>
      </c>
    </row>
    <row r="793" spans="1:6">
      <c r="A793" s="58">
        <v>2018</v>
      </c>
      <c r="B793" s="58" t="s">
        <v>2</v>
      </c>
      <c r="C793" s="58" t="s">
        <v>6</v>
      </c>
      <c r="D793" s="58">
        <v>10</v>
      </c>
      <c r="E793" s="58">
        <v>3.45</v>
      </c>
      <c r="F793" s="59">
        <v>53.088444423098856</v>
      </c>
    </row>
    <row r="794" spans="1:6">
      <c r="A794" s="58">
        <v>2018</v>
      </c>
      <c r="B794" s="58" t="s">
        <v>2</v>
      </c>
      <c r="C794" s="58" t="s">
        <v>58</v>
      </c>
      <c r="D794" s="58">
        <v>10</v>
      </c>
      <c r="E794" s="58">
        <v>3.17</v>
      </c>
      <c r="F794" s="59">
        <v>38.45917820453537</v>
      </c>
    </row>
    <row r="795" spans="1:6">
      <c r="A795" s="58">
        <v>2018</v>
      </c>
      <c r="B795" s="58" t="s">
        <v>2</v>
      </c>
      <c r="C795" s="58" t="s">
        <v>51</v>
      </c>
      <c r="D795" s="58">
        <v>24.3</v>
      </c>
      <c r="E795" s="58">
        <v>2.42</v>
      </c>
      <c r="F795" s="59">
        <v>16.218100973589298</v>
      </c>
    </row>
    <row r="796" spans="1:6">
      <c r="A796" s="58">
        <v>2018</v>
      </c>
      <c r="B796" s="58" t="s">
        <v>2</v>
      </c>
      <c r="C796" s="58" t="s">
        <v>33</v>
      </c>
      <c r="D796" s="58">
        <v>20.3</v>
      </c>
      <c r="E796" s="58">
        <v>3.04</v>
      </c>
      <c r="F796" s="59">
        <v>33.113112148259127</v>
      </c>
    </row>
    <row r="797" spans="1:6">
      <c r="A797" s="58">
        <v>2018</v>
      </c>
      <c r="B797" s="58" t="s">
        <v>3</v>
      </c>
      <c r="C797" s="58" t="s">
        <v>17</v>
      </c>
      <c r="D797" s="58">
        <v>15</v>
      </c>
      <c r="E797" s="58">
        <v>2.78</v>
      </c>
      <c r="F797" s="59">
        <v>24.547089156850305</v>
      </c>
    </row>
    <row r="798" spans="1:6">
      <c r="A798" s="58">
        <v>2018</v>
      </c>
      <c r="B798" s="58" t="s">
        <v>0</v>
      </c>
      <c r="C798" s="58" t="s">
        <v>21</v>
      </c>
      <c r="D798" s="58">
        <v>10</v>
      </c>
      <c r="E798" s="58">
        <v>2.84</v>
      </c>
      <c r="F798" s="59">
        <v>26.302679918953825</v>
      </c>
    </row>
    <row r="799" spans="1:6">
      <c r="A799" s="58">
        <v>2018</v>
      </c>
      <c r="B799" s="58" t="s">
        <v>2</v>
      </c>
      <c r="C799" s="58" t="s">
        <v>6</v>
      </c>
      <c r="D799" s="58">
        <v>10</v>
      </c>
      <c r="E799" s="58">
        <v>2.65</v>
      </c>
      <c r="F799" s="59">
        <v>21.134890398366473</v>
      </c>
    </row>
    <row r="800" spans="1:6">
      <c r="A800" s="58">
        <v>2018</v>
      </c>
      <c r="B800" s="58" t="s">
        <v>7</v>
      </c>
      <c r="C800" s="58" t="s">
        <v>12</v>
      </c>
      <c r="D800" s="58">
        <v>10</v>
      </c>
      <c r="E800" s="58">
        <v>4.05</v>
      </c>
      <c r="F800" s="59">
        <v>105.9253725177289</v>
      </c>
    </row>
    <row r="801" spans="1:6">
      <c r="A801" s="58">
        <v>2018</v>
      </c>
      <c r="B801" s="58" t="s">
        <v>0</v>
      </c>
      <c r="C801" s="58" t="s">
        <v>60</v>
      </c>
      <c r="D801" s="58">
        <v>18.899999999999999</v>
      </c>
      <c r="E801" s="58">
        <v>3.19</v>
      </c>
      <c r="F801" s="59">
        <v>39.355007545577756</v>
      </c>
    </row>
    <row r="802" spans="1:6">
      <c r="A802" s="58">
        <v>2018</v>
      </c>
      <c r="B802" s="58" t="s">
        <v>2</v>
      </c>
      <c r="C802" s="58" t="s">
        <v>6</v>
      </c>
      <c r="D802" s="58">
        <v>12.1</v>
      </c>
      <c r="E802" s="58">
        <v>3.67</v>
      </c>
      <c r="F802" s="59">
        <v>68.391164728142954</v>
      </c>
    </row>
    <row r="803" spans="1:6">
      <c r="A803" s="58">
        <v>2018</v>
      </c>
      <c r="B803" s="58" t="s">
        <v>2</v>
      </c>
      <c r="C803" s="58" t="s">
        <v>18</v>
      </c>
      <c r="D803" s="58">
        <v>10</v>
      </c>
      <c r="E803" s="58">
        <v>2.71</v>
      </c>
      <c r="F803" s="59">
        <v>22.646443075930605</v>
      </c>
    </row>
    <row r="804" spans="1:6">
      <c r="A804" s="58">
        <v>2018</v>
      </c>
      <c r="B804" s="58" t="s">
        <v>7</v>
      </c>
      <c r="C804" s="58" t="s">
        <v>12</v>
      </c>
      <c r="D804" s="58">
        <v>15.2</v>
      </c>
      <c r="E804" s="58">
        <v>2.97</v>
      </c>
      <c r="F804" s="59">
        <v>30.549211132155147</v>
      </c>
    </row>
    <row r="805" spans="1:6">
      <c r="A805" s="58">
        <v>2018</v>
      </c>
      <c r="B805" s="58" t="s">
        <v>0</v>
      </c>
      <c r="C805" s="58" t="s">
        <v>21</v>
      </c>
      <c r="D805" s="58">
        <v>13.5</v>
      </c>
      <c r="E805" s="58">
        <v>3.14</v>
      </c>
      <c r="F805" s="59">
        <v>37.153522909717275</v>
      </c>
    </row>
    <row r="806" spans="1:6">
      <c r="A806" s="58">
        <v>2018</v>
      </c>
      <c r="B806" s="58" t="s">
        <v>0</v>
      </c>
      <c r="C806" s="58" t="s">
        <v>50</v>
      </c>
      <c r="D806" s="58">
        <v>17</v>
      </c>
      <c r="E806" s="58">
        <v>2.4900000000000002</v>
      </c>
      <c r="F806" s="59">
        <v>17.579236139586936</v>
      </c>
    </row>
    <row r="807" spans="1:6">
      <c r="A807" s="58">
        <v>2018</v>
      </c>
      <c r="B807" s="58" t="s">
        <v>2</v>
      </c>
      <c r="C807" s="58" t="s">
        <v>6</v>
      </c>
      <c r="D807" s="58">
        <v>10</v>
      </c>
      <c r="E807" s="58">
        <v>2.82</v>
      </c>
      <c r="F807" s="59">
        <v>25.703957827688647</v>
      </c>
    </row>
    <row r="808" spans="1:6">
      <c r="A808" s="58">
        <v>2018</v>
      </c>
      <c r="B808" s="58" t="s">
        <v>0</v>
      </c>
      <c r="C808" s="58" t="s">
        <v>21</v>
      </c>
      <c r="D808" s="58">
        <v>25.6</v>
      </c>
      <c r="E808" s="58">
        <v>2.85</v>
      </c>
      <c r="F808" s="59">
        <v>26.607250597988113</v>
      </c>
    </row>
    <row r="809" spans="1:6">
      <c r="A809" s="58">
        <v>2018</v>
      </c>
      <c r="B809" s="58" t="s">
        <v>0</v>
      </c>
      <c r="C809" s="58" t="s">
        <v>14</v>
      </c>
      <c r="D809" s="58">
        <v>13.7</v>
      </c>
      <c r="E809" s="58">
        <v>2.56</v>
      </c>
      <c r="F809" s="59">
        <v>19.054607179632477</v>
      </c>
    </row>
    <row r="810" spans="1:6">
      <c r="A810" s="58">
        <v>2018</v>
      </c>
      <c r="B810" s="58" t="s">
        <v>19</v>
      </c>
      <c r="C810" s="58" t="s">
        <v>43</v>
      </c>
      <c r="D810" s="58">
        <v>10.199999999999999</v>
      </c>
      <c r="E810" s="58">
        <v>2.61</v>
      </c>
      <c r="F810" s="59">
        <v>20.183663636815609</v>
      </c>
    </row>
    <row r="811" spans="1:6">
      <c r="A811" s="58">
        <v>2018</v>
      </c>
      <c r="B811" s="58" t="s">
        <v>7</v>
      </c>
      <c r="C811" s="58" t="s">
        <v>16</v>
      </c>
      <c r="D811" s="58">
        <v>16.3</v>
      </c>
      <c r="E811" s="58">
        <v>2.94</v>
      </c>
      <c r="F811" s="59">
        <v>29.512092266663863</v>
      </c>
    </row>
    <row r="812" spans="1:6">
      <c r="A812" s="58">
        <v>2018</v>
      </c>
      <c r="B812" s="58" t="s">
        <v>0</v>
      </c>
      <c r="C812" s="58" t="s">
        <v>1</v>
      </c>
      <c r="D812" s="58">
        <v>19.399999999999999</v>
      </c>
      <c r="E812" s="58">
        <v>2.81</v>
      </c>
      <c r="F812" s="59">
        <v>25.409727055493057</v>
      </c>
    </row>
    <row r="813" spans="1:6">
      <c r="A813" s="58">
        <v>2018</v>
      </c>
      <c r="B813" s="58" t="s">
        <v>2</v>
      </c>
      <c r="C813" s="58" t="s">
        <v>6</v>
      </c>
      <c r="D813" s="58">
        <v>10</v>
      </c>
      <c r="E813" s="58">
        <v>3.44</v>
      </c>
      <c r="F813" s="59">
        <v>52.480746024977286</v>
      </c>
    </row>
    <row r="814" spans="1:6">
      <c r="A814" s="58">
        <v>2018</v>
      </c>
      <c r="B814" s="58" t="s">
        <v>3</v>
      </c>
      <c r="C814" s="58" t="s">
        <v>4</v>
      </c>
      <c r="D814" s="58">
        <v>17.5</v>
      </c>
      <c r="E814" s="58">
        <v>2.84</v>
      </c>
      <c r="F814" s="59">
        <v>26.302679918953825</v>
      </c>
    </row>
    <row r="815" spans="1:6">
      <c r="A815" s="58">
        <v>2018</v>
      </c>
      <c r="B815" s="58" t="s">
        <v>2</v>
      </c>
      <c r="C815" s="58" t="s">
        <v>6</v>
      </c>
      <c r="D815" s="58">
        <v>10</v>
      </c>
      <c r="E815" s="58">
        <v>4.05</v>
      </c>
      <c r="F815" s="59">
        <v>105.9253725177289</v>
      </c>
    </row>
    <row r="816" spans="1:6">
      <c r="A816" s="58">
        <v>2018</v>
      </c>
      <c r="B816" s="58" t="s">
        <v>2</v>
      </c>
      <c r="C816" s="58" t="s">
        <v>6</v>
      </c>
      <c r="D816" s="58">
        <v>10</v>
      </c>
      <c r="E816" s="58">
        <v>2.78</v>
      </c>
      <c r="F816" s="59">
        <v>24.547089156850305</v>
      </c>
    </row>
    <row r="817" spans="1:6">
      <c r="A817" s="58">
        <v>2018</v>
      </c>
      <c r="B817" s="58" t="s">
        <v>2</v>
      </c>
      <c r="C817" s="58" t="s">
        <v>6</v>
      </c>
      <c r="D817" s="58">
        <v>10</v>
      </c>
      <c r="E817" s="58">
        <v>2.77</v>
      </c>
      <c r="F817" s="59">
        <v>24.266100950824168</v>
      </c>
    </row>
    <row r="818" spans="1:6">
      <c r="A818" s="58">
        <v>2018</v>
      </c>
      <c r="B818" s="58" t="s">
        <v>2</v>
      </c>
      <c r="C818" s="58" t="s">
        <v>6</v>
      </c>
      <c r="D818" s="58">
        <v>10</v>
      </c>
      <c r="E818" s="58">
        <v>3.32</v>
      </c>
      <c r="F818" s="59">
        <v>45.708818961487509</v>
      </c>
    </row>
    <row r="819" spans="1:6">
      <c r="A819" s="58">
        <v>2018</v>
      </c>
      <c r="B819" s="58" t="s">
        <v>2</v>
      </c>
      <c r="C819" s="58" t="s">
        <v>6</v>
      </c>
      <c r="D819" s="58">
        <v>10</v>
      </c>
      <c r="E819" s="58">
        <v>3.18</v>
      </c>
      <c r="F819" s="59">
        <v>38.904514499428075</v>
      </c>
    </row>
    <row r="820" spans="1:6">
      <c r="A820" s="58">
        <v>2018</v>
      </c>
      <c r="B820" s="58" t="s">
        <v>0</v>
      </c>
      <c r="C820" s="58" t="s">
        <v>28</v>
      </c>
      <c r="D820" s="58">
        <v>10.4</v>
      </c>
      <c r="E820" s="58">
        <v>2.78</v>
      </c>
      <c r="F820" s="59">
        <v>24.547089156850305</v>
      </c>
    </row>
    <row r="821" spans="1:6">
      <c r="A821" s="58">
        <v>2018</v>
      </c>
      <c r="B821" s="58" t="s">
        <v>7</v>
      </c>
      <c r="C821" s="58" t="s">
        <v>12</v>
      </c>
      <c r="D821" s="58">
        <v>10</v>
      </c>
      <c r="E821" s="58">
        <v>4.2300000000000004</v>
      </c>
      <c r="F821" s="59">
        <v>130.31667784523009</v>
      </c>
    </row>
    <row r="822" spans="1:6">
      <c r="A822" s="58">
        <v>2018</v>
      </c>
      <c r="B822" s="58" t="s">
        <v>0</v>
      </c>
      <c r="C822" s="58" t="s">
        <v>21</v>
      </c>
      <c r="D822" s="58">
        <v>13.4</v>
      </c>
      <c r="E822" s="58">
        <v>2.95</v>
      </c>
      <c r="F822" s="59">
        <v>29.853826189179614</v>
      </c>
    </row>
    <row r="823" spans="1:6">
      <c r="A823" s="58">
        <v>2018</v>
      </c>
      <c r="B823" s="58" t="s">
        <v>0</v>
      </c>
      <c r="C823" s="58" t="s">
        <v>60</v>
      </c>
      <c r="D823" s="58">
        <v>11.7</v>
      </c>
      <c r="E823" s="58">
        <v>2.63</v>
      </c>
      <c r="F823" s="59">
        <v>20.6538015581053</v>
      </c>
    </row>
    <row r="824" spans="1:6">
      <c r="A824" s="58">
        <v>2018</v>
      </c>
      <c r="B824" s="58" t="s">
        <v>2</v>
      </c>
      <c r="C824" s="58" t="s">
        <v>40</v>
      </c>
      <c r="D824" s="58">
        <v>10</v>
      </c>
      <c r="E824" s="58">
        <v>2.5499999999999998</v>
      </c>
      <c r="F824" s="59">
        <v>18.836490894898009</v>
      </c>
    </row>
    <row r="825" spans="1:6">
      <c r="A825" s="58">
        <v>2018</v>
      </c>
      <c r="B825" s="58" t="s">
        <v>2</v>
      </c>
      <c r="C825" s="58" t="s">
        <v>44</v>
      </c>
      <c r="D825" s="58">
        <v>19.2</v>
      </c>
      <c r="E825" s="58">
        <v>2.99</v>
      </c>
      <c r="F825" s="59">
        <v>31.260793671239561</v>
      </c>
    </row>
    <row r="826" spans="1:6">
      <c r="A826" s="58">
        <v>2018</v>
      </c>
      <c r="B826" s="58" t="s">
        <v>2</v>
      </c>
      <c r="C826" s="58" t="s">
        <v>58</v>
      </c>
      <c r="D826" s="58">
        <v>10</v>
      </c>
      <c r="E826" s="58">
        <v>3.22</v>
      </c>
      <c r="F826" s="59">
        <v>40.738027780411301</v>
      </c>
    </row>
    <row r="827" spans="1:6">
      <c r="A827" s="58">
        <v>2018</v>
      </c>
      <c r="B827" s="58" t="s">
        <v>2</v>
      </c>
      <c r="C827" s="58" t="s">
        <v>33</v>
      </c>
      <c r="D827" s="58">
        <v>24</v>
      </c>
      <c r="E827" s="58">
        <v>3</v>
      </c>
      <c r="F827" s="59">
        <v>31.622776601683803</v>
      </c>
    </row>
    <row r="828" spans="1:6">
      <c r="A828" s="58">
        <v>2018</v>
      </c>
      <c r="B828" s="58" t="s">
        <v>0</v>
      </c>
      <c r="C828" s="58" t="s">
        <v>24</v>
      </c>
      <c r="D828" s="58">
        <v>13.1</v>
      </c>
      <c r="E828" s="58">
        <v>2.39</v>
      </c>
      <c r="F828" s="59">
        <v>15.6675107010815</v>
      </c>
    </row>
    <row r="829" spans="1:6">
      <c r="A829" s="58">
        <v>2018</v>
      </c>
      <c r="B829" s="58" t="s">
        <v>2</v>
      </c>
      <c r="C829" s="58" t="s">
        <v>6</v>
      </c>
      <c r="D829" s="58">
        <v>10</v>
      </c>
      <c r="E829" s="58">
        <v>2.79</v>
      </c>
      <c r="F829" s="59">
        <v>24.831331052955715</v>
      </c>
    </row>
    <row r="830" spans="1:6">
      <c r="A830" s="58">
        <v>2018</v>
      </c>
      <c r="B830" s="58" t="s">
        <v>19</v>
      </c>
      <c r="C830" s="58" t="s">
        <v>19</v>
      </c>
      <c r="D830" s="58">
        <v>10</v>
      </c>
      <c r="E830" s="58">
        <v>2.5</v>
      </c>
      <c r="F830" s="59">
        <v>17.782794100389236</v>
      </c>
    </row>
    <row r="831" spans="1:6">
      <c r="A831" s="58">
        <v>2018</v>
      </c>
      <c r="B831" s="58" t="s">
        <v>2</v>
      </c>
      <c r="C831" s="58" t="s">
        <v>6</v>
      </c>
      <c r="D831" s="58">
        <v>10</v>
      </c>
      <c r="E831" s="58">
        <v>2.57</v>
      </c>
      <c r="F831" s="59">
        <v>19.275249131909362</v>
      </c>
    </row>
    <row r="832" spans="1:6">
      <c r="A832" s="58">
        <v>2018</v>
      </c>
      <c r="B832" s="58" t="s">
        <v>2</v>
      </c>
      <c r="C832" s="58" t="s">
        <v>58</v>
      </c>
      <c r="D832" s="58">
        <v>18.3</v>
      </c>
      <c r="E832" s="58">
        <v>3.17</v>
      </c>
      <c r="F832" s="59">
        <v>38.45917820453537</v>
      </c>
    </row>
    <row r="833" spans="1:6">
      <c r="A833" s="58">
        <v>2018</v>
      </c>
      <c r="B833" s="58" t="s">
        <v>2</v>
      </c>
      <c r="C833" s="58" t="s">
        <v>6</v>
      </c>
      <c r="D833" s="58">
        <v>10</v>
      </c>
      <c r="E833" s="58">
        <v>2.92</v>
      </c>
      <c r="F833" s="59">
        <v>28.840315031266066</v>
      </c>
    </row>
    <row r="834" spans="1:6">
      <c r="A834" s="58">
        <v>2018</v>
      </c>
      <c r="B834" s="58" t="s">
        <v>2</v>
      </c>
      <c r="C834" s="58" t="s">
        <v>58</v>
      </c>
      <c r="D834" s="58">
        <v>10</v>
      </c>
      <c r="E834" s="58">
        <v>2.74</v>
      </c>
      <c r="F834" s="59">
        <v>23.442288153199236</v>
      </c>
    </row>
    <row r="835" spans="1:6">
      <c r="A835" s="58">
        <v>2018</v>
      </c>
      <c r="B835" s="58" t="s">
        <v>2</v>
      </c>
      <c r="C835" s="58" t="s">
        <v>33</v>
      </c>
      <c r="D835" s="58">
        <v>33.200000000000003</v>
      </c>
      <c r="E835" s="58">
        <v>2.84</v>
      </c>
      <c r="F835" s="59">
        <v>26.302679918953825</v>
      </c>
    </row>
    <row r="836" spans="1:6">
      <c r="A836" s="58">
        <v>2018</v>
      </c>
      <c r="B836" s="58" t="s">
        <v>2</v>
      </c>
      <c r="C836" s="58" t="s">
        <v>13</v>
      </c>
      <c r="D836" s="58">
        <v>10</v>
      </c>
      <c r="E836" s="58">
        <v>3.25</v>
      </c>
      <c r="F836" s="59">
        <v>42.169650342858247</v>
      </c>
    </row>
    <row r="837" spans="1:6">
      <c r="A837" s="58">
        <v>2018</v>
      </c>
      <c r="B837" s="58" t="s">
        <v>2</v>
      </c>
      <c r="C837" s="58" t="s">
        <v>6</v>
      </c>
      <c r="D837" s="58">
        <v>14.9</v>
      </c>
      <c r="E837" s="58">
        <v>2.56</v>
      </c>
      <c r="F837" s="59">
        <v>19.054607179632477</v>
      </c>
    </row>
    <row r="838" spans="1:6">
      <c r="A838" s="58">
        <v>2018</v>
      </c>
      <c r="B838" s="58" t="s">
        <v>2</v>
      </c>
      <c r="C838" s="58" t="s">
        <v>6</v>
      </c>
      <c r="D838" s="58">
        <v>13.1</v>
      </c>
      <c r="E838" s="58">
        <v>2.84</v>
      </c>
      <c r="F838" s="59">
        <v>26.302679918953825</v>
      </c>
    </row>
    <row r="839" spans="1:6">
      <c r="A839" s="58">
        <v>2018</v>
      </c>
      <c r="B839" s="58" t="s">
        <v>2</v>
      </c>
      <c r="C839" s="58" t="s">
        <v>6</v>
      </c>
      <c r="D839" s="58">
        <v>10</v>
      </c>
      <c r="E839" s="58">
        <v>2.86</v>
      </c>
      <c r="F839" s="59">
        <v>26.915348039269158</v>
      </c>
    </row>
    <row r="840" spans="1:6">
      <c r="A840" s="58">
        <v>2018</v>
      </c>
      <c r="B840" s="58" t="s">
        <v>2</v>
      </c>
      <c r="C840" s="58" t="s">
        <v>41</v>
      </c>
      <c r="D840" s="58">
        <v>10.199999999999999</v>
      </c>
      <c r="E840" s="58">
        <v>3.09</v>
      </c>
      <c r="F840" s="59">
        <v>35.075187395256812</v>
      </c>
    </row>
    <row r="841" spans="1:6">
      <c r="A841" s="58">
        <v>2018</v>
      </c>
      <c r="B841" s="58" t="s">
        <v>2</v>
      </c>
      <c r="C841" s="58" t="s">
        <v>6</v>
      </c>
      <c r="D841" s="58">
        <v>10</v>
      </c>
      <c r="E841" s="58">
        <v>3.13</v>
      </c>
      <c r="F841" s="59">
        <v>36.728230049808474</v>
      </c>
    </row>
    <row r="842" spans="1:6">
      <c r="A842" s="58">
        <v>2018</v>
      </c>
      <c r="B842" s="58" t="s">
        <v>7</v>
      </c>
      <c r="C842" s="58" t="s">
        <v>12</v>
      </c>
      <c r="D842" s="58">
        <v>10</v>
      </c>
      <c r="E842" s="58">
        <v>2.46</v>
      </c>
      <c r="F842" s="59">
        <v>16.982436524617448</v>
      </c>
    </row>
    <row r="843" spans="1:6">
      <c r="A843" s="58">
        <v>2018</v>
      </c>
      <c r="B843" s="58" t="s">
        <v>2</v>
      </c>
      <c r="C843" s="58" t="s">
        <v>6</v>
      </c>
      <c r="D843" s="58">
        <v>18.2</v>
      </c>
      <c r="E843" s="58">
        <v>3.27</v>
      </c>
      <c r="F843" s="59">
        <v>43.151907682776539</v>
      </c>
    </row>
    <row r="844" spans="1:6">
      <c r="A844" s="58">
        <v>2018</v>
      </c>
      <c r="B844" s="58" t="s">
        <v>7</v>
      </c>
      <c r="C844" s="58" t="s">
        <v>34</v>
      </c>
      <c r="D844" s="58">
        <v>10</v>
      </c>
      <c r="E844" s="58">
        <v>2.82</v>
      </c>
      <c r="F844" s="59">
        <v>25.703957827688647</v>
      </c>
    </row>
    <row r="845" spans="1:6">
      <c r="A845" s="58">
        <v>2018</v>
      </c>
      <c r="B845" s="58" t="s">
        <v>2</v>
      </c>
      <c r="C845" s="58" t="s">
        <v>6</v>
      </c>
      <c r="D845" s="58">
        <v>10.9</v>
      </c>
      <c r="E845" s="58">
        <v>3.04</v>
      </c>
      <c r="F845" s="59">
        <v>33.113112148259127</v>
      </c>
    </row>
    <row r="846" spans="1:6">
      <c r="A846" s="58">
        <v>2018</v>
      </c>
      <c r="B846" s="58" t="s">
        <v>2</v>
      </c>
      <c r="C846" s="58" t="s">
        <v>6</v>
      </c>
      <c r="D846" s="58">
        <v>16.100000000000001</v>
      </c>
      <c r="E846" s="58">
        <v>2.66</v>
      </c>
      <c r="F846" s="59">
        <v>21.379620895022335</v>
      </c>
    </row>
    <row r="847" spans="1:6">
      <c r="A847" s="58">
        <v>2018</v>
      </c>
      <c r="B847" s="58" t="s">
        <v>2</v>
      </c>
      <c r="C847" s="58" t="s">
        <v>6</v>
      </c>
      <c r="D847" s="58">
        <v>10</v>
      </c>
      <c r="E847" s="58">
        <v>2.68</v>
      </c>
      <c r="F847" s="59">
        <v>21.877616239495538</v>
      </c>
    </row>
    <row r="848" spans="1:6">
      <c r="A848" s="58">
        <v>2018</v>
      </c>
      <c r="B848" s="58" t="s">
        <v>2</v>
      </c>
      <c r="C848" s="58" t="s">
        <v>6</v>
      </c>
      <c r="D848" s="58">
        <v>10</v>
      </c>
      <c r="E848" s="58">
        <v>2.83</v>
      </c>
      <c r="F848" s="59">
        <v>26.001595631652727</v>
      </c>
    </row>
    <row r="849" spans="1:6">
      <c r="A849" s="58">
        <v>2018</v>
      </c>
      <c r="B849" s="58" t="s">
        <v>2</v>
      </c>
      <c r="C849" s="58" t="s">
        <v>58</v>
      </c>
      <c r="D849" s="58">
        <v>10</v>
      </c>
      <c r="E849" s="58">
        <v>2.91</v>
      </c>
      <c r="F849" s="59">
        <v>28.510182675039101</v>
      </c>
    </row>
    <row r="850" spans="1:6">
      <c r="A850" s="58">
        <v>2018</v>
      </c>
      <c r="B850" s="58" t="s">
        <v>7</v>
      </c>
      <c r="C850" s="58" t="s">
        <v>12</v>
      </c>
      <c r="D850" s="58">
        <v>10</v>
      </c>
      <c r="E850" s="58">
        <v>3.01</v>
      </c>
      <c r="F850" s="59">
        <v>31.98895109691399</v>
      </c>
    </row>
    <row r="851" spans="1:6">
      <c r="A851" s="58">
        <v>2018</v>
      </c>
      <c r="B851" s="58" t="s">
        <v>2</v>
      </c>
      <c r="C851" s="58" t="s">
        <v>13</v>
      </c>
      <c r="D851" s="58">
        <v>34</v>
      </c>
      <c r="E851" s="58">
        <v>2.92</v>
      </c>
      <c r="F851" s="59">
        <v>28.840315031266066</v>
      </c>
    </row>
    <row r="852" spans="1:6">
      <c r="A852" s="58">
        <v>2018</v>
      </c>
      <c r="B852" s="58" t="s">
        <v>7</v>
      </c>
      <c r="C852" s="58" t="s">
        <v>12</v>
      </c>
      <c r="D852" s="58">
        <v>10</v>
      </c>
      <c r="E852" s="58">
        <v>2.9</v>
      </c>
      <c r="F852" s="59">
        <v>28.183829312644548</v>
      </c>
    </row>
    <row r="853" spans="1:6">
      <c r="A853" s="58">
        <v>2018</v>
      </c>
      <c r="B853" s="58" t="s">
        <v>2</v>
      </c>
      <c r="C853" s="58" t="s">
        <v>6</v>
      </c>
      <c r="D853" s="58">
        <v>10</v>
      </c>
      <c r="E853" s="58">
        <v>2.84</v>
      </c>
      <c r="F853" s="59">
        <v>26.302679918953825</v>
      </c>
    </row>
    <row r="854" spans="1:6">
      <c r="A854" s="58">
        <v>2018</v>
      </c>
      <c r="B854" s="58" t="s">
        <v>2</v>
      </c>
      <c r="C854" s="58" t="s">
        <v>58</v>
      </c>
      <c r="D854" s="58">
        <v>13.3</v>
      </c>
      <c r="E854" s="58">
        <v>2.9</v>
      </c>
      <c r="F854" s="59">
        <v>28.183829312644548</v>
      </c>
    </row>
    <row r="855" spans="1:6">
      <c r="A855" s="58">
        <v>2018</v>
      </c>
      <c r="B855" s="58" t="s">
        <v>0</v>
      </c>
      <c r="C855" s="58" t="s">
        <v>15</v>
      </c>
      <c r="D855" s="58">
        <v>10.7</v>
      </c>
      <c r="E855" s="58">
        <v>2.56</v>
      </c>
      <c r="F855" s="59">
        <v>19.054607179632477</v>
      </c>
    </row>
    <row r="856" spans="1:6">
      <c r="A856" s="58">
        <v>2018</v>
      </c>
      <c r="B856" s="58" t="s">
        <v>2</v>
      </c>
      <c r="C856" s="58" t="s">
        <v>18</v>
      </c>
      <c r="D856" s="58">
        <v>25.1</v>
      </c>
      <c r="E856" s="58">
        <v>3.03</v>
      </c>
      <c r="F856" s="59">
        <v>32.734069487883822</v>
      </c>
    </row>
    <row r="857" spans="1:6">
      <c r="A857" s="58">
        <v>2018</v>
      </c>
      <c r="B857" s="58" t="s">
        <v>7</v>
      </c>
      <c r="C857" s="58" t="s">
        <v>12</v>
      </c>
      <c r="D857" s="58">
        <v>18.2</v>
      </c>
      <c r="E857" s="58">
        <v>3.35</v>
      </c>
      <c r="F857" s="59">
        <v>47.315125896148068</v>
      </c>
    </row>
    <row r="858" spans="1:6">
      <c r="A858" s="58">
        <v>2018</v>
      </c>
      <c r="B858" s="58" t="s">
        <v>7</v>
      </c>
      <c r="C858" s="58" t="s">
        <v>10</v>
      </c>
      <c r="D858" s="58">
        <v>28.2</v>
      </c>
      <c r="E858" s="58">
        <v>3.43</v>
      </c>
      <c r="F858" s="59">
        <v>51.880003892896134</v>
      </c>
    </row>
    <row r="859" spans="1:6">
      <c r="A859" s="58">
        <v>2018</v>
      </c>
      <c r="B859" s="58" t="s">
        <v>2</v>
      </c>
      <c r="C859" s="58" t="s">
        <v>18</v>
      </c>
      <c r="D859" s="58">
        <v>10</v>
      </c>
      <c r="E859" s="58">
        <v>2.31</v>
      </c>
      <c r="F859" s="59">
        <v>14.288939585111036</v>
      </c>
    </row>
    <row r="860" spans="1:6">
      <c r="A860" s="58">
        <v>2018</v>
      </c>
      <c r="B860" s="58" t="s">
        <v>2</v>
      </c>
      <c r="C860" s="58" t="s">
        <v>18</v>
      </c>
      <c r="D860" s="58">
        <v>16.399999999999999</v>
      </c>
      <c r="E860" s="58">
        <v>2.91</v>
      </c>
      <c r="F860" s="59">
        <v>28.510182675039101</v>
      </c>
    </row>
    <row r="861" spans="1:6">
      <c r="A861" s="58">
        <v>2018</v>
      </c>
      <c r="B861" s="58" t="s">
        <v>2</v>
      </c>
      <c r="C861" s="58" t="s">
        <v>6</v>
      </c>
      <c r="D861" s="58">
        <v>20.7</v>
      </c>
      <c r="E861" s="58">
        <v>2.95</v>
      </c>
      <c r="F861" s="59">
        <v>29.853826189179614</v>
      </c>
    </row>
    <row r="862" spans="1:6">
      <c r="A862" s="58">
        <v>2018</v>
      </c>
      <c r="B862" s="58" t="s">
        <v>2</v>
      </c>
      <c r="C862" s="58" t="s">
        <v>13</v>
      </c>
      <c r="D862" s="58">
        <v>13.4</v>
      </c>
      <c r="E862" s="58">
        <v>3.43</v>
      </c>
      <c r="F862" s="59">
        <v>51.880003892896134</v>
      </c>
    </row>
    <row r="863" spans="1:6">
      <c r="A863" s="58">
        <v>2018</v>
      </c>
      <c r="B863" s="58" t="s">
        <v>3</v>
      </c>
      <c r="C863" s="58" t="s">
        <v>5</v>
      </c>
      <c r="D863" s="58">
        <v>15</v>
      </c>
      <c r="E863" s="58">
        <v>2.42</v>
      </c>
      <c r="F863" s="59">
        <v>16.218100973589298</v>
      </c>
    </row>
    <row r="864" spans="1:6">
      <c r="A864" s="58">
        <v>2018</v>
      </c>
      <c r="B864" s="58" t="s">
        <v>0</v>
      </c>
      <c r="C864" s="58" t="s">
        <v>60</v>
      </c>
      <c r="D864" s="58">
        <v>10</v>
      </c>
      <c r="E864" s="58">
        <v>3.11</v>
      </c>
      <c r="F864" s="59">
        <v>35.892193464500529</v>
      </c>
    </row>
    <row r="865" spans="1:6">
      <c r="A865" s="58">
        <v>2018</v>
      </c>
      <c r="B865" s="58" t="s">
        <v>2</v>
      </c>
      <c r="C865" s="58" t="s">
        <v>6</v>
      </c>
      <c r="D865" s="58">
        <v>10</v>
      </c>
      <c r="E865" s="58">
        <v>3.33</v>
      </c>
      <c r="F865" s="59">
        <v>46.238102139926056</v>
      </c>
    </row>
    <row r="866" spans="1:6">
      <c r="A866" s="58">
        <v>2018</v>
      </c>
      <c r="B866" s="58" t="s">
        <v>19</v>
      </c>
      <c r="C866" s="58" t="s">
        <v>48</v>
      </c>
      <c r="D866" s="58">
        <v>18.899999999999999</v>
      </c>
      <c r="E866" s="58">
        <v>2.68</v>
      </c>
      <c r="F866" s="59">
        <v>21.877616239495538</v>
      </c>
    </row>
    <row r="867" spans="1:6">
      <c r="A867" s="58">
        <v>2018</v>
      </c>
      <c r="B867" s="58" t="s">
        <v>2</v>
      </c>
      <c r="C867" s="58" t="s">
        <v>6</v>
      </c>
      <c r="D867" s="58">
        <v>10</v>
      </c>
      <c r="E867" s="58">
        <v>2.88</v>
      </c>
      <c r="F867" s="59">
        <v>27.542287033381665</v>
      </c>
    </row>
    <row r="868" spans="1:6">
      <c r="A868" s="58">
        <v>2018</v>
      </c>
      <c r="B868" s="58" t="s">
        <v>2</v>
      </c>
      <c r="C868" s="58" t="s">
        <v>6</v>
      </c>
      <c r="D868" s="58">
        <v>10</v>
      </c>
      <c r="E868" s="58">
        <v>2.36</v>
      </c>
      <c r="F868" s="59">
        <v>15.135612484362087</v>
      </c>
    </row>
    <row r="869" spans="1:6">
      <c r="A869" s="58">
        <v>2018</v>
      </c>
      <c r="B869" s="58" t="s">
        <v>2</v>
      </c>
      <c r="C869" s="58" t="s">
        <v>6</v>
      </c>
      <c r="D869" s="58">
        <v>10</v>
      </c>
      <c r="E869" s="58">
        <v>3.09</v>
      </c>
      <c r="F869" s="59">
        <v>35.075187395256812</v>
      </c>
    </row>
    <row r="870" spans="1:6">
      <c r="A870" s="58">
        <v>2018</v>
      </c>
      <c r="B870" s="58" t="s">
        <v>2</v>
      </c>
      <c r="C870" s="58" t="s">
        <v>6</v>
      </c>
      <c r="D870" s="58">
        <v>14.1</v>
      </c>
      <c r="E870" s="58">
        <v>2.85</v>
      </c>
      <c r="F870" s="59">
        <v>26.607250597988113</v>
      </c>
    </row>
    <row r="871" spans="1:6">
      <c r="A871" s="58">
        <v>2018</v>
      </c>
      <c r="B871" s="58" t="s">
        <v>7</v>
      </c>
      <c r="C871" s="58" t="s">
        <v>12</v>
      </c>
      <c r="D871" s="58">
        <v>10</v>
      </c>
      <c r="E871" s="58">
        <v>2.99</v>
      </c>
      <c r="F871" s="59">
        <v>31.260793671239561</v>
      </c>
    </row>
    <row r="872" spans="1:6">
      <c r="A872" s="58">
        <v>2018</v>
      </c>
      <c r="B872" s="58" t="s">
        <v>2</v>
      </c>
      <c r="C872" s="58" t="s">
        <v>6</v>
      </c>
      <c r="D872" s="58">
        <v>10</v>
      </c>
      <c r="E872" s="58">
        <v>3.13</v>
      </c>
      <c r="F872" s="59">
        <v>36.728230049808474</v>
      </c>
    </row>
    <row r="873" spans="1:6">
      <c r="A873" s="58">
        <v>2018</v>
      </c>
      <c r="B873" s="58" t="s">
        <v>2</v>
      </c>
      <c r="C873" s="58" t="s">
        <v>49</v>
      </c>
      <c r="D873" s="58">
        <v>11.6</v>
      </c>
      <c r="E873" s="58">
        <v>2.8</v>
      </c>
      <c r="F873" s="59">
        <v>25.118864315095799</v>
      </c>
    </row>
    <row r="874" spans="1:6">
      <c r="A874" s="58">
        <v>2018</v>
      </c>
      <c r="B874" s="58" t="s">
        <v>2</v>
      </c>
      <c r="C874" s="58" t="s">
        <v>6</v>
      </c>
      <c r="D874" s="58">
        <v>10</v>
      </c>
      <c r="E874" s="58">
        <v>3.26</v>
      </c>
      <c r="F874" s="59">
        <v>42.657951880159267</v>
      </c>
    </row>
    <row r="875" spans="1:6">
      <c r="A875" s="58">
        <v>2018</v>
      </c>
      <c r="B875" s="58" t="s">
        <v>2</v>
      </c>
      <c r="C875" s="58" t="s">
        <v>6</v>
      </c>
      <c r="D875" s="58">
        <v>10</v>
      </c>
      <c r="E875" s="58">
        <v>2.91</v>
      </c>
      <c r="F875" s="59">
        <v>28.510182675039101</v>
      </c>
    </row>
    <row r="876" spans="1:6">
      <c r="A876" s="58">
        <v>2018</v>
      </c>
      <c r="B876" s="58" t="s">
        <v>0</v>
      </c>
      <c r="C876" s="58" t="s">
        <v>50</v>
      </c>
      <c r="D876" s="58">
        <v>12.4</v>
      </c>
      <c r="E876" s="58">
        <v>2.73</v>
      </c>
      <c r="F876" s="59">
        <v>23.173946499684792</v>
      </c>
    </row>
    <row r="877" spans="1:6">
      <c r="A877" s="58">
        <v>2018</v>
      </c>
      <c r="B877" s="58" t="s">
        <v>0</v>
      </c>
      <c r="C877" s="58" t="s">
        <v>21</v>
      </c>
      <c r="D877" s="58">
        <v>10.4</v>
      </c>
      <c r="E877" s="58">
        <v>3.14</v>
      </c>
      <c r="F877" s="59">
        <v>37.153522909717275</v>
      </c>
    </row>
    <row r="878" spans="1:6">
      <c r="A878" s="58">
        <v>2018</v>
      </c>
      <c r="B878" s="58" t="s">
        <v>19</v>
      </c>
      <c r="C878" s="58" t="s">
        <v>19</v>
      </c>
      <c r="D878" s="58">
        <v>10.3</v>
      </c>
      <c r="E878" s="58">
        <v>2.69</v>
      </c>
      <c r="F878" s="59">
        <v>22.130947096056378</v>
      </c>
    </row>
    <row r="879" spans="1:6">
      <c r="A879" s="58">
        <v>2018</v>
      </c>
      <c r="B879" s="58" t="s">
        <v>2</v>
      </c>
      <c r="C879" s="58" t="s">
        <v>6</v>
      </c>
      <c r="D879" s="58">
        <v>10</v>
      </c>
      <c r="E879" s="58">
        <v>3.07</v>
      </c>
      <c r="F879" s="59">
        <v>34.276778654645035</v>
      </c>
    </row>
    <row r="880" spans="1:6">
      <c r="A880" s="58">
        <v>2018</v>
      </c>
      <c r="B880" s="58" t="s">
        <v>19</v>
      </c>
      <c r="C880" s="58" t="s">
        <v>43</v>
      </c>
      <c r="D880" s="58">
        <v>29.4</v>
      </c>
      <c r="E880" s="58">
        <v>3.18</v>
      </c>
      <c r="F880" s="59">
        <v>38.904514499428075</v>
      </c>
    </row>
    <row r="881" spans="1:6">
      <c r="A881" s="58">
        <v>2018</v>
      </c>
      <c r="B881" s="58" t="s">
        <v>2</v>
      </c>
      <c r="C881" s="58" t="s">
        <v>13</v>
      </c>
      <c r="D881" s="58">
        <v>11.5</v>
      </c>
      <c r="E881" s="58">
        <v>3.09</v>
      </c>
      <c r="F881" s="59">
        <v>35.075187395256812</v>
      </c>
    </row>
    <row r="882" spans="1:6">
      <c r="A882" s="58">
        <v>2018</v>
      </c>
      <c r="B882" s="58" t="s">
        <v>2</v>
      </c>
      <c r="C882" s="58" t="s">
        <v>26</v>
      </c>
      <c r="D882" s="58">
        <v>19.100000000000001</v>
      </c>
      <c r="E882" s="58">
        <v>3.07</v>
      </c>
      <c r="F882" s="59">
        <v>34.276778654645035</v>
      </c>
    </row>
    <row r="883" spans="1:6">
      <c r="A883" s="58">
        <v>2018</v>
      </c>
      <c r="B883" s="58" t="s">
        <v>3</v>
      </c>
      <c r="C883" s="58" t="s">
        <v>17</v>
      </c>
      <c r="D883" s="58">
        <v>16.100000000000001</v>
      </c>
      <c r="E883" s="58">
        <v>2.4900000000000002</v>
      </c>
      <c r="F883" s="59">
        <v>17.579236139586936</v>
      </c>
    </row>
    <row r="884" spans="1:6">
      <c r="A884" s="58">
        <v>2018</v>
      </c>
      <c r="B884" s="58" t="s">
        <v>2</v>
      </c>
      <c r="C884" s="58" t="s">
        <v>6</v>
      </c>
      <c r="D884" s="58">
        <v>10</v>
      </c>
      <c r="E884" s="58">
        <v>2.59</v>
      </c>
      <c r="F884" s="59">
        <v>19.724227361148539</v>
      </c>
    </row>
    <row r="885" spans="1:6">
      <c r="A885" s="58">
        <v>2018</v>
      </c>
      <c r="B885" s="58" t="s">
        <v>2</v>
      </c>
      <c r="C885" s="58" t="s">
        <v>58</v>
      </c>
      <c r="D885" s="58">
        <v>10</v>
      </c>
      <c r="E885" s="58">
        <v>2.77</v>
      </c>
      <c r="F885" s="59">
        <v>24.266100950824168</v>
      </c>
    </row>
    <row r="886" spans="1:6">
      <c r="A886" s="58">
        <v>2018</v>
      </c>
      <c r="B886" s="58" t="s">
        <v>2</v>
      </c>
      <c r="C886" s="58" t="s">
        <v>18</v>
      </c>
      <c r="D886" s="58">
        <v>10</v>
      </c>
      <c r="E886" s="58">
        <v>4.16</v>
      </c>
      <c r="F886" s="59">
        <v>120.22644346174135</v>
      </c>
    </row>
    <row r="887" spans="1:6">
      <c r="A887" s="58">
        <v>2018</v>
      </c>
      <c r="B887" s="58" t="s">
        <v>2</v>
      </c>
      <c r="C887" s="58" t="s">
        <v>6</v>
      </c>
      <c r="D887" s="58">
        <v>11.7</v>
      </c>
      <c r="E887" s="58">
        <v>2.93</v>
      </c>
      <c r="F887" s="59">
        <v>29.174270140011689</v>
      </c>
    </row>
    <row r="888" spans="1:6">
      <c r="A888" s="58">
        <v>2018</v>
      </c>
      <c r="B888" s="58" t="s">
        <v>7</v>
      </c>
      <c r="C888" s="58" t="s">
        <v>12</v>
      </c>
      <c r="D888" s="58">
        <v>12.1</v>
      </c>
      <c r="E888" s="58">
        <v>3.26</v>
      </c>
      <c r="F888" s="59">
        <v>42.657951880159267</v>
      </c>
    </row>
    <row r="889" spans="1:6">
      <c r="A889" s="58">
        <v>2018</v>
      </c>
      <c r="B889" s="58" t="s">
        <v>2</v>
      </c>
      <c r="C889" s="58" t="s">
        <v>6</v>
      </c>
      <c r="D889" s="58">
        <v>10</v>
      </c>
      <c r="E889" s="58">
        <v>2.85</v>
      </c>
      <c r="F889" s="59">
        <v>26.607250597988113</v>
      </c>
    </row>
    <row r="890" spans="1:6">
      <c r="A890" s="58">
        <v>2018</v>
      </c>
      <c r="B890" s="58" t="s">
        <v>2</v>
      </c>
      <c r="C890" s="58" t="s">
        <v>13</v>
      </c>
      <c r="D890" s="58">
        <v>10</v>
      </c>
      <c r="E890" s="58">
        <v>2.73</v>
      </c>
      <c r="F890" s="59">
        <v>23.173946499684792</v>
      </c>
    </row>
    <row r="891" spans="1:6">
      <c r="A891" s="58">
        <v>2018</v>
      </c>
      <c r="B891" s="58" t="s">
        <v>2</v>
      </c>
      <c r="C891" s="58" t="s">
        <v>6</v>
      </c>
      <c r="D891" s="58">
        <v>10</v>
      </c>
      <c r="E891" s="58">
        <v>2.81</v>
      </c>
      <c r="F891" s="59">
        <v>25.409727055493057</v>
      </c>
    </row>
    <row r="892" spans="1:6">
      <c r="A892" s="58">
        <v>2018</v>
      </c>
      <c r="B892" s="58" t="s">
        <v>2</v>
      </c>
      <c r="C892" s="58" t="s">
        <v>58</v>
      </c>
      <c r="D892" s="58">
        <v>10</v>
      </c>
      <c r="E892" s="58">
        <v>2.73</v>
      </c>
      <c r="F892" s="59">
        <v>23.173946499684792</v>
      </c>
    </row>
    <row r="893" spans="1:6">
      <c r="A893" s="58">
        <v>2018</v>
      </c>
      <c r="B893" s="58" t="s">
        <v>2</v>
      </c>
      <c r="C893" s="58" t="s">
        <v>6</v>
      </c>
      <c r="D893" s="58">
        <v>18.899999999999999</v>
      </c>
      <c r="E893" s="58">
        <v>2.76</v>
      </c>
      <c r="F893" s="59">
        <v>23.988329190194907</v>
      </c>
    </row>
    <row r="894" spans="1:6">
      <c r="A894" s="58">
        <v>2018</v>
      </c>
      <c r="B894" s="58" t="s">
        <v>2</v>
      </c>
      <c r="C894" s="58" t="s">
        <v>26</v>
      </c>
      <c r="D894" s="58">
        <v>26.2</v>
      </c>
      <c r="E894" s="58">
        <v>2.79</v>
      </c>
      <c r="F894" s="59">
        <v>24.831331052955715</v>
      </c>
    </row>
    <row r="895" spans="1:6">
      <c r="A895" s="58">
        <v>2018</v>
      </c>
      <c r="B895" s="58" t="s">
        <v>7</v>
      </c>
      <c r="C895" s="58" t="s">
        <v>8</v>
      </c>
      <c r="D895" s="58">
        <v>10</v>
      </c>
      <c r="E895" s="58">
        <v>3.35</v>
      </c>
      <c r="F895" s="59">
        <v>47.315125896148068</v>
      </c>
    </row>
    <row r="896" spans="1:6">
      <c r="A896" s="58">
        <v>2018</v>
      </c>
      <c r="B896" s="58" t="s">
        <v>19</v>
      </c>
      <c r="C896" s="58" t="s">
        <v>48</v>
      </c>
      <c r="D896" s="58">
        <v>10</v>
      </c>
      <c r="E896" s="58">
        <v>2.98</v>
      </c>
      <c r="F896" s="59">
        <v>30.902954325135919</v>
      </c>
    </row>
    <row r="897" spans="1:6">
      <c r="A897" s="58">
        <v>2018</v>
      </c>
      <c r="B897" s="58" t="s">
        <v>7</v>
      </c>
      <c r="C897" s="58" t="s">
        <v>8</v>
      </c>
      <c r="D897" s="58">
        <v>10</v>
      </c>
      <c r="E897" s="58">
        <v>2.7</v>
      </c>
      <c r="F897" s="59">
        <v>22.387211385683404</v>
      </c>
    </row>
    <row r="898" spans="1:6">
      <c r="A898" s="58">
        <v>2018</v>
      </c>
      <c r="B898" s="58" t="s">
        <v>2</v>
      </c>
      <c r="C898" s="58" t="s">
        <v>6</v>
      </c>
      <c r="D898" s="58">
        <v>10</v>
      </c>
      <c r="E898" s="58">
        <v>2.73</v>
      </c>
      <c r="F898" s="59">
        <v>23.173946499684792</v>
      </c>
    </row>
    <row r="899" spans="1:6">
      <c r="A899" s="58">
        <v>2018</v>
      </c>
      <c r="B899" s="58" t="s">
        <v>19</v>
      </c>
      <c r="C899" s="58" t="s">
        <v>47</v>
      </c>
      <c r="D899" s="58">
        <v>15.9</v>
      </c>
      <c r="E899" s="58">
        <v>2.4700000000000002</v>
      </c>
      <c r="F899" s="59">
        <v>17.179083871575891</v>
      </c>
    </row>
    <row r="900" spans="1:6">
      <c r="A900" s="58">
        <v>2018</v>
      </c>
      <c r="B900" s="58" t="s">
        <v>7</v>
      </c>
      <c r="C900" s="58" t="s">
        <v>12</v>
      </c>
      <c r="D900" s="58">
        <v>10</v>
      </c>
      <c r="E900" s="58">
        <v>5.25</v>
      </c>
      <c r="F900" s="59">
        <v>421.69650342858256</v>
      </c>
    </row>
    <row r="901" spans="1:6">
      <c r="A901" s="58">
        <v>2018</v>
      </c>
      <c r="B901" s="58" t="s">
        <v>7</v>
      </c>
      <c r="C901" s="58" t="s">
        <v>12</v>
      </c>
      <c r="D901" s="58">
        <v>11.8</v>
      </c>
      <c r="E901" s="58">
        <v>3.05</v>
      </c>
      <c r="F901" s="59">
        <v>33.496543915782766</v>
      </c>
    </row>
    <row r="902" spans="1:6">
      <c r="A902" s="58">
        <v>2018</v>
      </c>
      <c r="B902" s="58" t="s">
        <v>2</v>
      </c>
      <c r="C902" s="58" t="s">
        <v>13</v>
      </c>
      <c r="D902" s="58">
        <v>10</v>
      </c>
      <c r="E902" s="58">
        <v>3.27</v>
      </c>
      <c r="F902" s="59">
        <v>43.151907682776539</v>
      </c>
    </row>
    <row r="903" spans="1:6">
      <c r="A903" s="58">
        <v>2018</v>
      </c>
      <c r="B903" s="58" t="s">
        <v>7</v>
      </c>
      <c r="C903" s="58" t="s">
        <v>10</v>
      </c>
      <c r="D903" s="58">
        <v>42.2</v>
      </c>
      <c r="E903" s="58">
        <v>3.68</v>
      </c>
      <c r="F903" s="59">
        <v>69.183097091893657</v>
      </c>
    </row>
    <row r="904" spans="1:6">
      <c r="A904" s="58">
        <v>2018</v>
      </c>
      <c r="B904" s="58" t="s">
        <v>0</v>
      </c>
      <c r="C904" s="58" t="s">
        <v>21</v>
      </c>
      <c r="D904" s="58">
        <v>14</v>
      </c>
      <c r="E904" s="58">
        <v>2.57</v>
      </c>
      <c r="F904" s="59">
        <v>19.275249131909362</v>
      </c>
    </row>
    <row r="905" spans="1:6">
      <c r="A905" s="58">
        <v>2018</v>
      </c>
      <c r="B905" s="58" t="s">
        <v>3</v>
      </c>
      <c r="C905" s="58" t="s">
        <v>59</v>
      </c>
      <c r="D905" s="58">
        <v>21.3</v>
      </c>
      <c r="E905" s="58">
        <v>2.99</v>
      </c>
      <c r="F905" s="59">
        <v>31.260793671239561</v>
      </c>
    </row>
    <row r="906" spans="1:6">
      <c r="A906" s="58">
        <v>2018</v>
      </c>
      <c r="B906" s="58" t="s">
        <v>7</v>
      </c>
      <c r="C906" s="58" t="s">
        <v>8</v>
      </c>
      <c r="D906" s="58">
        <v>10</v>
      </c>
      <c r="E906" s="58">
        <v>3.05</v>
      </c>
      <c r="F906" s="59">
        <v>33.496543915782766</v>
      </c>
    </row>
    <row r="907" spans="1:6">
      <c r="A907" s="58">
        <v>2018</v>
      </c>
      <c r="B907" s="58" t="s">
        <v>2</v>
      </c>
      <c r="C907" s="58" t="s">
        <v>6</v>
      </c>
      <c r="D907" s="58">
        <v>18</v>
      </c>
      <c r="E907" s="58">
        <v>3.08</v>
      </c>
      <c r="F907" s="59">
        <v>34.67368504525318</v>
      </c>
    </row>
    <row r="908" spans="1:6">
      <c r="A908" s="58">
        <v>2018</v>
      </c>
      <c r="B908" s="58" t="s">
        <v>2</v>
      </c>
      <c r="C908" s="58" t="s">
        <v>6</v>
      </c>
      <c r="D908" s="58">
        <v>10</v>
      </c>
      <c r="E908" s="58">
        <v>3.37</v>
      </c>
      <c r="F908" s="59">
        <v>48.417236758409949</v>
      </c>
    </row>
    <row r="909" spans="1:6">
      <c r="A909" s="58">
        <v>2018</v>
      </c>
      <c r="B909" s="58" t="s">
        <v>3</v>
      </c>
      <c r="C909" s="58" t="s">
        <v>61</v>
      </c>
      <c r="D909" s="58">
        <v>12.4</v>
      </c>
      <c r="E909" s="58">
        <v>2.96</v>
      </c>
      <c r="F909" s="59">
        <v>30.199517204020164</v>
      </c>
    </row>
    <row r="910" spans="1:6">
      <c r="A910" s="58">
        <v>2018</v>
      </c>
      <c r="B910" s="58" t="s">
        <v>2</v>
      </c>
      <c r="C910" s="58" t="s">
        <v>6</v>
      </c>
      <c r="D910" s="58">
        <v>10</v>
      </c>
      <c r="E910" s="58">
        <v>3.33</v>
      </c>
      <c r="F910" s="59">
        <v>46.238102139926056</v>
      </c>
    </row>
    <row r="911" spans="1:6">
      <c r="A911" s="58">
        <v>2018</v>
      </c>
      <c r="B911" s="58" t="s">
        <v>7</v>
      </c>
      <c r="C911" s="58" t="s">
        <v>12</v>
      </c>
      <c r="D911" s="58">
        <v>20.399999999999999</v>
      </c>
      <c r="E911" s="58">
        <v>3.09</v>
      </c>
      <c r="F911" s="59">
        <v>35.075187395256812</v>
      </c>
    </row>
    <row r="912" spans="1:6">
      <c r="A912" s="58">
        <v>2018</v>
      </c>
      <c r="B912" s="58" t="s">
        <v>0</v>
      </c>
      <c r="C912" s="58" t="s">
        <v>1</v>
      </c>
      <c r="D912" s="58">
        <v>21.2</v>
      </c>
      <c r="E912" s="58">
        <v>2.93</v>
      </c>
      <c r="F912" s="59">
        <v>29.174270140011689</v>
      </c>
    </row>
    <row r="913" spans="1:6">
      <c r="A913" s="58">
        <v>2018</v>
      </c>
      <c r="B913" s="58" t="s">
        <v>2</v>
      </c>
      <c r="C913" s="58" t="s">
        <v>6</v>
      </c>
      <c r="D913" s="58">
        <v>11.9</v>
      </c>
      <c r="E913" s="58">
        <v>2.98</v>
      </c>
      <c r="F913" s="59">
        <v>30.902954325135919</v>
      </c>
    </row>
    <row r="914" spans="1:6">
      <c r="A914" s="58">
        <v>2018</v>
      </c>
      <c r="B914" s="58" t="s">
        <v>7</v>
      </c>
      <c r="C914" s="58" t="s">
        <v>34</v>
      </c>
      <c r="D914" s="58">
        <v>19.2</v>
      </c>
      <c r="E914" s="58">
        <v>3.13</v>
      </c>
      <c r="F914" s="59">
        <v>36.728230049808474</v>
      </c>
    </row>
    <row r="915" spans="1:6">
      <c r="A915" s="58">
        <v>2018</v>
      </c>
      <c r="B915" s="58" t="s">
        <v>2</v>
      </c>
      <c r="C915" s="58" t="s">
        <v>49</v>
      </c>
      <c r="D915" s="58">
        <v>10</v>
      </c>
      <c r="E915" s="58">
        <v>2.79</v>
      </c>
      <c r="F915" s="59">
        <v>24.831331052955715</v>
      </c>
    </row>
    <row r="916" spans="1:6">
      <c r="A916" s="58">
        <v>2018</v>
      </c>
      <c r="B916" s="58" t="s">
        <v>2</v>
      </c>
      <c r="C916" s="58" t="s">
        <v>18</v>
      </c>
      <c r="D916" s="58">
        <v>10</v>
      </c>
      <c r="E916" s="58">
        <v>3.04</v>
      </c>
      <c r="F916" s="59">
        <v>33.113112148259127</v>
      </c>
    </row>
    <row r="917" spans="1:6">
      <c r="A917" s="58">
        <v>2018</v>
      </c>
      <c r="B917" s="58" t="s">
        <v>3</v>
      </c>
      <c r="C917" s="58" t="s">
        <v>61</v>
      </c>
      <c r="D917" s="58">
        <v>10</v>
      </c>
      <c r="E917" s="58">
        <v>3.08</v>
      </c>
      <c r="F917" s="59">
        <v>34.67368504525318</v>
      </c>
    </row>
    <row r="918" spans="1:6">
      <c r="A918" s="58">
        <v>2018</v>
      </c>
      <c r="B918" s="58" t="s">
        <v>7</v>
      </c>
      <c r="C918" s="58" t="s">
        <v>34</v>
      </c>
      <c r="D918" s="58">
        <v>13.3</v>
      </c>
      <c r="E918" s="58">
        <v>3.15</v>
      </c>
      <c r="F918" s="59">
        <v>37.583740428844422</v>
      </c>
    </row>
    <row r="919" spans="1:6">
      <c r="A919" s="58">
        <v>2018</v>
      </c>
      <c r="B919" s="58" t="s">
        <v>7</v>
      </c>
      <c r="C919" s="58" t="s">
        <v>16</v>
      </c>
      <c r="D919" s="58">
        <v>13.1</v>
      </c>
      <c r="E919" s="58">
        <v>2.81</v>
      </c>
      <c r="F919" s="59">
        <v>25.409727055493057</v>
      </c>
    </row>
    <row r="920" spans="1:6">
      <c r="A920" s="58">
        <v>2018</v>
      </c>
      <c r="B920" s="58" t="s">
        <v>7</v>
      </c>
      <c r="C920" s="58" t="s">
        <v>8</v>
      </c>
      <c r="D920" s="58">
        <v>10.7</v>
      </c>
      <c r="E920" s="58">
        <v>2.88</v>
      </c>
      <c r="F920" s="59">
        <v>27.542287033381665</v>
      </c>
    </row>
    <row r="921" spans="1:6">
      <c r="A921" s="58">
        <v>2018</v>
      </c>
      <c r="B921" s="58" t="s">
        <v>2</v>
      </c>
      <c r="C921" s="58" t="s">
        <v>6</v>
      </c>
      <c r="D921" s="58">
        <v>10</v>
      </c>
      <c r="E921" s="58">
        <v>2.91</v>
      </c>
      <c r="F921" s="59">
        <v>28.510182675039101</v>
      </c>
    </row>
    <row r="922" spans="1:6">
      <c r="A922" s="58">
        <v>2018</v>
      </c>
      <c r="B922" s="58" t="s">
        <v>2</v>
      </c>
      <c r="C922" s="58" t="s">
        <v>51</v>
      </c>
      <c r="D922" s="58">
        <v>13.2</v>
      </c>
      <c r="E922" s="58">
        <v>3.6</v>
      </c>
      <c r="F922" s="59">
        <v>63.095734448019364</v>
      </c>
    </row>
    <row r="923" spans="1:6">
      <c r="A923" s="58">
        <v>2018</v>
      </c>
      <c r="B923" s="58" t="s">
        <v>2</v>
      </c>
      <c r="C923" s="58" t="s">
        <v>6</v>
      </c>
      <c r="D923" s="58">
        <v>10</v>
      </c>
      <c r="E923" s="58">
        <v>3.11</v>
      </c>
      <c r="F923" s="59">
        <v>35.892193464500529</v>
      </c>
    </row>
    <row r="924" spans="1:6">
      <c r="A924" s="58">
        <v>2018</v>
      </c>
      <c r="B924" s="58" t="s">
        <v>2</v>
      </c>
      <c r="C924" s="58" t="s">
        <v>22</v>
      </c>
      <c r="D924" s="58">
        <v>10</v>
      </c>
      <c r="E924" s="58">
        <v>3</v>
      </c>
      <c r="F924" s="59">
        <v>31.622776601683803</v>
      </c>
    </row>
    <row r="925" spans="1:6">
      <c r="A925" s="58">
        <v>2018</v>
      </c>
      <c r="B925" s="58" t="s">
        <v>7</v>
      </c>
      <c r="C925" s="58" t="s">
        <v>12</v>
      </c>
      <c r="D925" s="58">
        <v>10.5</v>
      </c>
      <c r="E925" s="58">
        <v>3</v>
      </c>
      <c r="F925" s="59">
        <v>31.622776601683803</v>
      </c>
    </row>
    <row r="926" spans="1:6">
      <c r="A926" s="58">
        <v>2018</v>
      </c>
      <c r="B926" s="58" t="s">
        <v>7</v>
      </c>
      <c r="C926" s="58" t="s">
        <v>8</v>
      </c>
      <c r="D926" s="58">
        <v>10.4</v>
      </c>
      <c r="E926" s="58">
        <v>3.43</v>
      </c>
      <c r="F926" s="59">
        <v>51.880003892896134</v>
      </c>
    </row>
    <row r="927" spans="1:6">
      <c r="A927" s="58">
        <v>2018</v>
      </c>
      <c r="B927" s="58" t="s">
        <v>2</v>
      </c>
      <c r="C927" s="58" t="s">
        <v>33</v>
      </c>
      <c r="D927" s="58">
        <v>26.7</v>
      </c>
      <c r="E927" s="58">
        <v>2.71</v>
      </c>
      <c r="F927" s="59">
        <v>22.646443075930605</v>
      </c>
    </row>
    <row r="928" spans="1:6">
      <c r="A928" s="58">
        <v>2018</v>
      </c>
      <c r="B928" s="58" t="s">
        <v>7</v>
      </c>
      <c r="C928" s="58" t="s">
        <v>12</v>
      </c>
      <c r="D928" s="58">
        <v>15</v>
      </c>
      <c r="E928" s="58">
        <v>2.71</v>
      </c>
      <c r="F928" s="59">
        <v>22.646443075930605</v>
      </c>
    </row>
    <row r="929" spans="1:6">
      <c r="A929" s="58">
        <v>2018</v>
      </c>
      <c r="B929" s="58" t="s">
        <v>7</v>
      </c>
      <c r="C929" s="58" t="s">
        <v>12</v>
      </c>
      <c r="D929" s="58">
        <v>10</v>
      </c>
      <c r="E929" s="58">
        <v>3.11</v>
      </c>
      <c r="F929" s="59">
        <v>35.892193464500529</v>
      </c>
    </row>
    <row r="930" spans="1:6">
      <c r="A930" s="58">
        <v>2018</v>
      </c>
      <c r="B930" s="58" t="s">
        <v>2</v>
      </c>
      <c r="C930" s="58" t="s">
        <v>6</v>
      </c>
      <c r="D930" s="58">
        <v>10</v>
      </c>
      <c r="E930" s="58">
        <v>2.69</v>
      </c>
      <c r="F930" s="59">
        <v>22.130947096056378</v>
      </c>
    </row>
    <row r="931" spans="1:6">
      <c r="A931" s="58">
        <v>2018</v>
      </c>
      <c r="B931" s="58" t="s">
        <v>2</v>
      </c>
      <c r="C931" s="58" t="s">
        <v>6</v>
      </c>
      <c r="D931" s="58">
        <v>10</v>
      </c>
      <c r="E931" s="58">
        <v>2.6</v>
      </c>
      <c r="F931" s="59">
        <v>19.952623149688804</v>
      </c>
    </row>
    <row r="932" spans="1:6">
      <c r="A932" s="58">
        <v>2018</v>
      </c>
      <c r="B932" s="58" t="s">
        <v>0</v>
      </c>
      <c r="C932" s="58" t="s">
        <v>27</v>
      </c>
      <c r="D932" s="58">
        <v>26.8</v>
      </c>
      <c r="E932" s="58">
        <v>2.54</v>
      </c>
      <c r="F932" s="59">
        <v>18.62087136662868</v>
      </c>
    </row>
    <row r="933" spans="1:6">
      <c r="A933" s="58">
        <v>2018</v>
      </c>
      <c r="B933" s="58" t="s">
        <v>2</v>
      </c>
      <c r="C933" s="58" t="s">
        <v>42</v>
      </c>
      <c r="D933" s="58">
        <v>11</v>
      </c>
      <c r="E933" s="58">
        <v>2.71</v>
      </c>
      <c r="F933" s="59">
        <v>22.646443075930605</v>
      </c>
    </row>
    <row r="934" spans="1:6">
      <c r="A934" s="58">
        <v>2018</v>
      </c>
      <c r="B934" s="58" t="s">
        <v>7</v>
      </c>
      <c r="C934" s="58" t="s">
        <v>16</v>
      </c>
      <c r="D934" s="58">
        <v>10</v>
      </c>
      <c r="E934" s="58">
        <v>2.4500000000000002</v>
      </c>
      <c r="F934" s="59">
        <v>16.788040181225607</v>
      </c>
    </row>
    <row r="935" spans="1:6">
      <c r="A935" s="58">
        <v>2018</v>
      </c>
      <c r="B935" s="58" t="s">
        <v>3</v>
      </c>
      <c r="C935" s="58" t="s">
        <v>61</v>
      </c>
      <c r="D935" s="58">
        <v>10</v>
      </c>
      <c r="E935" s="58">
        <v>2.91</v>
      </c>
      <c r="F935" s="59">
        <v>28.510182675039101</v>
      </c>
    </row>
    <row r="936" spans="1:6">
      <c r="A936" s="58">
        <v>2018</v>
      </c>
      <c r="B936" s="58" t="s">
        <v>7</v>
      </c>
      <c r="C936" s="58" t="s">
        <v>8</v>
      </c>
      <c r="D936" s="58">
        <v>10</v>
      </c>
      <c r="E936" s="58">
        <v>4.68</v>
      </c>
      <c r="F936" s="59">
        <v>218.77616239495524</v>
      </c>
    </row>
    <row r="937" spans="1:6">
      <c r="A937" s="58">
        <v>2018</v>
      </c>
      <c r="B937" s="58" t="s">
        <v>7</v>
      </c>
      <c r="C937" s="58" t="s">
        <v>16</v>
      </c>
      <c r="D937" s="58">
        <v>10.3</v>
      </c>
      <c r="E937" s="58">
        <v>2.83</v>
      </c>
      <c r="F937" s="59">
        <v>26.001595631652727</v>
      </c>
    </row>
    <row r="938" spans="1:6">
      <c r="A938" s="58">
        <v>2018</v>
      </c>
      <c r="B938" s="58" t="s">
        <v>7</v>
      </c>
      <c r="C938" s="58" t="s">
        <v>12</v>
      </c>
      <c r="D938" s="58">
        <v>10</v>
      </c>
      <c r="E938" s="58">
        <v>3.95</v>
      </c>
      <c r="F938" s="59">
        <v>94.406087628592402</v>
      </c>
    </row>
    <row r="939" spans="1:6">
      <c r="A939" s="58">
        <v>2018</v>
      </c>
      <c r="B939" s="58" t="s">
        <v>7</v>
      </c>
      <c r="C939" s="58" t="s">
        <v>12</v>
      </c>
      <c r="D939" s="58">
        <v>10</v>
      </c>
      <c r="E939" s="58">
        <v>3.78</v>
      </c>
      <c r="F939" s="59">
        <v>77.624711662869217</v>
      </c>
    </row>
    <row r="940" spans="1:6">
      <c r="A940" s="58">
        <v>2018</v>
      </c>
      <c r="B940" s="58" t="s">
        <v>2</v>
      </c>
      <c r="C940" s="58" t="s">
        <v>58</v>
      </c>
      <c r="D940" s="58">
        <v>10.9</v>
      </c>
      <c r="E940" s="58">
        <v>3.32</v>
      </c>
      <c r="F940" s="59">
        <v>45.708818961487509</v>
      </c>
    </row>
    <row r="941" spans="1:6">
      <c r="A941" s="58">
        <v>2018</v>
      </c>
      <c r="B941" s="58" t="s">
        <v>2</v>
      </c>
      <c r="C941" s="58" t="s">
        <v>58</v>
      </c>
      <c r="D941" s="58">
        <v>10.6</v>
      </c>
      <c r="E941" s="58">
        <v>3.34</v>
      </c>
      <c r="F941" s="59">
        <v>46.773514128719818</v>
      </c>
    </row>
    <row r="942" spans="1:6">
      <c r="A942" s="58">
        <v>2018</v>
      </c>
      <c r="B942" s="58" t="s">
        <v>2</v>
      </c>
      <c r="C942" s="58" t="s">
        <v>6</v>
      </c>
      <c r="D942" s="58">
        <v>10</v>
      </c>
      <c r="E942" s="58">
        <v>4.4800000000000004</v>
      </c>
      <c r="F942" s="59">
        <v>173.78008287493768</v>
      </c>
    </row>
    <row r="943" spans="1:6">
      <c r="A943" s="58">
        <v>2018</v>
      </c>
      <c r="B943" s="58" t="s">
        <v>2</v>
      </c>
      <c r="C943" s="58" t="s">
        <v>13</v>
      </c>
      <c r="D943" s="58">
        <v>10</v>
      </c>
      <c r="E943" s="58">
        <v>3.34</v>
      </c>
      <c r="F943" s="59">
        <v>46.773514128719818</v>
      </c>
    </row>
    <row r="944" spans="1:6">
      <c r="A944" s="58">
        <v>2018</v>
      </c>
      <c r="B944" s="58" t="s">
        <v>0</v>
      </c>
      <c r="C944" s="58" t="s">
        <v>14</v>
      </c>
      <c r="D944" s="58">
        <v>21.2</v>
      </c>
      <c r="E944" s="58">
        <v>2.67</v>
      </c>
      <c r="F944" s="59">
        <v>21.627185237270204</v>
      </c>
    </row>
    <row r="945" spans="1:6">
      <c r="A945" s="58">
        <v>2018</v>
      </c>
      <c r="B945" s="58" t="s">
        <v>2</v>
      </c>
      <c r="C945" s="58" t="s">
        <v>13</v>
      </c>
      <c r="D945" s="58">
        <v>10.6</v>
      </c>
      <c r="E945" s="58">
        <v>2.81</v>
      </c>
      <c r="F945" s="59">
        <v>25.409727055493057</v>
      </c>
    </row>
    <row r="946" spans="1:6">
      <c r="A946" s="58">
        <v>2018</v>
      </c>
      <c r="B946" s="58" t="s">
        <v>7</v>
      </c>
      <c r="C946" s="58" t="s">
        <v>12</v>
      </c>
      <c r="D946" s="58">
        <v>10</v>
      </c>
      <c r="E946" s="58">
        <v>3.8</v>
      </c>
      <c r="F946" s="59">
        <v>79.432823472428197</v>
      </c>
    </row>
    <row r="947" spans="1:6">
      <c r="A947" s="58">
        <v>2018</v>
      </c>
      <c r="B947" s="58" t="s">
        <v>7</v>
      </c>
      <c r="C947" s="58" t="s">
        <v>12</v>
      </c>
      <c r="D947" s="58">
        <v>10</v>
      </c>
      <c r="E947" s="58">
        <v>2.95</v>
      </c>
      <c r="F947" s="59">
        <v>29.853826189179614</v>
      </c>
    </row>
    <row r="948" spans="1:6">
      <c r="A948" s="58">
        <v>2018</v>
      </c>
      <c r="B948" s="58" t="s">
        <v>2</v>
      </c>
      <c r="C948" s="58" t="s">
        <v>6</v>
      </c>
      <c r="D948" s="58">
        <v>10</v>
      </c>
      <c r="E948" s="58">
        <v>3.42</v>
      </c>
      <c r="F948" s="59">
        <v>51.28613839913649</v>
      </c>
    </row>
    <row r="949" spans="1:6">
      <c r="A949" s="58">
        <v>2018</v>
      </c>
      <c r="B949" s="58" t="s">
        <v>7</v>
      </c>
      <c r="C949" s="58" t="s">
        <v>8</v>
      </c>
      <c r="D949" s="58">
        <v>19.100000000000001</v>
      </c>
      <c r="E949" s="58">
        <v>3.09</v>
      </c>
      <c r="F949" s="59">
        <v>35.075187395256812</v>
      </c>
    </row>
    <row r="950" spans="1:6">
      <c r="A950" s="58">
        <v>2018</v>
      </c>
      <c r="B950" s="58" t="s">
        <v>7</v>
      </c>
      <c r="C950" s="58" t="s">
        <v>8</v>
      </c>
      <c r="D950" s="58">
        <v>10</v>
      </c>
      <c r="E950" s="58">
        <v>2.5</v>
      </c>
      <c r="F950" s="59">
        <v>17.782794100389236</v>
      </c>
    </row>
    <row r="951" spans="1:6">
      <c r="A951" s="58">
        <v>2018</v>
      </c>
      <c r="B951" s="58" t="s">
        <v>7</v>
      </c>
      <c r="C951" s="58" t="s">
        <v>8</v>
      </c>
      <c r="D951" s="58">
        <v>16.2</v>
      </c>
      <c r="E951" s="58">
        <v>2.71</v>
      </c>
      <c r="F951" s="59">
        <v>22.646443075930605</v>
      </c>
    </row>
    <row r="952" spans="1:6">
      <c r="A952" s="58">
        <v>2018</v>
      </c>
      <c r="B952" s="58" t="s">
        <v>2</v>
      </c>
      <c r="C952" s="58" t="s">
        <v>13</v>
      </c>
      <c r="D952" s="58">
        <v>10</v>
      </c>
      <c r="E952" s="58">
        <v>2.81</v>
      </c>
      <c r="F952" s="59">
        <v>25.409727055493057</v>
      </c>
    </row>
    <row r="953" spans="1:6">
      <c r="A953" s="58">
        <v>2018</v>
      </c>
      <c r="B953" s="58" t="s">
        <v>2</v>
      </c>
      <c r="C953" s="58" t="s">
        <v>13</v>
      </c>
      <c r="D953" s="58">
        <v>10</v>
      </c>
      <c r="E953" s="58">
        <v>2.6</v>
      </c>
      <c r="F953" s="59">
        <v>19.952623149688804</v>
      </c>
    </row>
    <row r="954" spans="1:6">
      <c r="A954" s="58">
        <v>2018</v>
      </c>
      <c r="B954" s="58" t="s">
        <v>7</v>
      </c>
      <c r="C954" s="58" t="s">
        <v>8</v>
      </c>
      <c r="D954" s="58">
        <v>15.5</v>
      </c>
      <c r="E954" s="58">
        <v>2.6</v>
      </c>
      <c r="F954" s="59">
        <v>19.952623149688804</v>
      </c>
    </row>
    <row r="955" spans="1:6">
      <c r="A955" s="58">
        <v>2018</v>
      </c>
      <c r="B955" s="58" t="s">
        <v>7</v>
      </c>
      <c r="C955" s="58" t="s">
        <v>8</v>
      </c>
      <c r="D955" s="58">
        <v>10</v>
      </c>
      <c r="E955" s="58">
        <v>2.42</v>
      </c>
      <c r="F955" s="59">
        <v>16.218100973589298</v>
      </c>
    </row>
    <row r="956" spans="1:6">
      <c r="A956" s="58">
        <v>2018</v>
      </c>
      <c r="B956" s="58" t="s">
        <v>2</v>
      </c>
      <c r="C956" s="58" t="s">
        <v>13</v>
      </c>
      <c r="D956" s="58">
        <v>10</v>
      </c>
      <c r="E956" s="58">
        <v>2.23</v>
      </c>
      <c r="F956" s="59">
        <v>13.031667784522995</v>
      </c>
    </row>
    <row r="957" spans="1:6">
      <c r="A957" s="58">
        <v>2018</v>
      </c>
      <c r="B957" s="58" t="s">
        <v>2</v>
      </c>
      <c r="C957" s="58" t="s">
        <v>18</v>
      </c>
      <c r="D957" s="58">
        <v>10</v>
      </c>
      <c r="E957" s="58">
        <v>2.4900000000000002</v>
      </c>
      <c r="F957" s="59">
        <v>17.579236139586936</v>
      </c>
    </row>
    <row r="958" spans="1:6">
      <c r="A958" s="58">
        <v>2018</v>
      </c>
      <c r="B958" s="58" t="s">
        <v>2</v>
      </c>
      <c r="C958" s="58" t="s">
        <v>6</v>
      </c>
      <c r="D958" s="58">
        <v>10</v>
      </c>
      <c r="E958" s="58">
        <v>2.75</v>
      </c>
      <c r="F958" s="59">
        <v>23.713737056616559</v>
      </c>
    </row>
    <row r="959" spans="1:6">
      <c r="A959" s="58">
        <v>2018</v>
      </c>
      <c r="B959" s="58" t="s">
        <v>2</v>
      </c>
      <c r="C959" s="58" t="s">
        <v>6</v>
      </c>
      <c r="D959" s="58">
        <v>10</v>
      </c>
      <c r="E959" s="58">
        <v>2.4900000000000002</v>
      </c>
      <c r="F959" s="59">
        <v>17.579236139586936</v>
      </c>
    </row>
    <row r="960" spans="1:6">
      <c r="A960" s="58">
        <v>2018</v>
      </c>
      <c r="B960" s="58" t="s">
        <v>2</v>
      </c>
      <c r="C960" s="58" t="s">
        <v>6</v>
      </c>
      <c r="D960" s="58">
        <v>10</v>
      </c>
      <c r="E960" s="58">
        <v>2.64</v>
      </c>
      <c r="F960" s="59">
        <v>20.8929613085404</v>
      </c>
    </row>
    <row r="961" spans="1:6">
      <c r="A961" s="58">
        <v>2018</v>
      </c>
      <c r="B961" s="58" t="s">
        <v>2</v>
      </c>
      <c r="C961" s="58" t="s">
        <v>58</v>
      </c>
      <c r="D961" s="58">
        <v>10</v>
      </c>
      <c r="E961" s="58">
        <v>2.78</v>
      </c>
      <c r="F961" s="59">
        <v>24.547089156850305</v>
      </c>
    </row>
    <row r="962" spans="1:6">
      <c r="A962" s="58">
        <v>2018</v>
      </c>
      <c r="B962" s="58" t="s">
        <v>2</v>
      </c>
      <c r="C962" s="58" t="s">
        <v>6</v>
      </c>
      <c r="D962" s="58">
        <v>10.1</v>
      </c>
      <c r="E962" s="58">
        <v>3.59</v>
      </c>
      <c r="F962" s="59">
        <v>62.373483548241964</v>
      </c>
    </row>
    <row r="963" spans="1:6">
      <c r="A963" s="58">
        <v>2018</v>
      </c>
      <c r="B963" s="58" t="s">
        <v>7</v>
      </c>
      <c r="C963" s="58" t="s">
        <v>10</v>
      </c>
      <c r="D963" s="58">
        <v>19.399999999999999</v>
      </c>
      <c r="E963" s="58">
        <v>2.2200000000000002</v>
      </c>
      <c r="F963" s="59">
        <v>12.882495516931346</v>
      </c>
    </row>
    <row r="964" spans="1:6">
      <c r="A964" s="58">
        <v>2018</v>
      </c>
      <c r="B964" s="58" t="s">
        <v>2</v>
      </c>
      <c r="C964" s="58" t="s">
        <v>6</v>
      </c>
      <c r="D964" s="58">
        <v>15.9</v>
      </c>
      <c r="E964" s="58">
        <v>2.27</v>
      </c>
      <c r="F964" s="59">
        <v>13.645831365889249</v>
      </c>
    </row>
    <row r="965" spans="1:6">
      <c r="A965" s="58">
        <v>2018</v>
      </c>
      <c r="B965" s="58" t="s">
        <v>2</v>
      </c>
      <c r="C965" s="58" t="s">
        <v>6</v>
      </c>
      <c r="D965" s="58">
        <v>12.1</v>
      </c>
      <c r="E965" s="58">
        <v>3.36</v>
      </c>
      <c r="F965" s="59">
        <v>47.863009232263856</v>
      </c>
    </row>
    <row r="966" spans="1:6">
      <c r="A966" s="58">
        <v>2018</v>
      </c>
      <c r="B966" s="58" t="s">
        <v>2</v>
      </c>
      <c r="C966" s="58" t="s">
        <v>6</v>
      </c>
      <c r="D966" s="58">
        <v>13.2</v>
      </c>
      <c r="E966" s="58">
        <v>2.39</v>
      </c>
      <c r="F966" s="59">
        <v>15.6675107010815</v>
      </c>
    </row>
    <row r="967" spans="1:6">
      <c r="A967" s="58">
        <v>2018</v>
      </c>
      <c r="B967" s="58" t="s">
        <v>2</v>
      </c>
      <c r="C967" s="58" t="s">
        <v>6</v>
      </c>
      <c r="D967" s="58">
        <v>10</v>
      </c>
      <c r="E967" s="58">
        <v>2.42</v>
      </c>
      <c r="F967" s="59">
        <v>16.218100973589298</v>
      </c>
    </row>
    <row r="968" spans="1:6">
      <c r="A968" s="58">
        <v>2018</v>
      </c>
      <c r="B968" s="58" t="s">
        <v>2</v>
      </c>
      <c r="C968" s="58" t="s">
        <v>6</v>
      </c>
      <c r="D968" s="58">
        <v>10</v>
      </c>
      <c r="E968" s="58">
        <v>2.79</v>
      </c>
      <c r="F968" s="59">
        <v>24.831331052955715</v>
      </c>
    </row>
    <row r="969" spans="1:6">
      <c r="A969" s="58">
        <v>2018</v>
      </c>
      <c r="B969" s="58" t="s">
        <v>0</v>
      </c>
      <c r="C969" s="58" t="s">
        <v>24</v>
      </c>
      <c r="D969" s="58">
        <v>10</v>
      </c>
      <c r="E969" s="58">
        <v>4.53</v>
      </c>
      <c r="F969" s="59">
        <v>184.07720014689568</v>
      </c>
    </row>
    <row r="970" spans="1:6">
      <c r="A970" s="58">
        <v>2018</v>
      </c>
      <c r="B970" s="58" t="s">
        <v>7</v>
      </c>
      <c r="C970" s="58" t="s">
        <v>34</v>
      </c>
      <c r="D970" s="58">
        <v>10</v>
      </c>
      <c r="E970" s="58">
        <v>2.66</v>
      </c>
      <c r="F970" s="59">
        <v>21.379620895022335</v>
      </c>
    </row>
    <row r="971" spans="1:6">
      <c r="A971" s="58">
        <v>2018</v>
      </c>
      <c r="B971" s="58" t="s">
        <v>2</v>
      </c>
      <c r="C971" s="58" t="s">
        <v>6</v>
      </c>
      <c r="D971" s="58">
        <v>10</v>
      </c>
      <c r="E971" s="58">
        <v>2.75</v>
      </c>
      <c r="F971" s="59">
        <v>23.713737056616559</v>
      </c>
    </row>
    <row r="972" spans="1:6">
      <c r="A972" s="58">
        <v>2018</v>
      </c>
      <c r="B972" s="58" t="s">
        <v>7</v>
      </c>
      <c r="C972" s="58" t="s">
        <v>8</v>
      </c>
      <c r="D972" s="58">
        <v>10</v>
      </c>
      <c r="E972" s="58">
        <v>2.67</v>
      </c>
      <c r="F972" s="59">
        <v>21.627185237270204</v>
      </c>
    </row>
    <row r="973" spans="1:6">
      <c r="A973" s="58">
        <v>2018</v>
      </c>
      <c r="B973" s="58" t="s">
        <v>2</v>
      </c>
      <c r="C973" s="58" t="s">
        <v>6</v>
      </c>
      <c r="D973" s="58">
        <v>10</v>
      </c>
      <c r="E973" s="58">
        <v>2.35</v>
      </c>
      <c r="F973" s="59">
        <v>14.96235656094434</v>
      </c>
    </row>
    <row r="974" spans="1:6">
      <c r="A974" s="58">
        <v>2018</v>
      </c>
      <c r="B974" s="58" t="s">
        <v>2</v>
      </c>
      <c r="C974" s="58" t="s">
        <v>6</v>
      </c>
      <c r="D974" s="58">
        <v>10</v>
      </c>
      <c r="E974" s="58">
        <v>2.64</v>
      </c>
      <c r="F974" s="59">
        <v>20.8929613085404</v>
      </c>
    </row>
    <row r="975" spans="1:6">
      <c r="A975" s="58">
        <v>2018</v>
      </c>
      <c r="B975" s="58" t="s">
        <v>7</v>
      </c>
      <c r="C975" s="58" t="s">
        <v>16</v>
      </c>
      <c r="D975" s="58">
        <v>19.899999999999999</v>
      </c>
      <c r="E975" s="58">
        <v>2.78</v>
      </c>
      <c r="F975" s="59">
        <v>24.547089156850305</v>
      </c>
    </row>
    <row r="976" spans="1:6">
      <c r="A976" s="58">
        <v>2018</v>
      </c>
      <c r="B976" s="58" t="s">
        <v>2</v>
      </c>
      <c r="C976" s="58" t="s">
        <v>42</v>
      </c>
      <c r="D976" s="58">
        <v>10</v>
      </c>
      <c r="E976" s="58">
        <v>2.2000000000000002</v>
      </c>
      <c r="F976" s="59">
        <v>12.58925411794168</v>
      </c>
    </row>
    <row r="977" spans="1:6">
      <c r="A977" s="58">
        <v>2018</v>
      </c>
      <c r="B977" s="58" t="s">
        <v>7</v>
      </c>
      <c r="C977" s="58" t="s">
        <v>12</v>
      </c>
      <c r="D977" s="58">
        <v>10</v>
      </c>
      <c r="E977" s="58">
        <v>2.19</v>
      </c>
      <c r="F977" s="59">
        <v>12.445146117713854</v>
      </c>
    </row>
    <row r="978" spans="1:6">
      <c r="A978" s="58">
        <v>2018</v>
      </c>
      <c r="B978" s="58" t="s">
        <v>19</v>
      </c>
      <c r="C978" s="58" t="s">
        <v>43</v>
      </c>
      <c r="D978" s="58">
        <v>10</v>
      </c>
      <c r="E978" s="58">
        <v>2.06</v>
      </c>
      <c r="F978" s="59">
        <v>10.715193052376069</v>
      </c>
    </row>
    <row r="979" spans="1:6">
      <c r="A979" s="58">
        <v>2018</v>
      </c>
      <c r="B979" s="58" t="s">
        <v>7</v>
      </c>
      <c r="C979" s="58" t="s">
        <v>12</v>
      </c>
      <c r="D979" s="58">
        <v>10</v>
      </c>
      <c r="E979" s="58">
        <v>2.83</v>
      </c>
      <c r="F979" s="59">
        <v>26.001595631652727</v>
      </c>
    </row>
    <row r="980" spans="1:6">
      <c r="A980" s="58">
        <v>2018</v>
      </c>
      <c r="B980" s="58" t="s">
        <v>7</v>
      </c>
      <c r="C980" s="58" t="s">
        <v>8</v>
      </c>
      <c r="D980" s="58">
        <v>10</v>
      </c>
      <c r="E980" s="58">
        <v>3.54</v>
      </c>
      <c r="F980" s="59">
        <v>58.884365535558949</v>
      </c>
    </row>
    <row r="981" spans="1:6">
      <c r="A981" s="58">
        <v>2018</v>
      </c>
      <c r="B981" s="58" t="s">
        <v>7</v>
      </c>
      <c r="C981" s="58" t="s">
        <v>8</v>
      </c>
      <c r="D981" s="58">
        <v>11.6</v>
      </c>
      <c r="E981" s="58">
        <v>3.13</v>
      </c>
      <c r="F981" s="59">
        <v>36.728230049808474</v>
      </c>
    </row>
    <row r="982" spans="1:6">
      <c r="A982" s="58">
        <v>2018</v>
      </c>
      <c r="B982" s="58" t="s">
        <v>3</v>
      </c>
      <c r="C982" s="58" t="s">
        <v>17</v>
      </c>
      <c r="D982" s="58">
        <v>10</v>
      </c>
      <c r="E982" s="58">
        <v>2.37</v>
      </c>
      <c r="F982" s="59">
        <v>15.310874616820305</v>
      </c>
    </row>
    <row r="983" spans="1:6">
      <c r="A983" s="58">
        <v>2018</v>
      </c>
      <c r="B983" s="58" t="s">
        <v>2</v>
      </c>
      <c r="C983" s="58" t="s">
        <v>6</v>
      </c>
      <c r="D983" s="58">
        <v>10</v>
      </c>
      <c r="E983" s="58">
        <v>3.23</v>
      </c>
      <c r="F983" s="59">
        <v>41.209751909733022</v>
      </c>
    </row>
    <row r="984" spans="1:6">
      <c r="A984" s="58">
        <v>2018</v>
      </c>
      <c r="B984" s="58" t="s">
        <v>2</v>
      </c>
      <c r="C984" s="58" t="s">
        <v>6</v>
      </c>
      <c r="D984" s="58">
        <v>10</v>
      </c>
      <c r="E984" s="58">
        <v>2.2999999999999998</v>
      </c>
      <c r="F984" s="59">
        <v>14.125375446227544</v>
      </c>
    </row>
    <row r="985" spans="1:6">
      <c r="A985" s="58">
        <v>2018</v>
      </c>
      <c r="B985" s="58" t="s">
        <v>7</v>
      </c>
      <c r="C985" s="58" t="s">
        <v>8</v>
      </c>
      <c r="D985" s="58">
        <v>10</v>
      </c>
      <c r="E985" s="58">
        <v>2.2799999999999998</v>
      </c>
      <c r="F985" s="59">
        <v>13.803842646028851</v>
      </c>
    </row>
    <row r="986" spans="1:6">
      <c r="A986" s="58">
        <v>2019</v>
      </c>
      <c r="B986" s="58" t="s">
        <v>7</v>
      </c>
      <c r="C986" s="58" t="s">
        <v>12</v>
      </c>
      <c r="D986" s="58">
        <v>10</v>
      </c>
      <c r="E986" s="58">
        <v>2.09</v>
      </c>
      <c r="F986" s="59">
        <v>11.091748152624014</v>
      </c>
    </row>
    <row r="987" spans="1:6">
      <c r="A987" s="58">
        <v>2019</v>
      </c>
      <c r="B987" s="58" t="s">
        <v>2</v>
      </c>
      <c r="C987" s="58" t="s">
        <v>13</v>
      </c>
      <c r="D987" s="58">
        <v>10.5</v>
      </c>
      <c r="E987" s="58">
        <v>3</v>
      </c>
      <c r="F987" s="59">
        <v>31.622776601683803</v>
      </c>
    </row>
    <row r="988" spans="1:6">
      <c r="A988" s="58">
        <v>2019</v>
      </c>
      <c r="B988" s="58" t="s">
        <v>7</v>
      </c>
      <c r="C988" s="58" t="s">
        <v>12</v>
      </c>
      <c r="D988" s="58">
        <v>13.4</v>
      </c>
      <c r="E988" s="58">
        <v>3.6</v>
      </c>
      <c r="F988" s="59">
        <v>63.095734448019364</v>
      </c>
    </row>
    <row r="989" spans="1:6">
      <c r="A989" s="58">
        <v>2019</v>
      </c>
      <c r="B989" s="58" t="s">
        <v>2</v>
      </c>
      <c r="C989" s="58" t="s">
        <v>6</v>
      </c>
      <c r="D989" s="58">
        <v>15.4</v>
      </c>
      <c r="E989" s="58">
        <v>3.01</v>
      </c>
      <c r="F989" s="59">
        <v>31.98895109691399</v>
      </c>
    </row>
    <row r="990" spans="1:6">
      <c r="A990" s="58">
        <v>2019</v>
      </c>
      <c r="B990" s="58" t="s">
        <v>2</v>
      </c>
      <c r="C990" s="58" t="s">
        <v>6</v>
      </c>
      <c r="D990" s="58">
        <v>10</v>
      </c>
      <c r="E990" s="58">
        <v>1.98</v>
      </c>
      <c r="F990" s="59">
        <v>9.7723722095581103</v>
      </c>
    </row>
    <row r="991" spans="1:6">
      <c r="A991" s="58">
        <v>2019</v>
      </c>
      <c r="B991" s="58" t="s">
        <v>2</v>
      </c>
      <c r="C991" s="58" t="s">
        <v>13</v>
      </c>
      <c r="D991" s="58">
        <v>10</v>
      </c>
      <c r="E991" s="58">
        <v>2.15</v>
      </c>
      <c r="F991" s="59">
        <v>11.885022274370185</v>
      </c>
    </row>
    <row r="992" spans="1:6">
      <c r="A992" s="58">
        <v>2019</v>
      </c>
      <c r="B992" s="58" t="s">
        <v>2</v>
      </c>
      <c r="C992" s="58" t="s">
        <v>6</v>
      </c>
      <c r="D992" s="58">
        <v>10</v>
      </c>
      <c r="E992" s="58">
        <v>2.41</v>
      </c>
      <c r="F992" s="59">
        <v>16.032453906900422</v>
      </c>
    </row>
    <row r="993" spans="1:6">
      <c r="A993" s="58">
        <v>2019</v>
      </c>
      <c r="B993" s="58" t="s">
        <v>7</v>
      </c>
      <c r="C993" s="58" t="s">
        <v>34</v>
      </c>
      <c r="D993" s="58">
        <v>10.1</v>
      </c>
      <c r="E993" s="58">
        <v>3.1</v>
      </c>
      <c r="F993" s="59">
        <v>35.481338923357555</v>
      </c>
    </row>
    <row r="994" spans="1:6">
      <c r="A994" s="58">
        <v>2019</v>
      </c>
      <c r="B994" s="58" t="s">
        <v>2</v>
      </c>
      <c r="C994" s="58" t="s">
        <v>6</v>
      </c>
      <c r="D994" s="58">
        <v>10</v>
      </c>
      <c r="E994" s="58">
        <v>2.2599999999999998</v>
      </c>
      <c r="F994" s="59">
        <v>13.489628825916535</v>
      </c>
    </row>
    <row r="995" spans="1:6">
      <c r="A995" s="58">
        <v>2019</v>
      </c>
      <c r="B995" s="58" t="s">
        <v>2</v>
      </c>
      <c r="C995" s="58" t="s">
        <v>6</v>
      </c>
      <c r="D995" s="58">
        <v>10</v>
      </c>
      <c r="E995" s="58">
        <v>2.2799999999999998</v>
      </c>
      <c r="F995" s="59">
        <v>13.803842646028851</v>
      </c>
    </row>
    <row r="996" spans="1:6">
      <c r="A996" s="58">
        <v>2019</v>
      </c>
      <c r="B996" s="58" t="s">
        <v>0</v>
      </c>
      <c r="C996" s="58" t="s">
        <v>1</v>
      </c>
      <c r="D996" s="58">
        <v>14.5</v>
      </c>
      <c r="E996" s="58">
        <v>2.41</v>
      </c>
      <c r="F996" s="59">
        <v>16.032453906900422</v>
      </c>
    </row>
    <row r="997" spans="1:6">
      <c r="A997" s="58">
        <v>2019</v>
      </c>
      <c r="B997" s="58" t="s">
        <v>2</v>
      </c>
      <c r="C997" s="58" t="s">
        <v>6</v>
      </c>
      <c r="D997" s="58">
        <v>10</v>
      </c>
      <c r="E997" s="58">
        <v>3.42</v>
      </c>
      <c r="F997" s="59">
        <v>51.28613839913649</v>
      </c>
    </row>
    <row r="998" spans="1:6">
      <c r="A998" s="58">
        <v>2019</v>
      </c>
      <c r="B998" s="58" t="s">
        <v>2</v>
      </c>
      <c r="C998" s="58" t="s">
        <v>6</v>
      </c>
      <c r="D998" s="58">
        <v>10</v>
      </c>
      <c r="E998" s="58">
        <v>2.41</v>
      </c>
      <c r="F998" s="59">
        <v>16.032453906900422</v>
      </c>
    </row>
    <row r="999" spans="1:6">
      <c r="A999" s="58">
        <v>2019</v>
      </c>
      <c r="B999" s="58" t="s">
        <v>2</v>
      </c>
      <c r="C999" s="58" t="s">
        <v>46</v>
      </c>
      <c r="D999" s="58">
        <v>10</v>
      </c>
      <c r="E999" s="58">
        <v>2.41</v>
      </c>
      <c r="F999" s="59">
        <v>16.032453906900422</v>
      </c>
    </row>
    <row r="1000" spans="1:6">
      <c r="A1000" s="58">
        <v>2019</v>
      </c>
      <c r="B1000" s="58" t="s">
        <v>2</v>
      </c>
      <c r="C1000" s="58" t="s">
        <v>49</v>
      </c>
      <c r="D1000" s="58">
        <v>14.3</v>
      </c>
      <c r="E1000" s="58">
        <v>3.12</v>
      </c>
      <c r="F1000" s="59">
        <v>36.307805477010156</v>
      </c>
    </row>
    <row r="1001" spans="1:6">
      <c r="A1001" s="58">
        <v>2019</v>
      </c>
      <c r="B1001" s="58" t="s">
        <v>0</v>
      </c>
      <c r="C1001" s="58" t="s">
        <v>24</v>
      </c>
      <c r="D1001" s="58">
        <v>22.1</v>
      </c>
      <c r="E1001" s="58">
        <v>2.64</v>
      </c>
      <c r="F1001" s="59">
        <v>20.8929613085404</v>
      </c>
    </row>
    <row r="1002" spans="1:6">
      <c r="A1002" s="58">
        <v>2019</v>
      </c>
      <c r="B1002" s="58" t="s">
        <v>2</v>
      </c>
      <c r="C1002" s="58" t="s">
        <v>6</v>
      </c>
      <c r="D1002" s="58">
        <v>10</v>
      </c>
      <c r="E1002" s="58">
        <v>2.69</v>
      </c>
      <c r="F1002" s="59">
        <v>22.130947096056378</v>
      </c>
    </row>
    <row r="1003" spans="1:6">
      <c r="A1003" s="58">
        <v>2019</v>
      </c>
      <c r="B1003" s="58" t="s">
        <v>0</v>
      </c>
      <c r="C1003" s="58" t="s">
        <v>1</v>
      </c>
      <c r="D1003" s="58">
        <v>10</v>
      </c>
      <c r="E1003" s="58">
        <v>2.75</v>
      </c>
      <c r="F1003" s="59">
        <v>23.713737056616559</v>
      </c>
    </row>
    <row r="1004" spans="1:6">
      <c r="A1004" s="58">
        <v>2019</v>
      </c>
      <c r="B1004" s="58" t="s">
        <v>2</v>
      </c>
      <c r="C1004" s="58" t="s">
        <v>6</v>
      </c>
      <c r="D1004" s="58">
        <v>10</v>
      </c>
      <c r="E1004" s="58">
        <v>2.65</v>
      </c>
      <c r="F1004" s="59">
        <v>21.134890398366473</v>
      </c>
    </row>
    <row r="1005" spans="1:6">
      <c r="A1005" s="58">
        <v>2019</v>
      </c>
      <c r="B1005" s="58" t="s">
        <v>3</v>
      </c>
      <c r="C1005" s="58" t="s">
        <v>59</v>
      </c>
      <c r="D1005" s="58">
        <v>10</v>
      </c>
      <c r="E1005" s="58">
        <v>3.51</v>
      </c>
      <c r="F1005" s="59">
        <v>56.885293084384152</v>
      </c>
    </row>
    <row r="1006" spans="1:6">
      <c r="A1006" s="58">
        <v>2019</v>
      </c>
      <c r="B1006" s="58" t="s">
        <v>2</v>
      </c>
      <c r="C1006" s="58" t="s">
        <v>58</v>
      </c>
      <c r="D1006" s="58">
        <v>10.199999999999999</v>
      </c>
      <c r="E1006" s="58">
        <v>2.29</v>
      </c>
      <c r="F1006" s="59">
        <v>13.963683610559379</v>
      </c>
    </row>
    <row r="1007" spans="1:6">
      <c r="A1007" s="58">
        <v>2019</v>
      </c>
      <c r="B1007" s="58" t="s">
        <v>0</v>
      </c>
      <c r="C1007" s="58" t="s">
        <v>24</v>
      </c>
      <c r="D1007" s="58">
        <v>10</v>
      </c>
      <c r="E1007" s="58">
        <v>3.14</v>
      </c>
      <c r="F1007" s="59">
        <v>37.153522909717275</v>
      </c>
    </row>
    <row r="1008" spans="1:6">
      <c r="A1008" s="58">
        <v>2019</v>
      </c>
      <c r="B1008" s="58" t="s">
        <v>2</v>
      </c>
      <c r="C1008" s="58" t="s">
        <v>6</v>
      </c>
      <c r="D1008" s="58">
        <v>10</v>
      </c>
      <c r="E1008" s="58">
        <v>3.69</v>
      </c>
      <c r="F1008" s="59">
        <v>69.984199600227356</v>
      </c>
    </row>
    <row r="1009" spans="1:6">
      <c r="A1009" s="58">
        <v>2019</v>
      </c>
      <c r="B1009" s="58" t="s">
        <v>2</v>
      </c>
      <c r="C1009" s="58" t="s">
        <v>6</v>
      </c>
      <c r="D1009" s="58">
        <v>10</v>
      </c>
      <c r="E1009" s="58">
        <v>2.44</v>
      </c>
      <c r="F1009" s="59">
        <v>16.595869074375614</v>
      </c>
    </row>
    <row r="1010" spans="1:6">
      <c r="A1010" s="58">
        <v>2019</v>
      </c>
      <c r="B1010" s="58" t="s">
        <v>0</v>
      </c>
      <c r="C1010" s="58" t="s">
        <v>60</v>
      </c>
      <c r="D1010" s="58">
        <v>10</v>
      </c>
      <c r="E1010" s="58">
        <v>2.34</v>
      </c>
      <c r="F1010" s="59">
        <v>14.791083881682074</v>
      </c>
    </row>
    <row r="1011" spans="1:6">
      <c r="A1011" s="58">
        <v>2019</v>
      </c>
      <c r="B1011" s="58" t="s">
        <v>7</v>
      </c>
      <c r="C1011" s="58" t="s">
        <v>8</v>
      </c>
      <c r="D1011" s="58">
        <v>10</v>
      </c>
      <c r="E1011" s="58">
        <v>2.17</v>
      </c>
      <c r="F1011" s="59">
        <v>12.161860006463684</v>
      </c>
    </row>
    <row r="1012" spans="1:6">
      <c r="A1012" s="58">
        <v>2019</v>
      </c>
      <c r="B1012" s="58" t="s">
        <v>2</v>
      </c>
      <c r="C1012" s="58" t="s">
        <v>49</v>
      </c>
      <c r="D1012" s="58">
        <v>13</v>
      </c>
      <c r="E1012" s="58">
        <v>2.38</v>
      </c>
      <c r="F1012" s="59">
        <v>15.488166189124817</v>
      </c>
    </row>
    <row r="1013" spans="1:6">
      <c r="A1013" s="58">
        <v>2019</v>
      </c>
      <c r="B1013" s="58" t="s">
        <v>2</v>
      </c>
      <c r="C1013" s="58" t="s">
        <v>18</v>
      </c>
      <c r="D1013" s="58">
        <v>13.6</v>
      </c>
      <c r="E1013" s="58">
        <v>2.15</v>
      </c>
      <c r="F1013" s="59">
        <v>11.885022274370185</v>
      </c>
    </row>
    <row r="1014" spans="1:6">
      <c r="A1014" s="58">
        <v>2019</v>
      </c>
      <c r="B1014" s="58" t="s">
        <v>2</v>
      </c>
      <c r="C1014" s="58" t="s">
        <v>6</v>
      </c>
      <c r="D1014" s="58">
        <v>10.5</v>
      </c>
      <c r="E1014" s="58">
        <v>2.67</v>
      </c>
      <c r="F1014" s="59">
        <v>21.627185237270204</v>
      </c>
    </row>
    <row r="1015" spans="1:6">
      <c r="A1015" s="58">
        <v>2019</v>
      </c>
      <c r="B1015" s="58" t="s">
        <v>2</v>
      </c>
      <c r="C1015" s="58" t="s">
        <v>6</v>
      </c>
      <c r="D1015" s="58">
        <v>14.4</v>
      </c>
      <c r="E1015" s="58">
        <v>2.91</v>
      </c>
      <c r="F1015" s="59">
        <v>28.510182675039101</v>
      </c>
    </row>
    <row r="1016" spans="1:6">
      <c r="A1016" s="58">
        <v>2019</v>
      </c>
      <c r="B1016" s="58" t="s">
        <v>2</v>
      </c>
      <c r="C1016" s="58" t="s">
        <v>13</v>
      </c>
      <c r="D1016" s="58">
        <v>18.899999999999999</v>
      </c>
      <c r="E1016" s="58">
        <v>3.35</v>
      </c>
      <c r="F1016" s="59">
        <v>47.315125896148068</v>
      </c>
    </row>
    <row r="1017" spans="1:6">
      <c r="A1017" s="58">
        <v>2019</v>
      </c>
      <c r="B1017" s="58" t="s">
        <v>0</v>
      </c>
      <c r="C1017" s="58" t="s">
        <v>21</v>
      </c>
      <c r="D1017" s="58">
        <v>18.600000000000001</v>
      </c>
      <c r="E1017" s="58">
        <v>2.21</v>
      </c>
      <c r="F1017" s="59">
        <v>12.735030810166618</v>
      </c>
    </row>
    <row r="1018" spans="1:6">
      <c r="A1018" s="58">
        <v>2019</v>
      </c>
      <c r="B1018" s="58" t="s">
        <v>0</v>
      </c>
      <c r="C1018" s="58" t="s">
        <v>21</v>
      </c>
      <c r="D1018" s="58">
        <v>20.3</v>
      </c>
      <c r="E1018" s="58">
        <v>2.14</v>
      </c>
      <c r="F1018" s="59">
        <v>11.748975549395301</v>
      </c>
    </row>
    <row r="1019" spans="1:6">
      <c r="A1019" s="58">
        <v>2019</v>
      </c>
      <c r="B1019" s="58" t="s">
        <v>7</v>
      </c>
      <c r="C1019" s="58" t="s">
        <v>10</v>
      </c>
      <c r="D1019" s="58">
        <v>13.1</v>
      </c>
      <c r="E1019" s="58">
        <v>2.89</v>
      </c>
      <c r="F1019" s="59">
        <v>27.861211686297715</v>
      </c>
    </row>
    <row r="1020" spans="1:6">
      <c r="A1020" s="58">
        <v>2019</v>
      </c>
      <c r="B1020" s="58" t="s">
        <v>2</v>
      </c>
      <c r="C1020" s="58" t="s">
        <v>6</v>
      </c>
      <c r="D1020" s="58">
        <v>10</v>
      </c>
      <c r="E1020" s="58">
        <v>2.79</v>
      </c>
      <c r="F1020" s="59">
        <v>24.831331052955715</v>
      </c>
    </row>
    <row r="1021" spans="1:6">
      <c r="A1021" s="58">
        <v>2019</v>
      </c>
      <c r="B1021" s="58" t="s">
        <v>7</v>
      </c>
      <c r="C1021" s="58" t="s">
        <v>10</v>
      </c>
      <c r="D1021" s="58">
        <v>17.5</v>
      </c>
      <c r="E1021" s="58">
        <v>2.68</v>
      </c>
      <c r="F1021" s="59">
        <v>21.877616239495538</v>
      </c>
    </row>
    <row r="1022" spans="1:6">
      <c r="A1022" s="58">
        <v>2019</v>
      </c>
      <c r="B1022" s="58" t="s">
        <v>2</v>
      </c>
      <c r="C1022" s="58" t="s">
        <v>13</v>
      </c>
      <c r="D1022" s="58">
        <v>10</v>
      </c>
      <c r="E1022" s="58">
        <v>3.43</v>
      </c>
      <c r="F1022" s="59">
        <v>51.880003892896134</v>
      </c>
    </row>
    <row r="1023" spans="1:6">
      <c r="A1023" s="58">
        <v>2019</v>
      </c>
      <c r="B1023" s="58" t="s">
        <v>2</v>
      </c>
      <c r="C1023" s="58" t="s">
        <v>58</v>
      </c>
      <c r="D1023" s="58">
        <v>17.8</v>
      </c>
      <c r="E1023" s="58">
        <v>5.4</v>
      </c>
      <c r="F1023" s="59">
        <v>501.18723362727269</v>
      </c>
    </row>
    <row r="1024" spans="1:6">
      <c r="A1024" s="58">
        <v>2019</v>
      </c>
      <c r="B1024" s="58" t="s">
        <v>2</v>
      </c>
      <c r="C1024" s="58" t="s">
        <v>26</v>
      </c>
      <c r="D1024" s="58">
        <v>10</v>
      </c>
      <c r="E1024" s="58">
        <v>5.09</v>
      </c>
      <c r="F1024" s="59">
        <v>350.75187395256819</v>
      </c>
    </row>
    <row r="1025" spans="1:6">
      <c r="A1025" s="58">
        <v>2019</v>
      </c>
      <c r="B1025" s="58" t="s">
        <v>2</v>
      </c>
      <c r="C1025" s="58" t="s">
        <v>6</v>
      </c>
      <c r="D1025" s="58">
        <v>10</v>
      </c>
      <c r="E1025" s="58">
        <v>4.82</v>
      </c>
      <c r="F1025" s="59">
        <v>257.03957827688663</v>
      </c>
    </row>
    <row r="1026" spans="1:6">
      <c r="A1026" s="58">
        <v>2019</v>
      </c>
      <c r="B1026" s="58" t="s">
        <v>2</v>
      </c>
      <c r="C1026" s="58" t="s">
        <v>49</v>
      </c>
      <c r="D1026" s="58">
        <v>10</v>
      </c>
      <c r="E1026" s="58">
        <v>3.3</v>
      </c>
      <c r="F1026" s="59">
        <v>44.668359215096324</v>
      </c>
    </row>
    <row r="1027" spans="1:6">
      <c r="A1027" s="58">
        <v>2019</v>
      </c>
      <c r="B1027" s="58" t="s">
        <v>2</v>
      </c>
      <c r="C1027" s="58" t="s">
        <v>13</v>
      </c>
      <c r="D1027" s="58">
        <v>10</v>
      </c>
      <c r="E1027" s="58">
        <v>2.62</v>
      </c>
      <c r="F1027" s="59">
        <v>20.4173794466953</v>
      </c>
    </row>
    <row r="1028" spans="1:6">
      <c r="A1028" s="58">
        <v>2019</v>
      </c>
      <c r="B1028" s="58" t="s">
        <v>2</v>
      </c>
      <c r="C1028" s="58" t="s">
        <v>58</v>
      </c>
      <c r="D1028" s="58">
        <v>10</v>
      </c>
      <c r="E1028" s="58">
        <v>2.77</v>
      </c>
      <c r="F1028" s="59">
        <v>24.266100950824168</v>
      </c>
    </row>
    <row r="1029" spans="1:6">
      <c r="A1029" s="58">
        <v>2019</v>
      </c>
      <c r="B1029" s="58" t="s">
        <v>2</v>
      </c>
      <c r="C1029" s="58" t="s">
        <v>49</v>
      </c>
      <c r="D1029" s="58">
        <v>11.7</v>
      </c>
      <c r="E1029" s="58">
        <v>2.38</v>
      </c>
      <c r="F1029" s="59">
        <v>15.488166189124817</v>
      </c>
    </row>
    <row r="1030" spans="1:6">
      <c r="A1030" s="58">
        <v>2019</v>
      </c>
      <c r="B1030" s="58" t="s">
        <v>2</v>
      </c>
      <c r="C1030" s="58" t="s">
        <v>13</v>
      </c>
      <c r="D1030" s="58">
        <v>10</v>
      </c>
      <c r="E1030" s="58">
        <v>2.25</v>
      </c>
      <c r="F1030" s="59">
        <v>13.335214321633245</v>
      </c>
    </row>
    <row r="1031" spans="1:6">
      <c r="A1031" s="58">
        <v>2019</v>
      </c>
      <c r="B1031" s="58" t="s">
        <v>2</v>
      </c>
      <c r="C1031" s="58" t="s">
        <v>6</v>
      </c>
      <c r="D1031" s="58">
        <v>13.7</v>
      </c>
      <c r="E1031" s="58">
        <v>2.2599999999999998</v>
      </c>
      <c r="F1031" s="59">
        <v>13.489628825916535</v>
      </c>
    </row>
    <row r="1032" spans="1:6">
      <c r="A1032" s="58">
        <v>2019</v>
      </c>
      <c r="B1032" s="58" t="s">
        <v>2</v>
      </c>
      <c r="C1032" s="58" t="s">
        <v>46</v>
      </c>
      <c r="D1032" s="58">
        <v>12.4</v>
      </c>
      <c r="E1032" s="58">
        <v>2.54</v>
      </c>
      <c r="F1032" s="59">
        <v>18.62087136662868</v>
      </c>
    </row>
    <row r="1033" spans="1:6">
      <c r="A1033" s="58">
        <v>2019</v>
      </c>
      <c r="B1033" s="58" t="s">
        <v>2</v>
      </c>
      <c r="C1033" s="58" t="s">
        <v>58</v>
      </c>
      <c r="D1033" s="58">
        <v>10</v>
      </c>
      <c r="E1033" s="58">
        <v>2.1800000000000002</v>
      </c>
      <c r="F1033" s="59">
        <v>12.302687708123818</v>
      </c>
    </row>
    <row r="1034" spans="1:6">
      <c r="A1034" s="58">
        <v>2019</v>
      </c>
      <c r="B1034" s="58" t="s">
        <v>2</v>
      </c>
      <c r="C1034" s="58" t="s">
        <v>13</v>
      </c>
      <c r="D1034" s="58">
        <v>10</v>
      </c>
      <c r="E1034" s="58">
        <v>2.17</v>
      </c>
      <c r="F1034" s="59">
        <v>12.161860006463684</v>
      </c>
    </row>
    <row r="1035" spans="1:6">
      <c r="A1035" s="58">
        <v>2019</v>
      </c>
      <c r="B1035" s="58" t="s">
        <v>2</v>
      </c>
      <c r="C1035" s="58" t="s">
        <v>13</v>
      </c>
      <c r="D1035" s="58">
        <v>10</v>
      </c>
      <c r="E1035" s="58">
        <v>2.08</v>
      </c>
      <c r="F1035" s="59">
        <v>10.964781961431854</v>
      </c>
    </row>
    <row r="1036" spans="1:6">
      <c r="A1036" s="58">
        <v>2019</v>
      </c>
      <c r="B1036" s="58" t="s">
        <v>2</v>
      </c>
      <c r="C1036" s="58" t="s">
        <v>13</v>
      </c>
      <c r="D1036" s="58">
        <v>10</v>
      </c>
      <c r="E1036" s="58">
        <v>2.66</v>
      </c>
      <c r="F1036" s="59">
        <v>21.379620895022335</v>
      </c>
    </row>
    <row r="1037" spans="1:6">
      <c r="A1037" s="58">
        <v>2019</v>
      </c>
      <c r="B1037" s="58" t="s">
        <v>2</v>
      </c>
      <c r="C1037" s="58" t="s">
        <v>13</v>
      </c>
      <c r="D1037" s="58">
        <v>10</v>
      </c>
      <c r="E1037" s="58">
        <v>2.69</v>
      </c>
      <c r="F1037" s="59">
        <v>22.130947096056378</v>
      </c>
    </row>
    <row r="1038" spans="1:6">
      <c r="A1038" s="58">
        <v>2019</v>
      </c>
      <c r="B1038" s="58" t="s">
        <v>2</v>
      </c>
      <c r="C1038" s="58" t="s">
        <v>49</v>
      </c>
      <c r="D1038" s="58">
        <v>10</v>
      </c>
      <c r="E1038" s="58">
        <v>2.19</v>
      </c>
      <c r="F1038" s="59">
        <v>12.445146117713854</v>
      </c>
    </row>
    <row r="1039" spans="1:6">
      <c r="A1039" s="58">
        <v>2019</v>
      </c>
      <c r="B1039" s="58" t="s">
        <v>2</v>
      </c>
      <c r="C1039" s="58" t="s">
        <v>26</v>
      </c>
      <c r="D1039" s="58">
        <v>10</v>
      </c>
      <c r="E1039" s="58">
        <v>2.4500000000000002</v>
      </c>
      <c r="F1039" s="59">
        <v>16.788040181225607</v>
      </c>
    </row>
    <row r="1040" spans="1:6">
      <c r="A1040" s="58">
        <v>2019</v>
      </c>
      <c r="B1040" s="58" t="s">
        <v>2</v>
      </c>
      <c r="C1040" s="58" t="s">
        <v>49</v>
      </c>
      <c r="D1040" s="58">
        <v>10</v>
      </c>
      <c r="E1040" s="58">
        <v>1.79</v>
      </c>
      <c r="F1040" s="59">
        <v>7.8523563461007209</v>
      </c>
    </row>
    <row r="1041" spans="1:6">
      <c r="A1041" s="58">
        <v>2019</v>
      </c>
      <c r="B1041" s="58" t="s">
        <v>2</v>
      </c>
      <c r="C1041" s="58" t="s">
        <v>49</v>
      </c>
      <c r="D1041" s="58">
        <v>10</v>
      </c>
      <c r="E1041" s="58">
        <v>2.36</v>
      </c>
      <c r="F1041" s="59">
        <v>15.135612484362087</v>
      </c>
    </row>
    <row r="1042" spans="1:6">
      <c r="A1042" s="58">
        <v>2019</v>
      </c>
      <c r="B1042" s="58" t="s">
        <v>2</v>
      </c>
      <c r="C1042" s="58" t="s">
        <v>26</v>
      </c>
      <c r="D1042" s="58">
        <v>10.7</v>
      </c>
      <c r="E1042" s="58">
        <v>2.89</v>
      </c>
      <c r="F1042" s="59">
        <v>27.861211686297715</v>
      </c>
    </row>
    <row r="1043" spans="1:6">
      <c r="A1043" s="58">
        <v>2019</v>
      </c>
      <c r="B1043" s="58" t="s">
        <v>2</v>
      </c>
      <c r="C1043" s="58" t="s">
        <v>26</v>
      </c>
      <c r="D1043" s="58">
        <v>10</v>
      </c>
      <c r="E1043" s="58">
        <v>2.52</v>
      </c>
      <c r="F1043" s="59">
        <v>18.197008586099841</v>
      </c>
    </row>
    <row r="1044" spans="1:6">
      <c r="A1044" s="58">
        <v>2019</v>
      </c>
      <c r="B1044" s="58" t="s">
        <v>2</v>
      </c>
      <c r="C1044" s="58" t="s">
        <v>26</v>
      </c>
      <c r="D1044" s="58">
        <v>10</v>
      </c>
      <c r="E1044" s="58">
        <v>1.99</v>
      </c>
      <c r="F1044" s="59">
        <v>9.885530946569391</v>
      </c>
    </row>
    <row r="1045" spans="1:6">
      <c r="A1045" s="58">
        <v>2019</v>
      </c>
      <c r="B1045" s="58" t="s">
        <v>2</v>
      </c>
      <c r="C1045" s="58" t="s">
        <v>13</v>
      </c>
      <c r="D1045" s="58">
        <v>10</v>
      </c>
      <c r="E1045" s="58">
        <v>1.64</v>
      </c>
      <c r="F1045" s="59">
        <v>6.6069344800759611</v>
      </c>
    </row>
    <row r="1046" spans="1:6">
      <c r="A1046" s="58">
        <v>2019</v>
      </c>
      <c r="B1046" s="58" t="s">
        <v>2</v>
      </c>
      <c r="C1046" s="58" t="s">
        <v>49</v>
      </c>
      <c r="D1046" s="58">
        <v>10</v>
      </c>
      <c r="E1046" s="58">
        <v>1.85</v>
      </c>
      <c r="F1046" s="59">
        <v>8.4139514164519547</v>
      </c>
    </row>
    <row r="1047" spans="1:6">
      <c r="A1047" s="58">
        <v>2019</v>
      </c>
      <c r="B1047" s="58" t="s">
        <v>2</v>
      </c>
      <c r="C1047" s="58" t="s">
        <v>58</v>
      </c>
      <c r="D1047" s="58">
        <v>10</v>
      </c>
      <c r="E1047" s="58">
        <v>2.2799999999999998</v>
      </c>
      <c r="F1047" s="59">
        <v>13.803842646028851</v>
      </c>
    </row>
    <row r="1048" spans="1:6">
      <c r="A1048" s="58">
        <v>2019</v>
      </c>
      <c r="B1048" s="58" t="s">
        <v>2</v>
      </c>
      <c r="C1048" s="58" t="s">
        <v>46</v>
      </c>
      <c r="D1048" s="58">
        <v>10</v>
      </c>
      <c r="E1048" s="58">
        <v>2.36</v>
      </c>
      <c r="F1048" s="59">
        <v>15.135612484362087</v>
      </c>
    </row>
    <row r="1049" spans="1:6">
      <c r="A1049" s="58">
        <v>2019</v>
      </c>
      <c r="B1049" s="58" t="s">
        <v>2</v>
      </c>
      <c r="C1049" s="58" t="s">
        <v>49</v>
      </c>
      <c r="D1049" s="58">
        <v>10</v>
      </c>
      <c r="E1049" s="58">
        <v>1.82</v>
      </c>
      <c r="F1049" s="59">
        <v>8.1283051616409931</v>
      </c>
    </row>
    <row r="1050" spans="1:6">
      <c r="A1050" s="58">
        <v>2019</v>
      </c>
      <c r="B1050" s="58" t="s">
        <v>2</v>
      </c>
      <c r="C1050" s="58" t="s">
        <v>26</v>
      </c>
      <c r="D1050" s="58">
        <v>10</v>
      </c>
      <c r="E1050" s="58">
        <v>2.02</v>
      </c>
      <c r="F1050" s="59">
        <v>10.232929922807543</v>
      </c>
    </row>
    <row r="1051" spans="1:6">
      <c r="A1051" s="58">
        <v>2019</v>
      </c>
      <c r="B1051" s="58" t="s">
        <v>7</v>
      </c>
      <c r="C1051" s="58" t="s">
        <v>34</v>
      </c>
      <c r="D1051" s="58">
        <v>11.4</v>
      </c>
      <c r="E1051" s="58">
        <v>2.4900000000000002</v>
      </c>
      <c r="F1051" s="59">
        <v>17.579236139586936</v>
      </c>
    </row>
    <row r="1052" spans="1:6">
      <c r="A1052" s="58">
        <v>2019</v>
      </c>
      <c r="B1052" s="58" t="s">
        <v>2</v>
      </c>
      <c r="C1052" s="58" t="s">
        <v>26</v>
      </c>
      <c r="D1052" s="58">
        <v>10</v>
      </c>
      <c r="E1052" s="58">
        <v>2.31</v>
      </c>
      <c r="F1052" s="59">
        <v>14.288939585111036</v>
      </c>
    </row>
    <row r="1053" spans="1:6">
      <c r="A1053" s="58">
        <v>2019</v>
      </c>
      <c r="B1053" s="58" t="s">
        <v>2</v>
      </c>
      <c r="C1053" s="58" t="s">
        <v>46</v>
      </c>
      <c r="D1053" s="58">
        <v>10</v>
      </c>
      <c r="E1053" s="58">
        <v>2.15</v>
      </c>
      <c r="F1053" s="59">
        <v>11.885022274370185</v>
      </c>
    </row>
    <row r="1054" spans="1:6">
      <c r="A1054" s="58">
        <v>2019</v>
      </c>
      <c r="B1054" s="58" t="s">
        <v>2</v>
      </c>
      <c r="C1054" s="58" t="s">
        <v>13</v>
      </c>
      <c r="D1054" s="58">
        <v>10</v>
      </c>
      <c r="E1054" s="58">
        <v>1.96</v>
      </c>
      <c r="F1054" s="59">
        <v>9.5499258602143584</v>
      </c>
    </row>
    <row r="1055" spans="1:6">
      <c r="A1055" s="58">
        <v>2019</v>
      </c>
      <c r="B1055" s="58" t="s">
        <v>2</v>
      </c>
      <c r="C1055" s="58" t="s">
        <v>58</v>
      </c>
      <c r="D1055" s="58">
        <v>10</v>
      </c>
      <c r="E1055" s="58">
        <v>1.68</v>
      </c>
      <c r="F1055" s="59">
        <v>6.9183097091893666</v>
      </c>
    </row>
    <row r="1056" spans="1:6">
      <c r="A1056" s="58">
        <v>2019</v>
      </c>
      <c r="B1056" s="58" t="s">
        <v>2</v>
      </c>
      <c r="C1056" s="58" t="s">
        <v>13</v>
      </c>
      <c r="D1056" s="58">
        <v>15.1</v>
      </c>
      <c r="E1056" s="58">
        <v>3.13</v>
      </c>
      <c r="F1056" s="59">
        <v>36.728230049808474</v>
      </c>
    </row>
    <row r="1057" spans="1:6">
      <c r="A1057" s="58">
        <v>2019</v>
      </c>
      <c r="B1057" s="58" t="s">
        <v>2</v>
      </c>
      <c r="C1057" s="58" t="s">
        <v>6</v>
      </c>
      <c r="D1057" s="58">
        <v>10</v>
      </c>
      <c r="E1057" s="58">
        <v>3.71</v>
      </c>
      <c r="F1057" s="59">
        <v>71.614341021290201</v>
      </c>
    </row>
    <row r="1058" spans="1:6">
      <c r="A1058" s="58">
        <v>2019</v>
      </c>
      <c r="B1058" s="58" t="s">
        <v>2</v>
      </c>
      <c r="C1058" s="58" t="s">
        <v>13</v>
      </c>
      <c r="D1058" s="58">
        <v>10</v>
      </c>
      <c r="E1058" s="58">
        <v>2.2400000000000002</v>
      </c>
      <c r="F1058" s="59">
        <v>13.182567385564075</v>
      </c>
    </row>
    <row r="1059" spans="1:6">
      <c r="A1059" s="58">
        <v>2019</v>
      </c>
      <c r="B1059" s="58" t="s">
        <v>2</v>
      </c>
      <c r="C1059" s="58" t="s">
        <v>58</v>
      </c>
      <c r="D1059" s="58">
        <v>10</v>
      </c>
      <c r="E1059" s="58">
        <v>2.04</v>
      </c>
      <c r="F1059" s="59">
        <v>10.471285480509</v>
      </c>
    </row>
    <row r="1060" spans="1:6">
      <c r="A1060" s="58">
        <v>2019</v>
      </c>
      <c r="B1060" s="58" t="s">
        <v>2</v>
      </c>
      <c r="C1060" s="58" t="s">
        <v>13</v>
      </c>
      <c r="D1060" s="58">
        <v>10</v>
      </c>
      <c r="E1060" s="58">
        <v>2.63</v>
      </c>
      <c r="F1060" s="59">
        <v>20.6538015581053</v>
      </c>
    </row>
    <row r="1061" spans="1:6">
      <c r="A1061" s="58">
        <v>2019</v>
      </c>
      <c r="B1061" s="58" t="s">
        <v>2</v>
      </c>
      <c r="C1061" s="58" t="s">
        <v>26</v>
      </c>
      <c r="D1061" s="58">
        <v>10</v>
      </c>
      <c r="E1061" s="58">
        <v>1.97</v>
      </c>
      <c r="F1061" s="59">
        <v>9.6605087898981381</v>
      </c>
    </row>
    <row r="1062" spans="1:6">
      <c r="A1062" s="58">
        <v>2019</v>
      </c>
      <c r="B1062" s="58" t="s">
        <v>2</v>
      </c>
      <c r="C1062" s="58" t="s">
        <v>13</v>
      </c>
      <c r="D1062" s="58">
        <v>10</v>
      </c>
      <c r="E1062" s="58">
        <v>4.0199999999999996</v>
      </c>
      <c r="F1062" s="59">
        <v>102.32929922807544</v>
      </c>
    </row>
    <row r="1063" spans="1:6">
      <c r="A1063" s="58">
        <v>2019</v>
      </c>
      <c r="B1063" s="58" t="s">
        <v>2</v>
      </c>
      <c r="C1063" s="58" t="s">
        <v>6</v>
      </c>
      <c r="D1063" s="58">
        <v>10</v>
      </c>
      <c r="E1063" s="58">
        <v>3.63</v>
      </c>
      <c r="F1063" s="59">
        <v>65.313055264747263</v>
      </c>
    </row>
    <row r="1064" spans="1:6">
      <c r="A1064" s="58">
        <v>2019</v>
      </c>
      <c r="B1064" s="58" t="s">
        <v>2</v>
      </c>
      <c r="C1064" s="58" t="s">
        <v>49</v>
      </c>
      <c r="D1064" s="58">
        <v>10</v>
      </c>
      <c r="E1064" s="58">
        <v>2.1</v>
      </c>
      <c r="F1064" s="59">
        <v>11.220184543019636</v>
      </c>
    </row>
    <row r="1065" spans="1:6">
      <c r="A1065" s="58">
        <v>2019</v>
      </c>
      <c r="B1065" s="58" t="s">
        <v>2</v>
      </c>
      <c r="C1065" s="58" t="s">
        <v>49</v>
      </c>
      <c r="D1065" s="58">
        <v>10</v>
      </c>
      <c r="E1065" s="58">
        <v>1.94</v>
      </c>
      <c r="F1065" s="59">
        <v>9.3325430079699103</v>
      </c>
    </row>
    <row r="1066" spans="1:6">
      <c r="A1066" s="58">
        <v>2019</v>
      </c>
      <c r="B1066" s="58" t="s">
        <v>2</v>
      </c>
      <c r="C1066" s="58" t="s">
        <v>46</v>
      </c>
      <c r="D1066" s="58">
        <v>11.7</v>
      </c>
      <c r="E1066" s="58">
        <v>2.2999999999999998</v>
      </c>
      <c r="F1066" s="59">
        <v>14.125375446227544</v>
      </c>
    </row>
    <row r="1067" spans="1:6">
      <c r="A1067" s="58">
        <v>2019</v>
      </c>
      <c r="B1067" s="58" t="s">
        <v>2</v>
      </c>
      <c r="C1067" s="58" t="s">
        <v>58</v>
      </c>
      <c r="D1067" s="58">
        <v>10</v>
      </c>
      <c r="E1067" s="58">
        <v>2.09</v>
      </c>
      <c r="F1067" s="59">
        <v>11.091748152624014</v>
      </c>
    </row>
    <row r="1068" spans="1:6">
      <c r="A1068" s="58">
        <v>2019</v>
      </c>
      <c r="B1068" s="58" t="s">
        <v>2</v>
      </c>
      <c r="C1068" s="58" t="s">
        <v>13</v>
      </c>
      <c r="D1068" s="58">
        <v>10</v>
      </c>
      <c r="E1068" s="58">
        <v>2.46</v>
      </c>
      <c r="F1068" s="59">
        <v>16.982436524617448</v>
      </c>
    </row>
    <row r="1069" spans="1:6">
      <c r="A1069" s="58">
        <v>2019</v>
      </c>
      <c r="B1069" s="58" t="s">
        <v>7</v>
      </c>
      <c r="C1069" s="58" t="s">
        <v>8</v>
      </c>
      <c r="D1069" s="58">
        <v>10</v>
      </c>
      <c r="E1069" s="58">
        <v>2.14</v>
      </c>
      <c r="F1069" s="59">
        <v>11.748975549395301</v>
      </c>
    </row>
    <row r="1070" spans="1:6">
      <c r="A1070" s="58">
        <v>2019</v>
      </c>
      <c r="B1070" s="58" t="s">
        <v>2</v>
      </c>
      <c r="C1070" s="58" t="s">
        <v>13</v>
      </c>
      <c r="D1070" s="58">
        <v>10</v>
      </c>
      <c r="E1070" s="58">
        <v>3.42</v>
      </c>
      <c r="F1070" s="59">
        <v>51.28613839913649</v>
      </c>
    </row>
    <row r="1071" spans="1:6">
      <c r="A1071" s="58">
        <v>2019</v>
      </c>
      <c r="B1071" s="58" t="s">
        <v>2</v>
      </c>
      <c r="C1071" s="58" t="s">
        <v>13</v>
      </c>
      <c r="D1071" s="58">
        <v>10</v>
      </c>
      <c r="E1071" s="58">
        <v>2.88</v>
      </c>
      <c r="F1071" s="59">
        <v>27.542287033381665</v>
      </c>
    </row>
    <row r="1072" spans="1:6">
      <c r="A1072" s="58">
        <v>2019</v>
      </c>
      <c r="B1072" s="58" t="s">
        <v>2</v>
      </c>
      <c r="C1072" s="58" t="s">
        <v>13</v>
      </c>
      <c r="D1072" s="58">
        <v>10</v>
      </c>
      <c r="E1072" s="58">
        <v>3.2</v>
      </c>
      <c r="F1072" s="59">
        <v>39.810717055349755</v>
      </c>
    </row>
    <row r="1073" spans="1:6">
      <c r="A1073" s="58">
        <v>2019</v>
      </c>
      <c r="B1073" s="58" t="s">
        <v>2</v>
      </c>
      <c r="C1073" s="58" t="s">
        <v>49</v>
      </c>
      <c r="D1073" s="58">
        <v>10</v>
      </c>
      <c r="E1073" s="58">
        <v>2.76</v>
      </c>
      <c r="F1073" s="59">
        <v>23.988329190194907</v>
      </c>
    </row>
    <row r="1074" spans="1:6">
      <c r="A1074" s="58">
        <v>2019</v>
      </c>
      <c r="B1074" s="58" t="s">
        <v>2</v>
      </c>
      <c r="C1074" s="58" t="s">
        <v>13</v>
      </c>
      <c r="D1074" s="58">
        <v>10</v>
      </c>
      <c r="E1074" s="58">
        <v>2.63</v>
      </c>
      <c r="F1074" s="59">
        <v>20.6538015581053</v>
      </c>
    </row>
    <row r="1075" spans="1:6">
      <c r="A1075" s="58">
        <v>2019</v>
      </c>
      <c r="B1075" s="58" t="s">
        <v>2</v>
      </c>
      <c r="C1075" s="58" t="s">
        <v>6</v>
      </c>
      <c r="D1075" s="58">
        <v>10</v>
      </c>
      <c r="E1075" s="58">
        <v>2.99</v>
      </c>
      <c r="F1075" s="59">
        <v>31.260793671239561</v>
      </c>
    </row>
    <row r="1076" spans="1:6">
      <c r="A1076" s="58">
        <v>2019</v>
      </c>
      <c r="B1076" s="58" t="s">
        <v>0</v>
      </c>
      <c r="C1076" s="58" t="s">
        <v>36</v>
      </c>
      <c r="D1076" s="58">
        <v>10</v>
      </c>
      <c r="E1076" s="58">
        <v>2.4900000000000002</v>
      </c>
      <c r="F1076" s="59">
        <v>17.579236139586936</v>
      </c>
    </row>
    <row r="1077" spans="1:6">
      <c r="A1077" s="58">
        <v>2019</v>
      </c>
      <c r="B1077" s="58" t="s">
        <v>2</v>
      </c>
      <c r="C1077" s="58" t="s">
        <v>37</v>
      </c>
      <c r="D1077" s="58">
        <v>11.9</v>
      </c>
      <c r="E1077" s="58">
        <v>2.5499999999999998</v>
      </c>
      <c r="F1077" s="59">
        <v>18.836490894898009</v>
      </c>
    </row>
    <row r="1078" spans="1:6">
      <c r="A1078" s="58">
        <v>2019</v>
      </c>
      <c r="B1078" s="58" t="s">
        <v>7</v>
      </c>
      <c r="C1078" s="58" t="s">
        <v>16</v>
      </c>
      <c r="D1078" s="58">
        <v>22.2</v>
      </c>
      <c r="E1078" s="58">
        <v>2.11</v>
      </c>
      <c r="F1078" s="59">
        <v>11.350108156723152</v>
      </c>
    </row>
    <row r="1079" spans="1:6">
      <c r="A1079" s="58">
        <v>2019</v>
      </c>
      <c r="B1079" s="58" t="s">
        <v>2</v>
      </c>
      <c r="C1079" s="58" t="s">
        <v>26</v>
      </c>
      <c r="D1079" s="58">
        <v>10</v>
      </c>
      <c r="E1079" s="58">
        <v>2.14</v>
      </c>
      <c r="F1079" s="59">
        <v>11.748975549395301</v>
      </c>
    </row>
    <row r="1080" spans="1:6">
      <c r="A1080" s="58">
        <v>2019</v>
      </c>
      <c r="B1080" s="58" t="s">
        <v>2</v>
      </c>
      <c r="C1080" s="58" t="s">
        <v>26</v>
      </c>
      <c r="D1080" s="58">
        <v>13.6</v>
      </c>
      <c r="E1080" s="58">
        <v>2.88</v>
      </c>
      <c r="F1080" s="59">
        <v>27.542287033381665</v>
      </c>
    </row>
    <row r="1081" spans="1:6">
      <c r="A1081" s="58">
        <v>2019</v>
      </c>
      <c r="B1081" s="58" t="s">
        <v>2</v>
      </c>
      <c r="C1081" s="58" t="s">
        <v>42</v>
      </c>
      <c r="D1081" s="58">
        <v>11.8</v>
      </c>
      <c r="E1081" s="58">
        <v>2.27</v>
      </c>
      <c r="F1081" s="59">
        <v>13.645831365889249</v>
      </c>
    </row>
    <row r="1082" spans="1:6">
      <c r="A1082" s="58">
        <v>2019</v>
      </c>
      <c r="B1082" s="58" t="s">
        <v>2</v>
      </c>
      <c r="C1082" s="58" t="s">
        <v>44</v>
      </c>
      <c r="D1082" s="58">
        <v>16.399999999999999</v>
      </c>
      <c r="E1082" s="58">
        <v>2.2200000000000002</v>
      </c>
      <c r="F1082" s="59">
        <v>12.882495516931346</v>
      </c>
    </row>
    <row r="1083" spans="1:6">
      <c r="A1083" s="58">
        <v>2019</v>
      </c>
      <c r="B1083" s="58" t="s">
        <v>2</v>
      </c>
      <c r="C1083" s="58" t="s">
        <v>6</v>
      </c>
      <c r="D1083" s="58">
        <v>10</v>
      </c>
      <c r="E1083" s="58">
        <v>2.4300000000000002</v>
      </c>
      <c r="F1083" s="59">
        <v>16.405897731995399</v>
      </c>
    </row>
    <row r="1084" spans="1:6">
      <c r="A1084" s="58">
        <v>2019</v>
      </c>
      <c r="B1084" s="58" t="s">
        <v>19</v>
      </c>
      <c r="C1084" s="58" t="s">
        <v>19</v>
      </c>
      <c r="D1084" s="58">
        <v>10</v>
      </c>
      <c r="E1084" s="58">
        <v>2.58</v>
      </c>
      <c r="F1084" s="59">
        <v>19.498445997580465</v>
      </c>
    </row>
    <row r="1085" spans="1:6">
      <c r="A1085" s="58">
        <v>2019</v>
      </c>
      <c r="B1085" s="58" t="s">
        <v>7</v>
      </c>
      <c r="C1085" s="58" t="s">
        <v>12</v>
      </c>
      <c r="D1085" s="58">
        <v>13.7</v>
      </c>
      <c r="E1085" s="58">
        <v>2.77</v>
      </c>
      <c r="F1085" s="59">
        <v>24.266100950824168</v>
      </c>
    </row>
    <row r="1086" spans="1:6">
      <c r="A1086" s="58">
        <v>2019</v>
      </c>
      <c r="B1086" s="58" t="s">
        <v>7</v>
      </c>
      <c r="C1086" s="58" t="s">
        <v>8</v>
      </c>
      <c r="D1086" s="58">
        <v>10</v>
      </c>
      <c r="E1086" s="58">
        <v>2.2999999999999998</v>
      </c>
      <c r="F1086" s="59">
        <v>14.125375446227544</v>
      </c>
    </row>
    <row r="1087" spans="1:6">
      <c r="A1087" s="58">
        <v>2019</v>
      </c>
      <c r="B1087" s="58" t="s">
        <v>2</v>
      </c>
      <c r="C1087" s="58" t="s">
        <v>6</v>
      </c>
      <c r="D1087" s="58">
        <v>10</v>
      </c>
      <c r="E1087" s="58">
        <v>3.23</v>
      </c>
      <c r="F1087" s="59">
        <v>41.209751909733022</v>
      </c>
    </row>
    <row r="1088" spans="1:6">
      <c r="A1088" s="58">
        <v>2019</v>
      </c>
      <c r="B1088" s="58" t="s">
        <v>2</v>
      </c>
      <c r="C1088" s="58" t="s">
        <v>13</v>
      </c>
      <c r="D1088" s="58">
        <v>10</v>
      </c>
      <c r="E1088" s="58">
        <v>3.24</v>
      </c>
      <c r="F1088" s="59">
        <v>41.686938347033561</v>
      </c>
    </row>
    <row r="1089" spans="1:6">
      <c r="A1089" s="58">
        <v>2020</v>
      </c>
      <c r="B1089" s="58" t="s">
        <v>0</v>
      </c>
      <c r="C1089" s="58" t="s">
        <v>14</v>
      </c>
      <c r="D1089" s="58">
        <v>10</v>
      </c>
      <c r="E1089" s="58">
        <v>3</v>
      </c>
      <c r="F1089" s="59">
        <v>31.622776601683803</v>
      </c>
    </row>
    <row r="1090" spans="1:6">
      <c r="A1090" s="58">
        <v>2020</v>
      </c>
      <c r="B1090" s="58" t="s">
        <v>7</v>
      </c>
      <c r="C1090" s="58" t="s">
        <v>16</v>
      </c>
      <c r="D1090" s="58">
        <v>18</v>
      </c>
      <c r="E1090" s="58">
        <v>3.41</v>
      </c>
      <c r="F1090" s="59">
        <v>50.699070827470464</v>
      </c>
    </row>
    <row r="1091" spans="1:6">
      <c r="A1091" s="58">
        <v>2020</v>
      </c>
      <c r="B1091" s="58" t="s">
        <v>0</v>
      </c>
      <c r="C1091" s="58" t="s">
        <v>24</v>
      </c>
      <c r="D1091" s="58">
        <v>90.4</v>
      </c>
      <c r="E1091" s="58">
        <v>3.02</v>
      </c>
      <c r="F1091" s="59">
        <v>32.359365692962832</v>
      </c>
    </row>
    <row r="1092" spans="1:6">
      <c r="A1092" s="58">
        <v>2020</v>
      </c>
      <c r="B1092" s="58" t="s">
        <v>2</v>
      </c>
      <c r="C1092" s="58" t="s">
        <v>58</v>
      </c>
      <c r="D1092" s="58">
        <v>16.600000000000001</v>
      </c>
      <c r="E1092" s="58">
        <v>3.45</v>
      </c>
      <c r="F1092" s="59">
        <v>53.088444423098856</v>
      </c>
    </row>
    <row r="1093" spans="1:6">
      <c r="A1093" s="58">
        <v>2020</v>
      </c>
      <c r="B1093" s="58" t="s">
        <v>7</v>
      </c>
      <c r="C1093" s="58" t="s">
        <v>12</v>
      </c>
      <c r="D1093" s="58">
        <v>10</v>
      </c>
      <c r="E1093" s="58">
        <v>2.23</v>
      </c>
      <c r="F1093" s="59">
        <v>13.031667784522995</v>
      </c>
    </row>
    <row r="1094" spans="1:6">
      <c r="A1094" s="58">
        <v>2020</v>
      </c>
      <c r="B1094" s="58" t="s">
        <v>2</v>
      </c>
      <c r="C1094" s="58" t="s">
        <v>6</v>
      </c>
      <c r="D1094" s="58">
        <v>10</v>
      </c>
      <c r="E1094" s="58">
        <v>2.2999999999999998</v>
      </c>
      <c r="F1094" s="59">
        <v>14.125375446227544</v>
      </c>
    </row>
    <row r="1095" spans="1:6">
      <c r="A1095" s="58">
        <v>2020</v>
      </c>
      <c r="B1095" s="58" t="s">
        <v>7</v>
      </c>
      <c r="C1095" s="58" t="s">
        <v>16</v>
      </c>
      <c r="D1095" s="58">
        <v>10.7</v>
      </c>
      <c r="E1095" s="58">
        <v>3.58</v>
      </c>
      <c r="F1095" s="59">
        <v>61.659500186148257</v>
      </c>
    </row>
    <row r="1096" spans="1:6">
      <c r="A1096" s="58">
        <v>2020</v>
      </c>
      <c r="B1096" s="58" t="s">
        <v>0</v>
      </c>
      <c r="C1096" s="58" t="s">
        <v>14</v>
      </c>
      <c r="D1096" s="58">
        <v>95</v>
      </c>
      <c r="E1096" s="58">
        <v>2.83</v>
      </c>
      <c r="F1096" s="59">
        <v>26.001595631652727</v>
      </c>
    </row>
    <row r="1097" spans="1:6">
      <c r="A1097" s="58">
        <v>2020</v>
      </c>
      <c r="B1097" s="58" t="s">
        <v>2</v>
      </c>
      <c r="C1097" s="58" t="s">
        <v>13</v>
      </c>
      <c r="D1097" s="58">
        <v>10</v>
      </c>
      <c r="E1097" s="58">
        <v>2.2200000000000002</v>
      </c>
      <c r="F1097" s="59">
        <v>12.882495516931346</v>
      </c>
    </row>
    <row r="1098" spans="1:6">
      <c r="A1098" s="58">
        <v>2020</v>
      </c>
      <c r="B1098" s="58" t="s">
        <v>2</v>
      </c>
      <c r="C1098" s="58" t="s">
        <v>26</v>
      </c>
      <c r="D1098" s="58">
        <v>10</v>
      </c>
      <c r="E1098" s="58">
        <v>2.2000000000000002</v>
      </c>
      <c r="F1098" s="59">
        <v>12.58925411794168</v>
      </c>
    </row>
    <row r="1099" spans="1:6">
      <c r="A1099" s="58">
        <v>2020</v>
      </c>
      <c r="B1099" s="58" t="s">
        <v>2</v>
      </c>
      <c r="C1099" s="58" t="s">
        <v>6</v>
      </c>
      <c r="D1099" s="58">
        <v>10</v>
      </c>
      <c r="E1099" s="58">
        <v>3.84</v>
      </c>
      <c r="F1099" s="59">
        <v>83.176377110267126</v>
      </c>
    </row>
    <row r="1100" spans="1:6">
      <c r="A1100" s="58">
        <v>2020</v>
      </c>
      <c r="B1100" s="58" t="s">
        <v>7</v>
      </c>
      <c r="C1100" s="58" t="s">
        <v>16</v>
      </c>
      <c r="D1100" s="58">
        <v>13.3</v>
      </c>
      <c r="E1100" s="58">
        <v>4</v>
      </c>
      <c r="F1100" s="59">
        <v>100</v>
      </c>
    </row>
    <row r="1101" spans="1:6">
      <c r="A1101" s="58">
        <v>2020</v>
      </c>
      <c r="B1101" s="58" t="s">
        <v>3</v>
      </c>
      <c r="C1101" s="58" t="s">
        <v>17</v>
      </c>
      <c r="D1101" s="58">
        <v>10</v>
      </c>
      <c r="E1101" s="58">
        <v>4.3499999999999996</v>
      </c>
      <c r="F1101" s="59">
        <v>149.62356560944329</v>
      </c>
    </row>
    <row r="1102" spans="1:6">
      <c r="A1102" s="58">
        <v>2020</v>
      </c>
      <c r="B1102" s="58" t="s">
        <v>0</v>
      </c>
      <c r="C1102" s="58" t="s">
        <v>50</v>
      </c>
      <c r="D1102" s="58">
        <v>10</v>
      </c>
      <c r="E1102" s="58">
        <v>2.88</v>
      </c>
      <c r="F1102" s="59">
        <v>27.542287033381665</v>
      </c>
    </row>
    <row r="1103" spans="1:6">
      <c r="A1103" s="58">
        <v>2020</v>
      </c>
      <c r="B1103" s="58" t="s">
        <v>0</v>
      </c>
      <c r="C1103" s="58" t="s">
        <v>50</v>
      </c>
      <c r="D1103" s="58">
        <v>110.9</v>
      </c>
      <c r="E1103" s="58">
        <v>3.02</v>
      </c>
      <c r="F1103" s="59">
        <v>32.359365692962832</v>
      </c>
    </row>
    <row r="1104" spans="1:6">
      <c r="A1104" s="58">
        <v>2020</v>
      </c>
      <c r="B1104" s="58" t="s">
        <v>3</v>
      </c>
      <c r="C1104" s="58" t="s">
        <v>59</v>
      </c>
      <c r="D1104" s="58">
        <v>15.9</v>
      </c>
      <c r="E1104" s="58">
        <v>3.7</v>
      </c>
      <c r="F1104" s="59">
        <v>70.794578438413865</v>
      </c>
    </row>
    <row r="1105" spans="1:6">
      <c r="A1105" s="58">
        <v>2020</v>
      </c>
      <c r="B1105" s="58" t="s">
        <v>7</v>
      </c>
      <c r="C1105" s="58" t="s">
        <v>12</v>
      </c>
      <c r="D1105" s="58">
        <v>14.5</v>
      </c>
      <c r="E1105" s="58">
        <v>2.86</v>
      </c>
      <c r="F1105" s="59">
        <v>26.915348039269158</v>
      </c>
    </row>
    <row r="1106" spans="1:6">
      <c r="A1106" s="58">
        <v>2020</v>
      </c>
      <c r="B1106" s="58" t="s">
        <v>2</v>
      </c>
      <c r="C1106" s="58" t="s">
        <v>6</v>
      </c>
      <c r="D1106" s="58">
        <v>10</v>
      </c>
      <c r="E1106" s="58">
        <v>3.24</v>
      </c>
      <c r="F1106" s="59">
        <v>41.686938347033561</v>
      </c>
    </row>
    <row r="1107" spans="1:6">
      <c r="A1107" s="58">
        <v>2020</v>
      </c>
      <c r="B1107" s="58" t="s">
        <v>7</v>
      </c>
      <c r="C1107" s="58" t="s">
        <v>10</v>
      </c>
      <c r="D1107" s="58">
        <v>11.2</v>
      </c>
      <c r="E1107" s="58">
        <v>4.0999999999999996</v>
      </c>
      <c r="F1107" s="59">
        <v>112.20184543019634</v>
      </c>
    </row>
    <row r="1108" spans="1:6">
      <c r="A1108" s="58">
        <v>2020</v>
      </c>
      <c r="B1108" s="58" t="s">
        <v>7</v>
      </c>
      <c r="C1108" s="58" t="s">
        <v>8</v>
      </c>
      <c r="D1108" s="58">
        <v>16.2</v>
      </c>
      <c r="E1108" s="58">
        <v>3.66</v>
      </c>
      <c r="F1108" s="59">
        <v>67.60829753919819</v>
      </c>
    </row>
    <row r="1109" spans="1:6">
      <c r="A1109" s="58">
        <v>2020</v>
      </c>
      <c r="B1109" s="58" t="s">
        <v>2</v>
      </c>
      <c r="C1109" s="58" t="s">
        <v>6</v>
      </c>
      <c r="D1109" s="58">
        <v>10</v>
      </c>
      <c r="E1109" s="58">
        <v>4.34</v>
      </c>
      <c r="F1109" s="59">
        <v>147.91083881682084</v>
      </c>
    </row>
    <row r="1110" spans="1:6">
      <c r="A1110" s="58">
        <v>2020</v>
      </c>
      <c r="B1110" s="58" t="s">
        <v>2</v>
      </c>
      <c r="C1110" s="58" t="s">
        <v>32</v>
      </c>
      <c r="D1110" s="58">
        <v>299.2</v>
      </c>
      <c r="E1110" s="58">
        <v>5.39</v>
      </c>
      <c r="F1110" s="59">
        <v>495.45019080479022</v>
      </c>
    </row>
    <row r="1111" spans="1:6">
      <c r="A1111" s="58">
        <v>2020</v>
      </c>
      <c r="B1111" s="58" t="s">
        <v>3</v>
      </c>
      <c r="C1111" s="58" t="s">
        <v>23</v>
      </c>
      <c r="D1111" s="58">
        <v>85.5</v>
      </c>
      <c r="E1111" s="58">
        <v>2.75</v>
      </c>
      <c r="F1111" s="59">
        <v>23.713737056616559</v>
      </c>
    </row>
    <row r="1112" spans="1:6">
      <c r="A1112" s="58">
        <v>2020</v>
      </c>
      <c r="B1112" s="58" t="s">
        <v>7</v>
      </c>
      <c r="C1112" s="58" t="s">
        <v>8</v>
      </c>
      <c r="D1112" s="58">
        <v>11</v>
      </c>
      <c r="E1112" s="58">
        <v>4.37</v>
      </c>
      <c r="F1112" s="59">
        <v>153.10874616820308</v>
      </c>
    </row>
    <row r="1113" spans="1:6">
      <c r="A1113" s="58">
        <v>2020</v>
      </c>
      <c r="B1113" s="58" t="s">
        <v>3</v>
      </c>
      <c r="C1113" s="58" t="s">
        <v>5</v>
      </c>
      <c r="D1113" s="58">
        <v>10</v>
      </c>
      <c r="E1113" s="58">
        <v>2.4700000000000002</v>
      </c>
      <c r="F1113" s="59">
        <v>17.179083871575891</v>
      </c>
    </row>
    <row r="1114" spans="1:6">
      <c r="A1114" s="58">
        <v>2020</v>
      </c>
      <c r="B1114" s="58" t="s">
        <v>3</v>
      </c>
      <c r="C1114" s="58" t="s">
        <v>4</v>
      </c>
      <c r="D1114" s="58">
        <v>78.3</v>
      </c>
      <c r="E1114" s="58">
        <v>2.63</v>
      </c>
      <c r="F1114" s="59">
        <v>20.6538015581053</v>
      </c>
    </row>
    <row r="1115" spans="1:6">
      <c r="A1115" s="58">
        <v>2020</v>
      </c>
      <c r="B1115" s="58" t="s">
        <v>0</v>
      </c>
      <c r="C1115" s="58" t="s">
        <v>1</v>
      </c>
      <c r="D1115" s="58">
        <v>14.5</v>
      </c>
      <c r="E1115" s="58">
        <v>2.54</v>
      </c>
      <c r="F1115" s="59">
        <v>18.62087136662868</v>
      </c>
    </row>
    <row r="1116" spans="1:6">
      <c r="A1116" s="58">
        <v>2020</v>
      </c>
      <c r="B1116" s="58" t="s">
        <v>7</v>
      </c>
      <c r="C1116" s="58" t="s">
        <v>16</v>
      </c>
      <c r="D1116" s="58">
        <v>78</v>
      </c>
      <c r="E1116" s="58">
        <v>2.79</v>
      </c>
      <c r="F1116" s="59">
        <v>24.831331052955715</v>
      </c>
    </row>
    <row r="1117" spans="1:6">
      <c r="A1117" s="58">
        <v>2020</v>
      </c>
      <c r="B1117" s="58" t="s">
        <v>7</v>
      </c>
      <c r="C1117" s="58" t="s">
        <v>34</v>
      </c>
      <c r="D1117" s="58">
        <v>165.6</v>
      </c>
      <c r="E1117" s="58">
        <v>3.38</v>
      </c>
      <c r="F1117" s="59">
        <v>48.977881936844632</v>
      </c>
    </row>
    <row r="1118" spans="1:6">
      <c r="A1118" s="58">
        <v>2020</v>
      </c>
      <c r="B1118" s="58" t="s">
        <v>3</v>
      </c>
      <c r="C1118" s="58" t="s">
        <v>23</v>
      </c>
      <c r="D1118" s="58">
        <v>87.8</v>
      </c>
      <c r="E1118" s="58">
        <v>4.2</v>
      </c>
      <c r="F1118" s="59">
        <v>125.89254117941677</v>
      </c>
    </row>
    <row r="1119" spans="1:6">
      <c r="A1119" s="58">
        <v>2020</v>
      </c>
      <c r="B1119" s="58" t="s">
        <v>0</v>
      </c>
      <c r="C1119" s="58" t="s">
        <v>27</v>
      </c>
      <c r="D1119" s="58">
        <v>86.2</v>
      </c>
      <c r="E1119" s="58">
        <v>2.65</v>
      </c>
      <c r="F1119" s="59">
        <v>21.134890398366473</v>
      </c>
    </row>
    <row r="1120" spans="1:6">
      <c r="A1120" s="58">
        <v>2020</v>
      </c>
      <c r="B1120" s="58" t="s">
        <v>0</v>
      </c>
      <c r="C1120" s="58" t="s">
        <v>36</v>
      </c>
      <c r="D1120" s="58">
        <v>93.9</v>
      </c>
      <c r="E1120" s="58">
        <v>2.52</v>
      </c>
      <c r="F1120" s="59">
        <v>18.197008586099841</v>
      </c>
    </row>
    <row r="1121" spans="1:6">
      <c r="A1121" s="58">
        <v>2020</v>
      </c>
      <c r="B1121" s="58" t="s">
        <v>19</v>
      </c>
      <c r="C1121" s="58" t="s">
        <v>48</v>
      </c>
      <c r="D1121" s="58">
        <v>37.9</v>
      </c>
      <c r="E1121" s="58">
        <v>2.94</v>
      </c>
      <c r="F1121" s="59">
        <v>29.512092266663863</v>
      </c>
    </row>
    <row r="1122" spans="1:6">
      <c r="A1122" s="58">
        <v>2020</v>
      </c>
      <c r="B1122" s="58" t="s">
        <v>0</v>
      </c>
      <c r="C1122" s="58" t="s">
        <v>36</v>
      </c>
      <c r="D1122" s="58">
        <v>136.19999999999999</v>
      </c>
      <c r="E1122" s="58">
        <v>2.6</v>
      </c>
      <c r="F1122" s="59">
        <v>19.952623149688804</v>
      </c>
    </row>
    <row r="1123" spans="1:6">
      <c r="A1123" s="58">
        <v>2020</v>
      </c>
      <c r="B1123" s="58" t="s">
        <v>7</v>
      </c>
      <c r="C1123" s="58" t="s">
        <v>10</v>
      </c>
      <c r="D1123" s="58">
        <v>16.8</v>
      </c>
      <c r="E1123" s="58">
        <v>2.39</v>
      </c>
      <c r="F1123" s="59">
        <v>15.6675107010815</v>
      </c>
    </row>
    <row r="1124" spans="1:6">
      <c r="A1124" s="58">
        <v>2020</v>
      </c>
      <c r="B1124" s="58" t="s">
        <v>0</v>
      </c>
      <c r="C1124" s="58" t="s">
        <v>15</v>
      </c>
      <c r="D1124" s="58">
        <v>55.2</v>
      </c>
      <c r="E1124" s="58">
        <v>2.74</v>
      </c>
      <c r="F1124" s="59">
        <v>23.442288153199236</v>
      </c>
    </row>
    <row r="1125" spans="1:6">
      <c r="A1125" s="58">
        <v>2020</v>
      </c>
      <c r="B1125" s="58" t="s">
        <v>2</v>
      </c>
      <c r="C1125" s="58" t="s">
        <v>6</v>
      </c>
      <c r="D1125" s="58">
        <v>10.199999999999999</v>
      </c>
      <c r="E1125" s="58">
        <v>3.79</v>
      </c>
      <c r="F1125" s="59">
        <v>78.523563461007228</v>
      </c>
    </row>
    <row r="1126" spans="1:6">
      <c r="A1126" s="58">
        <v>2020</v>
      </c>
      <c r="B1126" s="58" t="s">
        <v>7</v>
      </c>
      <c r="C1126" s="58" t="s">
        <v>10</v>
      </c>
      <c r="D1126" s="58">
        <v>10</v>
      </c>
      <c r="E1126" s="58">
        <v>3.16</v>
      </c>
      <c r="F1126" s="59">
        <v>38.018939632056139</v>
      </c>
    </row>
    <row r="1127" spans="1:6">
      <c r="A1127" s="58">
        <v>2021</v>
      </c>
      <c r="B1127" s="58" t="s">
        <v>7</v>
      </c>
      <c r="C1127" s="58" t="s">
        <v>16</v>
      </c>
      <c r="D1127" s="58">
        <v>18.2</v>
      </c>
      <c r="E1127" s="58">
        <v>1.97</v>
      </c>
      <c r="F1127" s="59">
        <v>9.6605087898981381</v>
      </c>
    </row>
    <row r="1128" spans="1:6">
      <c r="A1128" s="58">
        <v>2021</v>
      </c>
      <c r="B1128" s="58" t="s">
        <v>7</v>
      </c>
      <c r="C1128" s="58" t="s">
        <v>16</v>
      </c>
      <c r="D1128" s="58">
        <v>18.2</v>
      </c>
      <c r="E1128" s="58">
        <v>1.97</v>
      </c>
      <c r="F1128" s="59">
        <v>9.6605087898981381</v>
      </c>
    </row>
    <row r="1129" spans="1:6">
      <c r="A1129" s="58">
        <v>2021</v>
      </c>
      <c r="B1129" s="58" t="s">
        <v>0</v>
      </c>
      <c r="C1129" s="58" t="s">
        <v>15</v>
      </c>
      <c r="D1129" s="58">
        <v>134.30000000000001</v>
      </c>
      <c r="E1129" s="58">
        <v>3.31</v>
      </c>
      <c r="F1129" s="59">
        <v>45.185594437492263</v>
      </c>
    </row>
    <row r="1130" spans="1:6">
      <c r="A1130" s="58">
        <v>2021</v>
      </c>
      <c r="B1130" s="58" t="s">
        <v>7</v>
      </c>
      <c r="C1130" s="58" t="s">
        <v>8</v>
      </c>
      <c r="D1130" s="58">
        <v>10</v>
      </c>
      <c r="E1130" s="58">
        <v>4.91</v>
      </c>
      <c r="F1130" s="59">
        <v>285.10182675039107</v>
      </c>
    </row>
    <row r="1131" spans="1:6">
      <c r="A1131" s="58">
        <v>2021</v>
      </c>
      <c r="B1131" s="58" t="s">
        <v>0</v>
      </c>
      <c r="C1131" s="58" t="s">
        <v>50</v>
      </c>
      <c r="D1131" s="58">
        <v>84.8</v>
      </c>
      <c r="E1131" s="58">
        <v>2.67</v>
      </c>
      <c r="F1131" s="59">
        <v>21.627185237270204</v>
      </c>
    </row>
    <row r="1132" spans="1:6">
      <c r="A1132" s="58">
        <v>2021</v>
      </c>
      <c r="B1132" s="58" t="s">
        <v>7</v>
      </c>
      <c r="C1132" s="58" t="s">
        <v>16</v>
      </c>
      <c r="D1132" s="58">
        <v>61.4</v>
      </c>
      <c r="E1132" s="58">
        <v>2.7</v>
      </c>
      <c r="F1132" s="59">
        <v>22.387211385683404</v>
      </c>
    </row>
    <row r="1133" spans="1:6">
      <c r="A1133" s="58">
        <v>2021</v>
      </c>
      <c r="B1133" s="58" t="s">
        <v>0</v>
      </c>
      <c r="C1133" s="58" t="s">
        <v>21</v>
      </c>
      <c r="D1133" s="58">
        <v>106.3</v>
      </c>
      <c r="E1133" s="58">
        <v>2.59</v>
      </c>
      <c r="F1133" s="59">
        <v>19.724227361148539</v>
      </c>
    </row>
    <row r="1134" spans="1:6">
      <c r="A1134" s="58">
        <v>2021</v>
      </c>
      <c r="B1134" s="58" t="s">
        <v>0</v>
      </c>
      <c r="C1134" s="58" t="s">
        <v>21</v>
      </c>
      <c r="D1134" s="58">
        <v>106.3</v>
      </c>
      <c r="E1134" s="58">
        <v>2.59</v>
      </c>
      <c r="F1134" s="59">
        <v>19.724227361148539</v>
      </c>
    </row>
    <row r="1135" spans="1:6">
      <c r="A1135" s="58">
        <v>2021</v>
      </c>
      <c r="B1135" s="58" t="s">
        <v>7</v>
      </c>
      <c r="C1135" s="58" t="s">
        <v>12</v>
      </c>
      <c r="D1135" s="58">
        <v>180.1</v>
      </c>
      <c r="E1135" s="58">
        <v>2.91</v>
      </c>
      <c r="F1135" s="59">
        <v>28.510182675039101</v>
      </c>
    </row>
    <row r="1136" spans="1:6">
      <c r="A1136" s="58">
        <v>2021</v>
      </c>
      <c r="B1136" s="58" t="s">
        <v>0</v>
      </c>
      <c r="C1136" s="58" t="s">
        <v>30</v>
      </c>
      <c r="D1136" s="58">
        <v>10</v>
      </c>
      <c r="E1136" s="58">
        <v>2.77</v>
      </c>
      <c r="F1136" s="59">
        <v>24.266100950824168</v>
      </c>
    </row>
    <row r="1137" spans="1:6">
      <c r="A1137" s="58">
        <v>2021</v>
      </c>
      <c r="B1137" s="58" t="s">
        <v>0</v>
      </c>
      <c r="C1137" s="58" t="s">
        <v>30</v>
      </c>
      <c r="D1137" s="58">
        <v>10</v>
      </c>
      <c r="E1137" s="58">
        <v>2.77</v>
      </c>
      <c r="F1137" s="59">
        <v>24.266100950824168</v>
      </c>
    </row>
    <row r="1138" spans="1:6">
      <c r="A1138" s="58">
        <v>2021</v>
      </c>
      <c r="B1138" s="58" t="s">
        <v>2</v>
      </c>
      <c r="C1138" s="58" t="s">
        <v>33</v>
      </c>
      <c r="D1138" s="58">
        <v>160.30000000000001</v>
      </c>
      <c r="E1138" s="58">
        <v>2.9</v>
      </c>
      <c r="F1138" s="59">
        <v>28.183829312644548</v>
      </c>
    </row>
    <row r="1139" spans="1:6">
      <c r="A1139" s="58">
        <v>2021</v>
      </c>
      <c r="B1139" s="58" t="s">
        <v>2</v>
      </c>
      <c r="C1139" s="58" t="s">
        <v>33</v>
      </c>
      <c r="D1139" s="58">
        <v>160.30000000000001</v>
      </c>
      <c r="E1139" s="58">
        <v>2.9</v>
      </c>
      <c r="F1139" s="59">
        <v>28.183829312644548</v>
      </c>
    </row>
    <row r="1140" spans="1:6">
      <c r="A1140" s="58">
        <v>2021</v>
      </c>
      <c r="B1140" s="58" t="s">
        <v>7</v>
      </c>
      <c r="C1140" s="58" t="s">
        <v>12</v>
      </c>
      <c r="D1140" s="58">
        <v>21</v>
      </c>
      <c r="E1140" s="58">
        <v>2.66</v>
      </c>
      <c r="F1140" s="59">
        <v>21.379620895022335</v>
      </c>
    </row>
    <row r="1141" spans="1:6">
      <c r="A1141" s="58">
        <v>2021</v>
      </c>
      <c r="B1141" s="58" t="s">
        <v>7</v>
      </c>
      <c r="C1141" s="58" t="s">
        <v>12</v>
      </c>
      <c r="D1141" s="58">
        <v>11</v>
      </c>
      <c r="E1141" s="58">
        <v>2.85</v>
      </c>
      <c r="F1141" s="59">
        <v>26.607250597988113</v>
      </c>
    </row>
    <row r="1142" spans="1:6">
      <c r="A1142" s="58">
        <v>2021</v>
      </c>
      <c r="B1142" s="58" t="s">
        <v>0</v>
      </c>
      <c r="C1142" s="58" t="s">
        <v>30</v>
      </c>
      <c r="D1142" s="58">
        <v>11.9</v>
      </c>
      <c r="E1142" s="58">
        <v>2.35</v>
      </c>
      <c r="F1142" s="59">
        <v>14.96235656094434</v>
      </c>
    </row>
    <row r="1143" spans="1:6">
      <c r="A1143" s="58">
        <v>2021</v>
      </c>
      <c r="B1143" s="58" t="s">
        <v>0</v>
      </c>
      <c r="C1143" s="58" t="s">
        <v>30</v>
      </c>
      <c r="D1143" s="58">
        <v>11.9</v>
      </c>
      <c r="E1143" s="58">
        <v>2.35</v>
      </c>
      <c r="F1143" s="59">
        <v>14.96235656094434</v>
      </c>
    </row>
    <row r="1144" spans="1:6">
      <c r="A1144" s="58">
        <v>2021</v>
      </c>
      <c r="B1144" s="58" t="s">
        <v>7</v>
      </c>
      <c r="C1144" s="58" t="s">
        <v>16</v>
      </c>
      <c r="D1144" s="58">
        <v>11</v>
      </c>
      <c r="E1144" s="58">
        <v>2.38</v>
      </c>
      <c r="F1144" s="59">
        <v>15.488166189124817</v>
      </c>
    </row>
    <row r="1145" spans="1:6">
      <c r="A1145" s="58">
        <v>2021</v>
      </c>
      <c r="B1145" s="58" t="s">
        <v>2</v>
      </c>
      <c r="C1145" s="58" t="s">
        <v>58</v>
      </c>
      <c r="D1145" s="58">
        <v>18.7</v>
      </c>
      <c r="E1145" s="58">
        <v>2.11</v>
      </c>
      <c r="F1145" s="59">
        <v>11.350108156723152</v>
      </c>
    </row>
    <row r="1146" spans="1:6">
      <c r="A1146" s="58">
        <v>2021</v>
      </c>
      <c r="B1146" s="58" t="s">
        <v>7</v>
      </c>
      <c r="C1146" s="58" t="s">
        <v>8</v>
      </c>
      <c r="D1146" s="58">
        <v>24.8</v>
      </c>
      <c r="E1146" s="58">
        <v>2.1800000000000002</v>
      </c>
      <c r="F1146" s="59">
        <v>12.302687708123818</v>
      </c>
    </row>
    <row r="1147" spans="1:6">
      <c r="A1147" s="58">
        <v>2021</v>
      </c>
      <c r="B1147" s="58" t="s">
        <v>7</v>
      </c>
      <c r="C1147" s="58" t="s">
        <v>8</v>
      </c>
      <c r="D1147" s="58">
        <v>24.8</v>
      </c>
      <c r="E1147" s="58">
        <v>2.1800000000000002</v>
      </c>
      <c r="F1147" s="59">
        <v>12.302687708123818</v>
      </c>
    </row>
    <row r="1148" spans="1:6">
      <c r="A1148" s="58">
        <v>2021</v>
      </c>
      <c r="B1148" s="58" t="s">
        <v>2</v>
      </c>
      <c r="C1148" s="58" t="s">
        <v>6</v>
      </c>
      <c r="D1148" s="58">
        <v>15.5</v>
      </c>
      <c r="E1148" s="58">
        <v>1.91</v>
      </c>
      <c r="F1148" s="59">
        <v>9.0157113760595706</v>
      </c>
    </row>
    <row r="1149" spans="1:6">
      <c r="A1149" s="58">
        <v>2021</v>
      </c>
      <c r="B1149" s="58" t="s">
        <v>2</v>
      </c>
      <c r="C1149" s="58" t="s">
        <v>6</v>
      </c>
      <c r="D1149" s="58">
        <v>15.5</v>
      </c>
      <c r="E1149" s="58">
        <v>1.91</v>
      </c>
      <c r="F1149" s="59">
        <v>9.0157113760595706</v>
      </c>
    </row>
    <row r="1150" spans="1:6">
      <c r="A1150" s="58">
        <v>2021</v>
      </c>
      <c r="B1150" s="58" t="s">
        <v>0</v>
      </c>
      <c r="C1150" s="58" t="s">
        <v>21</v>
      </c>
      <c r="D1150" s="58">
        <v>96.9</v>
      </c>
      <c r="E1150" s="58">
        <v>2.37</v>
      </c>
      <c r="F1150" s="59">
        <v>15.310874616820305</v>
      </c>
    </row>
    <row r="1151" spans="1:6">
      <c r="A1151" s="58">
        <v>2021</v>
      </c>
      <c r="B1151" s="58" t="s">
        <v>0</v>
      </c>
      <c r="C1151" s="58" t="s">
        <v>21</v>
      </c>
      <c r="D1151" s="58">
        <v>96.9</v>
      </c>
      <c r="E1151" s="58">
        <v>2.37</v>
      </c>
      <c r="F1151" s="59">
        <v>15.310874616820305</v>
      </c>
    </row>
    <row r="1152" spans="1:6">
      <c r="A1152" s="58">
        <v>2021</v>
      </c>
      <c r="B1152" s="58" t="s">
        <v>2</v>
      </c>
      <c r="C1152" s="58" t="s">
        <v>6</v>
      </c>
      <c r="D1152" s="58">
        <v>10</v>
      </c>
      <c r="E1152" s="58">
        <v>2.0499999999999998</v>
      </c>
      <c r="F1152" s="59">
        <v>10.592537251772889</v>
      </c>
    </row>
    <row r="1153" spans="1:6">
      <c r="A1153" s="58">
        <v>2021</v>
      </c>
      <c r="B1153" s="58" t="s">
        <v>0</v>
      </c>
      <c r="C1153" s="58" t="s">
        <v>50</v>
      </c>
      <c r="D1153" s="58">
        <v>94.2</v>
      </c>
      <c r="E1153" s="58">
        <v>2.4300000000000002</v>
      </c>
      <c r="F1153" s="59">
        <v>16.405897731995399</v>
      </c>
    </row>
    <row r="1154" spans="1:6">
      <c r="A1154" s="58">
        <v>2021</v>
      </c>
      <c r="B1154" s="58" t="s">
        <v>0</v>
      </c>
      <c r="C1154" s="58" t="s">
        <v>50</v>
      </c>
      <c r="D1154" s="58">
        <v>94.2</v>
      </c>
      <c r="E1154" s="58">
        <v>2.4300000000000002</v>
      </c>
      <c r="F1154" s="59">
        <v>16.405897731995399</v>
      </c>
    </row>
    <row r="1155" spans="1:6">
      <c r="A1155" s="58">
        <v>2021</v>
      </c>
      <c r="B1155" s="58" t="s">
        <v>0</v>
      </c>
      <c r="C1155" s="58" t="s">
        <v>50</v>
      </c>
      <c r="D1155" s="58">
        <v>94.2</v>
      </c>
      <c r="E1155" s="58">
        <v>2.4300000000000002</v>
      </c>
      <c r="F1155" s="59">
        <v>16.405897731995399</v>
      </c>
    </row>
    <row r="1156" spans="1:6">
      <c r="A1156" s="58">
        <v>2021</v>
      </c>
      <c r="B1156" s="58" t="s">
        <v>0</v>
      </c>
      <c r="C1156" s="58" t="s">
        <v>21</v>
      </c>
      <c r="D1156" s="58">
        <v>93.7</v>
      </c>
      <c r="E1156" s="58">
        <v>3.13</v>
      </c>
      <c r="F1156" s="59">
        <v>36.728230049808474</v>
      </c>
    </row>
    <row r="1157" spans="1:6">
      <c r="A1157" s="58">
        <v>2021</v>
      </c>
      <c r="B1157" s="58" t="s">
        <v>0</v>
      </c>
      <c r="C1157" s="58" t="s">
        <v>21</v>
      </c>
      <c r="D1157" s="58">
        <v>93.7</v>
      </c>
      <c r="E1157" s="58">
        <v>3.13</v>
      </c>
      <c r="F1157" s="59">
        <v>36.728230049808474</v>
      </c>
    </row>
    <row r="1158" spans="1:6">
      <c r="A1158" s="58">
        <v>2021</v>
      </c>
      <c r="B1158" s="58" t="s">
        <v>7</v>
      </c>
      <c r="C1158" s="58" t="s">
        <v>12</v>
      </c>
      <c r="D1158" s="58">
        <v>10</v>
      </c>
      <c r="E1158" s="58">
        <v>3.53</v>
      </c>
      <c r="F1158" s="59">
        <v>58.210321777087145</v>
      </c>
    </row>
    <row r="1159" spans="1:6">
      <c r="A1159" s="58">
        <v>2021</v>
      </c>
      <c r="B1159" s="58" t="s">
        <v>0</v>
      </c>
      <c r="C1159" s="58" t="s">
        <v>14</v>
      </c>
      <c r="D1159" s="58">
        <v>104.2</v>
      </c>
      <c r="E1159" s="58">
        <v>2.17</v>
      </c>
      <c r="F1159" s="59">
        <v>12.161860006463684</v>
      </c>
    </row>
    <row r="1160" spans="1:6">
      <c r="A1160" s="58">
        <v>2021</v>
      </c>
      <c r="B1160" s="58" t="s">
        <v>7</v>
      </c>
      <c r="C1160" s="58" t="s">
        <v>16</v>
      </c>
      <c r="D1160" s="58">
        <v>16.8</v>
      </c>
      <c r="E1160" s="58">
        <v>2.4</v>
      </c>
      <c r="F1160" s="59">
        <v>15.848931924611136</v>
      </c>
    </row>
    <row r="1161" spans="1:6">
      <c r="A1161" s="58">
        <v>2021</v>
      </c>
      <c r="B1161" s="58" t="s">
        <v>7</v>
      </c>
      <c r="C1161" s="58" t="s">
        <v>16</v>
      </c>
      <c r="D1161" s="58">
        <v>16.8</v>
      </c>
      <c r="E1161" s="58">
        <v>2.4</v>
      </c>
      <c r="F1161" s="59">
        <v>15.848931924611136</v>
      </c>
    </row>
    <row r="1162" spans="1:6">
      <c r="A1162" s="58">
        <v>2021</v>
      </c>
      <c r="B1162" s="58" t="s">
        <v>2</v>
      </c>
      <c r="C1162" s="58" t="s">
        <v>6</v>
      </c>
      <c r="D1162" s="58">
        <v>18.3</v>
      </c>
      <c r="E1162" s="58">
        <v>2.95</v>
      </c>
      <c r="F1162" s="59">
        <v>29.853826189179614</v>
      </c>
    </row>
    <row r="1163" spans="1:6">
      <c r="A1163" s="58">
        <v>2021</v>
      </c>
      <c r="B1163" s="58" t="s">
        <v>7</v>
      </c>
      <c r="C1163" s="58" t="s">
        <v>10</v>
      </c>
      <c r="D1163" s="58">
        <v>10</v>
      </c>
      <c r="E1163" s="58">
        <v>2.6</v>
      </c>
      <c r="F1163" s="59">
        <v>19.952623149688804</v>
      </c>
    </row>
    <row r="1164" spans="1:6">
      <c r="A1164" s="58">
        <v>2021</v>
      </c>
      <c r="B1164" s="58" t="s">
        <v>3</v>
      </c>
      <c r="C1164" s="58" t="s">
        <v>29</v>
      </c>
      <c r="D1164" s="58">
        <v>85.3</v>
      </c>
      <c r="E1164" s="58">
        <v>2.13</v>
      </c>
      <c r="F1164" s="59">
        <v>11.614486138403429</v>
      </c>
    </row>
    <row r="1165" spans="1:6">
      <c r="A1165" s="58">
        <v>2021</v>
      </c>
      <c r="B1165" s="58" t="s">
        <v>3</v>
      </c>
      <c r="C1165" s="58" t="s">
        <v>29</v>
      </c>
      <c r="D1165" s="58">
        <v>85.3</v>
      </c>
      <c r="E1165" s="58">
        <v>2.13</v>
      </c>
      <c r="F1165" s="59">
        <v>11.614486138403429</v>
      </c>
    </row>
    <row r="1166" spans="1:6">
      <c r="A1166" s="58">
        <v>2021</v>
      </c>
      <c r="B1166" s="58" t="s">
        <v>7</v>
      </c>
      <c r="C1166" s="58" t="s">
        <v>16</v>
      </c>
      <c r="D1166" s="58">
        <v>12.1</v>
      </c>
      <c r="E1166" s="58">
        <v>3.38</v>
      </c>
      <c r="F1166" s="59">
        <v>48.977881936844632</v>
      </c>
    </row>
    <row r="1167" spans="1:6">
      <c r="A1167" s="58">
        <v>2021</v>
      </c>
      <c r="B1167" s="58" t="s">
        <v>7</v>
      </c>
      <c r="C1167" s="58" t="s">
        <v>8</v>
      </c>
      <c r="D1167" s="58">
        <v>10</v>
      </c>
      <c r="E1167" s="58">
        <v>2.46</v>
      </c>
      <c r="F1167" s="59">
        <v>16.982436524617448</v>
      </c>
    </row>
    <row r="1168" spans="1:6">
      <c r="A1168" s="58">
        <v>2021</v>
      </c>
      <c r="B1168" s="58" t="s">
        <v>7</v>
      </c>
      <c r="C1168" s="58" t="s">
        <v>8</v>
      </c>
      <c r="D1168" s="58">
        <v>10</v>
      </c>
      <c r="E1168" s="58">
        <v>2.46</v>
      </c>
      <c r="F1168" s="59">
        <v>16.982436524617448</v>
      </c>
    </row>
    <row r="1169" spans="1:6">
      <c r="A1169" s="58">
        <v>2021</v>
      </c>
      <c r="B1169" s="58" t="s">
        <v>19</v>
      </c>
      <c r="C1169" s="58" t="s">
        <v>19</v>
      </c>
      <c r="D1169" s="58">
        <v>17.7</v>
      </c>
      <c r="E1169" s="58">
        <v>2.52</v>
      </c>
      <c r="F1169" s="59">
        <v>18.197008586099841</v>
      </c>
    </row>
    <row r="1170" spans="1:6">
      <c r="A1170" s="58">
        <v>2021</v>
      </c>
      <c r="B1170" s="58" t="s">
        <v>3</v>
      </c>
      <c r="C1170" s="58" t="s">
        <v>23</v>
      </c>
      <c r="D1170" s="58">
        <v>92.2</v>
      </c>
      <c r="E1170" s="58">
        <v>2.36</v>
      </c>
      <c r="F1170" s="59">
        <v>15.135612484362087</v>
      </c>
    </row>
    <row r="1171" spans="1:6">
      <c r="A1171" s="58">
        <v>2021</v>
      </c>
      <c r="B1171" s="58" t="s">
        <v>0</v>
      </c>
      <c r="C1171" s="58" t="s">
        <v>15</v>
      </c>
      <c r="D1171" s="58">
        <v>88.8</v>
      </c>
      <c r="E1171" s="58">
        <v>2.6</v>
      </c>
      <c r="F1171" s="59">
        <v>19.952623149688804</v>
      </c>
    </row>
    <row r="1172" spans="1:6">
      <c r="A1172" s="58">
        <v>2021</v>
      </c>
      <c r="B1172" s="58" t="s">
        <v>7</v>
      </c>
      <c r="C1172" s="58" t="s">
        <v>12</v>
      </c>
      <c r="D1172" s="58">
        <v>275.8</v>
      </c>
      <c r="E1172" s="58">
        <v>3.48</v>
      </c>
      <c r="F1172" s="59">
        <v>54.95408738576247</v>
      </c>
    </row>
    <row r="1173" spans="1:6">
      <c r="A1173" s="58">
        <v>2021</v>
      </c>
      <c r="B1173" s="58" t="s">
        <v>0</v>
      </c>
      <c r="C1173" s="58" t="s">
        <v>36</v>
      </c>
      <c r="D1173" s="58">
        <v>100.4</v>
      </c>
      <c r="E1173" s="58">
        <v>2.5499999999999998</v>
      </c>
      <c r="F1173" s="59">
        <v>18.836490894898009</v>
      </c>
    </row>
    <row r="1174" spans="1:6">
      <c r="A1174" s="58">
        <v>2021</v>
      </c>
      <c r="B1174" s="58" t="s">
        <v>3</v>
      </c>
      <c r="C1174" s="58" t="s">
        <v>23</v>
      </c>
      <c r="D1174" s="58">
        <v>97.8</v>
      </c>
      <c r="E1174" s="58">
        <v>2.59</v>
      </c>
      <c r="F1174" s="59">
        <v>19.724227361148539</v>
      </c>
    </row>
    <row r="1175" spans="1:6">
      <c r="A1175" s="58">
        <v>2021</v>
      </c>
      <c r="B1175" s="58" t="s">
        <v>7</v>
      </c>
      <c r="C1175" s="58" t="s">
        <v>12</v>
      </c>
      <c r="D1175" s="58">
        <v>10</v>
      </c>
      <c r="E1175" s="58">
        <v>2.6</v>
      </c>
      <c r="F1175" s="59">
        <v>19.952623149688804</v>
      </c>
    </row>
    <row r="1176" spans="1:6">
      <c r="A1176" s="58">
        <v>2021</v>
      </c>
      <c r="B1176" s="58" t="s">
        <v>0</v>
      </c>
      <c r="C1176" s="58" t="s">
        <v>36</v>
      </c>
      <c r="D1176" s="58">
        <v>89</v>
      </c>
      <c r="E1176" s="58">
        <v>2.4500000000000002</v>
      </c>
      <c r="F1176" s="59">
        <v>16.788040181225607</v>
      </c>
    </row>
    <row r="1177" spans="1:6">
      <c r="A1177" s="58">
        <v>2021</v>
      </c>
      <c r="B1177" s="58" t="s">
        <v>0</v>
      </c>
      <c r="C1177" s="58" t="s">
        <v>24</v>
      </c>
      <c r="D1177" s="58">
        <v>109.7</v>
      </c>
      <c r="E1177" s="58">
        <v>2.42</v>
      </c>
      <c r="F1177" s="59">
        <v>16.218100973589298</v>
      </c>
    </row>
    <row r="1178" spans="1:6">
      <c r="A1178" s="58">
        <v>2021</v>
      </c>
      <c r="B1178" s="58" t="s">
        <v>2</v>
      </c>
      <c r="C1178" s="58" t="s">
        <v>6</v>
      </c>
      <c r="D1178" s="58">
        <v>10.4</v>
      </c>
      <c r="E1178" s="58">
        <v>3.72</v>
      </c>
      <c r="F1178" s="59">
        <v>72.443596007499067</v>
      </c>
    </row>
    <row r="1179" spans="1:6">
      <c r="A1179" s="58">
        <v>2021</v>
      </c>
      <c r="B1179" s="58" t="s">
        <v>7</v>
      </c>
      <c r="C1179" s="58" t="s">
        <v>8</v>
      </c>
      <c r="D1179" s="58">
        <v>13</v>
      </c>
      <c r="E1179" s="58">
        <v>1.98</v>
      </c>
      <c r="F1179" s="59">
        <v>9.7723722095581103</v>
      </c>
    </row>
    <row r="1180" spans="1:6">
      <c r="A1180" s="58">
        <v>2021</v>
      </c>
      <c r="B1180" s="58" t="s">
        <v>2</v>
      </c>
      <c r="C1180" s="58" t="s">
        <v>13</v>
      </c>
      <c r="D1180" s="58">
        <v>10</v>
      </c>
      <c r="E1180" s="58">
        <v>1.72</v>
      </c>
      <c r="F1180" s="59">
        <v>7.2443596007499025</v>
      </c>
    </row>
    <row r="1181" spans="1:6">
      <c r="A1181" s="58">
        <v>2021</v>
      </c>
      <c r="B1181" s="58" t="s">
        <v>2</v>
      </c>
      <c r="C1181" s="58" t="s">
        <v>13</v>
      </c>
      <c r="D1181" s="58">
        <v>24.2</v>
      </c>
      <c r="E1181" s="58">
        <v>1.26</v>
      </c>
      <c r="F1181" s="59">
        <v>4.2657951880159271</v>
      </c>
    </row>
    <row r="1182" spans="1:6">
      <c r="A1182" s="58">
        <v>2021</v>
      </c>
      <c r="B1182" s="58" t="s">
        <v>7</v>
      </c>
      <c r="C1182" s="58" t="s">
        <v>12</v>
      </c>
      <c r="D1182" s="58">
        <v>12.4</v>
      </c>
      <c r="E1182" s="58">
        <v>2.48</v>
      </c>
      <c r="F1182" s="59">
        <v>17.378008287493756</v>
      </c>
    </row>
    <row r="1183" spans="1:6">
      <c r="A1183" s="58">
        <v>2021</v>
      </c>
      <c r="B1183" s="58" t="s">
        <v>0</v>
      </c>
      <c r="C1183" s="58" t="s">
        <v>30</v>
      </c>
      <c r="D1183" s="58">
        <v>92.5</v>
      </c>
      <c r="E1183" s="58">
        <v>2.59</v>
      </c>
      <c r="F1183" s="59">
        <v>19.724227361148539</v>
      </c>
    </row>
    <row r="1184" spans="1:6">
      <c r="A1184" s="58">
        <v>2021</v>
      </c>
      <c r="B1184" s="58" t="s">
        <v>0</v>
      </c>
      <c r="C1184" s="58" t="s">
        <v>30</v>
      </c>
      <c r="D1184" s="58">
        <v>92.5</v>
      </c>
      <c r="E1184" s="58">
        <v>2.59</v>
      </c>
      <c r="F1184" s="59">
        <v>19.724227361148539</v>
      </c>
    </row>
    <row r="1185" spans="1:6">
      <c r="A1185" s="58">
        <v>2021</v>
      </c>
      <c r="B1185" s="58" t="s">
        <v>2</v>
      </c>
      <c r="C1185" s="58" t="s">
        <v>49</v>
      </c>
      <c r="D1185" s="58">
        <v>100.4</v>
      </c>
      <c r="E1185" s="58">
        <v>2.5</v>
      </c>
      <c r="F1185" s="59">
        <v>17.782794100389236</v>
      </c>
    </row>
    <row r="1186" spans="1:6">
      <c r="A1186" s="58">
        <v>2021</v>
      </c>
      <c r="B1186" s="58" t="s">
        <v>7</v>
      </c>
      <c r="C1186" s="58" t="s">
        <v>16</v>
      </c>
      <c r="D1186" s="58">
        <v>12.5</v>
      </c>
      <c r="E1186" s="58">
        <v>2.57</v>
      </c>
      <c r="F1186" s="59">
        <v>19.275249131909362</v>
      </c>
    </row>
    <row r="1187" spans="1:6">
      <c r="A1187" s="58">
        <v>2021</v>
      </c>
      <c r="B1187" s="58" t="s">
        <v>7</v>
      </c>
      <c r="C1187" s="58" t="s">
        <v>16</v>
      </c>
      <c r="D1187" s="58">
        <v>12.5</v>
      </c>
      <c r="E1187" s="58">
        <v>2.57</v>
      </c>
      <c r="F1187" s="59">
        <v>19.275249131909362</v>
      </c>
    </row>
    <row r="1188" spans="1:6">
      <c r="A1188" s="58">
        <v>2021</v>
      </c>
      <c r="B1188" s="58" t="s">
        <v>7</v>
      </c>
      <c r="C1188" s="58" t="s">
        <v>12</v>
      </c>
      <c r="D1188" s="58">
        <v>10</v>
      </c>
      <c r="E1188" s="58">
        <v>3.81</v>
      </c>
      <c r="F1188" s="59">
        <v>80.35261221856176</v>
      </c>
    </row>
    <row r="1189" spans="1:6">
      <c r="A1189" s="58">
        <v>2022</v>
      </c>
      <c r="B1189" s="58" t="s">
        <v>0</v>
      </c>
      <c r="C1189" s="58" t="s">
        <v>60</v>
      </c>
      <c r="D1189" s="58">
        <v>86.9</v>
      </c>
      <c r="E1189" s="58">
        <v>3.74</v>
      </c>
      <c r="F1189" s="59">
        <v>74.131024130091816</v>
      </c>
    </row>
    <row r="1190" spans="1:6">
      <c r="A1190" s="58">
        <v>2022</v>
      </c>
      <c r="B1190" s="58" t="s">
        <v>0</v>
      </c>
      <c r="C1190" s="58" t="s">
        <v>60</v>
      </c>
      <c r="D1190" s="58">
        <v>10</v>
      </c>
      <c r="E1190" s="58">
        <v>4.6900000000000004</v>
      </c>
      <c r="F1190" s="59">
        <v>221.30947096056391</v>
      </c>
    </row>
    <row r="1191" spans="1:6">
      <c r="A1191" s="58">
        <v>2022</v>
      </c>
      <c r="B1191" s="58" t="s">
        <v>2</v>
      </c>
      <c r="C1191" s="58" t="s">
        <v>49</v>
      </c>
      <c r="D1191" s="58">
        <v>14.2</v>
      </c>
      <c r="E1191" s="58">
        <v>2.52</v>
      </c>
      <c r="F1191" s="59">
        <v>18.197008586099841</v>
      </c>
    </row>
    <row r="1192" spans="1:6">
      <c r="A1192" s="58">
        <v>2022</v>
      </c>
      <c r="B1192" s="58" t="s">
        <v>2</v>
      </c>
      <c r="C1192" s="58" t="s">
        <v>13</v>
      </c>
      <c r="D1192" s="58">
        <v>17.899999999999999</v>
      </c>
      <c r="E1192" s="58">
        <v>2.3199999999999998</v>
      </c>
      <c r="F1192" s="59">
        <v>14.454397707459275</v>
      </c>
    </row>
    <row r="1193" spans="1:6">
      <c r="A1193" s="58">
        <v>2022</v>
      </c>
      <c r="B1193" s="58" t="s">
        <v>0</v>
      </c>
      <c r="C1193" s="58" t="s">
        <v>60</v>
      </c>
      <c r="D1193" s="58">
        <v>92.3</v>
      </c>
      <c r="E1193" s="58">
        <v>2.97</v>
      </c>
      <c r="F1193" s="59">
        <v>30.549211132155147</v>
      </c>
    </row>
    <row r="1194" spans="1:6">
      <c r="A1194" s="58">
        <v>2022</v>
      </c>
      <c r="B1194" s="58" t="s">
        <v>2</v>
      </c>
      <c r="C1194" s="58" t="s">
        <v>44</v>
      </c>
      <c r="D1194" s="58">
        <v>103.9</v>
      </c>
      <c r="E1194" s="58">
        <v>2.39</v>
      </c>
      <c r="F1194" s="59">
        <v>15.6675107010815</v>
      </c>
    </row>
    <row r="1195" spans="1:6">
      <c r="A1195" s="58">
        <v>2022</v>
      </c>
      <c r="B1195" s="58" t="s">
        <v>2</v>
      </c>
      <c r="C1195" s="58" t="s">
        <v>13</v>
      </c>
      <c r="D1195" s="58">
        <v>17.399999999999999</v>
      </c>
      <c r="E1195" s="58">
        <v>2.68</v>
      </c>
      <c r="F1195" s="59">
        <v>21.877616239495538</v>
      </c>
    </row>
    <row r="1196" spans="1:6">
      <c r="A1196" s="58">
        <v>2022</v>
      </c>
      <c r="B1196" s="58" t="s">
        <v>2</v>
      </c>
      <c r="C1196" s="58" t="s">
        <v>13</v>
      </c>
      <c r="D1196" s="58">
        <v>10</v>
      </c>
      <c r="E1196" s="58">
        <v>2.72</v>
      </c>
      <c r="F1196" s="59">
        <v>22.908676527677738</v>
      </c>
    </row>
    <row r="1197" spans="1:6">
      <c r="A1197" s="58">
        <v>2022</v>
      </c>
      <c r="B1197" s="58" t="s">
        <v>2</v>
      </c>
      <c r="C1197" s="58" t="s">
        <v>38</v>
      </c>
      <c r="D1197" s="58">
        <v>102</v>
      </c>
      <c r="E1197" s="58">
        <v>1.08</v>
      </c>
      <c r="F1197" s="59">
        <v>3.4673685045253171</v>
      </c>
    </row>
    <row r="1198" spans="1:6">
      <c r="A1198" s="58">
        <v>2022</v>
      </c>
      <c r="B1198" s="58" t="s">
        <v>7</v>
      </c>
      <c r="C1198" s="58" t="s">
        <v>12</v>
      </c>
      <c r="D1198" s="58">
        <v>12.4</v>
      </c>
      <c r="E1198" s="58">
        <v>2.97</v>
      </c>
      <c r="F1198" s="59">
        <v>30.549211132155147</v>
      </c>
    </row>
    <row r="1199" spans="1:6">
      <c r="A1199" s="58">
        <v>2022</v>
      </c>
      <c r="B1199" s="58" t="s">
        <v>7</v>
      </c>
      <c r="C1199" s="58" t="s">
        <v>12</v>
      </c>
      <c r="D1199" s="58">
        <v>10</v>
      </c>
      <c r="E1199" s="58">
        <v>2.69</v>
      </c>
      <c r="F1199" s="59">
        <v>22.130947096056378</v>
      </c>
    </row>
    <row r="1200" spans="1:6">
      <c r="A1200" s="58">
        <v>2022</v>
      </c>
      <c r="B1200" s="58" t="s">
        <v>19</v>
      </c>
      <c r="C1200" s="58" t="s">
        <v>20</v>
      </c>
      <c r="D1200" s="58">
        <v>11</v>
      </c>
      <c r="E1200" s="58">
        <v>2.34</v>
      </c>
      <c r="F1200" s="59">
        <v>14.791083881682074</v>
      </c>
    </row>
    <row r="1201" spans="1:6">
      <c r="A1201" s="58">
        <v>2022</v>
      </c>
      <c r="B1201" s="58" t="s">
        <v>0</v>
      </c>
      <c r="C1201" s="58" t="s">
        <v>1</v>
      </c>
      <c r="D1201" s="58">
        <v>103.4</v>
      </c>
      <c r="E1201" s="58">
        <v>2.65</v>
      </c>
      <c r="F1201" s="59">
        <v>21.134890398366473</v>
      </c>
    </row>
    <row r="1202" spans="1:6">
      <c r="A1202" s="58">
        <v>2022</v>
      </c>
      <c r="B1202" s="58" t="s">
        <v>2</v>
      </c>
      <c r="C1202" s="58" t="s">
        <v>6</v>
      </c>
      <c r="D1202" s="58">
        <v>22.7</v>
      </c>
      <c r="E1202" s="58">
        <v>1.9</v>
      </c>
      <c r="F1202" s="59">
        <v>8.9125093813374576</v>
      </c>
    </row>
    <row r="1203" spans="1:6">
      <c r="A1203" s="58">
        <v>2022</v>
      </c>
      <c r="B1203" s="58" t="s">
        <v>7</v>
      </c>
      <c r="C1203" s="58" t="s">
        <v>8</v>
      </c>
      <c r="D1203" s="58">
        <v>13.1</v>
      </c>
      <c r="E1203" s="58">
        <v>2.89</v>
      </c>
      <c r="F1203" s="59">
        <v>27.861211686297715</v>
      </c>
    </row>
    <row r="1204" spans="1:6">
      <c r="A1204" s="58">
        <v>2022</v>
      </c>
      <c r="B1204" s="58" t="s">
        <v>19</v>
      </c>
      <c r="C1204" s="58" t="s">
        <v>20</v>
      </c>
      <c r="D1204" s="58">
        <v>106.1</v>
      </c>
      <c r="E1204" s="58">
        <v>3.17</v>
      </c>
      <c r="F1204" s="59">
        <v>38.45917820453537</v>
      </c>
    </row>
    <row r="1205" spans="1:6">
      <c r="A1205" s="58">
        <v>2022</v>
      </c>
      <c r="B1205" s="58" t="s">
        <v>2</v>
      </c>
      <c r="C1205" s="58" t="s">
        <v>13</v>
      </c>
      <c r="D1205" s="58">
        <v>27.4</v>
      </c>
      <c r="E1205" s="58">
        <v>2.08</v>
      </c>
      <c r="F1205" s="59">
        <v>10.964781961431854</v>
      </c>
    </row>
    <row r="1206" spans="1:6">
      <c r="A1206" s="58">
        <v>2022</v>
      </c>
      <c r="B1206" s="58" t="s">
        <v>2</v>
      </c>
      <c r="C1206" s="58" t="s">
        <v>38</v>
      </c>
      <c r="D1206" s="58">
        <v>14.1</v>
      </c>
      <c r="E1206" s="58">
        <v>2.48</v>
      </c>
      <c r="F1206" s="59">
        <v>17.378008287493756</v>
      </c>
    </row>
    <row r="1207" spans="1:6">
      <c r="A1207" s="58">
        <v>2022</v>
      </c>
      <c r="B1207" s="58" t="s">
        <v>0</v>
      </c>
      <c r="C1207" s="58" t="s">
        <v>30</v>
      </c>
      <c r="D1207" s="58">
        <v>96.2</v>
      </c>
      <c r="E1207" s="58">
        <v>3.47</v>
      </c>
      <c r="F1207" s="59">
        <v>54.32503314924336</v>
      </c>
    </row>
    <row r="1208" spans="1:6">
      <c r="A1208" s="58">
        <v>2022</v>
      </c>
      <c r="B1208" s="58" t="s">
        <v>0</v>
      </c>
      <c r="C1208" s="58" t="s">
        <v>30</v>
      </c>
      <c r="D1208" s="58">
        <v>97.1</v>
      </c>
      <c r="E1208" s="58">
        <v>2.44</v>
      </c>
      <c r="F1208" s="59">
        <v>16.595869074375614</v>
      </c>
    </row>
    <row r="1209" spans="1:6">
      <c r="A1209" s="58">
        <v>2022</v>
      </c>
      <c r="B1209" s="58" t="s">
        <v>2</v>
      </c>
      <c r="C1209" s="58" t="s">
        <v>32</v>
      </c>
      <c r="D1209" s="58">
        <v>178.7</v>
      </c>
      <c r="E1209" s="58">
        <v>2.8</v>
      </c>
      <c r="F1209" s="59">
        <v>25.118864315095799</v>
      </c>
    </row>
    <row r="1210" spans="1:6">
      <c r="A1210" s="58">
        <v>2022</v>
      </c>
      <c r="B1210" s="58" t="s">
        <v>3</v>
      </c>
      <c r="C1210" s="58" t="s">
        <v>17</v>
      </c>
      <c r="D1210" s="58">
        <v>82.4</v>
      </c>
      <c r="E1210" s="58">
        <v>2.66</v>
      </c>
      <c r="F1210" s="59">
        <v>21.379620895022335</v>
      </c>
    </row>
    <row r="1211" spans="1:6">
      <c r="A1211" s="58">
        <v>2022</v>
      </c>
      <c r="B1211" s="58" t="s">
        <v>2</v>
      </c>
      <c r="C1211" s="58" t="s">
        <v>13</v>
      </c>
      <c r="D1211" s="58">
        <v>10</v>
      </c>
      <c r="E1211" s="58">
        <v>2.37</v>
      </c>
      <c r="F1211" s="59">
        <v>15.310874616820305</v>
      </c>
    </row>
    <row r="1212" spans="1:6">
      <c r="A1212" s="58">
        <v>2022</v>
      </c>
      <c r="B1212" s="58" t="s">
        <v>7</v>
      </c>
      <c r="C1212" s="58" t="s">
        <v>8</v>
      </c>
      <c r="D1212" s="58">
        <v>10</v>
      </c>
      <c r="E1212" s="58">
        <v>3.03</v>
      </c>
      <c r="F1212" s="59">
        <v>32.734069487883822</v>
      </c>
    </row>
    <row r="1213" spans="1:6">
      <c r="A1213" s="58">
        <v>2022</v>
      </c>
      <c r="B1213" s="58" t="s">
        <v>0</v>
      </c>
      <c r="C1213" s="58" t="s">
        <v>15</v>
      </c>
      <c r="D1213" s="58">
        <v>89.7</v>
      </c>
      <c r="E1213" s="58">
        <v>2.72</v>
      </c>
      <c r="F1213" s="59">
        <v>22.908676527677738</v>
      </c>
    </row>
    <row r="1214" spans="1:6">
      <c r="A1214" s="58">
        <v>2022</v>
      </c>
      <c r="B1214" s="58" t="s">
        <v>3</v>
      </c>
      <c r="C1214" s="58" t="s">
        <v>5</v>
      </c>
      <c r="D1214" s="58">
        <v>15.6</v>
      </c>
      <c r="E1214" s="58">
        <v>2.82</v>
      </c>
      <c r="F1214" s="59">
        <v>25.703957827688647</v>
      </c>
    </row>
    <row r="1215" spans="1:6">
      <c r="A1215" s="58">
        <v>2022</v>
      </c>
      <c r="B1215" s="58" t="s">
        <v>2</v>
      </c>
      <c r="C1215" s="58" t="s">
        <v>6</v>
      </c>
      <c r="D1215" s="58">
        <v>13.4</v>
      </c>
      <c r="E1215" s="58">
        <v>2.5099999999999998</v>
      </c>
      <c r="F1215" s="59">
        <v>17.988709151287878</v>
      </c>
    </row>
    <row r="1216" spans="1:6">
      <c r="A1216" s="58">
        <v>2022</v>
      </c>
      <c r="B1216" s="58" t="s">
        <v>0</v>
      </c>
      <c r="C1216" s="58" t="s">
        <v>30</v>
      </c>
      <c r="D1216" s="58">
        <v>20.9</v>
      </c>
      <c r="E1216" s="58">
        <v>2.16</v>
      </c>
      <c r="F1216" s="59">
        <v>12.022644346174133</v>
      </c>
    </row>
    <row r="1217" spans="1:6">
      <c r="A1217" s="58">
        <v>2022</v>
      </c>
      <c r="B1217" s="58" t="s">
        <v>0</v>
      </c>
      <c r="C1217" s="58" t="s">
        <v>30</v>
      </c>
      <c r="D1217" s="58">
        <v>87.7</v>
      </c>
      <c r="E1217" s="58">
        <v>2.79</v>
      </c>
      <c r="F1217" s="59">
        <v>24.831331052955715</v>
      </c>
    </row>
    <row r="1218" spans="1:6">
      <c r="A1218" s="58">
        <v>2022</v>
      </c>
      <c r="B1218" s="58" t="s">
        <v>0</v>
      </c>
      <c r="C1218" s="58" t="s">
        <v>24</v>
      </c>
      <c r="D1218" s="58">
        <v>81.900000000000006</v>
      </c>
      <c r="E1218" s="58">
        <v>2.67</v>
      </c>
      <c r="F1218" s="59">
        <v>21.627185237270204</v>
      </c>
    </row>
    <row r="1219" spans="1:6">
      <c r="A1219" s="58">
        <v>2022</v>
      </c>
      <c r="B1219" s="58" t="s">
        <v>0</v>
      </c>
      <c r="C1219" s="58" t="s">
        <v>21</v>
      </c>
      <c r="D1219" s="58">
        <v>10</v>
      </c>
      <c r="E1219" s="58">
        <v>2.48</v>
      </c>
      <c r="F1219" s="59">
        <v>17.378008287493756</v>
      </c>
    </row>
    <row r="1220" spans="1:6">
      <c r="A1220" s="58">
        <v>2022</v>
      </c>
      <c r="B1220" s="58" t="s">
        <v>0</v>
      </c>
      <c r="C1220" s="58" t="s">
        <v>30</v>
      </c>
      <c r="D1220" s="58">
        <v>104.7</v>
      </c>
      <c r="E1220" s="58">
        <v>2.35</v>
      </c>
      <c r="F1220" s="59">
        <v>14.96235656094434</v>
      </c>
    </row>
    <row r="1221" spans="1:6">
      <c r="A1221" s="58">
        <v>2022</v>
      </c>
      <c r="B1221" s="58" t="s">
        <v>0</v>
      </c>
      <c r="C1221" s="58" t="s">
        <v>1</v>
      </c>
      <c r="D1221" s="58">
        <v>104.3</v>
      </c>
      <c r="E1221" s="58">
        <v>3.18</v>
      </c>
      <c r="F1221" s="59">
        <v>38.904514499428075</v>
      </c>
    </row>
    <row r="1222" spans="1:6">
      <c r="A1222" s="58">
        <v>2022</v>
      </c>
      <c r="B1222" s="58" t="s">
        <v>3</v>
      </c>
      <c r="C1222" s="58" t="s">
        <v>29</v>
      </c>
      <c r="D1222" s="58">
        <v>90.5</v>
      </c>
      <c r="E1222" s="58">
        <v>2.71</v>
      </c>
      <c r="F1222" s="59">
        <v>22.646443075930605</v>
      </c>
    </row>
    <row r="1223" spans="1:6">
      <c r="A1223" s="58">
        <v>2022</v>
      </c>
      <c r="B1223" s="58" t="s">
        <v>19</v>
      </c>
      <c r="C1223" s="58" t="s">
        <v>20</v>
      </c>
      <c r="D1223" s="58">
        <v>10</v>
      </c>
      <c r="E1223" s="58">
        <v>3.78</v>
      </c>
      <c r="F1223" s="59">
        <v>77.624711662869217</v>
      </c>
    </row>
    <row r="1224" spans="1:6">
      <c r="A1224" s="58">
        <v>2022</v>
      </c>
      <c r="B1224" s="58" t="s">
        <v>3</v>
      </c>
      <c r="C1224" s="58" t="s">
        <v>23</v>
      </c>
      <c r="D1224" s="58">
        <v>26</v>
      </c>
      <c r="E1224" s="58">
        <v>2.25</v>
      </c>
      <c r="F1224" s="59">
        <v>13.335214321633245</v>
      </c>
    </row>
    <row r="1225" spans="1:6">
      <c r="A1225" s="58">
        <v>2022</v>
      </c>
      <c r="B1225" s="58" t="s">
        <v>2</v>
      </c>
      <c r="C1225" s="58" t="s">
        <v>39</v>
      </c>
      <c r="D1225" s="58">
        <v>19.600000000000001</v>
      </c>
      <c r="E1225" s="58">
        <v>1.87</v>
      </c>
      <c r="F1225" s="59">
        <v>8.6099375218460104</v>
      </c>
    </row>
    <row r="1226" spans="1:6">
      <c r="A1226" s="58">
        <v>2022</v>
      </c>
      <c r="B1226" s="58" t="s">
        <v>2</v>
      </c>
      <c r="C1226" s="58" t="s">
        <v>49</v>
      </c>
      <c r="D1226" s="58">
        <v>24.7</v>
      </c>
      <c r="E1226" s="58">
        <v>1.74</v>
      </c>
      <c r="F1226" s="59">
        <v>7.4131024130091765</v>
      </c>
    </row>
    <row r="1227" spans="1:6">
      <c r="A1227" s="58">
        <v>2022</v>
      </c>
      <c r="B1227" s="58" t="s">
        <v>7</v>
      </c>
      <c r="C1227" s="58" t="s">
        <v>8</v>
      </c>
      <c r="D1227" s="58">
        <v>10</v>
      </c>
      <c r="E1227" s="58">
        <v>3.97</v>
      </c>
      <c r="F1227" s="59">
        <v>96.605087898981395</v>
      </c>
    </row>
    <row r="1228" spans="1:6">
      <c r="A1228" s="58">
        <v>2022</v>
      </c>
      <c r="B1228" s="58" t="s">
        <v>2</v>
      </c>
      <c r="C1228" s="58" t="s">
        <v>39</v>
      </c>
      <c r="D1228" s="58">
        <v>10</v>
      </c>
      <c r="E1228" s="58">
        <v>2.52</v>
      </c>
      <c r="F1228" s="59">
        <v>18.197008586099841</v>
      </c>
    </row>
    <row r="1229" spans="1:6">
      <c r="A1229" s="58">
        <v>2022</v>
      </c>
      <c r="B1229" s="58" t="s">
        <v>7</v>
      </c>
      <c r="C1229" s="58" t="s">
        <v>12</v>
      </c>
      <c r="D1229" s="58">
        <v>11.3</v>
      </c>
      <c r="E1229" s="58">
        <v>2.56</v>
      </c>
      <c r="F1229" s="59">
        <v>19.054607179632477</v>
      </c>
    </row>
    <row r="1230" spans="1:6">
      <c r="A1230" s="58">
        <v>2022</v>
      </c>
      <c r="B1230" s="58" t="s">
        <v>7</v>
      </c>
      <c r="C1230" s="58" t="s">
        <v>12</v>
      </c>
      <c r="D1230" s="58">
        <v>10</v>
      </c>
      <c r="E1230" s="58">
        <v>2.71</v>
      </c>
      <c r="F1230" s="59">
        <v>22.646443075930605</v>
      </c>
    </row>
    <row r="1231" spans="1:6">
      <c r="A1231" s="58">
        <v>2022</v>
      </c>
      <c r="B1231" s="58" t="s">
        <v>0</v>
      </c>
      <c r="C1231" s="58" t="s">
        <v>24</v>
      </c>
      <c r="D1231" s="58">
        <v>88.1</v>
      </c>
      <c r="E1231" s="58">
        <v>2.71</v>
      </c>
      <c r="F1231" s="59">
        <v>22.646443075930605</v>
      </c>
    </row>
    <row r="1232" spans="1:6">
      <c r="A1232" s="58">
        <v>2022</v>
      </c>
      <c r="B1232" s="58" t="s">
        <v>0</v>
      </c>
      <c r="C1232" s="58" t="s">
        <v>24</v>
      </c>
      <c r="D1232" s="58">
        <v>92</v>
      </c>
      <c r="E1232" s="58">
        <v>2.87</v>
      </c>
      <c r="F1232" s="59">
        <v>27.227013080779138</v>
      </c>
    </row>
    <row r="1233" spans="1:6">
      <c r="A1233" s="58">
        <v>2022</v>
      </c>
      <c r="B1233" s="58" t="s">
        <v>7</v>
      </c>
      <c r="C1233" s="58" t="s">
        <v>12</v>
      </c>
      <c r="D1233" s="58">
        <v>13.1</v>
      </c>
      <c r="E1233" s="58">
        <v>2.31</v>
      </c>
      <c r="F1233" s="59">
        <v>14.288939585111036</v>
      </c>
    </row>
    <row r="1234" spans="1:6">
      <c r="A1234" s="58">
        <v>2022</v>
      </c>
      <c r="B1234" s="58" t="s">
        <v>2</v>
      </c>
      <c r="C1234" s="58" t="s">
        <v>6</v>
      </c>
      <c r="D1234" s="58">
        <v>15.7</v>
      </c>
      <c r="E1234" s="58">
        <v>2.3199999999999998</v>
      </c>
      <c r="F1234" s="59">
        <v>14.454397707459275</v>
      </c>
    </row>
    <row r="1235" spans="1:6">
      <c r="A1235" s="58">
        <v>2022</v>
      </c>
      <c r="B1235" s="58" t="s">
        <v>7</v>
      </c>
      <c r="C1235" s="58" t="s">
        <v>34</v>
      </c>
      <c r="D1235" s="58">
        <v>10</v>
      </c>
      <c r="E1235" s="58">
        <v>2.75</v>
      </c>
      <c r="F1235" s="59">
        <v>23.713737056616559</v>
      </c>
    </row>
    <row r="1236" spans="1:6">
      <c r="A1236" s="58">
        <v>2022</v>
      </c>
      <c r="B1236" s="58" t="s">
        <v>7</v>
      </c>
      <c r="C1236" s="58" t="s">
        <v>12</v>
      </c>
      <c r="D1236" s="58">
        <v>11.8</v>
      </c>
      <c r="E1236" s="58">
        <v>2.66</v>
      </c>
      <c r="F1236" s="59">
        <v>21.379620895022335</v>
      </c>
    </row>
    <row r="1237" spans="1:6">
      <c r="A1237" s="58">
        <v>2022</v>
      </c>
      <c r="B1237" s="58" t="s">
        <v>2</v>
      </c>
      <c r="C1237" s="58" t="s">
        <v>13</v>
      </c>
      <c r="D1237" s="58">
        <v>10</v>
      </c>
      <c r="E1237" s="58">
        <v>2.5499999999999998</v>
      </c>
      <c r="F1237" s="59">
        <v>18.836490894898009</v>
      </c>
    </row>
    <row r="1238" spans="1:6">
      <c r="A1238" s="58">
        <v>2022</v>
      </c>
      <c r="B1238" s="58" t="s">
        <v>7</v>
      </c>
      <c r="C1238" s="58" t="s">
        <v>12</v>
      </c>
      <c r="D1238" s="58">
        <v>10</v>
      </c>
      <c r="E1238" s="58">
        <v>2.65</v>
      </c>
      <c r="F1238" s="59">
        <v>21.134890398366473</v>
      </c>
    </row>
    <row r="1239" spans="1:6">
      <c r="A1239" s="58">
        <v>2022</v>
      </c>
      <c r="B1239" s="58" t="s">
        <v>7</v>
      </c>
      <c r="C1239" s="58" t="s">
        <v>12</v>
      </c>
      <c r="D1239" s="58">
        <v>10.7</v>
      </c>
      <c r="E1239" s="58">
        <v>2.5099999999999998</v>
      </c>
      <c r="F1239" s="59">
        <v>17.988709151287878</v>
      </c>
    </row>
    <row r="1240" spans="1:6">
      <c r="A1240" s="58">
        <v>2022</v>
      </c>
      <c r="B1240" s="58" t="s">
        <v>7</v>
      </c>
      <c r="C1240" s="58" t="s">
        <v>12</v>
      </c>
      <c r="D1240" s="58">
        <v>13.9</v>
      </c>
      <c r="E1240" s="58">
        <v>3.35</v>
      </c>
      <c r="F1240" s="59">
        <v>47.315125896148068</v>
      </c>
    </row>
    <row r="1241" spans="1:6">
      <c r="A1241" s="58">
        <v>2022</v>
      </c>
      <c r="B1241" s="58" t="s">
        <v>0</v>
      </c>
      <c r="C1241" s="58" t="s">
        <v>14</v>
      </c>
      <c r="D1241" s="58">
        <v>91.1</v>
      </c>
      <c r="E1241" s="58">
        <v>2.76</v>
      </c>
      <c r="F1241" s="59">
        <v>23.988329190194907</v>
      </c>
    </row>
    <row r="1242" spans="1:6">
      <c r="A1242" s="58">
        <v>2023</v>
      </c>
      <c r="B1242" s="58" t="s">
        <v>2</v>
      </c>
      <c r="C1242" s="58" t="s">
        <v>6</v>
      </c>
      <c r="D1242" s="58">
        <v>10</v>
      </c>
      <c r="E1242" s="58">
        <v>3.67</v>
      </c>
      <c r="F1242" s="59">
        <v>68.391164728142954</v>
      </c>
    </row>
    <row r="1243" spans="1:6">
      <c r="A1243" s="58">
        <v>2023</v>
      </c>
      <c r="B1243" s="58" t="s">
        <v>0</v>
      </c>
      <c r="C1243" s="58" t="s">
        <v>15</v>
      </c>
      <c r="D1243" s="58">
        <v>10</v>
      </c>
      <c r="E1243" s="58">
        <v>2.06</v>
      </c>
      <c r="F1243" s="59">
        <v>10.715193052376069</v>
      </c>
    </row>
    <row r="1244" spans="1:6">
      <c r="A1244" s="58">
        <v>2023</v>
      </c>
      <c r="B1244" s="58" t="s">
        <v>3</v>
      </c>
      <c r="C1244" s="58" t="s">
        <v>23</v>
      </c>
      <c r="D1244" s="58">
        <v>10</v>
      </c>
      <c r="E1244" s="58">
        <v>2.54</v>
      </c>
      <c r="F1244" s="59">
        <v>18.62087136662868</v>
      </c>
    </row>
    <row r="1245" spans="1:6">
      <c r="A1245" s="58">
        <v>2023</v>
      </c>
      <c r="B1245" s="58" t="s">
        <v>3</v>
      </c>
      <c r="C1245" s="58" t="s">
        <v>23</v>
      </c>
      <c r="D1245" s="58">
        <v>10</v>
      </c>
      <c r="E1245" s="58">
        <v>2.44</v>
      </c>
      <c r="F1245" s="59">
        <v>16.595869074375614</v>
      </c>
    </row>
    <row r="1246" spans="1:6">
      <c r="A1246" s="58">
        <v>2023</v>
      </c>
      <c r="B1246" s="58" t="s">
        <v>3</v>
      </c>
      <c r="C1246" s="58" t="s">
        <v>4</v>
      </c>
      <c r="D1246" s="58">
        <v>10</v>
      </c>
      <c r="E1246" s="58">
        <v>2.69</v>
      </c>
      <c r="F1246" s="59">
        <v>22.130947096056378</v>
      </c>
    </row>
    <row r="1247" spans="1:6">
      <c r="A1247" s="58">
        <v>2023</v>
      </c>
      <c r="B1247" s="58" t="s">
        <v>0</v>
      </c>
      <c r="C1247" s="58" t="s">
        <v>27</v>
      </c>
      <c r="D1247" s="58">
        <v>97.6</v>
      </c>
      <c r="E1247" s="58">
        <v>3.11</v>
      </c>
      <c r="F1247" s="59">
        <v>35.892193464500529</v>
      </c>
    </row>
    <row r="1248" spans="1:6">
      <c r="A1248" s="58">
        <v>2023</v>
      </c>
      <c r="B1248" s="58" t="s">
        <v>0</v>
      </c>
      <c r="C1248" s="58" t="s">
        <v>24</v>
      </c>
      <c r="D1248" s="58">
        <v>89.1</v>
      </c>
      <c r="E1248" s="58">
        <v>2.4900000000000002</v>
      </c>
      <c r="F1248" s="59">
        <v>17.579236139586936</v>
      </c>
    </row>
    <row r="1249" spans="1:6">
      <c r="A1249" s="58">
        <v>2023</v>
      </c>
      <c r="B1249" s="58" t="s">
        <v>0</v>
      </c>
      <c r="C1249" s="58" t="s">
        <v>60</v>
      </c>
      <c r="D1249" s="58">
        <v>10</v>
      </c>
      <c r="E1249" s="58">
        <v>2.42</v>
      </c>
      <c r="F1249" s="59">
        <v>16.218100973589298</v>
      </c>
    </row>
    <row r="1250" spans="1:6">
      <c r="A1250" s="58">
        <v>2023</v>
      </c>
      <c r="B1250" s="58" t="s">
        <v>7</v>
      </c>
      <c r="C1250" s="58" t="s">
        <v>16</v>
      </c>
      <c r="D1250" s="58">
        <v>13.6</v>
      </c>
      <c r="E1250" s="58">
        <v>3.34</v>
      </c>
      <c r="F1250" s="59">
        <v>46.773514128719818</v>
      </c>
    </row>
    <row r="1251" spans="1:6">
      <c r="A1251" s="58">
        <v>2023</v>
      </c>
      <c r="B1251" s="58" t="s">
        <v>2</v>
      </c>
      <c r="C1251" s="58" t="s">
        <v>6</v>
      </c>
      <c r="D1251" s="58">
        <v>10.7</v>
      </c>
      <c r="E1251" s="58">
        <v>3.34</v>
      </c>
      <c r="F1251" s="59">
        <v>46.773514128719818</v>
      </c>
    </row>
    <row r="1252" spans="1:6">
      <c r="A1252" s="58">
        <v>2023</v>
      </c>
      <c r="B1252" s="58" t="s">
        <v>0</v>
      </c>
      <c r="C1252" s="58" t="s">
        <v>25</v>
      </c>
      <c r="D1252" s="58">
        <v>109.3</v>
      </c>
      <c r="E1252" s="58">
        <v>2.86</v>
      </c>
      <c r="F1252" s="59">
        <v>26.915348039269158</v>
      </c>
    </row>
    <row r="1253" spans="1:6">
      <c r="A1253" s="58">
        <v>2023</v>
      </c>
      <c r="B1253" s="58" t="s">
        <v>0</v>
      </c>
      <c r="C1253" s="58" t="s">
        <v>14</v>
      </c>
      <c r="D1253" s="58">
        <v>94.1</v>
      </c>
      <c r="E1253" s="58">
        <v>3.06</v>
      </c>
      <c r="F1253" s="59">
        <v>33.884415613920268</v>
      </c>
    </row>
    <row r="1254" spans="1:6">
      <c r="A1254" s="58">
        <v>2023</v>
      </c>
      <c r="B1254" s="58" t="s">
        <v>3</v>
      </c>
      <c r="C1254" s="58" t="s">
        <v>4</v>
      </c>
      <c r="D1254" s="58">
        <v>13</v>
      </c>
      <c r="E1254" s="58">
        <v>3.14</v>
      </c>
      <c r="F1254" s="59">
        <v>37.153522909717275</v>
      </c>
    </row>
    <row r="1255" spans="1:6">
      <c r="A1255" s="58">
        <v>2023</v>
      </c>
      <c r="B1255" s="58" t="s">
        <v>3</v>
      </c>
      <c r="C1255" s="58" t="s">
        <v>17</v>
      </c>
      <c r="D1255" s="58">
        <v>11.9</v>
      </c>
      <c r="E1255" s="58">
        <v>2.02</v>
      </c>
      <c r="F1255" s="59">
        <v>10.232929922807543</v>
      </c>
    </row>
    <row r="1256" spans="1:6">
      <c r="A1256" s="58">
        <v>2023</v>
      </c>
      <c r="B1256" s="58" t="s">
        <v>7</v>
      </c>
      <c r="C1256" s="58" t="s">
        <v>12</v>
      </c>
      <c r="D1256" s="58">
        <v>14</v>
      </c>
      <c r="E1256" s="58">
        <v>2.46</v>
      </c>
      <c r="F1256" s="59">
        <v>16.982436524617448</v>
      </c>
    </row>
    <row r="1257" spans="1:6">
      <c r="A1257" s="58">
        <v>2023</v>
      </c>
      <c r="B1257" s="58" t="s">
        <v>7</v>
      </c>
      <c r="C1257" s="58" t="s">
        <v>12</v>
      </c>
      <c r="D1257" s="58">
        <v>12.4</v>
      </c>
      <c r="E1257" s="58">
        <v>2.5299999999999998</v>
      </c>
      <c r="F1257" s="59">
        <v>18.407720014689556</v>
      </c>
    </row>
    <row r="1258" spans="1:6">
      <c r="A1258" s="58">
        <v>2023</v>
      </c>
      <c r="B1258" s="58" t="s">
        <v>3</v>
      </c>
      <c r="C1258" s="58" t="s">
        <v>23</v>
      </c>
      <c r="D1258" s="58">
        <v>112.6</v>
      </c>
      <c r="E1258" s="58">
        <v>3.6</v>
      </c>
      <c r="F1258" s="59">
        <v>63.095734448019364</v>
      </c>
    </row>
    <row r="1259" spans="1:6">
      <c r="A1259" s="58">
        <v>2023</v>
      </c>
      <c r="B1259" s="58" t="s">
        <v>7</v>
      </c>
      <c r="C1259" s="58" t="s">
        <v>16</v>
      </c>
      <c r="D1259" s="58">
        <v>17.5</v>
      </c>
      <c r="E1259" s="58">
        <v>1.99</v>
      </c>
      <c r="F1259" s="59">
        <v>9.885530946569391</v>
      </c>
    </row>
    <row r="1260" spans="1:6">
      <c r="A1260" s="58">
        <v>2023</v>
      </c>
      <c r="B1260" s="58" t="s">
        <v>0</v>
      </c>
      <c r="C1260" s="58" t="s">
        <v>50</v>
      </c>
      <c r="D1260" s="58">
        <v>94.9</v>
      </c>
      <c r="E1260" s="58">
        <v>3.12</v>
      </c>
      <c r="F1260" s="59">
        <v>36.307805477010156</v>
      </c>
    </row>
    <row r="1261" spans="1:6">
      <c r="A1261" s="58">
        <v>2023</v>
      </c>
      <c r="B1261" s="58" t="s">
        <v>0</v>
      </c>
      <c r="C1261" s="58" t="s">
        <v>15</v>
      </c>
      <c r="D1261" s="58">
        <v>90.2</v>
      </c>
      <c r="E1261" s="58">
        <v>2.73</v>
      </c>
      <c r="F1261" s="59">
        <v>23.173946499684792</v>
      </c>
    </row>
    <row r="1262" spans="1:6">
      <c r="A1262" s="58">
        <v>2023</v>
      </c>
      <c r="B1262" s="58" t="s">
        <v>2</v>
      </c>
      <c r="C1262" s="58" t="s">
        <v>18</v>
      </c>
      <c r="D1262" s="58">
        <v>29.8</v>
      </c>
      <c r="E1262" s="58">
        <v>2.11</v>
      </c>
      <c r="F1262" s="59">
        <v>11.350108156723152</v>
      </c>
    </row>
    <row r="1263" spans="1:6">
      <c r="A1263" s="58">
        <v>2023</v>
      </c>
      <c r="B1263" s="58" t="s">
        <v>19</v>
      </c>
      <c r="C1263" s="58" t="s">
        <v>20</v>
      </c>
      <c r="D1263" s="58">
        <v>16.7</v>
      </c>
      <c r="E1263" s="58">
        <v>3.03</v>
      </c>
      <c r="F1263" s="59">
        <v>32.734069487883822</v>
      </c>
    </row>
    <row r="1264" spans="1:6">
      <c r="A1264" s="58">
        <v>2023</v>
      </c>
      <c r="B1264" s="58" t="s">
        <v>7</v>
      </c>
      <c r="C1264" s="58" t="s">
        <v>16</v>
      </c>
      <c r="D1264" s="58">
        <v>172.3</v>
      </c>
      <c r="E1264" s="58">
        <v>3.22</v>
      </c>
      <c r="F1264" s="59">
        <v>40.738027780411301</v>
      </c>
    </row>
    <row r="1265" spans="1:6">
      <c r="A1265" s="58">
        <v>2023</v>
      </c>
      <c r="B1265" s="58" t="s">
        <v>2</v>
      </c>
      <c r="C1265" s="58" t="s">
        <v>13</v>
      </c>
      <c r="D1265" s="58">
        <v>164.8</v>
      </c>
      <c r="E1265" s="58">
        <v>3.17</v>
      </c>
      <c r="F1265" s="59">
        <v>38.45917820453537</v>
      </c>
    </row>
    <row r="1266" spans="1:6">
      <c r="A1266" s="58">
        <v>2023</v>
      </c>
      <c r="B1266" s="58" t="s">
        <v>0</v>
      </c>
      <c r="C1266" s="58" t="s">
        <v>28</v>
      </c>
      <c r="D1266" s="58">
        <v>86.2</v>
      </c>
      <c r="E1266" s="58">
        <v>3.43</v>
      </c>
      <c r="F1266" s="59">
        <v>51.880003892896134</v>
      </c>
    </row>
    <row r="1267" spans="1:6">
      <c r="A1267" s="58">
        <v>2023</v>
      </c>
      <c r="B1267" s="58" t="s">
        <v>7</v>
      </c>
      <c r="C1267" s="58" t="s">
        <v>12</v>
      </c>
      <c r="D1267" s="58">
        <v>10</v>
      </c>
      <c r="E1267" s="58">
        <v>2.56</v>
      </c>
      <c r="F1267" s="59">
        <v>19.054607179632477</v>
      </c>
    </row>
    <row r="1268" spans="1:6">
      <c r="A1268" s="58">
        <v>2023</v>
      </c>
      <c r="B1268" s="58" t="s">
        <v>3</v>
      </c>
      <c r="C1268" s="58" t="s">
        <v>11</v>
      </c>
      <c r="D1268" s="58">
        <v>93.4</v>
      </c>
      <c r="E1268" s="58">
        <v>3.7</v>
      </c>
      <c r="F1268" s="59">
        <v>70.794578438413865</v>
      </c>
    </row>
    <row r="1269" spans="1:6">
      <c r="A1269" s="58">
        <v>2023</v>
      </c>
      <c r="B1269" s="58" t="s">
        <v>3</v>
      </c>
      <c r="C1269" s="58" t="s">
        <v>5</v>
      </c>
      <c r="D1269" s="58">
        <v>17.399999999999999</v>
      </c>
      <c r="E1269" s="58">
        <v>2.13</v>
      </c>
      <c r="F1269" s="59">
        <v>11.614486138403429</v>
      </c>
    </row>
    <row r="1270" spans="1:6">
      <c r="A1270" s="58">
        <v>2023</v>
      </c>
      <c r="B1270" s="58" t="s">
        <v>0</v>
      </c>
      <c r="C1270" s="58" t="s">
        <v>15</v>
      </c>
      <c r="D1270" s="58">
        <v>84.3</v>
      </c>
      <c r="E1270" s="58">
        <v>1.8</v>
      </c>
      <c r="F1270" s="59">
        <v>7.9432823472428176</v>
      </c>
    </row>
    <row r="1271" spans="1:6">
      <c r="A1271" s="58">
        <v>2023</v>
      </c>
      <c r="B1271" s="58" t="s">
        <v>7</v>
      </c>
      <c r="C1271" s="58" t="s">
        <v>12</v>
      </c>
      <c r="D1271" s="58">
        <v>10</v>
      </c>
      <c r="E1271" s="58">
        <v>2.7</v>
      </c>
      <c r="F1271" s="59">
        <v>22.387211385683404</v>
      </c>
    </row>
    <row r="1272" spans="1:6">
      <c r="A1272" s="58">
        <v>2023</v>
      </c>
      <c r="B1272" s="58" t="s">
        <v>0</v>
      </c>
      <c r="C1272" s="58" t="s">
        <v>21</v>
      </c>
      <c r="D1272" s="58">
        <v>83.6</v>
      </c>
      <c r="E1272" s="58">
        <v>2.6</v>
      </c>
      <c r="F1272" s="59">
        <v>19.952623149688804</v>
      </c>
    </row>
    <row r="1273" spans="1:6">
      <c r="A1273" s="58">
        <v>2023</v>
      </c>
      <c r="B1273" s="58" t="s">
        <v>2</v>
      </c>
      <c r="C1273" s="58" t="s">
        <v>13</v>
      </c>
      <c r="D1273" s="58">
        <v>10</v>
      </c>
      <c r="E1273" s="58">
        <v>4.33</v>
      </c>
      <c r="F1273" s="59">
        <v>146.21771744567192</v>
      </c>
    </row>
    <row r="1274" spans="1:6">
      <c r="A1274" s="58">
        <v>2023</v>
      </c>
      <c r="B1274" s="58" t="s">
        <v>2</v>
      </c>
      <c r="C1274" s="58" t="s">
        <v>13</v>
      </c>
      <c r="D1274" s="58">
        <v>11.4</v>
      </c>
      <c r="E1274" s="58">
        <v>2.75</v>
      </c>
      <c r="F1274" s="59">
        <v>23.713737056616559</v>
      </c>
    </row>
    <row r="1275" spans="1:6">
      <c r="A1275" s="58">
        <v>2023</v>
      </c>
      <c r="B1275" s="58" t="s">
        <v>7</v>
      </c>
      <c r="C1275" s="58" t="s">
        <v>12</v>
      </c>
      <c r="D1275" s="58">
        <v>10</v>
      </c>
      <c r="E1275" s="58">
        <v>2.82</v>
      </c>
      <c r="F1275" s="59">
        <v>25.703957827688647</v>
      </c>
    </row>
    <row r="1276" spans="1:6">
      <c r="A1276" s="58">
        <v>2023</v>
      </c>
      <c r="B1276" s="58" t="s">
        <v>7</v>
      </c>
      <c r="C1276" s="58" t="s">
        <v>12</v>
      </c>
      <c r="D1276" s="58">
        <v>10</v>
      </c>
      <c r="E1276" s="58">
        <v>3.01</v>
      </c>
      <c r="F1276" s="59">
        <v>31.98895109691399</v>
      </c>
    </row>
    <row r="1277" spans="1:6">
      <c r="A1277" s="58">
        <v>2023</v>
      </c>
      <c r="B1277" s="58" t="s">
        <v>2</v>
      </c>
      <c r="C1277" s="58" t="s">
        <v>13</v>
      </c>
      <c r="D1277" s="58">
        <v>10</v>
      </c>
      <c r="E1277" s="58">
        <v>3.19</v>
      </c>
      <c r="F1277" s="59">
        <v>39.355007545577756</v>
      </c>
    </row>
    <row r="1278" spans="1:6">
      <c r="A1278" s="58">
        <v>2023</v>
      </c>
      <c r="B1278" s="58" t="s">
        <v>3</v>
      </c>
      <c r="C1278" s="58" t="s">
        <v>4</v>
      </c>
      <c r="D1278" s="58">
        <v>24</v>
      </c>
      <c r="E1278" s="58">
        <v>4.1500000000000004</v>
      </c>
      <c r="F1278" s="59">
        <v>118.85022274370192</v>
      </c>
    </row>
    <row r="1279" spans="1:6">
      <c r="A1279" s="58">
        <v>2023</v>
      </c>
      <c r="B1279" s="58" t="s">
        <v>7</v>
      </c>
      <c r="C1279" s="58" t="s">
        <v>12</v>
      </c>
      <c r="D1279" s="58">
        <v>10.5</v>
      </c>
      <c r="E1279" s="58">
        <v>3.97</v>
      </c>
      <c r="F1279" s="59">
        <v>96.605087898981395</v>
      </c>
    </row>
    <row r="1280" spans="1:6">
      <c r="A1280" s="58">
        <v>2023</v>
      </c>
      <c r="B1280" s="58" t="s">
        <v>2</v>
      </c>
      <c r="C1280" s="58" t="s">
        <v>6</v>
      </c>
      <c r="D1280" s="58">
        <v>10</v>
      </c>
      <c r="E1280" s="58">
        <v>3.31</v>
      </c>
      <c r="F1280" s="59">
        <v>45.185594437492263</v>
      </c>
    </row>
    <row r="1281" spans="1:6">
      <c r="A1281" s="58">
        <v>2023</v>
      </c>
      <c r="B1281" s="58" t="s">
        <v>3</v>
      </c>
      <c r="C1281" s="58" t="s">
        <v>29</v>
      </c>
      <c r="D1281" s="58">
        <v>89.6</v>
      </c>
      <c r="E1281" s="58">
        <v>3.61</v>
      </c>
      <c r="F1281" s="59">
        <v>63.826348619054905</v>
      </c>
    </row>
    <row r="1282" spans="1:6">
      <c r="A1282" s="58">
        <v>2023</v>
      </c>
      <c r="B1282" s="58" t="s">
        <v>3</v>
      </c>
      <c r="C1282" s="58" t="s">
        <v>11</v>
      </c>
      <c r="D1282" s="58">
        <v>91.7</v>
      </c>
      <c r="E1282" s="58">
        <v>3.69</v>
      </c>
      <c r="F1282" s="59">
        <v>69.984199600227356</v>
      </c>
    </row>
    <row r="1283" spans="1:6">
      <c r="A1283" s="58">
        <v>2023</v>
      </c>
      <c r="B1283" s="58" t="s">
        <v>0</v>
      </c>
      <c r="C1283" s="58" t="s">
        <v>15</v>
      </c>
      <c r="D1283" s="58">
        <v>94.6</v>
      </c>
      <c r="E1283" s="58">
        <v>3.34</v>
      </c>
      <c r="F1283" s="59">
        <v>46.773514128719818</v>
      </c>
    </row>
    <row r="1284" spans="1:6">
      <c r="A1284" s="58">
        <v>2023</v>
      </c>
      <c r="B1284" s="58" t="s">
        <v>2</v>
      </c>
      <c r="C1284" s="58" t="s">
        <v>6</v>
      </c>
      <c r="D1284" s="58">
        <v>10</v>
      </c>
      <c r="E1284" s="58">
        <v>2.63</v>
      </c>
      <c r="F1284" s="59">
        <v>20.6538015581053</v>
      </c>
    </row>
    <row r="1285" spans="1:6">
      <c r="A1285" s="58">
        <v>2023</v>
      </c>
      <c r="B1285" s="58" t="s">
        <v>2</v>
      </c>
      <c r="C1285" s="58" t="s">
        <v>6</v>
      </c>
      <c r="D1285" s="58">
        <v>10</v>
      </c>
      <c r="E1285" s="58">
        <v>2.4500000000000002</v>
      </c>
      <c r="F1285" s="59">
        <v>16.788040181225607</v>
      </c>
    </row>
    <row r="1286" spans="1:6">
      <c r="A1286" s="58">
        <v>2023</v>
      </c>
      <c r="B1286" s="58" t="s">
        <v>2</v>
      </c>
      <c r="C1286" s="58" t="s">
        <v>26</v>
      </c>
      <c r="D1286" s="58">
        <v>10</v>
      </c>
      <c r="E1286" s="58">
        <v>2.92</v>
      </c>
      <c r="F1286" s="59">
        <v>28.840315031266066</v>
      </c>
    </row>
    <row r="1287" spans="1:6">
      <c r="A1287" s="58">
        <v>2023</v>
      </c>
      <c r="B1287" s="58" t="s">
        <v>0</v>
      </c>
      <c r="C1287" s="58" t="s">
        <v>60</v>
      </c>
      <c r="D1287" s="58">
        <v>92.4</v>
      </c>
      <c r="E1287" s="58">
        <v>4.32</v>
      </c>
      <c r="F1287" s="59">
        <v>144.54397707459285</v>
      </c>
    </row>
    <row r="1288" spans="1:6">
      <c r="A1288" s="58">
        <v>2023</v>
      </c>
      <c r="B1288" s="58" t="s">
        <v>2</v>
      </c>
      <c r="C1288" s="58" t="s">
        <v>22</v>
      </c>
      <c r="D1288" s="58">
        <v>19</v>
      </c>
      <c r="E1288" s="58">
        <v>2.4</v>
      </c>
      <c r="F1288" s="59">
        <v>15.848931924611136</v>
      </c>
    </row>
    <row r="1289" spans="1:6">
      <c r="A1289" s="58">
        <v>2023</v>
      </c>
      <c r="B1289" s="58" t="s">
        <v>2</v>
      </c>
      <c r="C1289" s="58" t="s">
        <v>6</v>
      </c>
      <c r="D1289" s="58">
        <v>10</v>
      </c>
      <c r="E1289" s="58">
        <v>3.49</v>
      </c>
      <c r="F1289" s="59">
        <v>55.590425727040369</v>
      </c>
    </row>
    <row r="1290" spans="1:6">
      <c r="A1290" s="58">
        <v>2023</v>
      </c>
      <c r="B1290" s="58" t="s">
        <v>19</v>
      </c>
      <c r="C1290" s="58" t="s">
        <v>20</v>
      </c>
      <c r="D1290" s="58">
        <v>21.4</v>
      </c>
      <c r="E1290" s="58">
        <v>2.12</v>
      </c>
      <c r="F1290" s="59">
        <v>11.481536214968834</v>
      </c>
    </row>
    <row r="1291" spans="1:6">
      <c r="A1291" s="58">
        <v>2023</v>
      </c>
      <c r="B1291" s="58" t="s">
        <v>2</v>
      </c>
      <c r="C1291" s="58" t="s">
        <v>58</v>
      </c>
      <c r="D1291" s="58">
        <v>13.8</v>
      </c>
      <c r="E1291" s="58">
        <v>2.96</v>
      </c>
      <c r="F1291" s="59">
        <v>30.199517204020164</v>
      </c>
    </row>
    <row r="1292" spans="1:6">
      <c r="A1292" s="58">
        <v>2023</v>
      </c>
      <c r="B1292" s="58" t="s">
        <v>0</v>
      </c>
      <c r="C1292" s="58" t="s">
        <v>15</v>
      </c>
      <c r="D1292" s="58">
        <v>87.9</v>
      </c>
      <c r="E1292" s="58">
        <v>2.4900000000000002</v>
      </c>
      <c r="F1292" s="59">
        <v>17.579236139586936</v>
      </c>
    </row>
    <row r="1293" spans="1:6">
      <c r="A1293" s="58">
        <v>2023</v>
      </c>
      <c r="B1293" s="58" t="s">
        <v>0</v>
      </c>
      <c r="C1293" s="58" t="s">
        <v>21</v>
      </c>
      <c r="D1293" s="58">
        <v>101.6</v>
      </c>
      <c r="E1293" s="58">
        <v>2.21</v>
      </c>
      <c r="F1293" s="59">
        <v>12.735030810166618</v>
      </c>
    </row>
    <row r="1294" spans="1:6">
      <c r="A1294" s="58">
        <v>2023</v>
      </c>
      <c r="B1294" s="58" t="s">
        <v>3</v>
      </c>
      <c r="C1294" s="58" t="s">
        <v>5</v>
      </c>
      <c r="D1294" s="58">
        <v>12.8</v>
      </c>
      <c r="E1294" s="58">
        <v>3.08</v>
      </c>
      <c r="F1294" s="59">
        <v>34.67368504525318</v>
      </c>
    </row>
    <row r="1295" spans="1:6">
      <c r="A1295" s="58">
        <v>2023</v>
      </c>
      <c r="B1295" s="58" t="s">
        <v>0</v>
      </c>
      <c r="C1295" s="58" t="s">
        <v>60</v>
      </c>
      <c r="D1295" s="58">
        <v>92.2</v>
      </c>
      <c r="E1295" s="58">
        <v>3.38</v>
      </c>
      <c r="F1295" s="59">
        <v>48.977881936844632</v>
      </c>
    </row>
    <row r="1296" spans="1:6">
      <c r="A1296" s="58">
        <v>2023</v>
      </c>
      <c r="B1296" s="58" t="s">
        <v>3</v>
      </c>
      <c r="C1296" s="58" t="s">
        <v>61</v>
      </c>
      <c r="D1296" s="58">
        <v>12.5</v>
      </c>
      <c r="E1296" s="58">
        <v>2.3199999999999998</v>
      </c>
      <c r="F1296" s="59">
        <v>14.454397707459275</v>
      </c>
    </row>
    <row r="1297" spans="1:6">
      <c r="A1297" s="58">
        <v>2023</v>
      </c>
      <c r="B1297" s="58" t="s">
        <v>3</v>
      </c>
      <c r="C1297" s="58" t="s">
        <v>23</v>
      </c>
      <c r="D1297" s="58">
        <v>94.8</v>
      </c>
      <c r="E1297" s="58">
        <v>2.5499999999999998</v>
      </c>
      <c r="F1297" s="59">
        <v>18.836490894898009</v>
      </c>
    </row>
    <row r="1298" spans="1:6">
      <c r="A1298" s="58">
        <v>2023</v>
      </c>
      <c r="B1298" s="58" t="s">
        <v>0</v>
      </c>
      <c r="C1298" s="58" t="s">
        <v>1</v>
      </c>
      <c r="D1298" s="58">
        <v>105.3</v>
      </c>
      <c r="E1298" s="58">
        <v>3.04</v>
      </c>
      <c r="F1298" s="59">
        <v>33.113112148259127</v>
      </c>
    </row>
    <row r="1299" spans="1:6">
      <c r="A1299" s="58">
        <v>2024</v>
      </c>
      <c r="B1299" s="58" t="s">
        <v>2</v>
      </c>
      <c r="C1299" s="58" t="s">
        <v>58</v>
      </c>
      <c r="D1299" s="59">
        <v>11.3</v>
      </c>
      <c r="E1299" s="58">
        <v>2.5</v>
      </c>
      <c r="F1299" s="59">
        <v>17.782794100389236</v>
      </c>
    </row>
    <row r="1300" spans="1:6">
      <c r="A1300" s="58">
        <v>2024</v>
      </c>
      <c r="B1300" s="58" t="s">
        <v>0</v>
      </c>
      <c r="C1300" s="58" t="s">
        <v>1</v>
      </c>
      <c r="D1300" s="59">
        <v>194.6</v>
      </c>
      <c r="E1300" s="58">
        <v>3.46</v>
      </c>
      <c r="F1300" s="59">
        <v>53.703179637025293</v>
      </c>
    </row>
    <row r="1301" spans="1:6">
      <c r="A1301" s="58">
        <v>2024</v>
      </c>
      <c r="B1301" s="58" t="s">
        <v>2</v>
      </c>
      <c r="C1301" s="58" t="s">
        <v>6</v>
      </c>
      <c r="D1301" s="59">
        <v>10.4</v>
      </c>
      <c r="E1301" s="58">
        <v>2.87</v>
      </c>
      <c r="F1301" s="59">
        <v>27.227013080779138</v>
      </c>
    </row>
    <row r="1302" spans="1:6">
      <c r="A1302" s="58">
        <v>2024</v>
      </c>
      <c r="B1302" s="58" t="s">
        <v>7</v>
      </c>
      <c r="C1302" s="58" t="s">
        <v>8</v>
      </c>
      <c r="D1302" s="59">
        <v>18.899999999999999</v>
      </c>
      <c r="E1302" s="58">
        <v>2.87</v>
      </c>
      <c r="F1302" s="59">
        <v>27.227013080779138</v>
      </c>
    </row>
    <row r="1303" spans="1:6">
      <c r="A1303" s="58">
        <v>2024</v>
      </c>
      <c r="B1303" s="58" t="s">
        <v>2</v>
      </c>
      <c r="C1303" s="58" t="s">
        <v>13</v>
      </c>
      <c r="D1303" s="59">
        <v>11.8</v>
      </c>
      <c r="E1303" s="58">
        <v>2.82</v>
      </c>
      <c r="F1303" s="59">
        <v>25.703957827688647</v>
      </c>
    </row>
    <row r="1304" spans="1:6">
      <c r="A1304" s="58">
        <v>2024</v>
      </c>
      <c r="B1304" s="58" t="s">
        <v>7</v>
      </c>
      <c r="C1304" s="58" t="s">
        <v>12</v>
      </c>
      <c r="D1304" s="59">
        <v>12.8</v>
      </c>
      <c r="E1304" s="58">
        <v>3.26</v>
      </c>
      <c r="F1304" s="59">
        <v>42.657951880159267</v>
      </c>
    </row>
    <row r="1305" spans="1:6">
      <c r="A1305" s="58">
        <v>2024</v>
      </c>
      <c r="B1305" s="58" t="s">
        <v>3</v>
      </c>
      <c r="C1305" s="58" t="s">
        <v>4</v>
      </c>
      <c r="D1305" s="59">
        <v>14</v>
      </c>
      <c r="E1305" s="58">
        <v>2.25</v>
      </c>
      <c r="F1305" s="59">
        <v>13.335214321633245</v>
      </c>
    </row>
    <row r="1306" spans="1:6">
      <c r="A1306" s="58">
        <v>2024</v>
      </c>
      <c r="B1306" s="58" t="s">
        <v>3</v>
      </c>
      <c r="C1306" s="58" t="s">
        <v>5</v>
      </c>
      <c r="D1306" s="59">
        <v>14.5</v>
      </c>
      <c r="E1306" s="58">
        <v>2.14</v>
      </c>
      <c r="F1306" s="59">
        <v>11.748975549395301</v>
      </c>
    </row>
    <row r="1307" spans="1:6">
      <c r="A1307" s="58">
        <v>2024</v>
      </c>
      <c r="B1307" s="58" t="s">
        <v>2</v>
      </c>
      <c r="C1307" s="58" t="s">
        <v>58</v>
      </c>
      <c r="D1307" s="59">
        <v>12.7</v>
      </c>
      <c r="E1307" s="58">
        <v>3.33</v>
      </c>
      <c r="F1307" s="59">
        <v>46.238102139926056</v>
      </c>
    </row>
    <row r="1308" spans="1:6">
      <c r="A1308" s="58">
        <v>2024</v>
      </c>
      <c r="B1308" s="58" t="s">
        <v>0</v>
      </c>
      <c r="C1308" s="58" t="s">
        <v>14</v>
      </c>
      <c r="D1308" s="59">
        <v>91.3</v>
      </c>
      <c r="E1308" s="58">
        <v>1.88</v>
      </c>
      <c r="F1308" s="59">
        <v>8.709635899560805</v>
      </c>
    </row>
    <row r="1309" spans="1:6">
      <c r="A1309" s="58">
        <v>2024</v>
      </c>
      <c r="B1309" s="58" t="s">
        <v>0</v>
      </c>
      <c r="C1309" s="58" t="s">
        <v>15</v>
      </c>
      <c r="D1309" s="59">
        <v>85.5</v>
      </c>
      <c r="E1309" s="58">
        <v>2.58</v>
      </c>
      <c r="F1309" s="59">
        <v>19.498445997580465</v>
      </c>
    </row>
    <row r="1310" spans="1:6">
      <c r="A1310" s="58">
        <v>2024</v>
      </c>
      <c r="B1310" s="58" t="s">
        <v>0</v>
      </c>
      <c r="C1310" s="58" t="s">
        <v>1</v>
      </c>
      <c r="D1310" s="59">
        <v>11.7</v>
      </c>
      <c r="E1310" s="58">
        <v>1.8</v>
      </c>
      <c r="F1310" s="59">
        <v>7.9432823472428176</v>
      </c>
    </row>
    <row r="1311" spans="1:6">
      <c r="A1311" s="58">
        <v>2024</v>
      </c>
      <c r="B1311" s="58" t="s">
        <v>7</v>
      </c>
      <c r="C1311" s="58" t="s">
        <v>8</v>
      </c>
      <c r="D1311" s="59">
        <v>13.3</v>
      </c>
      <c r="E1311" s="58">
        <v>2.5099999999999998</v>
      </c>
      <c r="F1311" s="59">
        <v>17.988709151287878</v>
      </c>
    </row>
    <row r="1312" spans="1:6">
      <c r="A1312" s="58">
        <v>2024</v>
      </c>
      <c r="B1312" s="58" t="s">
        <v>7</v>
      </c>
      <c r="C1312" s="58" t="s">
        <v>10</v>
      </c>
      <c r="D1312" s="59">
        <v>16</v>
      </c>
      <c r="E1312" s="58">
        <v>5.07</v>
      </c>
      <c r="F1312" s="59">
        <v>342.76778654645057</v>
      </c>
    </row>
    <row r="1313" spans="1:6">
      <c r="A1313" s="58">
        <v>2024</v>
      </c>
      <c r="B1313" s="58" t="s">
        <v>3</v>
      </c>
      <c r="C1313" s="58" t="s">
        <v>11</v>
      </c>
      <c r="D1313" s="59">
        <v>92.8</v>
      </c>
      <c r="E1313" s="58">
        <v>2.67</v>
      </c>
      <c r="F1313" s="59">
        <v>21.627185237270204</v>
      </c>
    </row>
    <row r="1314" spans="1:6">
      <c r="A1314" s="58">
        <v>2024</v>
      </c>
      <c r="B1314" s="58" t="s">
        <v>0</v>
      </c>
      <c r="C1314" s="58" t="s">
        <v>14</v>
      </c>
      <c r="D1314" s="59">
        <v>93.5</v>
      </c>
      <c r="E1314" s="58">
        <v>2.56</v>
      </c>
      <c r="F1314" s="59">
        <v>19.054607179632477</v>
      </c>
    </row>
    <row r="1315" spans="1:6">
      <c r="A1315" s="58">
        <v>2024</v>
      </c>
      <c r="B1315" s="58" t="s">
        <v>3</v>
      </c>
      <c r="C1315" s="58" t="s">
        <v>9</v>
      </c>
      <c r="D1315" s="59">
        <v>94.4</v>
      </c>
      <c r="E1315" s="58">
        <v>2.09</v>
      </c>
      <c r="F1315" s="59">
        <v>11.091748152624014</v>
      </c>
    </row>
    <row r="1316" spans="1:6">
      <c r="A1316" s="58">
        <v>2024</v>
      </c>
      <c r="B1316" s="58" t="s">
        <v>3</v>
      </c>
      <c r="C1316" s="58" t="s">
        <v>11</v>
      </c>
      <c r="D1316" s="59">
        <v>88.7</v>
      </c>
      <c r="E1316" s="58">
        <v>3.4</v>
      </c>
      <c r="F1316" s="59">
        <v>50.118723362727238</v>
      </c>
    </row>
    <row r="1317" spans="1:6">
      <c r="A1317" s="58">
        <v>2024</v>
      </c>
      <c r="B1317" s="58" t="s">
        <v>2</v>
      </c>
      <c r="C1317" s="58" t="s">
        <v>6</v>
      </c>
      <c r="D1317" s="59">
        <v>10</v>
      </c>
      <c r="E1317" s="58">
        <v>3.27</v>
      </c>
      <c r="F1317" s="59">
        <v>43.151907682776539</v>
      </c>
    </row>
    <row r="1318" spans="1:6">
      <c r="A1318" s="58">
        <v>2024</v>
      </c>
      <c r="B1318" s="58" t="s">
        <v>2</v>
      </c>
      <c r="C1318" s="58" t="s">
        <v>6</v>
      </c>
      <c r="D1318" s="59">
        <v>10</v>
      </c>
      <c r="E1318" s="58">
        <v>3.68</v>
      </c>
      <c r="F1318" s="59">
        <v>69.183097091893657</v>
      </c>
    </row>
    <row r="1319" spans="1:6">
      <c r="A1319" s="58">
        <v>2024</v>
      </c>
      <c r="B1319" s="58" t="s">
        <v>3</v>
      </c>
      <c r="C1319" s="58" t="s">
        <v>59</v>
      </c>
      <c r="D1319" s="59">
        <v>10</v>
      </c>
      <c r="E1319" s="58">
        <v>3.01</v>
      </c>
      <c r="F1319" s="59">
        <v>31.98895109691399</v>
      </c>
    </row>
    <row r="1320" spans="1:6">
      <c r="A1320" s="58">
        <v>2024</v>
      </c>
      <c r="B1320" s="58" t="s">
        <v>3</v>
      </c>
      <c r="C1320" s="58" t="s">
        <v>11</v>
      </c>
      <c r="D1320" s="59">
        <v>91.2</v>
      </c>
      <c r="E1320" s="58">
        <v>2.48</v>
      </c>
      <c r="F1320" s="59">
        <v>17.378008287493756</v>
      </c>
    </row>
    <row r="1321" spans="1:6">
      <c r="A1321" s="58">
        <v>2024</v>
      </c>
      <c r="B1321" s="58" t="s">
        <v>0</v>
      </c>
      <c r="C1321" s="58" t="s">
        <v>1</v>
      </c>
      <c r="D1321" s="59">
        <v>111.7</v>
      </c>
      <c r="E1321" s="58">
        <v>2.23</v>
      </c>
      <c r="F1321" s="59">
        <v>13.031667784522995</v>
      </c>
    </row>
    <row r="1322" spans="1:6">
      <c r="A1322" s="58">
        <v>2024</v>
      </c>
      <c r="B1322" s="58" t="s">
        <v>2</v>
      </c>
      <c r="C1322" s="58" t="s">
        <v>6</v>
      </c>
      <c r="D1322" s="59">
        <v>13.2</v>
      </c>
      <c r="E1322" s="58">
        <v>3.34</v>
      </c>
      <c r="F1322" s="59">
        <v>46.773514128719818</v>
      </c>
    </row>
    <row r="1323" spans="1:6">
      <c r="A1323" s="58">
        <v>2024</v>
      </c>
      <c r="B1323" s="58" t="s">
        <v>0</v>
      </c>
      <c r="C1323" s="58" t="s">
        <v>60</v>
      </c>
      <c r="D1323" s="59">
        <v>10</v>
      </c>
      <c r="E1323" s="58">
        <v>2.34</v>
      </c>
      <c r="F1323" s="59">
        <v>14.791083881682074</v>
      </c>
    </row>
    <row r="1324" spans="1:6">
      <c r="A1324" s="58">
        <v>2024</v>
      </c>
      <c r="B1324" s="58" t="s">
        <v>3</v>
      </c>
      <c r="C1324" s="58" t="s">
        <v>11</v>
      </c>
      <c r="D1324" s="59">
        <v>90</v>
      </c>
      <c r="E1324" s="58">
        <v>2.36</v>
      </c>
      <c r="F1324" s="59">
        <v>15.135612484362087</v>
      </c>
    </row>
    <row r="1325" spans="1:6">
      <c r="A1325" s="58">
        <v>2024</v>
      </c>
      <c r="B1325" s="58" t="s">
        <v>3</v>
      </c>
      <c r="C1325" s="58" t="s">
        <v>61</v>
      </c>
      <c r="D1325" s="59">
        <v>312.3</v>
      </c>
      <c r="E1325" s="58">
        <v>3.28</v>
      </c>
      <c r="F1325" s="59">
        <v>43.651583224016612</v>
      </c>
    </row>
  </sheetData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759F-FE2D-4D52-851D-0C388DDA7556}">
  <dimension ref="A1:F985"/>
  <sheetViews>
    <sheetView topLeftCell="A971" workbookViewId="0">
      <selection activeCell="K975" sqref="K975"/>
    </sheetView>
  </sheetViews>
  <sheetFormatPr defaultRowHeight="14.5"/>
  <cols>
    <col min="1" max="1" width="10" customWidth="1"/>
    <col min="2" max="2" width="16.7265625" customWidth="1"/>
    <col min="3" max="3" width="15.08984375" bestFit="1" customWidth="1"/>
    <col min="4" max="4" width="10" bestFit="1" customWidth="1"/>
    <col min="5" max="5" width="9.81640625" bestFit="1" customWidth="1"/>
    <col min="6" max="6" width="15.36328125" customWidth="1"/>
  </cols>
  <sheetData>
    <row r="1" spans="1:6">
      <c r="A1" s="2" t="s">
        <v>52</v>
      </c>
      <c r="B1" s="3" t="s">
        <v>53</v>
      </c>
      <c r="C1" s="4" t="s">
        <v>54</v>
      </c>
      <c r="D1" s="2" t="s">
        <v>55</v>
      </c>
      <c r="E1" s="2" t="s">
        <v>56</v>
      </c>
      <c r="F1" s="4" t="s">
        <v>57</v>
      </c>
    </row>
    <row r="2" spans="1:6">
      <c r="A2">
        <v>2018</v>
      </c>
      <c r="B2" t="s">
        <v>0</v>
      </c>
      <c r="C2" t="s">
        <v>24</v>
      </c>
      <c r="D2">
        <v>56.9</v>
      </c>
      <c r="E2">
        <v>3.17</v>
      </c>
      <c r="F2" s="1">
        <v>38.45917820453537</v>
      </c>
    </row>
    <row r="3" spans="1:6">
      <c r="A3">
        <v>2018</v>
      </c>
      <c r="B3" t="s">
        <v>3</v>
      </c>
      <c r="C3" t="s">
        <v>59</v>
      </c>
      <c r="D3">
        <v>99.8</v>
      </c>
      <c r="E3">
        <v>3.35</v>
      </c>
      <c r="F3" s="1">
        <v>47.315125896148068</v>
      </c>
    </row>
    <row r="4" spans="1:6">
      <c r="A4">
        <v>2018</v>
      </c>
      <c r="B4" t="s">
        <v>2</v>
      </c>
      <c r="C4" t="s">
        <v>6</v>
      </c>
      <c r="D4">
        <v>285</v>
      </c>
      <c r="E4">
        <v>3.61</v>
      </c>
      <c r="F4" s="1">
        <v>63.826348619054905</v>
      </c>
    </row>
    <row r="5" spans="1:6">
      <c r="A5">
        <v>2018</v>
      </c>
      <c r="B5" t="s">
        <v>3</v>
      </c>
      <c r="C5" t="s">
        <v>59</v>
      </c>
      <c r="D5">
        <v>91.7</v>
      </c>
      <c r="E5">
        <v>4.38</v>
      </c>
      <c r="F5" s="1">
        <v>154.8816618912482</v>
      </c>
    </row>
    <row r="6" spans="1:6">
      <c r="A6">
        <v>2018</v>
      </c>
      <c r="B6" t="s">
        <v>3</v>
      </c>
      <c r="C6" t="s">
        <v>11</v>
      </c>
      <c r="D6">
        <v>17.399999999999999</v>
      </c>
      <c r="E6">
        <v>3.2</v>
      </c>
      <c r="F6" s="1">
        <v>39.810717055349755</v>
      </c>
    </row>
    <row r="7" spans="1:6">
      <c r="A7">
        <v>2018</v>
      </c>
      <c r="B7" t="s">
        <v>3</v>
      </c>
      <c r="C7" t="s">
        <v>11</v>
      </c>
      <c r="D7">
        <v>120.1</v>
      </c>
      <c r="E7">
        <v>4.46</v>
      </c>
      <c r="F7" s="1">
        <v>169.82436524617444</v>
      </c>
    </row>
    <row r="8" spans="1:6">
      <c r="A8">
        <v>2018</v>
      </c>
      <c r="B8" t="s">
        <v>0</v>
      </c>
      <c r="C8" t="s">
        <v>50</v>
      </c>
      <c r="D8">
        <v>81.900000000000006</v>
      </c>
      <c r="E8">
        <v>2.8</v>
      </c>
      <c r="F8" s="1">
        <v>25.118864315095799</v>
      </c>
    </row>
    <row r="9" spans="1:6">
      <c r="A9">
        <v>2018</v>
      </c>
      <c r="B9" t="s">
        <v>2</v>
      </c>
      <c r="C9" t="s">
        <v>6</v>
      </c>
      <c r="D9">
        <v>11.9</v>
      </c>
      <c r="E9">
        <v>3.99</v>
      </c>
      <c r="F9" s="1">
        <v>98.855309465693935</v>
      </c>
    </row>
    <row r="10" spans="1:6">
      <c r="A10">
        <v>2018</v>
      </c>
      <c r="B10" t="s">
        <v>2</v>
      </c>
      <c r="C10" t="s">
        <v>42</v>
      </c>
      <c r="D10">
        <v>20.8</v>
      </c>
      <c r="E10">
        <v>3.28</v>
      </c>
      <c r="F10" s="1">
        <v>43.651583224016612</v>
      </c>
    </row>
    <row r="11" spans="1:6">
      <c r="A11">
        <v>2018</v>
      </c>
      <c r="B11" t="s">
        <v>2</v>
      </c>
      <c r="C11" t="s">
        <v>26</v>
      </c>
      <c r="D11">
        <v>10</v>
      </c>
      <c r="E11">
        <v>2.9</v>
      </c>
      <c r="F11" s="1">
        <v>28.183829312644548</v>
      </c>
    </row>
    <row r="12" spans="1:6">
      <c r="A12">
        <v>2018</v>
      </c>
      <c r="B12" t="s">
        <v>2</v>
      </c>
      <c r="C12" t="s">
        <v>13</v>
      </c>
      <c r="D12">
        <v>12.1</v>
      </c>
      <c r="E12">
        <v>3.33</v>
      </c>
      <c r="F12" s="1">
        <v>46.238102139926056</v>
      </c>
    </row>
    <row r="13" spans="1:6">
      <c r="A13">
        <v>2018</v>
      </c>
      <c r="B13" t="s">
        <v>7</v>
      </c>
      <c r="C13" t="s">
        <v>34</v>
      </c>
      <c r="D13">
        <v>26.1</v>
      </c>
      <c r="E13">
        <v>3.11</v>
      </c>
      <c r="F13" s="1">
        <v>35.892193464500529</v>
      </c>
    </row>
    <row r="14" spans="1:6">
      <c r="A14">
        <v>2018</v>
      </c>
      <c r="B14" t="s">
        <v>0</v>
      </c>
      <c r="C14" t="s">
        <v>21</v>
      </c>
      <c r="D14">
        <v>10</v>
      </c>
      <c r="E14">
        <v>3.35</v>
      </c>
      <c r="F14" s="1">
        <v>47.315125896148068</v>
      </c>
    </row>
    <row r="15" spans="1:6">
      <c r="A15">
        <v>2018</v>
      </c>
      <c r="B15" t="s">
        <v>2</v>
      </c>
      <c r="C15" t="s">
        <v>6</v>
      </c>
      <c r="D15">
        <v>10</v>
      </c>
      <c r="E15">
        <v>4.07</v>
      </c>
      <c r="F15" s="1">
        <v>108.39269140212046</v>
      </c>
    </row>
    <row r="16" spans="1:6">
      <c r="A16">
        <v>2018</v>
      </c>
      <c r="B16" t="s">
        <v>7</v>
      </c>
      <c r="C16" t="s">
        <v>12</v>
      </c>
      <c r="D16">
        <v>26.8</v>
      </c>
      <c r="E16">
        <v>3.22</v>
      </c>
      <c r="F16" s="1">
        <v>40.738027780411301</v>
      </c>
    </row>
    <row r="17" spans="1:6">
      <c r="A17">
        <v>2018</v>
      </c>
      <c r="B17" t="s">
        <v>2</v>
      </c>
      <c r="C17" t="s">
        <v>39</v>
      </c>
      <c r="D17">
        <v>22.6</v>
      </c>
      <c r="E17">
        <v>2.94</v>
      </c>
      <c r="F17" s="1">
        <v>29.512092266663863</v>
      </c>
    </row>
    <row r="18" spans="1:6">
      <c r="A18">
        <v>2018</v>
      </c>
      <c r="B18" t="s">
        <v>2</v>
      </c>
      <c r="C18" t="s">
        <v>26</v>
      </c>
      <c r="D18">
        <v>10</v>
      </c>
      <c r="E18">
        <v>3.28</v>
      </c>
      <c r="F18" s="1">
        <v>43.651583224016612</v>
      </c>
    </row>
    <row r="19" spans="1:6">
      <c r="A19">
        <v>2018</v>
      </c>
      <c r="B19" t="s">
        <v>2</v>
      </c>
      <c r="C19" t="s">
        <v>49</v>
      </c>
      <c r="D19">
        <v>10</v>
      </c>
      <c r="E19">
        <v>2.81</v>
      </c>
      <c r="F19" s="1">
        <v>25.409727055493057</v>
      </c>
    </row>
    <row r="20" spans="1:6">
      <c r="A20">
        <v>2018</v>
      </c>
      <c r="B20" t="s">
        <v>2</v>
      </c>
      <c r="C20" t="s">
        <v>46</v>
      </c>
      <c r="D20">
        <v>10</v>
      </c>
      <c r="E20">
        <v>3.07</v>
      </c>
      <c r="F20" s="1">
        <v>34.276778654645035</v>
      </c>
    </row>
    <row r="21" spans="1:6">
      <c r="A21">
        <v>2018</v>
      </c>
      <c r="B21" t="s">
        <v>2</v>
      </c>
      <c r="C21" t="s">
        <v>58</v>
      </c>
      <c r="D21">
        <v>13</v>
      </c>
      <c r="E21">
        <v>3.26</v>
      </c>
      <c r="F21" s="1">
        <v>42.657951880159267</v>
      </c>
    </row>
    <row r="22" spans="1:6">
      <c r="A22">
        <v>2018</v>
      </c>
      <c r="B22" t="s">
        <v>2</v>
      </c>
      <c r="C22" t="s">
        <v>26</v>
      </c>
      <c r="D22">
        <v>10</v>
      </c>
      <c r="E22">
        <v>3.11</v>
      </c>
      <c r="F22" s="1">
        <v>35.892193464500529</v>
      </c>
    </row>
    <row r="23" spans="1:6">
      <c r="A23">
        <v>2018</v>
      </c>
      <c r="B23" t="s">
        <v>2</v>
      </c>
      <c r="C23" t="s">
        <v>6</v>
      </c>
      <c r="D23">
        <v>10</v>
      </c>
      <c r="E23">
        <v>3.25</v>
      </c>
      <c r="F23" s="1">
        <v>42.169650342858247</v>
      </c>
    </row>
    <row r="24" spans="1:6">
      <c r="A24">
        <v>2018</v>
      </c>
      <c r="B24" t="s">
        <v>0</v>
      </c>
      <c r="C24" t="s">
        <v>36</v>
      </c>
      <c r="D24">
        <v>22.5</v>
      </c>
      <c r="E24">
        <v>3.23</v>
      </c>
      <c r="F24" s="1">
        <v>41.209751909733022</v>
      </c>
    </row>
    <row r="25" spans="1:6">
      <c r="A25">
        <v>2018</v>
      </c>
      <c r="B25" t="s">
        <v>2</v>
      </c>
      <c r="C25" t="s">
        <v>44</v>
      </c>
      <c r="D25">
        <v>12.5</v>
      </c>
      <c r="E25">
        <v>3.4</v>
      </c>
      <c r="F25" s="1">
        <v>50.118723362727238</v>
      </c>
    </row>
    <row r="26" spans="1:6">
      <c r="A26">
        <v>2018</v>
      </c>
      <c r="B26" t="s">
        <v>2</v>
      </c>
      <c r="C26" t="s">
        <v>6</v>
      </c>
      <c r="D26">
        <v>14.4</v>
      </c>
      <c r="E26">
        <v>3.86</v>
      </c>
      <c r="F26" s="1">
        <v>85.113803820237663</v>
      </c>
    </row>
    <row r="27" spans="1:6">
      <c r="A27">
        <v>2018</v>
      </c>
      <c r="B27" t="s">
        <v>0</v>
      </c>
      <c r="C27" t="s">
        <v>50</v>
      </c>
      <c r="D27">
        <v>16.3</v>
      </c>
      <c r="E27">
        <v>2.5499999999999998</v>
      </c>
      <c r="F27" s="1">
        <v>18.836490894898009</v>
      </c>
    </row>
    <row r="28" spans="1:6">
      <c r="A28">
        <v>2018</v>
      </c>
      <c r="B28" t="s">
        <v>0</v>
      </c>
      <c r="C28" t="s">
        <v>30</v>
      </c>
      <c r="D28">
        <v>15</v>
      </c>
      <c r="E28">
        <v>3.07</v>
      </c>
      <c r="F28" s="1">
        <v>34.276778654645035</v>
      </c>
    </row>
    <row r="29" spans="1:6">
      <c r="A29">
        <v>2018</v>
      </c>
      <c r="B29" t="s">
        <v>0</v>
      </c>
      <c r="C29" t="s">
        <v>21</v>
      </c>
      <c r="D29">
        <v>11.6</v>
      </c>
      <c r="E29">
        <v>2.92</v>
      </c>
      <c r="F29" s="1">
        <v>28.840315031266066</v>
      </c>
    </row>
    <row r="30" spans="1:6">
      <c r="A30">
        <v>2018</v>
      </c>
      <c r="B30" t="s">
        <v>2</v>
      </c>
      <c r="C30" t="s">
        <v>39</v>
      </c>
      <c r="D30">
        <v>14.5</v>
      </c>
      <c r="E30">
        <v>2.34</v>
      </c>
      <c r="F30" s="1">
        <v>14.791083881682074</v>
      </c>
    </row>
    <row r="31" spans="1:6">
      <c r="A31">
        <v>2018</v>
      </c>
      <c r="B31" t="s">
        <v>0</v>
      </c>
      <c r="C31" t="s">
        <v>24</v>
      </c>
      <c r="D31">
        <v>12.3</v>
      </c>
      <c r="E31">
        <v>3.5</v>
      </c>
      <c r="F31" s="1">
        <v>56.234132519034915</v>
      </c>
    </row>
    <row r="32" spans="1:6">
      <c r="A32">
        <v>2018</v>
      </c>
      <c r="B32" t="s">
        <v>0</v>
      </c>
      <c r="C32" t="s">
        <v>28</v>
      </c>
      <c r="D32">
        <v>14.8</v>
      </c>
      <c r="E32">
        <v>2.99</v>
      </c>
      <c r="F32" s="1">
        <v>31.260793671239561</v>
      </c>
    </row>
    <row r="33" spans="1:6">
      <c r="A33">
        <v>2018</v>
      </c>
      <c r="B33" t="s">
        <v>2</v>
      </c>
      <c r="C33" t="s">
        <v>26</v>
      </c>
      <c r="D33">
        <v>13.7</v>
      </c>
      <c r="E33">
        <v>2.78</v>
      </c>
      <c r="F33" s="1">
        <v>24.547089156850305</v>
      </c>
    </row>
    <row r="34" spans="1:6">
      <c r="A34">
        <v>2018</v>
      </c>
      <c r="B34" t="s">
        <v>0</v>
      </c>
      <c r="C34" t="s">
        <v>14</v>
      </c>
      <c r="D34">
        <v>10.8</v>
      </c>
      <c r="E34">
        <v>3.05</v>
      </c>
      <c r="F34" s="1">
        <v>33.496543915782766</v>
      </c>
    </row>
    <row r="35" spans="1:6">
      <c r="A35">
        <v>2018</v>
      </c>
      <c r="B35" t="s">
        <v>0</v>
      </c>
      <c r="C35" t="s">
        <v>28</v>
      </c>
      <c r="D35">
        <v>13.4</v>
      </c>
      <c r="E35">
        <v>4.07</v>
      </c>
      <c r="F35" s="1">
        <v>108.39269140212046</v>
      </c>
    </row>
    <row r="36" spans="1:6">
      <c r="A36">
        <v>2018</v>
      </c>
      <c r="B36" t="s">
        <v>0</v>
      </c>
      <c r="C36" t="s">
        <v>21</v>
      </c>
      <c r="D36">
        <v>10</v>
      </c>
      <c r="E36">
        <v>3.25</v>
      </c>
      <c r="F36" s="1">
        <v>42.169650342858247</v>
      </c>
    </row>
    <row r="37" spans="1:6">
      <c r="A37">
        <v>2018</v>
      </c>
      <c r="B37" t="s">
        <v>0</v>
      </c>
      <c r="C37" t="s">
        <v>21</v>
      </c>
      <c r="D37">
        <v>10</v>
      </c>
      <c r="E37">
        <v>2.84</v>
      </c>
      <c r="F37" s="1">
        <v>26.302679918953825</v>
      </c>
    </row>
    <row r="38" spans="1:6">
      <c r="A38">
        <v>2018</v>
      </c>
      <c r="B38" t="s">
        <v>2</v>
      </c>
      <c r="C38" t="s">
        <v>39</v>
      </c>
      <c r="D38">
        <v>18.7</v>
      </c>
      <c r="E38">
        <v>3.28</v>
      </c>
      <c r="F38" s="1">
        <v>43.651583224016612</v>
      </c>
    </row>
    <row r="39" spans="1:6">
      <c r="A39">
        <v>2018</v>
      </c>
      <c r="B39" t="s">
        <v>0</v>
      </c>
      <c r="C39" t="s">
        <v>21</v>
      </c>
      <c r="D39">
        <v>10</v>
      </c>
      <c r="E39">
        <v>3.06</v>
      </c>
      <c r="F39" s="1">
        <v>33.884415613920268</v>
      </c>
    </row>
    <row r="40" spans="1:6">
      <c r="A40">
        <v>2018</v>
      </c>
      <c r="B40" t="s">
        <v>0</v>
      </c>
      <c r="C40" t="s">
        <v>21</v>
      </c>
      <c r="D40">
        <v>18.2</v>
      </c>
      <c r="E40">
        <v>2.71</v>
      </c>
      <c r="F40" s="1">
        <v>22.646443075930605</v>
      </c>
    </row>
    <row r="41" spans="1:6">
      <c r="A41">
        <v>2018</v>
      </c>
      <c r="B41" t="s">
        <v>0</v>
      </c>
      <c r="C41" t="s">
        <v>30</v>
      </c>
      <c r="D41">
        <v>15.7</v>
      </c>
      <c r="E41">
        <v>2.67</v>
      </c>
      <c r="F41" s="1">
        <v>21.627185237270204</v>
      </c>
    </row>
    <row r="42" spans="1:6">
      <c r="A42">
        <v>2018</v>
      </c>
      <c r="B42" t="s">
        <v>0</v>
      </c>
      <c r="C42" t="s">
        <v>30</v>
      </c>
      <c r="D42">
        <v>18</v>
      </c>
      <c r="E42">
        <v>2.82</v>
      </c>
      <c r="F42" s="1">
        <v>25.703957827688647</v>
      </c>
    </row>
    <row r="43" spans="1:6">
      <c r="A43">
        <v>2018</v>
      </c>
      <c r="B43" t="s">
        <v>0</v>
      </c>
      <c r="C43" t="s">
        <v>36</v>
      </c>
      <c r="D43">
        <v>23.7</v>
      </c>
      <c r="E43">
        <v>2.99</v>
      </c>
      <c r="F43" s="1">
        <v>31.260793671239561</v>
      </c>
    </row>
    <row r="44" spans="1:6">
      <c r="A44">
        <v>2018</v>
      </c>
      <c r="B44" t="s">
        <v>0</v>
      </c>
      <c r="C44" t="s">
        <v>30</v>
      </c>
      <c r="D44">
        <v>17.7</v>
      </c>
      <c r="E44">
        <v>3.8</v>
      </c>
      <c r="F44" s="1">
        <v>79.432823472428197</v>
      </c>
    </row>
    <row r="45" spans="1:6">
      <c r="A45">
        <v>2018</v>
      </c>
      <c r="B45" t="s">
        <v>0</v>
      </c>
      <c r="C45" t="s">
        <v>28</v>
      </c>
      <c r="D45">
        <v>15.2</v>
      </c>
      <c r="E45">
        <v>4.16</v>
      </c>
      <c r="F45" s="1">
        <v>120.22644346174135</v>
      </c>
    </row>
    <row r="46" spans="1:6">
      <c r="A46">
        <v>2018</v>
      </c>
      <c r="B46" t="s">
        <v>0</v>
      </c>
      <c r="C46" t="s">
        <v>24</v>
      </c>
      <c r="D46">
        <v>17.3</v>
      </c>
      <c r="E46">
        <v>3.83</v>
      </c>
      <c r="F46" s="1">
        <v>82.224264994707141</v>
      </c>
    </row>
    <row r="47" spans="1:6">
      <c r="A47">
        <v>2018</v>
      </c>
      <c r="B47" t="s">
        <v>0</v>
      </c>
      <c r="C47" t="s">
        <v>50</v>
      </c>
      <c r="D47">
        <v>15.5</v>
      </c>
      <c r="E47">
        <v>3.71</v>
      </c>
      <c r="F47" s="1">
        <v>71.614341021290201</v>
      </c>
    </row>
    <row r="48" spans="1:6">
      <c r="A48">
        <v>2018</v>
      </c>
      <c r="B48" t="s">
        <v>2</v>
      </c>
      <c r="C48" t="s">
        <v>32</v>
      </c>
      <c r="D48">
        <v>19.2</v>
      </c>
      <c r="E48">
        <v>2.83</v>
      </c>
      <c r="F48" s="1">
        <v>26.001595631652727</v>
      </c>
    </row>
    <row r="49" spans="1:6">
      <c r="A49">
        <v>2018</v>
      </c>
      <c r="B49" t="s">
        <v>2</v>
      </c>
      <c r="C49" t="s">
        <v>6</v>
      </c>
      <c r="D49">
        <v>17.2</v>
      </c>
      <c r="E49">
        <v>2.4300000000000002</v>
      </c>
      <c r="F49" s="1">
        <v>16.405897731995399</v>
      </c>
    </row>
    <row r="50" spans="1:6">
      <c r="A50">
        <v>2018</v>
      </c>
      <c r="B50" t="s">
        <v>0</v>
      </c>
      <c r="C50" t="s">
        <v>21</v>
      </c>
      <c r="D50">
        <v>12</v>
      </c>
      <c r="E50">
        <v>2.72</v>
      </c>
      <c r="F50" s="1">
        <v>22.908676527677738</v>
      </c>
    </row>
    <row r="51" spans="1:6">
      <c r="A51">
        <v>2018</v>
      </c>
      <c r="B51" t="s">
        <v>3</v>
      </c>
      <c r="C51" t="s">
        <v>23</v>
      </c>
      <c r="D51">
        <v>35.4</v>
      </c>
      <c r="E51">
        <v>2.6</v>
      </c>
      <c r="F51" s="1">
        <v>19.952623149688804</v>
      </c>
    </row>
    <row r="52" spans="1:6">
      <c r="A52">
        <v>2018</v>
      </c>
      <c r="B52" t="s">
        <v>0</v>
      </c>
      <c r="C52" t="s">
        <v>28</v>
      </c>
      <c r="D52">
        <v>11.4</v>
      </c>
      <c r="E52">
        <v>3.24</v>
      </c>
      <c r="F52" s="1">
        <v>41.686938347033561</v>
      </c>
    </row>
    <row r="53" spans="1:6">
      <c r="A53">
        <v>2018</v>
      </c>
      <c r="B53" t="s">
        <v>0</v>
      </c>
      <c r="C53" t="s">
        <v>1</v>
      </c>
      <c r="D53">
        <v>18.2</v>
      </c>
      <c r="E53">
        <v>3.56</v>
      </c>
      <c r="F53" s="1">
        <v>60.255958607435822</v>
      </c>
    </row>
    <row r="54" spans="1:6">
      <c r="A54">
        <v>2018</v>
      </c>
      <c r="B54" t="s">
        <v>0</v>
      </c>
      <c r="C54" t="s">
        <v>50</v>
      </c>
      <c r="D54">
        <v>16.100000000000001</v>
      </c>
      <c r="E54">
        <v>2.77</v>
      </c>
      <c r="F54" s="1">
        <v>24.266100950824168</v>
      </c>
    </row>
    <row r="55" spans="1:6">
      <c r="A55">
        <v>2018</v>
      </c>
      <c r="B55" t="s">
        <v>0</v>
      </c>
      <c r="C55" t="s">
        <v>50</v>
      </c>
      <c r="D55">
        <v>15.2</v>
      </c>
      <c r="E55">
        <v>3.02</v>
      </c>
      <c r="F55" s="1">
        <v>32.359365692962832</v>
      </c>
    </row>
    <row r="56" spans="1:6">
      <c r="A56">
        <v>2018</v>
      </c>
      <c r="B56" t="s">
        <v>0</v>
      </c>
      <c r="C56" t="s">
        <v>50</v>
      </c>
      <c r="D56">
        <v>23.6</v>
      </c>
      <c r="E56">
        <v>3.01</v>
      </c>
      <c r="F56" s="1">
        <v>31.98895109691399</v>
      </c>
    </row>
    <row r="57" spans="1:6">
      <c r="A57">
        <v>2018</v>
      </c>
      <c r="B57" t="s">
        <v>0</v>
      </c>
      <c r="C57" t="s">
        <v>21</v>
      </c>
      <c r="D57">
        <v>13.4</v>
      </c>
      <c r="E57">
        <v>2.89</v>
      </c>
      <c r="F57" s="1">
        <v>27.861211686297715</v>
      </c>
    </row>
    <row r="58" spans="1:6">
      <c r="A58">
        <v>2018</v>
      </c>
      <c r="B58" t="s">
        <v>0</v>
      </c>
      <c r="C58" t="s">
        <v>30</v>
      </c>
      <c r="D58">
        <v>16.600000000000001</v>
      </c>
      <c r="E58">
        <v>3.27</v>
      </c>
      <c r="F58" s="1">
        <v>43.151907682776539</v>
      </c>
    </row>
    <row r="59" spans="1:6">
      <c r="A59">
        <v>2018</v>
      </c>
      <c r="B59" t="s">
        <v>2</v>
      </c>
      <c r="C59" t="s">
        <v>39</v>
      </c>
      <c r="D59">
        <v>12.3</v>
      </c>
      <c r="E59">
        <v>3.93</v>
      </c>
      <c r="F59" s="1">
        <v>92.257142715476391</v>
      </c>
    </row>
    <row r="60" spans="1:6">
      <c r="A60">
        <v>2018</v>
      </c>
      <c r="B60" t="s">
        <v>2</v>
      </c>
      <c r="C60" t="s">
        <v>46</v>
      </c>
      <c r="D60">
        <v>12.7</v>
      </c>
      <c r="E60">
        <v>3.9</v>
      </c>
      <c r="F60" s="1">
        <v>89.125093813374562</v>
      </c>
    </row>
    <row r="61" spans="1:6">
      <c r="A61">
        <v>2018</v>
      </c>
      <c r="B61" t="s">
        <v>0</v>
      </c>
      <c r="C61" t="s">
        <v>30</v>
      </c>
      <c r="D61">
        <v>13.7</v>
      </c>
      <c r="E61">
        <v>2.88</v>
      </c>
      <c r="F61" s="1">
        <v>27.542287033381665</v>
      </c>
    </row>
    <row r="62" spans="1:6">
      <c r="A62">
        <v>2018</v>
      </c>
      <c r="B62" t="s">
        <v>0</v>
      </c>
      <c r="C62" t="s">
        <v>30</v>
      </c>
      <c r="D62">
        <v>10.8</v>
      </c>
      <c r="E62">
        <v>2.91</v>
      </c>
      <c r="F62" s="1">
        <v>28.510182675039101</v>
      </c>
    </row>
    <row r="63" spans="1:6">
      <c r="A63">
        <v>2018</v>
      </c>
      <c r="B63" t="s">
        <v>0</v>
      </c>
      <c r="C63" t="s">
        <v>30</v>
      </c>
      <c r="D63">
        <v>14.8</v>
      </c>
      <c r="E63">
        <v>2.69</v>
      </c>
      <c r="F63" s="1">
        <v>22.130947096056378</v>
      </c>
    </row>
    <row r="64" spans="1:6">
      <c r="A64">
        <v>2018</v>
      </c>
      <c r="B64" t="s">
        <v>0</v>
      </c>
      <c r="C64" t="s">
        <v>28</v>
      </c>
      <c r="D64">
        <v>18.5</v>
      </c>
      <c r="E64">
        <v>2.97</v>
      </c>
      <c r="F64" s="1">
        <v>30.549211132155147</v>
      </c>
    </row>
    <row r="65" spans="1:6">
      <c r="A65">
        <v>2018</v>
      </c>
      <c r="B65" t="s">
        <v>0</v>
      </c>
      <c r="C65" t="s">
        <v>25</v>
      </c>
      <c r="D65">
        <v>11.8</v>
      </c>
      <c r="E65">
        <v>2.4700000000000002</v>
      </c>
      <c r="F65" s="1">
        <v>17.179083871575891</v>
      </c>
    </row>
    <row r="66" spans="1:6">
      <c r="A66">
        <v>2018</v>
      </c>
      <c r="B66" t="s">
        <v>0</v>
      </c>
      <c r="C66" t="s">
        <v>28</v>
      </c>
      <c r="D66">
        <v>14.9</v>
      </c>
      <c r="E66">
        <v>2.74</v>
      </c>
      <c r="F66" s="1">
        <v>23.442288153199236</v>
      </c>
    </row>
    <row r="67" spans="1:6">
      <c r="A67">
        <v>2018</v>
      </c>
      <c r="B67" t="s">
        <v>0</v>
      </c>
      <c r="C67" t="s">
        <v>21</v>
      </c>
      <c r="D67">
        <v>15</v>
      </c>
      <c r="E67">
        <v>2.72</v>
      </c>
      <c r="F67" s="1">
        <v>22.908676527677738</v>
      </c>
    </row>
    <row r="68" spans="1:6">
      <c r="A68">
        <v>2018</v>
      </c>
      <c r="B68" t="s">
        <v>0</v>
      </c>
      <c r="C68" t="s">
        <v>30</v>
      </c>
      <c r="D68">
        <v>11.7</v>
      </c>
      <c r="E68">
        <v>3.11</v>
      </c>
      <c r="F68" s="1">
        <v>35.892193464500529</v>
      </c>
    </row>
    <row r="69" spans="1:6">
      <c r="A69">
        <v>2018</v>
      </c>
      <c r="B69" t="s">
        <v>0</v>
      </c>
      <c r="C69" t="s">
        <v>24</v>
      </c>
      <c r="D69">
        <v>13.9</v>
      </c>
      <c r="E69">
        <v>2.92</v>
      </c>
      <c r="F69" s="1">
        <v>28.840315031266066</v>
      </c>
    </row>
    <row r="70" spans="1:6">
      <c r="A70">
        <v>2018</v>
      </c>
      <c r="B70" t="s">
        <v>0</v>
      </c>
      <c r="C70" t="s">
        <v>30</v>
      </c>
      <c r="D70">
        <v>11.6</v>
      </c>
      <c r="E70">
        <v>3.18</v>
      </c>
      <c r="F70" s="1">
        <v>38.904514499428075</v>
      </c>
    </row>
    <row r="71" spans="1:6">
      <c r="A71">
        <v>2018</v>
      </c>
      <c r="B71" t="s">
        <v>2</v>
      </c>
      <c r="C71" t="s">
        <v>58</v>
      </c>
      <c r="D71">
        <v>11.5</v>
      </c>
      <c r="E71">
        <v>2.99</v>
      </c>
      <c r="F71" s="1">
        <v>31.260793671239561</v>
      </c>
    </row>
    <row r="72" spans="1:6">
      <c r="A72">
        <v>2018</v>
      </c>
      <c r="B72" t="s">
        <v>0</v>
      </c>
      <c r="C72" t="s">
        <v>28</v>
      </c>
      <c r="D72">
        <v>10.6</v>
      </c>
      <c r="E72">
        <v>3.12</v>
      </c>
      <c r="F72" s="1">
        <v>36.307805477010156</v>
      </c>
    </row>
    <row r="73" spans="1:6">
      <c r="A73">
        <v>2018</v>
      </c>
      <c r="B73" t="s">
        <v>2</v>
      </c>
      <c r="C73" t="s">
        <v>6</v>
      </c>
      <c r="D73">
        <v>10</v>
      </c>
      <c r="E73">
        <v>3.11</v>
      </c>
      <c r="F73" s="1">
        <v>35.892193464500529</v>
      </c>
    </row>
    <row r="74" spans="1:6">
      <c r="A74">
        <v>2018</v>
      </c>
      <c r="B74" t="s">
        <v>0</v>
      </c>
      <c r="C74" t="s">
        <v>21</v>
      </c>
      <c r="D74">
        <v>10</v>
      </c>
      <c r="E74">
        <v>2.36</v>
      </c>
      <c r="F74" s="1">
        <v>15.135612484362087</v>
      </c>
    </row>
    <row r="75" spans="1:6">
      <c r="A75">
        <v>2018</v>
      </c>
      <c r="B75" t="s">
        <v>0</v>
      </c>
      <c r="C75" t="s">
        <v>21</v>
      </c>
      <c r="D75">
        <v>18.899999999999999</v>
      </c>
      <c r="E75">
        <v>2.2799999999999998</v>
      </c>
      <c r="F75" s="1">
        <v>13.803842646028851</v>
      </c>
    </row>
    <row r="76" spans="1:6">
      <c r="A76">
        <v>2018</v>
      </c>
      <c r="B76" t="s">
        <v>2</v>
      </c>
      <c r="C76" t="s">
        <v>32</v>
      </c>
      <c r="D76">
        <v>18</v>
      </c>
      <c r="E76">
        <v>2.57</v>
      </c>
      <c r="F76" s="1">
        <v>19.275249131909362</v>
      </c>
    </row>
    <row r="77" spans="1:6">
      <c r="A77">
        <v>2018</v>
      </c>
      <c r="B77" t="s">
        <v>0</v>
      </c>
      <c r="C77" t="s">
        <v>21</v>
      </c>
      <c r="D77">
        <v>10</v>
      </c>
      <c r="E77">
        <v>2.98</v>
      </c>
      <c r="F77" s="1">
        <v>30.902954325135919</v>
      </c>
    </row>
    <row r="78" spans="1:6">
      <c r="A78">
        <v>2018</v>
      </c>
      <c r="B78" t="s">
        <v>0</v>
      </c>
      <c r="C78" t="s">
        <v>30</v>
      </c>
      <c r="D78">
        <v>10.8</v>
      </c>
      <c r="E78">
        <v>2.85</v>
      </c>
      <c r="F78" s="1">
        <v>26.607250597988113</v>
      </c>
    </row>
    <row r="79" spans="1:6">
      <c r="A79">
        <v>2018</v>
      </c>
      <c r="B79" t="s">
        <v>0</v>
      </c>
      <c r="C79" t="s">
        <v>21</v>
      </c>
      <c r="D79">
        <v>17.899999999999999</v>
      </c>
      <c r="E79">
        <v>3.3</v>
      </c>
      <c r="F79" s="1">
        <v>44.668359215096324</v>
      </c>
    </row>
    <row r="80" spans="1:6">
      <c r="A80">
        <v>2018</v>
      </c>
      <c r="B80" t="s">
        <v>0</v>
      </c>
      <c r="C80" t="s">
        <v>36</v>
      </c>
      <c r="D80">
        <v>10</v>
      </c>
      <c r="E80">
        <v>2.71</v>
      </c>
      <c r="F80" s="1">
        <v>22.646443075930605</v>
      </c>
    </row>
    <row r="81" spans="1:6">
      <c r="A81">
        <v>2018</v>
      </c>
      <c r="B81" t="s">
        <v>0</v>
      </c>
      <c r="C81" t="s">
        <v>21</v>
      </c>
      <c r="D81">
        <v>10</v>
      </c>
      <c r="E81">
        <v>2.56</v>
      </c>
      <c r="F81" s="1">
        <v>19.054607179632477</v>
      </c>
    </row>
    <row r="82" spans="1:6">
      <c r="A82">
        <v>2018</v>
      </c>
      <c r="B82" t="s">
        <v>2</v>
      </c>
      <c r="C82" t="s">
        <v>6</v>
      </c>
      <c r="D82">
        <v>13.3</v>
      </c>
      <c r="E82">
        <v>2.84</v>
      </c>
      <c r="F82" s="1">
        <v>26.302679918953825</v>
      </c>
    </row>
    <row r="83" spans="1:6">
      <c r="A83">
        <v>2018</v>
      </c>
      <c r="B83" t="s">
        <v>0</v>
      </c>
      <c r="C83" t="s">
        <v>21</v>
      </c>
      <c r="D83">
        <v>10</v>
      </c>
      <c r="E83">
        <v>2.94</v>
      </c>
      <c r="F83" s="1">
        <v>29.512092266663863</v>
      </c>
    </row>
    <row r="84" spans="1:6">
      <c r="A84">
        <v>2018</v>
      </c>
      <c r="B84" t="s">
        <v>2</v>
      </c>
      <c r="C84" t="s">
        <v>58</v>
      </c>
      <c r="D84">
        <v>13.4</v>
      </c>
      <c r="E84">
        <v>2.93</v>
      </c>
      <c r="F84" s="1">
        <v>29.174270140011689</v>
      </c>
    </row>
    <row r="85" spans="1:6">
      <c r="A85">
        <v>2018</v>
      </c>
      <c r="B85" t="s">
        <v>0</v>
      </c>
      <c r="C85" t="s">
        <v>21</v>
      </c>
      <c r="D85">
        <v>12.7</v>
      </c>
      <c r="E85">
        <v>2.74</v>
      </c>
      <c r="F85" s="1">
        <v>23.442288153199236</v>
      </c>
    </row>
    <row r="86" spans="1:6">
      <c r="A86">
        <v>2018</v>
      </c>
      <c r="B86" t="s">
        <v>0</v>
      </c>
      <c r="C86" t="s">
        <v>21</v>
      </c>
      <c r="D86">
        <v>13.8</v>
      </c>
      <c r="E86">
        <v>2.89</v>
      </c>
      <c r="F86" s="1">
        <v>27.861211686297715</v>
      </c>
    </row>
    <row r="87" spans="1:6">
      <c r="A87">
        <v>2018</v>
      </c>
      <c r="B87" t="s">
        <v>0</v>
      </c>
      <c r="C87" t="s">
        <v>25</v>
      </c>
      <c r="D87">
        <v>10</v>
      </c>
      <c r="E87">
        <v>2.56</v>
      </c>
      <c r="F87" s="1">
        <v>19.054607179632477</v>
      </c>
    </row>
    <row r="88" spans="1:6">
      <c r="A88">
        <v>2018</v>
      </c>
      <c r="B88" t="s">
        <v>0</v>
      </c>
      <c r="C88" t="s">
        <v>21</v>
      </c>
      <c r="D88">
        <v>10.6</v>
      </c>
      <c r="E88">
        <v>3.07</v>
      </c>
      <c r="F88" s="1">
        <v>34.276778654645035</v>
      </c>
    </row>
    <row r="89" spans="1:6">
      <c r="A89">
        <v>2018</v>
      </c>
      <c r="B89" t="s">
        <v>0</v>
      </c>
      <c r="C89" t="s">
        <v>21</v>
      </c>
      <c r="D89">
        <v>10</v>
      </c>
      <c r="E89">
        <v>2.46</v>
      </c>
      <c r="F89" s="1">
        <v>16.982436524617448</v>
      </c>
    </row>
    <row r="90" spans="1:6">
      <c r="A90">
        <v>2018</v>
      </c>
      <c r="B90" t="s">
        <v>2</v>
      </c>
      <c r="C90" t="s">
        <v>26</v>
      </c>
      <c r="D90">
        <v>10</v>
      </c>
      <c r="E90">
        <v>2.37</v>
      </c>
      <c r="F90" s="1">
        <v>15.310874616820305</v>
      </c>
    </row>
    <row r="91" spans="1:6">
      <c r="A91">
        <v>2018</v>
      </c>
      <c r="B91" t="s">
        <v>0</v>
      </c>
      <c r="C91" t="s">
        <v>21</v>
      </c>
      <c r="D91">
        <v>10</v>
      </c>
      <c r="E91">
        <v>2.48</v>
      </c>
      <c r="F91" s="1">
        <v>17.378008287493756</v>
      </c>
    </row>
    <row r="92" spans="1:6">
      <c r="A92">
        <v>2018</v>
      </c>
      <c r="B92" t="s">
        <v>7</v>
      </c>
      <c r="C92" t="s">
        <v>12</v>
      </c>
      <c r="D92">
        <v>12.2</v>
      </c>
      <c r="E92">
        <v>3.23</v>
      </c>
      <c r="F92" s="1">
        <v>41.209751909733022</v>
      </c>
    </row>
    <row r="93" spans="1:6">
      <c r="A93">
        <v>2018</v>
      </c>
      <c r="B93" t="s">
        <v>2</v>
      </c>
      <c r="C93" t="s">
        <v>39</v>
      </c>
      <c r="D93">
        <v>10</v>
      </c>
      <c r="E93">
        <v>3.23</v>
      </c>
      <c r="F93" s="1">
        <v>41.209751909733022</v>
      </c>
    </row>
    <row r="94" spans="1:6">
      <c r="A94">
        <v>2018</v>
      </c>
      <c r="B94" t="s">
        <v>0</v>
      </c>
      <c r="C94" t="s">
        <v>21</v>
      </c>
      <c r="D94">
        <v>32.1</v>
      </c>
      <c r="E94">
        <v>3.62</v>
      </c>
      <c r="F94" s="1">
        <v>64.565422903465588</v>
      </c>
    </row>
    <row r="95" spans="1:6">
      <c r="A95">
        <v>2018</v>
      </c>
      <c r="B95" t="s">
        <v>7</v>
      </c>
      <c r="C95" t="s">
        <v>12</v>
      </c>
      <c r="D95">
        <v>10.9</v>
      </c>
      <c r="E95">
        <v>2.98</v>
      </c>
      <c r="F95" s="1">
        <v>30.902954325135919</v>
      </c>
    </row>
    <row r="96" spans="1:6">
      <c r="A96">
        <v>2018</v>
      </c>
      <c r="B96" t="s">
        <v>2</v>
      </c>
      <c r="C96" t="s">
        <v>13</v>
      </c>
      <c r="D96">
        <v>11.5</v>
      </c>
      <c r="E96">
        <v>3.58</v>
      </c>
      <c r="F96" s="1">
        <v>61.659500186148257</v>
      </c>
    </row>
    <row r="97" spans="1:6">
      <c r="A97">
        <v>2018</v>
      </c>
      <c r="B97" t="s">
        <v>7</v>
      </c>
      <c r="C97" t="s">
        <v>12</v>
      </c>
      <c r="D97">
        <v>10</v>
      </c>
      <c r="E97">
        <v>3.44</v>
      </c>
      <c r="F97" s="1">
        <v>52.480746024977286</v>
      </c>
    </row>
    <row r="98" spans="1:6">
      <c r="A98">
        <v>2018</v>
      </c>
      <c r="B98" t="s">
        <v>2</v>
      </c>
      <c r="C98" t="s">
        <v>13</v>
      </c>
      <c r="D98">
        <v>10</v>
      </c>
      <c r="E98">
        <v>3.48</v>
      </c>
      <c r="F98" s="1">
        <v>54.95408738576247</v>
      </c>
    </row>
    <row r="99" spans="1:6">
      <c r="A99">
        <v>2018</v>
      </c>
      <c r="B99" t="s">
        <v>0</v>
      </c>
      <c r="C99" t="s">
        <v>21</v>
      </c>
      <c r="D99">
        <v>13.3</v>
      </c>
      <c r="E99">
        <v>2.89</v>
      </c>
      <c r="F99" s="1">
        <v>27.861211686297715</v>
      </c>
    </row>
    <row r="100" spans="1:6">
      <c r="A100">
        <v>2018</v>
      </c>
      <c r="B100" t="s">
        <v>0</v>
      </c>
      <c r="C100" t="s">
        <v>21</v>
      </c>
      <c r="D100">
        <v>11.8</v>
      </c>
      <c r="E100">
        <v>3.08</v>
      </c>
      <c r="F100" s="1">
        <v>34.67368504525318</v>
      </c>
    </row>
    <row r="101" spans="1:6">
      <c r="A101">
        <v>2018</v>
      </c>
      <c r="B101" t="s">
        <v>0</v>
      </c>
      <c r="C101" t="s">
        <v>30</v>
      </c>
      <c r="D101">
        <v>12.6</v>
      </c>
      <c r="E101">
        <v>2.67</v>
      </c>
      <c r="F101" s="1">
        <v>21.627185237270204</v>
      </c>
    </row>
    <row r="102" spans="1:6">
      <c r="A102">
        <v>2018</v>
      </c>
      <c r="B102" t="s">
        <v>2</v>
      </c>
      <c r="C102" t="s">
        <v>13</v>
      </c>
      <c r="D102">
        <v>20.6</v>
      </c>
      <c r="E102">
        <v>2.86</v>
      </c>
      <c r="F102" s="1">
        <v>26.915348039269158</v>
      </c>
    </row>
    <row r="103" spans="1:6">
      <c r="A103">
        <v>2018</v>
      </c>
      <c r="B103" t="s">
        <v>0</v>
      </c>
      <c r="C103" t="s">
        <v>25</v>
      </c>
      <c r="D103">
        <v>28.1</v>
      </c>
      <c r="E103">
        <v>3.34</v>
      </c>
      <c r="F103" s="1">
        <v>46.773514128719818</v>
      </c>
    </row>
    <row r="104" spans="1:6">
      <c r="A104">
        <v>2018</v>
      </c>
      <c r="B104" t="s">
        <v>2</v>
      </c>
      <c r="C104" t="s">
        <v>13</v>
      </c>
      <c r="D104">
        <v>10</v>
      </c>
      <c r="E104">
        <v>3.9</v>
      </c>
      <c r="F104" s="1">
        <v>89.125093813374562</v>
      </c>
    </row>
    <row r="105" spans="1:6">
      <c r="A105">
        <v>2018</v>
      </c>
      <c r="B105" t="s">
        <v>2</v>
      </c>
      <c r="C105" t="s">
        <v>46</v>
      </c>
      <c r="D105">
        <v>10</v>
      </c>
      <c r="E105">
        <v>2.16</v>
      </c>
      <c r="F105" s="1">
        <v>12.022644346174133</v>
      </c>
    </row>
    <row r="106" spans="1:6">
      <c r="A106">
        <v>2018</v>
      </c>
      <c r="B106" t="s">
        <v>2</v>
      </c>
      <c r="C106" t="s">
        <v>46</v>
      </c>
      <c r="D106">
        <v>10</v>
      </c>
      <c r="E106">
        <v>2.6</v>
      </c>
      <c r="F106" s="1">
        <v>19.952623149688804</v>
      </c>
    </row>
    <row r="107" spans="1:6">
      <c r="A107">
        <v>2018</v>
      </c>
      <c r="B107" t="s">
        <v>0</v>
      </c>
      <c r="C107" t="s">
        <v>21</v>
      </c>
      <c r="D107">
        <v>10</v>
      </c>
      <c r="E107">
        <v>2.67</v>
      </c>
      <c r="F107" s="1">
        <v>21.627185237270204</v>
      </c>
    </row>
    <row r="108" spans="1:6">
      <c r="A108">
        <v>2018</v>
      </c>
      <c r="B108" t="s">
        <v>2</v>
      </c>
      <c r="C108" t="s">
        <v>13</v>
      </c>
      <c r="D108">
        <v>10</v>
      </c>
      <c r="E108">
        <v>2.33</v>
      </c>
      <c r="F108" s="1">
        <v>14.621771744567187</v>
      </c>
    </row>
    <row r="109" spans="1:6">
      <c r="A109">
        <v>2018</v>
      </c>
      <c r="B109" t="s">
        <v>0</v>
      </c>
      <c r="C109" t="s">
        <v>50</v>
      </c>
      <c r="D109">
        <v>14.9</v>
      </c>
      <c r="E109">
        <v>3.14</v>
      </c>
      <c r="F109" s="1">
        <v>37.153522909717275</v>
      </c>
    </row>
    <row r="110" spans="1:6">
      <c r="A110">
        <v>2018</v>
      </c>
      <c r="B110" t="s">
        <v>2</v>
      </c>
      <c r="C110" t="s">
        <v>51</v>
      </c>
      <c r="D110">
        <v>10.7</v>
      </c>
      <c r="E110">
        <v>2.91</v>
      </c>
      <c r="F110" s="1">
        <v>28.510182675039101</v>
      </c>
    </row>
    <row r="111" spans="1:6">
      <c r="A111">
        <v>2018</v>
      </c>
      <c r="B111" t="s">
        <v>0</v>
      </c>
      <c r="C111" t="s">
        <v>21</v>
      </c>
      <c r="D111">
        <v>10</v>
      </c>
      <c r="E111">
        <v>2.62</v>
      </c>
      <c r="F111" s="1">
        <v>20.4173794466953</v>
      </c>
    </row>
    <row r="112" spans="1:6">
      <c r="A112">
        <v>2018</v>
      </c>
      <c r="B112" t="s">
        <v>2</v>
      </c>
      <c r="C112" t="s">
        <v>13</v>
      </c>
      <c r="D112">
        <v>10</v>
      </c>
      <c r="E112">
        <v>3.03</v>
      </c>
      <c r="F112" s="1">
        <v>32.734069487883822</v>
      </c>
    </row>
    <row r="113" spans="1:6">
      <c r="A113">
        <v>2018</v>
      </c>
      <c r="B113" t="s">
        <v>0</v>
      </c>
      <c r="C113" t="s">
        <v>21</v>
      </c>
      <c r="D113">
        <v>24.6</v>
      </c>
      <c r="E113">
        <v>3</v>
      </c>
      <c r="F113" s="1">
        <v>31.622776601683803</v>
      </c>
    </row>
    <row r="114" spans="1:6">
      <c r="A114">
        <v>2018</v>
      </c>
      <c r="B114" t="s">
        <v>0</v>
      </c>
      <c r="C114" t="s">
        <v>21</v>
      </c>
      <c r="D114">
        <v>10</v>
      </c>
      <c r="E114">
        <v>2.5099999999999998</v>
      </c>
      <c r="F114" s="1">
        <v>17.988709151287878</v>
      </c>
    </row>
    <row r="115" spans="1:6">
      <c r="A115">
        <v>2018</v>
      </c>
      <c r="B115" t="s">
        <v>0</v>
      </c>
      <c r="C115" t="s">
        <v>25</v>
      </c>
      <c r="D115">
        <v>18.600000000000001</v>
      </c>
      <c r="E115">
        <v>2.75</v>
      </c>
      <c r="F115" s="1">
        <v>23.713737056616559</v>
      </c>
    </row>
    <row r="116" spans="1:6">
      <c r="A116">
        <v>2018</v>
      </c>
      <c r="B116" t="s">
        <v>2</v>
      </c>
      <c r="C116" t="s">
        <v>39</v>
      </c>
      <c r="D116">
        <v>10</v>
      </c>
      <c r="E116">
        <v>2.38</v>
      </c>
      <c r="F116" s="1">
        <v>15.488166189124817</v>
      </c>
    </row>
    <row r="117" spans="1:6">
      <c r="A117">
        <v>2018</v>
      </c>
      <c r="B117" t="s">
        <v>0</v>
      </c>
      <c r="C117" t="s">
        <v>30</v>
      </c>
      <c r="D117">
        <v>11.6</v>
      </c>
      <c r="E117">
        <v>2.37</v>
      </c>
      <c r="F117" s="1">
        <v>15.310874616820305</v>
      </c>
    </row>
    <row r="118" spans="1:6">
      <c r="A118">
        <v>2018</v>
      </c>
      <c r="B118" t="s">
        <v>2</v>
      </c>
      <c r="C118" t="s">
        <v>39</v>
      </c>
      <c r="D118">
        <v>17</v>
      </c>
      <c r="E118">
        <v>2.44</v>
      </c>
      <c r="F118" s="1">
        <v>16.595869074375614</v>
      </c>
    </row>
    <row r="119" spans="1:6">
      <c r="A119">
        <v>2018</v>
      </c>
      <c r="B119" t="s">
        <v>2</v>
      </c>
      <c r="C119" t="s">
        <v>46</v>
      </c>
      <c r="D119">
        <v>13.4</v>
      </c>
      <c r="E119">
        <v>2.98</v>
      </c>
      <c r="F119" s="1">
        <v>30.902954325135919</v>
      </c>
    </row>
    <row r="120" spans="1:6">
      <c r="A120">
        <v>2018</v>
      </c>
      <c r="B120" t="s">
        <v>7</v>
      </c>
      <c r="C120" t="s">
        <v>12</v>
      </c>
      <c r="D120">
        <v>10</v>
      </c>
      <c r="E120">
        <v>3.33</v>
      </c>
      <c r="F120" s="1">
        <v>46.238102139926056</v>
      </c>
    </row>
    <row r="121" spans="1:6">
      <c r="A121">
        <v>2018</v>
      </c>
      <c r="B121" t="s">
        <v>2</v>
      </c>
      <c r="C121" t="s">
        <v>6</v>
      </c>
      <c r="D121">
        <v>10.8</v>
      </c>
      <c r="E121">
        <v>2.93</v>
      </c>
      <c r="F121" s="1">
        <v>29.174270140011689</v>
      </c>
    </row>
    <row r="122" spans="1:6">
      <c r="A122">
        <v>2018</v>
      </c>
      <c r="B122" t="s">
        <v>0</v>
      </c>
      <c r="C122" t="s">
        <v>21</v>
      </c>
      <c r="D122">
        <v>12.5</v>
      </c>
      <c r="E122">
        <v>2.5499999999999998</v>
      </c>
      <c r="F122" s="1">
        <v>18.836490894898009</v>
      </c>
    </row>
    <row r="123" spans="1:6">
      <c r="A123">
        <v>2018</v>
      </c>
      <c r="B123" t="s">
        <v>0</v>
      </c>
      <c r="C123" t="s">
        <v>50</v>
      </c>
      <c r="D123">
        <v>10</v>
      </c>
      <c r="E123">
        <v>2.5099999999999998</v>
      </c>
      <c r="F123" s="1">
        <v>17.988709151287878</v>
      </c>
    </row>
    <row r="124" spans="1:6">
      <c r="A124">
        <v>2018</v>
      </c>
      <c r="B124" t="s">
        <v>0</v>
      </c>
      <c r="C124" t="s">
        <v>21</v>
      </c>
      <c r="D124">
        <v>10.3</v>
      </c>
      <c r="E124">
        <v>2.7</v>
      </c>
      <c r="F124" s="1">
        <v>22.387211385683404</v>
      </c>
    </row>
    <row r="125" spans="1:6">
      <c r="A125">
        <v>2018</v>
      </c>
      <c r="B125" t="s">
        <v>0</v>
      </c>
      <c r="C125" t="s">
        <v>21</v>
      </c>
      <c r="D125">
        <v>13.7</v>
      </c>
      <c r="E125">
        <v>2.4500000000000002</v>
      </c>
      <c r="F125" s="1">
        <v>16.788040181225607</v>
      </c>
    </row>
    <row r="126" spans="1:6">
      <c r="A126">
        <v>2018</v>
      </c>
      <c r="B126" t="s">
        <v>0</v>
      </c>
      <c r="C126" t="s">
        <v>21</v>
      </c>
      <c r="D126">
        <v>10</v>
      </c>
      <c r="E126">
        <v>2.56</v>
      </c>
      <c r="F126" s="1">
        <v>19.054607179632477</v>
      </c>
    </row>
    <row r="127" spans="1:6">
      <c r="A127">
        <v>2018</v>
      </c>
      <c r="B127" t="s">
        <v>0</v>
      </c>
      <c r="C127" t="s">
        <v>25</v>
      </c>
      <c r="D127">
        <v>10.199999999999999</v>
      </c>
      <c r="E127">
        <v>2.5499999999999998</v>
      </c>
      <c r="F127" s="1">
        <v>18.836490894898009</v>
      </c>
    </row>
    <row r="128" spans="1:6">
      <c r="A128">
        <v>2018</v>
      </c>
      <c r="B128" t="s">
        <v>2</v>
      </c>
      <c r="C128" t="s">
        <v>26</v>
      </c>
      <c r="D128">
        <v>10</v>
      </c>
      <c r="E128">
        <v>2.25</v>
      </c>
      <c r="F128" s="1">
        <v>13.335214321633245</v>
      </c>
    </row>
    <row r="129" spans="1:6">
      <c r="A129">
        <v>2018</v>
      </c>
      <c r="B129" t="s">
        <v>0</v>
      </c>
      <c r="C129" t="s">
        <v>30</v>
      </c>
      <c r="D129">
        <v>10</v>
      </c>
      <c r="E129">
        <v>2.5499999999999998</v>
      </c>
      <c r="F129" s="1">
        <v>18.836490894898009</v>
      </c>
    </row>
    <row r="130" spans="1:6">
      <c r="A130">
        <v>2018</v>
      </c>
      <c r="B130" t="s">
        <v>2</v>
      </c>
      <c r="C130" t="s">
        <v>46</v>
      </c>
      <c r="D130">
        <v>10.7</v>
      </c>
      <c r="E130">
        <v>2.4500000000000002</v>
      </c>
      <c r="F130" s="1">
        <v>16.788040181225607</v>
      </c>
    </row>
    <row r="131" spans="1:6">
      <c r="A131">
        <v>2018</v>
      </c>
      <c r="B131" t="s">
        <v>0</v>
      </c>
      <c r="C131" t="s">
        <v>25</v>
      </c>
      <c r="D131">
        <v>20.2</v>
      </c>
      <c r="E131">
        <v>2.42</v>
      </c>
      <c r="F131" s="1">
        <v>16.218100973589298</v>
      </c>
    </row>
    <row r="132" spans="1:6">
      <c r="A132">
        <v>2018</v>
      </c>
      <c r="B132" t="s">
        <v>0</v>
      </c>
      <c r="C132" t="s">
        <v>21</v>
      </c>
      <c r="D132">
        <v>10</v>
      </c>
      <c r="E132">
        <v>2.4</v>
      </c>
      <c r="F132" s="1">
        <v>15.848931924611136</v>
      </c>
    </row>
    <row r="133" spans="1:6">
      <c r="A133">
        <v>2018</v>
      </c>
      <c r="B133" t="s">
        <v>2</v>
      </c>
      <c r="C133" t="s">
        <v>58</v>
      </c>
      <c r="D133">
        <v>10</v>
      </c>
      <c r="E133">
        <v>2.63</v>
      </c>
      <c r="F133" s="1">
        <v>20.6538015581053</v>
      </c>
    </row>
    <row r="134" spans="1:6">
      <c r="A134">
        <v>2018</v>
      </c>
      <c r="B134" t="s">
        <v>0</v>
      </c>
      <c r="C134" t="s">
        <v>21</v>
      </c>
      <c r="D134">
        <v>10</v>
      </c>
      <c r="E134">
        <v>2.97</v>
      </c>
      <c r="F134" s="1">
        <v>30.549211132155147</v>
      </c>
    </row>
    <row r="135" spans="1:6">
      <c r="A135">
        <v>2018</v>
      </c>
      <c r="B135" t="s">
        <v>2</v>
      </c>
      <c r="C135" t="s">
        <v>33</v>
      </c>
      <c r="D135">
        <v>22</v>
      </c>
      <c r="E135">
        <v>2.39</v>
      </c>
      <c r="F135" s="1">
        <v>15.6675107010815</v>
      </c>
    </row>
    <row r="136" spans="1:6">
      <c r="A136">
        <v>2018</v>
      </c>
      <c r="B136" t="s">
        <v>0</v>
      </c>
      <c r="C136" t="s">
        <v>21</v>
      </c>
      <c r="D136">
        <v>10</v>
      </c>
      <c r="E136">
        <v>2.38</v>
      </c>
      <c r="F136" s="1">
        <v>15.488166189124817</v>
      </c>
    </row>
    <row r="137" spans="1:6">
      <c r="A137">
        <v>2018</v>
      </c>
      <c r="B137" t="s">
        <v>0</v>
      </c>
      <c r="C137" t="s">
        <v>25</v>
      </c>
      <c r="D137">
        <v>10</v>
      </c>
      <c r="E137">
        <v>2.54</v>
      </c>
      <c r="F137" s="1">
        <v>18.62087136662868</v>
      </c>
    </row>
    <row r="138" spans="1:6">
      <c r="A138">
        <v>2018</v>
      </c>
      <c r="B138" t="s">
        <v>0</v>
      </c>
      <c r="C138" t="s">
        <v>30</v>
      </c>
      <c r="D138">
        <v>12.5</v>
      </c>
      <c r="E138">
        <v>2.8</v>
      </c>
      <c r="F138" s="1">
        <v>25.118864315095799</v>
      </c>
    </row>
    <row r="139" spans="1:6">
      <c r="A139">
        <v>2018</v>
      </c>
      <c r="B139" t="s">
        <v>0</v>
      </c>
      <c r="C139" t="s">
        <v>21</v>
      </c>
      <c r="D139">
        <v>10</v>
      </c>
      <c r="E139">
        <v>2.77</v>
      </c>
      <c r="F139" s="1">
        <v>24.266100950824168</v>
      </c>
    </row>
    <row r="140" spans="1:6">
      <c r="A140">
        <v>2018</v>
      </c>
      <c r="B140" t="s">
        <v>0</v>
      </c>
      <c r="C140" t="s">
        <v>25</v>
      </c>
      <c r="D140">
        <v>14.9</v>
      </c>
      <c r="E140">
        <v>2.79</v>
      </c>
      <c r="F140" s="1">
        <v>24.831331052955715</v>
      </c>
    </row>
    <row r="141" spans="1:6">
      <c r="A141">
        <v>2018</v>
      </c>
      <c r="B141" t="s">
        <v>0</v>
      </c>
      <c r="C141" t="s">
        <v>21</v>
      </c>
      <c r="D141">
        <v>10</v>
      </c>
      <c r="E141">
        <v>3.46</v>
      </c>
      <c r="F141" s="1">
        <v>53.703179637025293</v>
      </c>
    </row>
    <row r="142" spans="1:6">
      <c r="A142">
        <v>2018</v>
      </c>
      <c r="B142" t="s">
        <v>0</v>
      </c>
      <c r="C142" t="s">
        <v>21</v>
      </c>
      <c r="D142">
        <v>11</v>
      </c>
      <c r="E142">
        <v>2.5499999999999998</v>
      </c>
      <c r="F142" s="1">
        <v>18.836490894898009</v>
      </c>
    </row>
    <row r="143" spans="1:6">
      <c r="A143">
        <v>2018</v>
      </c>
      <c r="B143" t="s">
        <v>0</v>
      </c>
      <c r="C143" t="s">
        <v>50</v>
      </c>
      <c r="D143">
        <v>14.3</v>
      </c>
      <c r="E143">
        <v>2.48</v>
      </c>
      <c r="F143" s="1">
        <v>17.378008287493756</v>
      </c>
    </row>
    <row r="144" spans="1:6">
      <c r="A144">
        <v>2018</v>
      </c>
      <c r="B144" t="s">
        <v>0</v>
      </c>
      <c r="C144" t="s">
        <v>21</v>
      </c>
      <c r="D144">
        <v>10</v>
      </c>
      <c r="E144">
        <v>2.38</v>
      </c>
      <c r="F144" s="1">
        <v>15.488166189124817</v>
      </c>
    </row>
    <row r="145" spans="1:6">
      <c r="A145">
        <v>2018</v>
      </c>
      <c r="B145" t="s">
        <v>0</v>
      </c>
      <c r="C145" t="s">
        <v>36</v>
      </c>
      <c r="D145">
        <v>16.3</v>
      </c>
      <c r="E145">
        <v>2.87</v>
      </c>
      <c r="F145" s="1">
        <v>27.227013080779138</v>
      </c>
    </row>
    <row r="146" spans="1:6">
      <c r="A146">
        <v>2018</v>
      </c>
      <c r="B146" t="s">
        <v>0</v>
      </c>
      <c r="C146" t="s">
        <v>50</v>
      </c>
      <c r="D146">
        <v>15.4</v>
      </c>
      <c r="E146">
        <v>2.2400000000000002</v>
      </c>
      <c r="F146" s="1">
        <v>13.182567385564075</v>
      </c>
    </row>
    <row r="147" spans="1:6">
      <c r="A147">
        <v>2018</v>
      </c>
      <c r="B147" t="s">
        <v>2</v>
      </c>
      <c r="C147" t="s">
        <v>33</v>
      </c>
      <c r="D147">
        <v>15.9</v>
      </c>
      <c r="E147">
        <v>2.7</v>
      </c>
      <c r="F147" s="1">
        <v>22.387211385683404</v>
      </c>
    </row>
    <row r="148" spans="1:6">
      <c r="A148">
        <v>2018</v>
      </c>
      <c r="B148" t="s">
        <v>0</v>
      </c>
      <c r="C148" t="s">
        <v>21</v>
      </c>
      <c r="D148">
        <v>11.1</v>
      </c>
      <c r="E148">
        <v>2.52</v>
      </c>
      <c r="F148" s="1">
        <v>18.197008586099841</v>
      </c>
    </row>
    <row r="149" spans="1:6">
      <c r="A149">
        <v>2018</v>
      </c>
      <c r="B149" t="s">
        <v>0</v>
      </c>
      <c r="C149" t="s">
        <v>21</v>
      </c>
      <c r="D149">
        <v>12.7</v>
      </c>
      <c r="E149">
        <v>2.42</v>
      </c>
      <c r="F149" s="1">
        <v>16.218100973589298</v>
      </c>
    </row>
    <row r="150" spans="1:6">
      <c r="A150">
        <v>2018</v>
      </c>
      <c r="B150" t="s">
        <v>0</v>
      </c>
      <c r="C150" t="s">
        <v>21</v>
      </c>
      <c r="D150">
        <v>10</v>
      </c>
      <c r="E150">
        <v>2.4</v>
      </c>
      <c r="F150" s="1">
        <v>15.848931924611136</v>
      </c>
    </row>
    <row r="151" spans="1:6">
      <c r="A151">
        <v>2018</v>
      </c>
      <c r="B151" t="s">
        <v>0</v>
      </c>
      <c r="C151" t="s">
        <v>50</v>
      </c>
      <c r="D151">
        <v>15.6</v>
      </c>
      <c r="E151">
        <v>2.4500000000000002</v>
      </c>
      <c r="F151" s="1">
        <v>16.788040181225607</v>
      </c>
    </row>
    <row r="152" spans="1:6">
      <c r="A152">
        <v>2018</v>
      </c>
      <c r="B152" t="s">
        <v>2</v>
      </c>
      <c r="C152" t="s">
        <v>26</v>
      </c>
      <c r="D152">
        <v>10</v>
      </c>
      <c r="E152">
        <v>2.16</v>
      </c>
      <c r="F152" s="1">
        <v>12.022644346174133</v>
      </c>
    </row>
    <row r="153" spans="1:6">
      <c r="A153">
        <v>2018</v>
      </c>
      <c r="B153" t="s">
        <v>0</v>
      </c>
      <c r="C153" t="s">
        <v>21</v>
      </c>
      <c r="D153">
        <v>10</v>
      </c>
      <c r="E153">
        <v>2.33</v>
      </c>
      <c r="F153" s="1">
        <v>14.621771744567187</v>
      </c>
    </row>
    <row r="154" spans="1:6">
      <c r="A154">
        <v>2018</v>
      </c>
      <c r="B154" t="s">
        <v>0</v>
      </c>
      <c r="C154" t="s">
        <v>30</v>
      </c>
      <c r="D154">
        <v>13.6</v>
      </c>
      <c r="E154">
        <v>2.48</v>
      </c>
      <c r="F154" s="1">
        <v>17.378008287493756</v>
      </c>
    </row>
    <row r="155" spans="1:6">
      <c r="A155">
        <v>2018</v>
      </c>
      <c r="B155" t="s">
        <v>0</v>
      </c>
      <c r="C155" t="s">
        <v>21</v>
      </c>
      <c r="D155">
        <v>10</v>
      </c>
      <c r="E155">
        <v>2.38</v>
      </c>
      <c r="F155" s="1">
        <v>15.488166189124817</v>
      </c>
    </row>
    <row r="156" spans="1:6">
      <c r="A156">
        <v>2018</v>
      </c>
      <c r="B156" t="s">
        <v>2</v>
      </c>
      <c r="C156" t="s">
        <v>39</v>
      </c>
      <c r="D156">
        <v>20.6</v>
      </c>
      <c r="E156">
        <v>2.4900000000000002</v>
      </c>
      <c r="F156" s="1">
        <v>17.579236139586936</v>
      </c>
    </row>
    <row r="157" spans="1:6">
      <c r="A157">
        <v>2018</v>
      </c>
      <c r="B157" t="s">
        <v>0</v>
      </c>
      <c r="C157" t="s">
        <v>21</v>
      </c>
      <c r="D157">
        <v>10</v>
      </c>
      <c r="E157">
        <v>2.35</v>
      </c>
      <c r="F157" s="1">
        <v>14.96235656094434</v>
      </c>
    </row>
    <row r="158" spans="1:6">
      <c r="A158">
        <v>2018</v>
      </c>
      <c r="B158" t="s">
        <v>0</v>
      </c>
      <c r="C158" t="s">
        <v>21</v>
      </c>
      <c r="D158">
        <v>10.1</v>
      </c>
      <c r="E158">
        <v>2.3199999999999998</v>
      </c>
      <c r="F158" s="1">
        <v>14.454397707459275</v>
      </c>
    </row>
    <row r="159" spans="1:6">
      <c r="A159">
        <v>2018</v>
      </c>
      <c r="B159" t="s">
        <v>0</v>
      </c>
      <c r="C159" t="s">
        <v>21</v>
      </c>
      <c r="D159">
        <v>10</v>
      </c>
      <c r="E159">
        <v>2.35</v>
      </c>
      <c r="F159" s="1">
        <v>14.96235656094434</v>
      </c>
    </row>
    <row r="160" spans="1:6">
      <c r="A160">
        <v>2018</v>
      </c>
      <c r="B160" t="s">
        <v>2</v>
      </c>
      <c r="C160" t="s">
        <v>13</v>
      </c>
      <c r="D160">
        <v>10</v>
      </c>
      <c r="E160">
        <v>2.36</v>
      </c>
      <c r="F160" s="1">
        <v>15.135612484362087</v>
      </c>
    </row>
    <row r="161" spans="1:6">
      <c r="A161">
        <v>2018</v>
      </c>
      <c r="B161" t="s">
        <v>0</v>
      </c>
      <c r="C161" t="s">
        <v>21</v>
      </c>
      <c r="D161">
        <v>10</v>
      </c>
      <c r="E161">
        <v>2.48</v>
      </c>
      <c r="F161" s="1">
        <v>17.378008287493756</v>
      </c>
    </row>
    <row r="162" spans="1:6">
      <c r="A162">
        <v>2018</v>
      </c>
      <c r="B162" t="s">
        <v>2</v>
      </c>
      <c r="C162" t="s">
        <v>26</v>
      </c>
      <c r="D162">
        <v>10</v>
      </c>
      <c r="E162">
        <v>2.4500000000000002</v>
      </c>
      <c r="F162" s="1">
        <v>16.788040181225607</v>
      </c>
    </row>
    <row r="163" spans="1:6">
      <c r="A163">
        <v>2018</v>
      </c>
      <c r="B163" t="s">
        <v>0</v>
      </c>
      <c r="C163" t="s">
        <v>50</v>
      </c>
      <c r="D163">
        <v>10</v>
      </c>
      <c r="E163">
        <v>2.4700000000000002</v>
      </c>
      <c r="F163" s="1">
        <v>17.179083871575891</v>
      </c>
    </row>
    <row r="164" spans="1:6">
      <c r="A164">
        <v>2018</v>
      </c>
      <c r="B164" t="s">
        <v>0</v>
      </c>
      <c r="C164" t="s">
        <v>21</v>
      </c>
      <c r="D164">
        <v>10</v>
      </c>
      <c r="E164">
        <v>2.54</v>
      </c>
      <c r="F164" s="1">
        <v>18.62087136662868</v>
      </c>
    </row>
    <row r="165" spans="1:6">
      <c r="A165">
        <v>2018</v>
      </c>
      <c r="B165" t="s">
        <v>2</v>
      </c>
      <c r="C165" t="s">
        <v>6</v>
      </c>
      <c r="D165">
        <v>10</v>
      </c>
      <c r="E165">
        <v>2.57</v>
      </c>
      <c r="F165" s="1">
        <v>19.275249131909362</v>
      </c>
    </row>
    <row r="166" spans="1:6">
      <c r="A166">
        <v>2018</v>
      </c>
      <c r="B166" t="s">
        <v>2</v>
      </c>
      <c r="C166" t="s">
        <v>37</v>
      </c>
      <c r="D166">
        <v>10</v>
      </c>
      <c r="E166">
        <v>2.4300000000000002</v>
      </c>
      <c r="F166" s="1">
        <v>16.405897731995399</v>
      </c>
    </row>
    <row r="167" spans="1:6">
      <c r="A167">
        <v>2018</v>
      </c>
      <c r="B167" t="s">
        <v>0</v>
      </c>
      <c r="C167" t="s">
        <v>25</v>
      </c>
      <c r="D167">
        <v>16.899999999999999</v>
      </c>
      <c r="E167">
        <v>2.59</v>
      </c>
      <c r="F167" s="1">
        <v>19.724227361148539</v>
      </c>
    </row>
    <row r="168" spans="1:6">
      <c r="A168">
        <v>2018</v>
      </c>
      <c r="B168" t="s">
        <v>0</v>
      </c>
      <c r="C168" t="s">
        <v>30</v>
      </c>
      <c r="D168">
        <v>10</v>
      </c>
      <c r="E168">
        <v>2.27</v>
      </c>
      <c r="F168" s="1">
        <v>13.645831365889249</v>
      </c>
    </row>
    <row r="169" spans="1:6">
      <c r="A169">
        <v>2018</v>
      </c>
      <c r="B169" t="s">
        <v>0</v>
      </c>
      <c r="C169" t="s">
        <v>21</v>
      </c>
      <c r="D169">
        <v>10</v>
      </c>
      <c r="E169">
        <v>2.77</v>
      </c>
      <c r="F169" s="1">
        <v>24.266100950824168</v>
      </c>
    </row>
    <row r="170" spans="1:6">
      <c r="A170">
        <v>2018</v>
      </c>
      <c r="B170" t="s">
        <v>0</v>
      </c>
      <c r="C170" t="s">
        <v>21</v>
      </c>
      <c r="D170">
        <v>10</v>
      </c>
      <c r="E170">
        <v>2.57</v>
      </c>
      <c r="F170" s="1">
        <v>19.275249131909362</v>
      </c>
    </row>
    <row r="171" spans="1:6">
      <c r="A171">
        <v>2018</v>
      </c>
      <c r="B171" t="s">
        <v>0</v>
      </c>
      <c r="C171" t="s">
        <v>21</v>
      </c>
      <c r="D171">
        <v>12.6</v>
      </c>
      <c r="E171">
        <v>2.4300000000000002</v>
      </c>
      <c r="F171" s="1">
        <v>16.405897731995399</v>
      </c>
    </row>
    <row r="172" spans="1:6">
      <c r="A172">
        <v>2018</v>
      </c>
      <c r="B172" t="s">
        <v>0</v>
      </c>
      <c r="C172" t="s">
        <v>21</v>
      </c>
      <c r="D172">
        <v>12.3</v>
      </c>
      <c r="E172">
        <v>2.98</v>
      </c>
      <c r="F172" s="1">
        <v>30.902954325135919</v>
      </c>
    </row>
    <row r="173" spans="1:6">
      <c r="A173">
        <v>2018</v>
      </c>
      <c r="B173" t="s">
        <v>0</v>
      </c>
      <c r="C173" t="s">
        <v>36</v>
      </c>
      <c r="D173">
        <v>34.799999999999997</v>
      </c>
      <c r="E173">
        <v>3.43</v>
      </c>
      <c r="F173" s="1">
        <v>51.880003892896134</v>
      </c>
    </row>
    <row r="174" spans="1:6">
      <c r="A174">
        <v>2018</v>
      </c>
      <c r="B174" t="s">
        <v>0</v>
      </c>
      <c r="C174" t="s">
        <v>21</v>
      </c>
      <c r="D174">
        <v>10.4</v>
      </c>
      <c r="E174">
        <v>3.56</v>
      </c>
      <c r="F174" s="1">
        <v>60.255958607435822</v>
      </c>
    </row>
    <row r="175" spans="1:6">
      <c r="A175">
        <v>2018</v>
      </c>
      <c r="B175" t="s">
        <v>0</v>
      </c>
      <c r="C175" t="s">
        <v>21</v>
      </c>
      <c r="D175">
        <v>10</v>
      </c>
      <c r="E175">
        <v>2.73</v>
      </c>
      <c r="F175" s="1">
        <v>23.173946499684792</v>
      </c>
    </row>
    <row r="176" spans="1:6">
      <c r="A176">
        <v>2018</v>
      </c>
      <c r="B176" t="s">
        <v>2</v>
      </c>
      <c r="C176" t="s">
        <v>46</v>
      </c>
      <c r="D176">
        <v>10</v>
      </c>
      <c r="E176">
        <v>2.4</v>
      </c>
      <c r="F176" s="1">
        <v>15.848931924611136</v>
      </c>
    </row>
    <row r="177" spans="1:6">
      <c r="A177">
        <v>2018</v>
      </c>
      <c r="B177" t="s">
        <v>0</v>
      </c>
      <c r="C177" t="s">
        <v>21</v>
      </c>
      <c r="D177">
        <v>11.2</v>
      </c>
      <c r="E177">
        <v>2.88</v>
      </c>
      <c r="F177" s="1">
        <v>27.542287033381665</v>
      </c>
    </row>
    <row r="178" spans="1:6">
      <c r="A178">
        <v>2018</v>
      </c>
      <c r="B178" t="s">
        <v>0</v>
      </c>
      <c r="C178" t="s">
        <v>21</v>
      </c>
      <c r="D178">
        <v>10</v>
      </c>
      <c r="E178">
        <v>2.72</v>
      </c>
      <c r="F178" s="1">
        <v>22.908676527677738</v>
      </c>
    </row>
    <row r="179" spans="1:6">
      <c r="A179">
        <v>2018</v>
      </c>
      <c r="B179" t="s">
        <v>2</v>
      </c>
      <c r="C179" t="s">
        <v>26</v>
      </c>
      <c r="D179">
        <v>10</v>
      </c>
      <c r="E179">
        <v>2.52</v>
      </c>
      <c r="F179" s="1">
        <v>18.197008586099841</v>
      </c>
    </row>
    <row r="180" spans="1:6">
      <c r="A180">
        <v>2018</v>
      </c>
      <c r="B180" t="s">
        <v>0</v>
      </c>
      <c r="C180" t="s">
        <v>21</v>
      </c>
      <c r="D180">
        <v>10</v>
      </c>
      <c r="E180">
        <v>2.5499999999999998</v>
      </c>
      <c r="F180" s="1">
        <v>18.836490894898009</v>
      </c>
    </row>
    <row r="181" spans="1:6">
      <c r="A181">
        <v>2018</v>
      </c>
      <c r="B181" t="s">
        <v>0</v>
      </c>
      <c r="C181" t="s">
        <v>25</v>
      </c>
      <c r="D181">
        <v>10</v>
      </c>
      <c r="E181">
        <v>2.6</v>
      </c>
      <c r="F181" s="1">
        <v>19.952623149688804</v>
      </c>
    </row>
    <row r="182" spans="1:6">
      <c r="A182">
        <v>2018</v>
      </c>
      <c r="B182" t="s">
        <v>0</v>
      </c>
      <c r="C182" t="s">
        <v>21</v>
      </c>
      <c r="D182">
        <v>10</v>
      </c>
      <c r="E182">
        <v>2.4700000000000002</v>
      </c>
      <c r="F182" s="1">
        <v>17.179083871575891</v>
      </c>
    </row>
    <row r="183" spans="1:6">
      <c r="A183">
        <v>2018</v>
      </c>
      <c r="B183" t="s">
        <v>0</v>
      </c>
      <c r="C183" t="s">
        <v>21</v>
      </c>
      <c r="D183">
        <v>10</v>
      </c>
      <c r="E183">
        <v>2.75</v>
      </c>
      <c r="F183" s="1">
        <v>23.713737056616559</v>
      </c>
    </row>
    <row r="184" spans="1:6">
      <c r="A184">
        <v>2018</v>
      </c>
      <c r="B184" t="s">
        <v>2</v>
      </c>
      <c r="C184" t="s">
        <v>33</v>
      </c>
      <c r="D184">
        <v>16.100000000000001</v>
      </c>
      <c r="E184">
        <v>2.84</v>
      </c>
      <c r="F184" s="1">
        <v>26.302679918953825</v>
      </c>
    </row>
    <row r="185" spans="1:6">
      <c r="A185">
        <v>2018</v>
      </c>
      <c r="B185" t="s">
        <v>0</v>
      </c>
      <c r="C185" t="s">
        <v>21</v>
      </c>
      <c r="D185">
        <v>10</v>
      </c>
      <c r="E185">
        <v>2.86</v>
      </c>
      <c r="F185" s="1">
        <v>26.915348039269158</v>
      </c>
    </row>
    <row r="186" spans="1:6">
      <c r="A186">
        <v>2018</v>
      </c>
      <c r="B186" t="s">
        <v>0</v>
      </c>
      <c r="C186" t="s">
        <v>21</v>
      </c>
      <c r="D186">
        <v>10</v>
      </c>
      <c r="E186">
        <v>2.82</v>
      </c>
      <c r="F186" s="1">
        <v>25.703957827688647</v>
      </c>
    </row>
    <row r="187" spans="1:6">
      <c r="A187">
        <v>2018</v>
      </c>
      <c r="B187" t="s">
        <v>0</v>
      </c>
      <c r="C187" t="s">
        <v>21</v>
      </c>
      <c r="D187">
        <v>10.9</v>
      </c>
      <c r="E187">
        <v>3.22</v>
      </c>
      <c r="F187" s="1">
        <v>40.738027780411301</v>
      </c>
    </row>
    <row r="188" spans="1:6">
      <c r="A188">
        <v>2018</v>
      </c>
      <c r="B188" t="s">
        <v>2</v>
      </c>
      <c r="C188" t="s">
        <v>37</v>
      </c>
      <c r="D188">
        <v>10</v>
      </c>
      <c r="E188">
        <v>2.5</v>
      </c>
      <c r="F188" s="1">
        <v>17.782794100389236</v>
      </c>
    </row>
    <row r="189" spans="1:6">
      <c r="A189">
        <v>2018</v>
      </c>
      <c r="B189" t="s">
        <v>0</v>
      </c>
      <c r="C189" t="s">
        <v>30</v>
      </c>
      <c r="D189">
        <v>10</v>
      </c>
      <c r="E189">
        <v>2.61</v>
      </c>
      <c r="F189" s="1">
        <v>20.183663636815609</v>
      </c>
    </row>
    <row r="190" spans="1:6">
      <c r="A190">
        <v>2018</v>
      </c>
      <c r="B190" t="s">
        <v>2</v>
      </c>
      <c r="C190" t="s">
        <v>46</v>
      </c>
      <c r="D190">
        <v>10</v>
      </c>
      <c r="E190">
        <v>3.4</v>
      </c>
      <c r="F190" s="1">
        <v>50.118723362727238</v>
      </c>
    </row>
    <row r="191" spans="1:6">
      <c r="A191">
        <v>2018</v>
      </c>
      <c r="B191" t="s">
        <v>0</v>
      </c>
      <c r="C191" t="s">
        <v>28</v>
      </c>
      <c r="D191">
        <v>10</v>
      </c>
      <c r="E191">
        <v>3.42</v>
      </c>
      <c r="F191" s="1">
        <v>51.28613839913649</v>
      </c>
    </row>
    <row r="192" spans="1:6">
      <c r="A192">
        <v>2018</v>
      </c>
      <c r="B192" t="s">
        <v>0</v>
      </c>
      <c r="C192" t="s">
        <v>1</v>
      </c>
      <c r="D192">
        <v>10</v>
      </c>
      <c r="E192">
        <v>3.15</v>
      </c>
      <c r="F192" s="1">
        <v>37.583740428844422</v>
      </c>
    </row>
    <row r="193" spans="1:6">
      <c r="A193">
        <v>2018</v>
      </c>
      <c r="B193" t="s">
        <v>0</v>
      </c>
      <c r="C193" t="s">
        <v>25</v>
      </c>
      <c r="D193">
        <v>14.4</v>
      </c>
      <c r="E193">
        <v>2.76</v>
      </c>
      <c r="F193" s="1">
        <v>23.988329190194907</v>
      </c>
    </row>
    <row r="194" spans="1:6">
      <c r="A194">
        <v>2018</v>
      </c>
      <c r="B194" t="s">
        <v>0</v>
      </c>
      <c r="C194" t="s">
        <v>21</v>
      </c>
      <c r="D194">
        <v>22.8</v>
      </c>
      <c r="E194">
        <v>2.64</v>
      </c>
      <c r="F194" s="1">
        <v>20.8929613085404</v>
      </c>
    </row>
    <row r="195" spans="1:6">
      <c r="A195">
        <v>2018</v>
      </c>
      <c r="B195" t="s">
        <v>0</v>
      </c>
      <c r="C195" t="s">
        <v>36</v>
      </c>
      <c r="D195">
        <v>10</v>
      </c>
      <c r="E195">
        <v>2.72</v>
      </c>
      <c r="F195" s="1">
        <v>22.908676527677738</v>
      </c>
    </row>
    <row r="196" spans="1:6">
      <c r="A196">
        <v>2018</v>
      </c>
      <c r="B196" t="s">
        <v>7</v>
      </c>
      <c r="C196" t="s">
        <v>12</v>
      </c>
      <c r="D196">
        <v>10</v>
      </c>
      <c r="E196">
        <v>3.48</v>
      </c>
      <c r="F196" s="1">
        <v>54.95408738576247</v>
      </c>
    </row>
    <row r="197" spans="1:6">
      <c r="A197">
        <v>2018</v>
      </c>
      <c r="B197" t="s">
        <v>2</v>
      </c>
      <c r="C197" t="s">
        <v>26</v>
      </c>
      <c r="D197">
        <v>10</v>
      </c>
      <c r="E197">
        <v>3.76</v>
      </c>
      <c r="F197" s="1">
        <v>75.857757502918361</v>
      </c>
    </row>
    <row r="198" spans="1:6">
      <c r="A198">
        <v>2018</v>
      </c>
      <c r="B198" t="s">
        <v>0</v>
      </c>
      <c r="C198" t="s">
        <v>36</v>
      </c>
      <c r="D198">
        <v>18.600000000000001</v>
      </c>
      <c r="E198">
        <v>3.17</v>
      </c>
      <c r="F198" s="1">
        <v>38.45917820453537</v>
      </c>
    </row>
    <row r="199" spans="1:6">
      <c r="A199">
        <v>2018</v>
      </c>
      <c r="B199" t="s">
        <v>0</v>
      </c>
      <c r="C199" t="s">
        <v>21</v>
      </c>
      <c r="D199">
        <v>13.8</v>
      </c>
      <c r="E199">
        <v>2.78</v>
      </c>
      <c r="F199" s="1">
        <v>24.547089156850305</v>
      </c>
    </row>
    <row r="200" spans="1:6">
      <c r="A200">
        <v>2018</v>
      </c>
      <c r="B200" t="s">
        <v>2</v>
      </c>
      <c r="C200" t="s">
        <v>58</v>
      </c>
      <c r="D200">
        <v>10</v>
      </c>
      <c r="E200">
        <v>3.18</v>
      </c>
      <c r="F200" s="1">
        <v>38.904514499428075</v>
      </c>
    </row>
    <row r="201" spans="1:6">
      <c r="A201">
        <v>2018</v>
      </c>
      <c r="B201" t="s">
        <v>2</v>
      </c>
      <c r="C201" t="s">
        <v>46</v>
      </c>
      <c r="D201">
        <v>10</v>
      </c>
      <c r="E201">
        <v>2.85</v>
      </c>
      <c r="F201" s="1">
        <v>26.607250597988113</v>
      </c>
    </row>
    <row r="202" spans="1:6">
      <c r="A202">
        <v>2018</v>
      </c>
      <c r="B202" t="s">
        <v>2</v>
      </c>
      <c r="C202" t="s">
        <v>6</v>
      </c>
      <c r="D202">
        <v>10</v>
      </c>
      <c r="E202">
        <v>3.94</v>
      </c>
      <c r="F202" s="1">
        <v>93.325430079699174</v>
      </c>
    </row>
    <row r="203" spans="1:6">
      <c r="A203">
        <v>2018</v>
      </c>
      <c r="B203" t="s">
        <v>0</v>
      </c>
      <c r="C203" t="s">
        <v>30</v>
      </c>
      <c r="D203">
        <v>14.1</v>
      </c>
      <c r="E203">
        <v>2.94</v>
      </c>
      <c r="F203" s="1">
        <v>29.512092266663863</v>
      </c>
    </row>
    <row r="204" spans="1:6">
      <c r="A204">
        <v>2018</v>
      </c>
      <c r="B204" t="s">
        <v>0</v>
      </c>
      <c r="C204" t="s">
        <v>30</v>
      </c>
      <c r="D204">
        <v>12.3</v>
      </c>
      <c r="E204">
        <v>2.71</v>
      </c>
      <c r="F204" s="1">
        <v>22.646443075930605</v>
      </c>
    </row>
    <row r="205" spans="1:6">
      <c r="A205">
        <v>2018</v>
      </c>
      <c r="B205" t="s">
        <v>0</v>
      </c>
      <c r="C205" t="s">
        <v>14</v>
      </c>
      <c r="D205">
        <v>29.4</v>
      </c>
      <c r="E205">
        <v>2.9</v>
      </c>
      <c r="F205" s="1">
        <v>28.183829312644548</v>
      </c>
    </row>
    <row r="206" spans="1:6">
      <c r="A206">
        <v>2018</v>
      </c>
      <c r="B206" t="s">
        <v>0</v>
      </c>
      <c r="C206" t="s">
        <v>30</v>
      </c>
      <c r="D206">
        <v>10.1</v>
      </c>
      <c r="E206">
        <v>3.34</v>
      </c>
      <c r="F206" s="1">
        <v>46.773514128719818</v>
      </c>
    </row>
    <row r="207" spans="1:6">
      <c r="A207">
        <v>2018</v>
      </c>
      <c r="B207" t="s">
        <v>0</v>
      </c>
      <c r="C207" t="s">
        <v>21</v>
      </c>
      <c r="D207">
        <v>10</v>
      </c>
      <c r="E207">
        <v>2.92</v>
      </c>
      <c r="F207" s="1">
        <v>28.840315031266066</v>
      </c>
    </row>
    <row r="208" spans="1:6">
      <c r="A208">
        <v>2018</v>
      </c>
      <c r="B208" t="s">
        <v>0</v>
      </c>
      <c r="C208" t="s">
        <v>30</v>
      </c>
      <c r="D208">
        <v>10</v>
      </c>
      <c r="E208">
        <v>2.88</v>
      </c>
      <c r="F208" s="1">
        <v>27.542287033381665</v>
      </c>
    </row>
    <row r="209" spans="1:6">
      <c r="A209">
        <v>2018</v>
      </c>
      <c r="B209" t="s">
        <v>0</v>
      </c>
      <c r="C209" t="s">
        <v>21</v>
      </c>
      <c r="D209">
        <v>10</v>
      </c>
      <c r="E209">
        <v>2.97</v>
      </c>
      <c r="F209" s="1">
        <v>30.549211132155147</v>
      </c>
    </row>
    <row r="210" spans="1:6">
      <c r="A210">
        <v>2018</v>
      </c>
      <c r="B210" t="s">
        <v>0</v>
      </c>
      <c r="C210" t="s">
        <v>21</v>
      </c>
      <c r="D210">
        <v>10</v>
      </c>
      <c r="E210">
        <v>3.48</v>
      </c>
      <c r="F210" s="1">
        <v>54.95408738576247</v>
      </c>
    </row>
    <row r="211" spans="1:6">
      <c r="A211">
        <v>2018</v>
      </c>
      <c r="B211" t="s">
        <v>0</v>
      </c>
      <c r="C211" t="s">
        <v>25</v>
      </c>
      <c r="D211">
        <v>26</v>
      </c>
      <c r="E211">
        <v>2.95</v>
      </c>
      <c r="F211" s="1">
        <v>29.853826189179614</v>
      </c>
    </row>
    <row r="212" spans="1:6">
      <c r="A212">
        <v>2018</v>
      </c>
      <c r="B212" t="s">
        <v>0</v>
      </c>
      <c r="C212" t="s">
        <v>21</v>
      </c>
      <c r="D212">
        <v>10.9</v>
      </c>
      <c r="E212">
        <v>3.15</v>
      </c>
      <c r="F212" s="1">
        <v>37.583740428844422</v>
      </c>
    </row>
    <row r="213" spans="1:6">
      <c r="A213">
        <v>2018</v>
      </c>
      <c r="B213" t="s">
        <v>0</v>
      </c>
      <c r="C213" t="s">
        <v>50</v>
      </c>
      <c r="D213">
        <v>10</v>
      </c>
      <c r="E213">
        <v>2.79</v>
      </c>
      <c r="F213" s="1">
        <v>24.831331052955715</v>
      </c>
    </row>
    <row r="214" spans="1:6">
      <c r="A214">
        <v>2018</v>
      </c>
      <c r="B214" t="s">
        <v>0</v>
      </c>
      <c r="C214" t="s">
        <v>30</v>
      </c>
      <c r="D214">
        <v>12.3</v>
      </c>
      <c r="E214">
        <v>2.72</v>
      </c>
      <c r="F214" s="1">
        <v>22.908676527677738</v>
      </c>
    </row>
    <row r="215" spans="1:6">
      <c r="A215">
        <v>2018</v>
      </c>
      <c r="B215" t="s">
        <v>0</v>
      </c>
      <c r="C215" t="s">
        <v>21</v>
      </c>
      <c r="D215">
        <v>14</v>
      </c>
      <c r="E215">
        <v>3.54</v>
      </c>
      <c r="F215" s="1">
        <v>58.884365535558949</v>
      </c>
    </row>
    <row r="216" spans="1:6">
      <c r="A216">
        <v>2018</v>
      </c>
      <c r="B216" t="s">
        <v>0</v>
      </c>
      <c r="C216" t="s">
        <v>50</v>
      </c>
      <c r="D216">
        <v>14.4</v>
      </c>
      <c r="E216">
        <v>2.78</v>
      </c>
      <c r="F216" s="1">
        <v>24.547089156850305</v>
      </c>
    </row>
    <row r="217" spans="1:6">
      <c r="A217">
        <v>2018</v>
      </c>
      <c r="B217" t="s">
        <v>0</v>
      </c>
      <c r="C217" t="s">
        <v>21</v>
      </c>
      <c r="D217">
        <v>12.5</v>
      </c>
      <c r="E217">
        <v>3.58</v>
      </c>
      <c r="F217" s="1">
        <v>61.659500186148257</v>
      </c>
    </row>
    <row r="218" spans="1:6">
      <c r="A218">
        <v>2018</v>
      </c>
      <c r="B218" t="s">
        <v>2</v>
      </c>
      <c r="C218" t="s">
        <v>26</v>
      </c>
      <c r="D218">
        <v>10</v>
      </c>
      <c r="E218">
        <v>2.63</v>
      </c>
      <c r="F218" s="1">
        <v>20.6538015581053</v>
      </c>
    </row>
    <row r="219" spans="1:6">
      <c r="A219">
        <v>2018</v>
      </c>
      <c r="B219" t="s">
        <v>2</v>
      </c>
      <c r="C219" t="s">
        <v>51</v>
      </c>
      <c r="D219">
        <v>10</v>
      </c>
      <c r="E219">
        <v>2.66</v>
      </c>
      <c r="F219" s="1">
        <v>21.379620895022335</v>
      </c>
    </row>
    <row r="220" spans="1:6">
      <c r="A220">
        <v>2018</v>
      </c>
      <c r="B220" t="s">
        <v>2</v>
      </c>
      <c r="C220" t="s">
        <v>26</v>
      </c>
      <c r="D220">
        <v>11.6</v>
      </c>
      <c r="E220">
        <v>3.59</v>
      </c>
      <c r="F220" s="1">
        <v>62.373483548241964</v>
      </c>
    </row>
    <row r="221" spans="1:6">
      <c r="A221">
        <v>2018</v>
      </c>
      <c r="B221" t="s">
        <v>2</v>
      </c>
      <c r="C221" t="s">
        <v>42</v>
      </c>
      <c r="D221">
        <v>22.7</v>
      </c>
      <c r="E221">
        <v>2.88</v>
      </c>
      <c r="F221" s="1">
        <v>27.542287033381665</v>
      </c>
    </row>
    <row r="222" spans="1:6">
      <c r="A222">
        <v>2018</v>
      </c>
      <c r="B222" t="s">
        <v>0</v>
      </c>
      <c r="C222" t="s">
        <v>30</v>
      </c>
      <c r="D222">
        <v>12.3</v>
      </c>
      <c r="E222">
        <v>2.92</v>
      </c>
      <c r="F222" s="1">
        <v>28.840315031266066</v>
      </c>
    </row>
    <row r="223" spans="1:6">
      <c r="A223">
        <v>2018</v>
      </c>
      <c r="B223" t="s">
        <v>2</v>
      </c>
      <c r="C223" t="s">
        <v>13</v>
      </c>
      <c r="D223">
        <v>10</v>
      </c>
      <c r="E223">
        <v>3.66</v>
      </c>
      <c r="F223" s="1">
        <v>67.60829753919819</v>
      </c>
    </row>
    <row r="224" spans="1:6">
      <c r="A224">
        <v>2018</v>
      </c>
      <c r="B224" t="s">
        <v>2</v>
      </c>
      <c r="C224" t="s">
        <v>39</v>
      </c>
      <c r="D224">
        <v>10</v>
      </c>
      <c r="E224">
        <v>3.61</v>
      </c>
      <c r="F224" s="1">
        <v>63.826348619054905</v>
      </c>
    </row>
    <row r="225" spans="1:6">
      <c r="A225">
        <v>2018</v>
      </c>
      <c r="B225" t="s">
        <v>0</v>
      </c>
      <c r="C225" t="s">
        <v>21</v>
      </c>
      <c r="D225">
        <v>10</v>
      </c>
      <c r="E225">
        <v>2.73</v>
      </c>
      <c r="F225" s="1">
        <v>23.173946499684792</v>
      </c>
    </row>
    <row r="226" spans="1:6">
      <c r="A226">
        <v>2018</v>
      </c>
      <c r="B226" t="s">
        <v>0</v>
      </c>
      <c r="C226" t="s">
        <v>60</v>
      </c>
      <c r="D226">
        <v>32.6</v>
      </c>
      <c r="E226">
        <v>2.84</v>
      </c>
      <c r="F226" s="1">
        <v>26.302679918953825</v>
      </c>
    </row>
    <row r="227" spans="1:6">
      <c r="A227">
        <v>2018</v>
      </c>
      <c r="B227" t="s">
        <v>2</v>
      </c>
      <c r="C227" t="s">
        <v>13</v>
      </c>
      <c r="D227">
        <v>10.1</v>
      </c>
      <c r="E227">
        <v>3.73</v>
      </c>
      <c r="F227" s="1">
        <v>73.2824533138904</v>
      </c>
    </row>
    <row r="228" spans="1:6">
      <c r="A228">
        <v>2018</v>
      </c>
      <c r="B228" t="s">
        <v>0</v>
      </c>
      <c r="C228" t="s">
        <v>21</v>
      </c>
      <c r="D228">
        <v>10</v>
      </c>
      <c r="E228">
        <v>2.91</v>
      </c>
      <c r="F228" s="1">
        <v>28.510182675039101</v>
      </c>
    </row>
    <row r="229" spans="1:6">
      <c r="A229">
        <v>2018</v>
      </c>
      <c r="B229" t="s">
        <v>0</v>
      </c>
      <c r="C229" t="s">
        <v>21</v>
      </c>
      <c r="D229">
        <v>13.3</v>
      </c>
      <c r="E229">
        <v>3.09</v>
      </c>
      <c r="F229" s="1">
        <v>35.075187395256812</v>
      </c>
    </row>
    <row r="230" spans="1:6">
      <c r="A230">
        <v>2018</v>
      </c>
      <c r="B230" t="s">
        <v>2</v>
      </c>
      <c r="C230" t="s">
        <v>58</v>
      </c>
      <c r="D230">
        <v>10</v>
      </c>
      <c r="E230">
        <v>3.74</v>
      </c>
      <c r="F230" s="1">
        <v>74.131024130091816</v>
      </c>
    </row>
    <row r="231" spans="1:6">
      <c r="A231">
        <v>2018</v>
      </c>
      <c r="B231" t="s">
        <v>2</v>
      </c>
      <c r="C231" t="s">
        <v>49</v>
      </c>
      <c r="D231">
        <v>10.199999999999999</v>
      </c>
      <c r="E231">
        <v>2.71</v>
      </c>
      <c r="F231" s="1">
        <v>22.646443075930605</v>
      </c>
    </row>
    <row r="232" spans="1:6">
      <c r="A232">
        <v>2018</v>
      </c>
      <c r="B232" t="s">
        <v>0</v>
      </c>
      <c r="C232" t="s">
        <v>25</v>
      </c>
      <c r="D232">
        <v>12.6</v>
      </c>
      <c r="E232">
        <v>2.98</v>
      </c>
      <c r="F232" s="1">
        <v>30.902954325135919</v>
      </c>
    </row>
    <row r="233" spans="1:6">
      <c r="A233">
        <v>2018</v>
      </c>
      <c r="B233" t="s">
        <v>0</v>
      </c>
      <c r="C233" t="s">
        <v>21</v>
      </c>
      <c r="D233">
        <v>12.5</v>
      </c>
      <c r="E233">
        <v>3.01</v>
      </c>
      <c r="F233" s="1">
        <v>31.98895109691399</v>
      </c>
    </row>
    <row r="234" spans="1:6">
      <c r="A234">
        <v>2018</v>
      </c>
      <c r="B234" t="s">
        <v>2</v>
      </c>
      <c r="C234" t="s">
        <v>33</v>
      </c>
      <c r="D234">
        <v>21</v>
      </c>
      <c r="E234">
        <v>3.13</v>
      </c>
      <c r="F234" s="1">
        <v>36.728230049808474</v>
      </c>
    </row>
    <row r="235" spans="1:6">
      <c r="A235">
        <v>2018</v>
      </c>
      <c r="B235" t="s">
        <v>0</v>
      </c>
      <c r="C235" t="s">
        <v>21</v>
      </c>
      <c r="D235">
        <v>12.7</v>
      </c>
      <c r="E235">
        <v>2.83</v>
      </c>
      <c r="F235" s="1">
        <v>26.001595631652727</v>
      </c>
    </row>
    <row r="236" spans="1:6">
      <c r="A236">
        <v>2018</v>
      </c>
      <c r="B236" t="s">
        <v>2</v>
      </c>
      <c r="C236" t="s">
        <v>35</v>
      </c>
      <c r="D236">
        <v>21.1</v>
      </c>
      <c r="E236">
        <v>2.89</v>
      </c>
      <c r="F236" s="1">
        <v>27.861211686297715</v>
      </c>
    </row>
    <row r="237" spans="1:6">
      <c r="A237">
        <v>2018</v>
      </c>
      <c r="B237" t="s">
        <v>2</v>
      </c>
      <c r="C237" t="s">
        <v>37</v>
      </c>
      <c r="D237">
        <v>10</v>
      </c>
      <c r="E237">
        <v>3.16</v>
      </c>
      <c r="F237" s="1">
        <v>38.018939632056139</v>
      </c>
    </row>
    <row r="238" spans="1:6">
      <c r="A238">
        <v>2018</v>
      </c>
      <c r="B238" t="s">
        <v>0</v>
      </c>
      <c r="C238" t="s">
        <v>21</v>
      </c>
      <c r="D238">
        <v>10</v>
      </c>
      <c r="E238">
        <v>2.93</v>
      </c>
      <c r="F238" s="1">
        <v>29.174270140011689</v>
      </c>
    </row>
    <row r="239" spans="1:6">
      <c r="A239">
        <v>2018</v>
      </c>
      <c r="B239" t="s">
        <v>19</v>
      </c>
      <c r="C239" t="s">
        <v>43</v>
      </c>
      <c r="D239">
        <v>54.6</v>
      </c>
      <c r="E239">
        <v>2.72</v>
      </c>
      <c r="F239" s="1">
        <v>22.908676527677738</v>
      </c>
    </row>
    <row r="240" spans="1:6">
      <c r="A240">
        <v>2018</v>
      </c>
      <c r="B240" t="s">
        <v>0</v>
      </c>
      <c r="C240" t="s">
        <v>21</v>
      </c>
      <c r="D240">
        <v>10</v>
      </c>
      <c r="E240">
        <v>2.68</v>
      </c>
      <c r="F240" s="1">
        <v>21.877616239495538</v>
      </c>
    </row>
    <row r="241" spans="1:6">
      <c r="A241">
        <v>2018</v>
      </c>
      <c r="B241" t="s">
        <v>0</v>
      </c>
      <c r="C241" t="s">
        <v>30</v>
      </c>
      <c r="D241">
        <v>16.3</v>
      </c>
      <c r="E241">
        <v>2.75</v>
      </c>
      <c r="F241" s="1">
        <v>23.713737056616559</v>
      </c>
    </row>
    <row r="242" spans="1:6">
      <c r="A242">
        <v>2018</v>
      </c>
      <c r="B242" t="s">
        <v>0</v>
      </c>
      <c r="C242" t="s">
        <v>25</v>
      </c>
      <c r="D242">
        <v>18.5</v>
      </c>
      <c r="E242">
        <v>2.92</v>
      </c>
      <c r="F242" s="1">
        <v>28.840315031266066</v>
      </c>
    </row>
    <row r="243" spans="1:6">
      <c r="A243">
        <v>2018</v>
      </c>
      <c r="B243" t="s">
        <v>2</v>
      </c>
      <c r="C243" t="s">
        <v>13</v>
      </c>
      <c r="D243">
        <v>10</v>
      </c>
      <c r="E243">
        <v>2.4</v>
      </c>
      <c r="F243" s="1">
        <v>15.848931924611136</v>
      </c>
    </row>
    <row r="244" spans="1:6">
      <c r="A244">
        <v>2018</v>
      </c>
      <c r="B244" t="s">
        <v>2</v>
      </c>
      <c r="C244" t="s">
        <v>37</v>
      </c>
      <c r="D244">
        <v>10</v>
      </c>
      <c r="E244">
        <v>2.63</v>
      </c>
      <c r="F244" s="1">
        <v>20.6538015581053</v>
      </c>
    </row>
    <row r="245" spans="1:6">
      <c r="A245">
        <v>2018</v>
      </c>
      <c r="B245" t="s">
        <v>0</v>
      </c>
      <c r="C245" t="s">
        <v>30</v>
      </c>
      <c r="D245">
        <v>10</v>
      </c>
      <c r="E245">
        <v>2.88</v>
      </c>
      <c r="F245" s="1">
        <v>27.542287033381665</v>
      </c>
    </row>
    <row r="246" spans="1:6">
      <c r="A246">
        <v>2018</v>
      </c>
      <c r="B246" t="s">
        <v>2</v>
      </c>
      <c r="C246" t="s">
        <v>6</v>
      </c>
      <c r="D246">
        <v>18.899999999999999</v>
      </c>
      <c r="E246">
        <v>2.48</v>
      </c>
      <c r="F246" s="1">
        <v>17.378008287493756</v>
      </c>
    </row>
    <row r="247" spans="1:6">
      <c r="A247">
        <v>2018</v>
      </c>
      <c r="B247" t="s">
        <v>0</v>
      </c>
      <c r="C247" t="s">
        <v>21</v>
      </c>
      <c r="D247">
        <v>11.7</v>
      </c>
      <c r="E247">
        <v>2.72</v>
      </c>
      <c r="F247" s="1">
        <v>22.908676527677738</v>
      </c>
    </row>
    <row r="248" spans="1:6">
      <c r="A248">
        <v>2018</v>
      </c>
      <c r="B248" t="s">
        <v>0</v>
      </c>
      <c r="C248" t="s">
        <v>30</v>
      </c>
      <c r="D248">
        <v>10</v>
      </c>
      <c r="E248">
        <v>2.61</v>
      </c>
      <c r="F248" s="1">
        <v>20.183663636815609</v>
      </c>
    </row>
    <row r="249" spans="1:6">
      <c r="A249">
        <v>2018</v>
      </c>
      <c r="B249" t="s">
        <v>2</v>
      </c>
      <c r="C249" t="s">
        <v>26</v>
      </c>
      <c r="D249">
        <v>10</v>
      </c>
      <c r="E249">
        <v>2.72</v>
      </c>
      <c r="F249" s="1">
        <v>22.908676527677738</v>
      </c>
    </row>
    <row r="250" spans="1:6">
      <c r="A250">
        <v>2018</v>
      </c>
      <c r="B250" t="s">
        <v>0</v>
      </c>
      <c r="C250" t="s">
        <v>60</v>
      </c>
      <c r="D250">
        <v>36.4</v>
      </c>
      <c r="E250">
        <v>2.71</v>
      </c>
      <c r="F250" s="1">
        <v>22.646443075930605</v>
      </c>
    </row>
    <row r="251" spans="1:6">
      <c r="A251">
        <v>2018</v>
      </c>
      <c r="B251" t="s">
        <v>0</v>
      </c>
      <c r="C251" t="s">
        <v>28</v>
      </c>
      <c r="D251">
        <v>10</v>
      </c>
      <c r="E251">
        <v>2.7</v>
      </c>
      <c r="F251" s="1">
        <v>22.387211385683404</v>
      </c>
    </row>
    <row r="252" spans="1:6">
      <c r="A252">
        <v>2018</v>
      </c>
      <c r="B252" t="s">
        <v>2</v>
      </c>
      <c r="C252" t="s">
        <v>49</v>
      </c>
      <c r="D252">
        <v>13.1</v>
      </c>
      <c r="E252">
        <v>3.17</v>
      </c>
      <c r="F252" s="1">
        <v>38.45917820453537</v>
      </c>
    </row>
    <row r="253" spans="1:6">
      <c r="A253">
        <v>2018</v>
      </c>
      <c r="B253" t="s">
        <v>0</v>
      </c>
      <c r="C253" t="s">
        <v>21</v>
      </c>
      <c r="D253">
        <v>10</v>
      </c>
      <c r="E253">
        <v>2.59</v>
      </c>
      <c r="F253" s="1">
        <v>19.724227361148539</v>
      </c>
    </row>
    <row r="254" spans="1:6">
      <c r="A254">
        <v>2018</v>
      </c>
      <c r="B254" t="s">
        <v>2</v>
      </c>
      <c r="C254" t="s">
        <v>39</v>
      </c>
      <c r="D254">
        <v>22</v>
      </c>
      <c r="E254">
        <v>2.62</v>
      </c>
      <c r="F254" s="1">
        <v>20.4173794466953</v>
      </c>
    </row>
    <row r="255" spans="1:6">
      <c r="A255">
        <v>2018</v>
      </c>
      <c r="B255" t="s">
        <v>7</v>
      </c>
      <c r="C255" t="s">
        <v>12</v>
      </c>
      <c r="D255">
        <v>17.2</v>
      </c>
      <c r="E255">
        <v>3.04</v>
      </c>
      <c r="F255" s="1">
        <v>33.113112148259127</v>
      </c>
    </row>
    <row r="256" spans="1:6">
      <c r="A256">
        <v>2018</v>
      </c>
      <c r="B256" t="s">
        <v>7</v>
      </c>
      <c r="C256" t="s">
        <v>12</v>
      </c>
      <c r="D256">
        <v>16.7</v>
      </c>
      <c r="E256">
        <v>3.18</v>
      </c>
      <c r="F256" s="1">
        <v>38.904514499428075</v>
      </c>
    </row>
    <row r="257" spans="1:6">
      <c r="A257">
        <v>2018</v>
      </c>
      <c r="B257" t="s">
        <v>0</v>
      </c>
      <c r="C257" t="s">
        <v>21</v>
      </c>
      <c r="D257">
        <v>10.4</v>
      </c>
      <c r="E257">
        <v>2.33</v>
      </c>
      <c r="F257" s="1">
        <v>14.621771744567187</v>
      </c>
    </row>
    <row r="258" spans="1:6">
      <c r="A258">
        <v>2018</v>
      </c>
      <c r="B258" t="s">
        <v>0</v>
      </c>
      <c r="C258" t="s">
        <v>21</v>
      </c>
      <c r="D258">
        <v>14.7</v>
      </c>
      <c r="E258">
        <v>2.71</v>
      </c>
      <c r="F258" s="1">
        <v>22.646443075930605</v>
      </c>
    </row>
    <row r="259" spans="1:6">
      <c r="A259">
        <v>2018</v>
      </c>
      <c r="B259" t="s">
        <v>2</v>
      </c>
      <c r="C259" t="s">
        <v>46</v>
      </c>
      <c r="D259">
        <v>10</v>
      </c>
      <c r="E259">
        <v>2.57</v>
      </c>
      <c r="F259" s="1">
        <v>19.275249131909362</v>
      </c>
    </row>
    <row r="260" spans="1:6">
      <c r="A260">
        <v>2018</v>
      </c>
      <c r="B260" t="s">
        <v>0</v>
      </c>
      <c r="C260" t="s">
        <v>21</v>
      </c>
      <c r="D260">
        <v>10</v>
      </c>
      <c r="E260">
        <v>2.74</v>
      </c>
      <c r="F260" s="1">
        <v>23.442288153199236</v>
      </c>
    </row>
    <row r="261" spans="1:6">
      <c r="A261">
        <v>2018</v>
      </c>
      <c r="B261" t="s">
        <v>0</v>
      </c>
      <c r="C261" t="s">
        <v>36</v>
      </c>
      <c r="D261">
        <v>12.2</v>
      </c>
      <c r="E261">
        <v>2.5499999999999998</v>
      </c>
      <c r="F261" s="1">
        <v>18.836490894898009</v>
      </c>
    </row>
    <row r="262" spans="1:6">
      <c r="A262">
        <v>2018</v>
      </c>
      <c r="B262" t="s">
        <v>7</v>
      </c>
      <c r="C262" t="s">
        <v>12</v>
      </c>
      <c r="D262">
        <v>10</v>
      </c>
      <c r="E262">
        <v>3.43</v>
      </c>
      <c r="F262" s="1">
        <v>51.880003892896134</v>
      </c>
    </row>
    <row r="263" spans="1:6">
      <c r="A263">
        <v>2018</v>
      </c>
      <c r="B263" t="s">
        <v>0</v>
      </c>
      <c r="C263" t="s">
        <v>30</v>
      </c>
      <c r="D263">
        <v>10</v>
      </c>
      <c r="E263">
        <v>2.4900000000000002</v>
      </c>
      <c r="F263" s="1">
        <v>17.579236139586936</v>
      </c>
    </row>
    <row r="264" spans="1:6">
      <c r="A264">
        <v>2018</v>
      </c>
      <c r="B264" t="s">
        <v>2</v>
      </c>
      <c r="C264" t="s">
        <v>33</v>
      </c>
      <c r="D264">
        <v>19.100000000000001</v>
      </c>
      <c r="E264">
        <v>2.81</v>
      </c>
      <c r="F264" s="1">
        <v>25.409727055493057</v>
      </c>
    </row>
    <row r="265" spans="1:6">
      <c r="A265">
        <v>2018</v>
      </c>
      <c r="B265" t="s">
        <v>2</v>
      </c>
      <c r="C265" t="s">
        <v>18</v>
      </c>
      <c r="D265">
        <v>10</v>
      </c>
      <c r="E265">
        <v>2.98</v>
      </c>
      <c r="F265" s="1">
        <v>30.902954325135919</v>
      </c>
    </row>
    <row r="266" spans="1:6">
      <c r="A266">
        <v>2018</v>
      </c>
      <c r="B266" t="s">
        <v>2</v>
      </c>
      <c r="C266" t="s">
        <v>51</v>
      </c>
      <c r="D266">
        <v>21.7</v>
      </c>
      <c r="E266">
        <v>2.59</v>
      </c>
      <c r="F266" s="1">
        <v>19.724227361148539</v>
      </c>
    </row>
    <row r="267" spans="1:6">
      <c r="A267">
        <v>2018</v>
      </c>
      <c r="B267" t="s">
        <v>0</v>
      </c>
      <c r="C267" t="s">
        <v>21</v>
      </c>
      <c r="D267">
        <v>14.8</v>
      </c>
      <c r="E267">
        <v>2.77</v>
      </c>
      <c r="F267" s="1">
        <v>24.266100950824168</v>
      </c>
    </row>
    <row r="268" spans="1:6">
      <c r="A268">
        <v>2018</v>
      </c>
      <c r="B268" t="s">
        <v>2</v>
      </c>
      <c r="C268" t="s">
        <v>49</v>
      </c>
      <c r="D268">
        <v>10</v>
      </c>
      <c r="E268">
        <v>2.04</v>
      </c>
      <c r="F268" s="1">
        <v>10.471285480509</v>
      </c>
    </row>
    <row r="269" spans="1:6">
      <c r="A269">
        <v>2018</v>
      </c>
      <c r="B269" t="s">
        <v>2</v>
      </c>
      <c r="C269" t="s">
        <v>6</v>
      </c>
      <c r="D269">
        <v>10</v>
      </c>
      <c r="E269">
        <v>2.19</v>
      </c>
      <c r="F269" s="1">
        <v>12.445146117713854</v>
      </c>
    </row>
    <row r="270" spans="1:6">
      <c r="A270">
        <v>2018</v>
      </c>
      <c r="B270" t="s">
        <v>2</v>
      </c>
      <c r="C270" t="s">
        <v>44</v>
      </c>
      <c r="D270">
        <v>10.7</v>
      </c>
      <c r="E270">
        <v>2.61</v>
      </c>
      <c r="F270" s="1">
        <v>20.183663636815609</v>
      </c>
    </row>
    <row r="271" spans="1:6">
      <c r="A271">
        <v>2018</v>
      </c>
      <c r="B271" t="s">
        <v>2</v>
      </c>
      <c r="C271" t="s">
        <v>13</v>
      </c>
      <c r="D271">
        <v>10</v>
      </c>
      <c r="E271">
        <v>3.73</v>
      </c>
      <c r="F271" s="1">
        <v>73.2824533138904</v>
      </c>
    </row>
    <row r="272" spans="1:6">
      <c r="A272">
        <v>2018</v>
      </c>
      <c r="B272" t="s">
        <v>2</v>
      </c>
      <c r="C272" t="s">
        <v>6</v>
      </c>
      <c r="D272">
        <v>10</v>
      </c>
      <c r="E272">
        <v>3.44</v>
      </c>
      <c r="F272" s="1">
        <v>52.480746024977286</v>
      </c>
    </row>
    <row r="273" spans="1:6">
      <c r="A273">
        <v>2018</v>
      </c>
      <c r="B273" t="s">
        <v>0</v>
      </c>
      <c r="C273" t="s">
        <v>14</v>
      </c>
      <c r="D273">
        <v>19.600000000000001</v>
      </c>
      <c r="E273">
        <v>2.93</v>
      </c>
      <c r="F273" s="1">
        <v>29.174270140011689</v>
      </c>
    </row>
    <row r="274" spans="1:6">
      <c r="A274">
        <v>2018</v>
      </c>
      <c r="B274" t="s">
        <v>2</v>
      </c>
      <c r="C274" t="s">
        <v>18</v>
      </c>
      <c r="D274">
        <v>11.4</v>
      </c>
      <c r="E274">
        <v>2.68</v>
      </c>
      <c r="F274" s="1">
        <v>21.877616239495538</v>
      </c>
    </row>
    <row r="275" spans="1:6">
      <c r="A275">
        <v>2018</v>
      </c>
      <c r="B275" t="s">
        <v>2</v>
      </c>
      <c r="C275" t="s">
        <v>41</v>
      </c>
      <c r="D275">
        <v>29.6</v>
      </c>
      <c r="E275">
        <v>1.94</v>
      </c>
      <c r="F275" s="1">
        <v>9.3325430079699103</v>
      </c>
    </row>
    <row r="276" spans="1:6">
      <c r="A276">
        <v>2018</v>
      </c>
      <c r="B276" t="s">
        <v>0</v>
      </c>
      <c r="C276" t="s">
        <v>27</v>
      </c>
      <c r="D276">
        <v>21.9</v>
      </c>
      <c r="E276">
        <v>2.4300000000000002</v>
      </c>
      <c r="F276" s="1">
        <v>16.405897731995399</v>
      </c>
    </row>
    <row r="277" spans="1:6">
      <c r="A277">
        <v>2018</v>
      </c>
      <c r="B277" t="s">
        <v>0</v>
      </c>
      <c r="C277" t="s">
        <v>1</v>
      </c>
      <c r="D277">
        <v>16.2</v>
      </c>
      <c r="E277">
        <v>2.66</v>
      </c>
      <c r="F277" s="1">
        <v>21.379620895022335</v>
      </c>
    </row>
    <row r="278" spans="1:6">
      <c r="A278">
        <v>2018</v>
      </c>
      <c r="B278" t="s">
        <v>0</v>
      </c>
      <c r="C278" t="s">
        <v>21</v>
      </c>
      <c r="D278">
        <v>11.2</v>
      </c>
      <c r="E278">
        <v>2.2400000000000002</v>
      </c>
      <c r="F278" s="1">
        <v>13.182567385564075</v>
      </c>
    </row>
    <row r="279" spans="1:6">
      <c r="A279">
        <v>2018</v>
      </c>
      <c r="B279" t="s">
        <v>0</v>
      </c>
      <c r="C279" t="s">
        <v>30</v>
      </c>
      <c r="D279">
        <v>16.600000000000001</v>
      </c>
      <c r="E279">
        <v>2.09</v>
      </c>
      <c r="F279" s="1">
        <v>11.091748152624014</v>
      </c>
    </row>
    <row r="280" spans="1:6">
      <c r="A280">
        <v>2018</v>
      </c>
      <c r="B280" t="s">
        <v>0</v>
      </c>
      <c r="C280" t="s">
        <v>25</v>
      </c>
      <c r="D280">
        <v>22.6</v>
      </c>
      <c r="E280">
        <v>2.54</v>
      </c>
      <c r="F280" s="1">
        <v>18.62087136662868</v>
      </c>
    </row>
    <row r="281" spans="1:6">
      <c r="A281">
        <v>2018</v>
      </c>
      <c r="B281" t="s">
        <v>0</v>
      </c>
      <c r="C281" t="s">
        <v>30</v>
      </c>
      <c r="D281">
        <v>14.8</v>
      </c>
      <c r="E281">
        <v>2.5299999999999998</v>
      </c>
      <c r="F281" s="1">
        <v>18.407720014689556</v>
      </c>
    </row>
    <row r="282" spans="1:6">
      <c r="A282">
        <v>2018</v>
      </c>
      <c r="B282" t="s">
        <v>0</v>
      </c>
      <c r="C282" t="s">
        <v>25</v>
      </c>
      <c r="D282">
        <v>20.2</v>
      </c>
      <c r="E282">
        <v>2.29</v>
      </c>
      <c r="F282" s="1">
        <v>13.963683610559379</v>
      </c>
    </row>
    <row r="283" spans="1:6">
      <c r="A283">
        <v>2018</v>
      </c>
      <c r="B283" t="s">
        <v>0</v>
      </c>
      <c r="C283" t="s">
        <v>36</v>
      </c>
      <c r="D283">
        <v>10.3</v>
      </c>
      <c r="E283">
        <v>3.1</v>
      </c>
      <c r="F283" s="1">
        <v>35.481338923357555</v>
      </c>
    </row>
    <row r="284" spans="1:6">
      <c r="A284">
        <v>2018</v>
      </c>
      <c r="B284" t="s">
        <v>2</v>
      </c>
      <c r="C284" t="s">
        <v>26</v>
      </c>
      <c r="D284">
        <v>10</v>
      </c>
      <c r="E284">
        <v>2.2400000000000002</v>
      </c>
      <c r="F284" s="1">
        <v>13.182567385564075</v>
      </c>
    </row>
    <row r="285" spans="1:6">
      <c r="A285">
        <v>2018</v>
      </c>
      <c r="B285" t="s">
        <v>2</v>
      </c>
      <c r="C285" t="s">
        <v>46</v>
      </c>
      <c r="D285">
        <v>10</v>
      </c>
      <c r="E285">
        <v>1.91</v>
      </c>
      <c r="F285" s="1">
        <v>9.0157113760595706</v>
      </c>
    </row>
    <row r="286" spans="1:6">
      <c r="A286">
        <v>2018</v>
      </c>
      <c r="B286" t="s">
        <v>0</v>
      </c>
      <c r="C286" t="s">
        <v>21</v>
      </c>
      <c r="D286">
        <v>10</v>
      </c>
      <c r="E286">
        <v>2.2200000000000002</v>
      </c>
      <c r="F286" s="1">
        <v>12.882495516931346</v>
      </c>
    </row>
    <row r="287" spans="1:6">
      <c r="A287">
        <v>2018</v>
      </c>
      <c r="B287" t="s">
        <v>2</v>
      </c>
      <c r="C287" t="s">
        <v>6</v>
      </c>
      <c r="D287">
        <v>10</v>
      </c>
      <c r="E287">
        <v>2.54</v>
      </c>
      <c r="F287" s="1">
        <v>18.62087136662868</v>
      </c>
    </row>
    <row r="288" spans="1:6">
      <c r="A288">
        <v>2018</v>
      </c>
      <c r="B288" t="s">
        <v>0</v>
      </c>
      <c r="C288" t="s">
        <v>21</v>
      </c>
      <c r="D288">
        <v>12.4</v>
      </c>
      <c r="E288">
        <v>2.19</v>
      </c>
      <c r="F288" s="1">
        <v>12.445146117713854</v>
      </c>
    </row>
    <row r="289" spans="1:6">
      <c r="A289">
        <v>2018</v>
      </c>
      <c r="B289" t="s">
        <v>2</v>
      </c>
      <c r="C289" t="s">
        <v>39</v>
      </c>
      <c r="D289">
        <v>11.1</v>
      </c>
      <c r="E289">
        <v>3.23</v>
      </c>
      <c r="F289" s="1">
        <v>41.209751909733022</v>
      </c>
    </row>
    <row r="290" spans="1:6">
      <c r="A290">
        <v>2018</v>
      </c>
      <c r="B290" t="s">
        <v>0</v>
      </c>
      <c r="C290" t="s">
        <v>36</v>
      </c>
      <c r="D290">
        <v>22.5</v>
      </c>
      <c r="E290">
        <v>2.44</v>
      </c>
      <c r="F290" s="1">
        <v>16.595869074375614</v>
      </c>
    </row>
    <row r="291" spans="1:6">
      <c r="A291">
        <v>2018</v>
      </c>
      <c r="B291" t="s">
        <v>2</v>
      </c>
      <c r="C291" t="s">
        <v>33</v>
      </c>
      <c r="D291">
        <v>16.3</v>
      </c>
      <c r="E291">
        <v>3.1</v>
      </c>
      <c r="F291" s="1">
        <v>35.481338923357555</v>
      </c>
    </row>
    <row r="292" spans="1:6">
      <c r="A292">
        <v>2018</v>
      </c>
      <c r="B292" t="s">
        <v>2</v>
      </c>
      <c r="C292" t="s">
        <v>13</v>
      </c>
      <c r="D292">
        <v>13.3</v>
      </c>
      <c r="E292">
        <v>3.46</v>
      </c>
      <c r="F292" s="1">
        <v>53.703179637025293</v>
      </c>
    </row>
    <row r="293" spans="1:6">
      <c r="A293">
        <v>2018</v>
      </c>
      <c r="B293" t="s">
        <v>0</v>
      </c>
      <c r="C293" t="s">
        <v>21</v>
      </c>
      <c r="D293">
        <v>10.3</v>
      </c>
      <c r="E293">
        <v>2.68</v>
      </c>
      <c r="F293" s="1">
        <v>21.877616239495538</v>
      </c>
    </row>
    <row r="294" spans="1:6">
      <c r="A294">
        <v>2018</v>
      </c>
      <c r="B294" t="s">
        <v>2</v>
      </c>
      <c r="C294" t="s">
        <v>6</v>
      </c>
      <c r="D294">
        <v>10</v>
      </c>
      <c r="E294">
        <v>2.74</v>
      </c>
      <c r="F294" s="1">
        <v>23.442288153199236</v>
      </c>
    </row>
    <row r="295" spans="1:6">
      <c r="A295">
        <v>2018</v>
      </c>
      <c r="B295" t="s">
        <v>2</v>
      </c>
      <c r="C295" t="s">
        <v>39</v>
      </c>
      <c r="D295">
        <v>17.600000000000001</v>
      </c>
      <c r="E295">
        <v>1.99</v>
      </c>
      <c r="F295" s="1">
        <v>9.885530946569391</v>
      </c>
    </row>
    <row r="296" spans="1:6">
      <c r="A296">
        <v>2018</v>
      </c>
      <c r="B296" t="s">
        <v>2</v>
      </c>
      <c r="C296" t="s">
        <v>6</v>
      </c>
      <c r="D296">
        <v>10</v>
      </c>
      <c r="E296">
        <v>2.4300000000000002</v>
      </c>
      <c r="F296" s="1">
        <v>16.405897731995399</v>
      </c>
    </row>
    <row r="297" spans="1:6">
      <c r="A297">
        <v>2018</v>
      </c>
      <c r="B297" t="s">
        <v>2</v>
      </c>
      <c r="C297" t="s">
        <v>26</v>
      </c>
      <c r="D297">
        <v>15.7</v>
      </c>
      <c r="E297">
        <v>3.3</v>
      </c>
      <c r="F297" s="1">
        <v>44.668359215096324</v>
      </c>
    </row>
    <row r="298" spans="1:6">
      <c r="A298">
        <v>2018</v>
      </c>
      <c r="B298" t="s">
        <v>2</v>
      </c>
      <c r="C298" t="s">
        <v>32</v>
      </c>
      <c r="D298">
        <v>22.4</v>
      </c>
      <c r="E298">
        <v>2.2200000000000002</v>
      </c>
      <c r="F298" s="1">
        <v>12.882495516931346</v>
      </c>
    </row>
    <row r="299" spans="1:6">
      <c r="A299">
        <v>2018</v>
      </c>
      <c r="B299" t="s">
        <v>0</v>
      </c>
      <c r="C299" t="s">
        <v>21</v>
      </c>
      <c r="D299">
        <v>14.1</v>
      </c>
      <c r="E299">
        <v>2.5099999999999998</v>
      </c>
      <c r="F299" s="1">
        <v>17.988709151287878</v>
      </c>
    </row>
    <row r="300" spans="1:6">
      <c r="A300">
        <v>2018</v>
      </c>
      <c r="B300" t="s">
        <v>0</v>
      </c>
      <c r="C300" t="s">
        <v>25</v>
      </c>
      <c r="D300">
        <v>14.9</v>
      </c>
      <c r="E300">
        <v>2.85</v>
      </c>
      <c r="F300" s="1">
        <v>26.607250597988113</v>
      </c>
    </row>
    <row r="301" spans="1:6">
      <c r="A301">
        <v>2018</v>
      </c>
      <c r="B301" t="s">
        <v>2</v>
      </c>
      <c r="C301" t="s">
        <v>6</v>
      </c>
      <c r="D301">
        <v>11.1</v>
      </c>
      <c r="E301">
        <v>3.51</v>
      </c>
      <c r="F301" s="1">
        <v>56.885293084384152</v>
      </c>
    </row>
    <row r="302" spans="1:6">
      <c r="A302">
        <v>2018</v>
      </c>
      <c r="B302" t="s">
        <v>2</v>
      </c>
      <c r="C302" t="s">
        <v>6</v>
      </c>
      <c r="D302">
        <v>17.5</v>
      </c>
      <c r="E302">
        <v>2.92</v>
      </c>
      <c r="F302" s="1">
        <v>28.840315031266066</v>
      </c>
    </row>
    <row r="303" spans="1:6">
      <c r="A303">
        <v>2018</v>
      </c>
      <c r="B303" t="s">
        <v>0</v>
      </c>
      <c r="C303" t="s">
        <v>25</v>
      </c>
      <c r="D303">
        <v>18.100000000000001</v>
      </c>
      <c r="E303">
        <v>2.37</v>
      </c>
      <c r="F303" s="1">
        <v>15.310874616820305</v>
      </c>
    </row>
    <row r="304" spans="1:6">
      <c r="A304">
        <v>2018</v>
      </c>
      <c r="B304" t="s">
        <v>2</v>
      </c>
      <c r="C304" t="s">
        <v>46</v>
      </c>
      <c r="D304">
        <v>17.5</v>
      </c>
      <c r="E304">
        <v>1.95</v>
      </c>
      <c r="F304" s="1">
        <v>9.4406087628592346</v>
      </c>
    </row>
    <row r="305" spans="1:6">
      <c r="A305">
        <v>2018</v>
      </c>
      <c r="B305" t="s">
        <v>2</v>
      </c>
      <c r="C305" t="s">
        <v>6</v>
      </c>
      <c r="D305">
        <v>10</v>
      </c>
      <c r="E305">
        <v>2.36</v>
      </c>
      <c r="F305" s="1">
        <v>15.135612484362087</v>
      </c>
    </row>
    <row r="306" spans="1:6">
      <c r="A306">
        <v>2018</v>
      </c>
      <c r="B306" t="s">
        <v>2</v>
      </c>
      <c r="C306" t="s">
        <v>46</v>
      </c>
      <c r="D306">
        <v>11.5</v>
      </c>
      <c r="E306">
        <v>2.1</v>
      </c>
      <c r="F306" s="1">
        <v>11.220184543019636</v>
      </c>
    </row>
    <row r="307" spans="1:6">
      <c r="A307">
        <v>2018</v>
      </c>
      <c r="B307" t="s">
        <v>2</v>
      </c>
      <c r="C307" t="s">
        <v>6</v>
      </c>
      <c r="D307">
        <v>10</v>
      </c>
      <c r="E307">
        <v>3.43</v>
      </c>
      <c r="F307" s="1">
        <v>51.880003892896134</v>
      </c>
    </row>
    <row r="308" spans="1:6">
      <c r="A308">
        <v>2018</v>
      </c>
      <c r="B308" t="s">
        <v>2</v>
      </c>
      <c r="C308" t="s">
        <v>33</v>
      </c>
      <c r="D308">
        <v>21.2</v>
      </c>
      <c r="E308">
        <v>2.2799999999999998</v>
      </c>
      <c r="F308" s="1">
        <v>13.803842646028851</v>
      </c>
    </row>
    <row r="309" spans="1:6">
      <c r="A309">
        <v>2018</v>
      </c>
      <c r="B309" t="s">
        <v>0</v>
      </c>
      <c r="C309" t="s">
        <v>30</v>
      </c>
      <c r="D309">
        <v>10</v>
      </c>
      <c r="E309">
        <v>2.42</v>
      </c>
      <c r="F309" s="1">
        <v>16.218100973589298</v>
      </c>
    </row>
    <row r="310" spans="1:6">
      <c r="A310">
        <v>2018</v>
      </c>
      <c r="B310" t="s">
        <v>0</v>
      </c>
      <c r="C310" t="s">
        <v>36</v>
      </c>
      <c r="D310">
        <v>10</v>
      </c>
      <c r="E310">
        <v>3.23</v>
      </c>
      <c r="F310" s="1">
        <v>41.209751909733022</v>
      </c>
    </row>
    <row r="311" spans="1:6">
      <c r="A311">
        <v>2018</v>
      </c>
      <c r="B311" t="s">
        <v>2</v>
      </c>
      <c r="C311" t="s">
        <v>58</v>
      </c>
      <c r="D311">
        <v>10</v>
      </c>
      <c r="E311">
        <v>2.61</v>
      </c>
      <c r="F311" s="1">
        <v>20.183663636815609</v>
      </c>
    </row>
    <row r="312" spans="1:6">
      <c r="A312">
        <v>2018</v>
      </c>
      <c r="B312" t="s">
        <v>2</v>
      </c>
      <c r="C312" t="s">
        <v>33</v>
      </c>
      <c r="D312">
        <v>29.7</v>
      </c>
      <c r="E312">
        <v>2.5499999999999998</v>
      </c>
      <c r="F312" s="1">
        <v>18.836490894898009</v>
      </c>
    </row>
    <row r="313" spans="1:6">
      <c r="A313">
        <v>2018</v>
      </c>
      <c r="B313" t="s">
        <v>0</v>
      </c>
      <c r="C313" t="s">
        <v>14</v>
      </c>
      <c r="D313">
        <v>10</v>
      </c>
      <c r="E313">
        <v>2.21</v>
      </c>
      <c r="F313" s="1">
        <v>12.735030810166618</v>
      </c>
    </row>
    <row r="314" spans="1:6">
      <c r="A314">
        <v>2018</v>
      </c>
      <c r="B314" t="s">
        <v>2</v>
      </c>
      <c r="C314" t="s">
        <v>31</v>
      </c>
      <c r="D314">
        <v>36.1</v>
      </c>
      <c r="E314">
        <v>2.35</v>
      </c>
      <c r="F314" s="1">
        <v>14.96235656094434</v>
      </c>
    </row>
    <row r="315" spans="1:6">
      <c r="A315">
        <v>2018</v>
      </c>
      <c r="B315" t="s">
        <v>2</v>
      </c>
      <c r="C315" t="s">
        <v>33</v>
      </c>
      <c r="D315">
        <v>23.6</v>
      </c>
      <c r="E315">
        <v>2.65</v>
      </c>
      <c r="F315" s="1">
        <v>21.134890398366473</v>
      </c>
    </row>
    <row r="316" spans="1:6">
      <c r="A316">
        <v>2018</v>
      </c>
      <c r="B316" t="s">
        <v>2</v>
      </c>
      <c r="C316" t="s">
        <v>13</v>
      </c>
      <c r="D316">
        <v>10</v>
      </c>
      <c r="E316">
        <v>2.63</v>
      </c>
      <c r="F316" s="1">
        <v>20.6538015581053</v>
      </c>
    </row>
    <row r="317" spans="1:6">
      <c r="A317">
        <v>2018</v>
      </c>
      <c r="B317" t="s">
        <v>2</v>
      </c>
      <c r="C317" t="s">
        <v>33</v>
      </c>
      <c r="D317">
        <v>18.5</v>
      </c>
      <c r="E317">
        <v>2.3199999999999998</v>
      </c>
      <c r="F317" s="1">
        <v>14.454397707459275</v>
      </c>
    </row>
    <row r="318" spans="1:6">
      <c r="A318">
        <v>2018</v>
      </c>
      <c r="B318" t="s">
        <v>2</v>
      </c>
      <c r="C318" t="s">
        <v>6</v>
      </c>
      <c r="D318">
        <v>10</v>
      </c>
      <c r="E318">
        <v>2.4900000000000002</v>
      </c>
      <c r="F318" s="1">
        <v>17.579236139586936</v>
      </c>
    </row>
    <row r="319" spans="1:6">
      <c r="A319">
        <v>2018</v>
      </c>
      <c r="B319" t="s">
        <v>0</v>
      </c>
      <c r="C319" t="s">
        <v>21</v>
      </c>
      <c r="D319">
        <v>10</v>
      </c>
      <c r="E319">
        <v>2.52</v>
      </c>
      <c r="F319" s="1">
        <v>18.197008586099841</v>
      </c>
    </row>
    <row r="320" spans="1:6">
      <c r="A320">
        <v>2018</v>
      </c>
      <c r="B320" t="s">
        <v>2</v>
      </c>
      <c r="C320" t="s">
        <v>33</v>
      </c>
      <c r="D320">
        <v>13.9</v>
      </c>
      <c r="E320">
        <v>2.63</v>
      </c>
      <c r="F320" s="1">
        <v>20.6538015581053</v>
      </c>
    </row>
    <row r="321" spans="1:6">
      <c r="A321">
        <v>2018</v>
      </c>
      <c r="B321" t="s">
        <v>2</v>
      </c>
      <c r="C321" t="s">
        <v>58</v>
      </c>
      <c r="D321">
        <v>10</v>
      </c>
      <c r="E321">
        <v>2.39</v>
      </c>
      <c r="F321" s="1">
        <v>15.6675107010815</v>
      </c>
    </row>
    <row r="322" spans="1:6">
      <c r="A322">
        <v>2018</v>
      </c>
      <c r="B322" t="s">
        <v>0</v>
      </c>
      <c r="C322" t="s">
        <v>21</v>
      </c>
      <c r="D322">
        <v>10</v>
      </c>
      <c r="E322">
        <v>2.7</v>
      </c>
      <c r="F322" s="1">
        <v>22.387211385683404</v>
      </c>
    </row>
    <row r="323" spans="1:6">
      <c r="A323">
        <v>2018</v>
      </c>
      <c r="B323" t="s">
        <v>0</v>
      </c>
      <c r="C323" t="s">
        <v>21</v>
      </c>
      <c r="D323">
        <v>10</v>
      </c>
      <c r="E323">
        <v>2.79</v>
      </c>
      <c r="F323" s="1">
        <v>24.831331052955715</v>
      </c>
    </row>
    <row r="324" spans="1:6">
      <c r="A324">
        <v>2018</v>
      </c>
      <c r="B324" t="s">
        <v>0</v>
      </c>
      <c r="C324" t="s">
        <v>30</v>
      </c>
      <c r="D324">
        <v>15.4</v>
      </c>
      <c r="E324">
        <v>2.21</v>
      </c>
      <c r="F324" s="1">
        <v>12.735030810166618</v>
      </c>
    </row>
    <row r="325" spans="1:6">
      <c r="A325">
        <v>2018</v>
      </c>
      <c r="B325" t="s">
        <v>2</v>
      </c>
      <c r="C325" t="s">
        <v>41</v>
      </c>
      <c r="D325">
        <v>18.2</v>
      </c>
      <c r="E325">
        <v>2.11</v>
      </c>
      <c r="F325" s="1">
        <v>11.350108156723152</v>
      </c>
    </row>
    <row r="326" spans="1:6">
      <c r="A326">
        <v>2018</v>
      </c>
      <c r="B326" t="s">
        <v>2</v>
      </c>
      <c r="C326" t="s">
        <v>33</v>
      </c>
      <c r="D326">
        <v>21.8</v>
      </c>
      <c r="E326">
        <v>2.12</v>
      </c>
      <c r="F326" s="1">
        <v>11.481536214968834</v>
      </c>
    </row>
    <row r="327" spans="1:6">
      <c r="A327">
        <v>2018</v>
      </c>
      <c r="B327" t="s">
        <v>2</v>
      </c>
      <c r="C327" t="s">
        <v>51</v>
      </c>
      <c r="D327">
        <v>28.6</v>
      </c>
      <c r="E327">
        <v>2.35</v>
      </c>
      <c r="F327" s="1">
        <v>14.96235656094434</v>
      </c>
    </row>
    <row r="328" spans="1:6">
      <c r="A328">
        <v>2018</v>
      </c>
      <c r="B328" t="s">
        <v>0</v>
      </c>
      <c r="C328" t="s">
        <v>36</v>
      </c>
      <c r="D328">
        <v>23.3</v>
      </c>
      <c r="E328">
        <v>2.09</v>
      </c>
      <c r="F328" s="1">
        <v>11.091748152624014</v>
      </c>
    </row>
    <row r="329" spans="1:6">
      <c r="A329">
        <v>2018</v>
      </c>
      <c r="B329" t="s">
        <v>0</v>
      </c>
      <c r="C329" t="s">
        <v>25</v>
      </c>
      <c r="D329">
        <v>22.8</v>
      </c>
      <c r="E329">
        <v>2.2599999999999998</v>
      </c>
      <c r="F329" s="1">
        <v>13.489628825916535</v>
      </c>
    </row>
    <row r="330" spans="1:6">
      <c r="A330">
        <v>2018</v>
      </c>
      <c r="B330" t="s">
        <v>0</v>
      </c>
      <c r="C330" t="s">
        <v>21</v>
      </c>
      <c r="D330">
        <v>13.3</v>
      </c>
      <c r="E330">
        <v>2.5299999999999998</v>
      </c>
      <c r="F330" s="1">
        <v>18.407720014689556</v>
      </c>
    </row>
    <row r="331" spans="1:6">
      <c r="A331">
        <v>2018</v>
      </c>
      <c r="B331" t="s">
        <v>0</v>
      </c>
      <c r="C331" t="s">
        <v>21</v>
      </c>
      <c r="D331">
        <v>10.6</v>
      </c>
      <c r="E331">
        <v>2.34</v>
      </c>
      <c r="F331" s="1">
        <v>14.791083881682074</v>
      </c>
    </row>
    <row r="332" spans="1:6">
      <c r="A332">
        <v>2018</v>
      </c>
      <c r="B332" t="s">
        <v>0</v>
      </c>
      <c r="C332" t="s">
        <v>21</v>
      </c>
      <c r="D332">
        <v>14.4</v>
      </c>
      <c r="E332">
        <v>2.4700000000000002</v>
      </c>
      <c r="F332" s="1">
        <v>17.179083871575891</v>
      </c>
    </row>
    <row r="333" spans="1:6">
      <c r="A333">
        <v>2018</v>
      </c>
      <c r="B333" t="s">
        <v>0</v>
      </c>
      <c r="C333" t="s">
        <v>21</v>
      </c>
      <c r="D333">
        <v>12.6</v>
      </c>
      <c r="E333">
        <v>2.5499999999999998</v>
      </c>
      <c r="F333" s="1">
        <v>18.836490894898009</v>
      </c>
    </row>
    <row r="334" spans="1:6">
      <c r="A334">
        <v>2018</v>
      </c>
      <c r="B334" t="s">
        <v>2</v>
      </c>
      <c r="C334" t="s">
        <v>6</v>
      </c>
      <c r="D334">
        <v>10</v>
      </c>
      <c r="E334">
        <v>2.48</v>
      </c>
      <c r="F334" s="1">
        <v>17.378008287493756</v>
      </c>
    </row>
    <row r="335" spans="1:6">
      <c r="A335">
        <v>2018</v>
      </c>
      <c r="B335" t="s">
        <v>2</v>
      </c>
      <c r="C335" t="s">
        <v>31</v>
      </c>
      <c r="D335">
        <v>21.8</v>
      </c>
      <c r="E335">
        <v>2.14</v>
      </c>
      <c r="F335" s="1">
        <v>11.748975549395301</v>
      </c>
    </row>
    <row r="336" spans="1:6">
      <c r="A336">
        <v>2018</v>
      </c>
      <c r="B336" t="s">
        <v>2</v>
      </c>
      <c r="C336" t="s">
        <v>37</v>
      </c>
      <c r="D336">
        <v>11.5</v>
      </c>
      <c r="E336">
        <v>2.94</v>
      </c>
      <c r="F336" s="1">
        <v>29.512092266663863</v>
      </c>
    </row>
    <row r="337" spans="1:6">
      <c r="A337">
        <v>2018</v>
      </c>
      <c r="B337" t="s">
        <v>2</v>
      </c>
      <c r="C337" t="s">
        <v>6</v>
      </c>
      <c r="D337">
        <v>10</v>
      </c>
      <c r="E337">
        <v>2.5</v>
      </c>
      <c r="F337" s="1">
        <v>17.782794100389236</v>
      </c>
    </row>
    <row r="338" spans="1:6">
      <c r="A338">
        <v>2018</v>
      </c>
      <c r="B338" t="s">
        <v>2</v>
      </c>
      <c r="C338" t="s">
        <v>39</v>
      </c>
      <c r="D338">
        <v>10</v>
      </c>
      <c r="E338">
        <v>2.19</v>
      </c>
      <c r="F338" s="1">
        <v>12.445146117713854</v>
      </c>
    </row>
    <row r="339" spans="1:6">
      <c r="A339">
        <v>2018</v>
      </c>
      <c r="B339" t="s">
        <v>0</v>
      </c>
      <c r="C339" t="s">
        <v>30</v>
      </c>
      <c r="D339">
        <v>10</v>
      </c>
      <c r="E339">
        <v>2.64</v>
      </c>
      <c r="F339" s="1">
        <v>20.8929613085404</v>
      </c>
    </row>
    <row r="340" spans="1:6">
      <c r="A340">
        <v>2018</v>
      </c>
      <c r="B340" t="s">
        <v>0</v>
      </c>
      <c r="C340" t="s">
        <v>30</v>
      </c>
      <c r="D340">
        <v>13.6</v>
      </c>
      <c r="E340">
        <v>2.69</v>
      </c>
      <c r="F340" s="1">
        <v>22.130947096056378</v>
      </c>
    </row>
    <row r="341" spans="1:6">
      <c r="A341">
        <v>2018</v>
      </c>
      <c r="B341" t="s">
        <v>0</v>
      </c>
      <c r="C341" t="s">
        <v>25</v>
      </c>
      <c r="D341">
        <v>10</v>
      </c>
      <c r="E341">
        <v>2.5099999999999998</v>
      </c>
      <c r="F341" s="1">
        <v>17.988709151287878</v>
      </c>
    </row>
    <row r="342" spans="1:6">
      <c r="A342">
        <v>2018</v>
      </c>
      <c r="B342" t="s">
        <v>0</v>
      </c>
      <c r="C342" t="s">
        <v>28</v>
      </c>
      <c r="D342">
        <v>15.1</v>
      </c>
      <c r="E342">
        <v>2.63</v>
      </c>
      <c r="F342" s="1">
        <v>20.6538015581053</v>
      </c>
    </row>
    <row r="343" spans="1:6">
      <c r="A343">
        <v>2018</v>
      </c>
      <c r="B343" t="s">
        <v>2</v>
      </c>
      <c r="C343" t="s">
        <v>26</v>
      </c>
      <c r="D343">
        <v>10</v>
      </c>
      <c r="E343">
        <v>2.48</v>
      </c>
      <c r="F343" s="1">
        <v>17.378008287493756</v>
      </c>
    </row>
    <row r="344" spans="1:6">
      <c r="A344">
        <v>2018</v>
      </c>
      <c r="B344" t="s">
        <v>0</v>
      </c>
      <c r="C344" t="s">
        <v>50</v>
      </c>
      <c r="D344">
        <v>14.3</v>
      </c>
      <c r="E344">
        <v>2.5299999999999998</v>
      </c>
      <c r="F344" s="1">
        <v>18.407720014689556</v>
      </c>
    </row>
    <row r="345" spans="1:6">
      <c r="A345">
        <v>2018</v>
      </c>
      <c r="B345" t="s">
        <v>0</v>
      </c>
      <c r="C345" t="s">
        <v>36</v>
      </c>
      <c r="D345">
        <v>10</v>
      </c>
      <c r="E345">
        <v>2.08</v>
      </c>
      <c r="F345" s="1">
        <v>10.964781961431854</v>
      </c>
    </row>
    <row r="346" spans="1:6">
      <c r="A346">
        <v>2018</v>
      </c>
      <c r="B346" t="s">
        <v>2</v>
      </c>
      <c r="C346" t="s">
        <v>51</v>
      </c>
      <c r="D346">
        <v>24.7</v>
      </c>
      <c r="E346">
        <v>2.4300000000000002</v>
      </c>
      <c r="F346" s="1">
        <v>16.405897731995399</v>
      </c>
    </row>
    <row r="347" spans="1:6">
      <c r="A347">
        <v>2018</v>
      </c>
      <c r="B347" t="s">
        <v>2</v>
      </c>
      <c r="C347" t="s">
        <v>37</v>
      </c>
      <c r="D347">
        <v>25.8</v>
      </c>
      <c r="E347">
        <v>2.14</v>
      </c>
      <c r="F347" s="1">
        <v>11.748975549395301</v>
      </c>
    </row>
    <row r="348" spans="1:6">
      <c r="A348">
        <v>2018</v>
      </c>
      <c r="B348" t="s">
        <v>2</v>
      </c>
      <c r="C348" t="s">
        <v>35</v>
      </c>
      <c r="D348">
        <v>24.4</v>
      </c>
      <c r="E348">
        <v>2.2200000000000002</v>
      </c>
      <c r="F348" s="1">
        <v>12.882495516931346</v>
      </c>
    </row>
    <row r="349" spans="1:6">
      <c r="A349">
        <v>2018</v>
      </c>
      <c r="B349" t="s">
        <v>2</v>
      </c>
      <c r="C349" t="s">
        <v>33</v>
      </c>
      <c r="D349">
        <v>15.5</v>
      </c>
      <c r="E349">
        <v>2.06</v>
      </c>
      <c r="F349" s="1">
        <v>10.715193052376069</v>
      </c>
    </row>
    <row r="350" spans="1:6">
      <c r="A350">
        <v>2018</v>
      </c>
      <c r="B350" t="s">
        <v>0</v>
      </c>
      <c r="C350" t="s">
        <v>1</v>
      </c>
      <c r="D350">
        <v>10</v>
      </c>
      <c r="E350">
        <v>2.04</v>
      </c>
      <c r="F350" s="1">
        <v>10.471285480509</v>
      </c>
    </row>
    <row r="351" spans="1:6">
      <c r="A351">
        <v>2018</v>
      </c>
      <c r="B351" t="s">
        <v>0</v>
      </c>
      <c r="C351" t="s">
        <v>25</v>
      </c>
      <c r="D351">
        <v>20.9</v>
      </c>
      <c r="E351">
        <v>2.16</v>
      </c>
      <c r="F351" s="1">
        <v>12.022644346174133</v>
      </c>
    </row>
    <row r="352" spans="1:6">
      <c r="A352">
        <v>2018</v>
      </c>
      <c r="B352" t="s">
        <v>2</v>
      </c>
      <c r="C352" t="s">
        <v>13</v>
      </c>
      <c r="D352">
        <v>10</v>
      </c>
      <c r="E352">
        <v>2.46</v>
      </c>
      <c r="F352" s="1">
        <v>16.982436524617448</v>
      </c>
    </row>
    <row r="353" spans="1:6">
      <c r="A353">
        <v>2018</v>
      </c>
      <c r="B353" t="s">
        <v>7</v>
      </c>
      <c r="C353" t="s">
        <v>12</v>
      </c>
      <c r="D353">
        <v>10</v>
      </c>
      <c r="E353">
        <v>3.78</v>
      </c>
      <c r="F353" s="1">
        <v>77.624711662869217</v>
      </c>
    </row>
    <row r="354" spans="1:6">
      <c r="A354">
        <v>2018</v>
      </c>
      <c r="B354" t="s">
        <v>2</v>
      </c>
      <c r="C354" t="s">
        <v>6</v>
      </c>
      <c r="D354">
        <v>10.6</v>
      </c>
      <c r="E354">
        <v>4.97</v>
      </c>
      <c r="F354" s="1">
        <v>305.49211132155142</v>
      </c>
    </row>
    <row r="355" spans="1:6">
      <c r="A355">
        <v>2018</v>
      </c>
      <c r="B355" t="s">
        <v>0</v>
      </c>
      <c r="C355" t="s">
        <v>21</v>
      </c>
      <c r="D355">
        <v>17.2</v>
      </c>
      <c r="E355">
        <v>2.2000000000000002</v>
      </c>
      <c r="F355" s="1">
        <v>12.58925411794168</v>
      </c>
    </row>
    <row r="356" spans="1:6">
      <c r="A356">
        <v>2018</v>
      </c>
      <c r="B356" t="s">
        <v>2</v>
      </c>
      <c r="C356" t="s">
        <v>33</v>
      </c>
      <c r="D356">
        <v>12.7</v>
      </c>
      <c r="E356">
        <v>2.25</v>
      </c>
      <c r="F356" s="1">
        <v>13.335214321633245</v>
      </c>
    </row>
    <row r="357" spans="1:6">
      <c r="A357">
        <v>2018</v>
      </c>
      <c r="B357" t="s">
        <v>2</v>
      </c>
      <c r="C357" t="s">
        <v>6</v>
      </c>
      <c r="D357">
        <v>10</v>
      </c>
      <c r="E357">
        <v>2.54</v>
      </c>
      <c r="F357" s="1">
        <v>18.62087136662868</v>
      </c>
    </row>
    <row r="358" spans="1:6">
      <c r="A358">
        <v>2018</v>
      </c>
      <c r="B358" t="s">
        <v>2</v>
      </c>
      <c r="C358" t="s">
        <v>32</v>
      </c>
      <c r="D358">
        <v>23.7</v>
      </c>
      <c r="E358">
        <v>2.68</v>
      </c>
      <c r="F358" s="1">
        <v>21.877616239495538</v>
      </c>
    </row>
    <row r="359" spans="1:6">
      <c r="A359">
        <v>2018</v>
      </c>
      <c r="B359" t="s">
        <v>0</v>
      </c>
      <c r="C359" t="s">
        <v>25</v>
      </c>
      <c r="D359">
        <v>20.7</v>
      </c>
      <c r="E359">
        <v>2.46</v>
      </c>
      <c r="F359" s="1">
        <v>16.982436524617448</v>
      </c>
    </row>
    <row r="360" spans="1:6">
      <c r="A360">
        <v>2018</v>
      </c>
      <c r="B360" t="s">
        <v>0</v>
      </c>
      <c r="C360" t="s">
        <v>21</v>
      </c>
      <c r="D360">
        <v>26.2</v>
      </c>
      <c r="E360">
        <v>2.5</v>
      </c>
      <c r="F360" s="1">
        <v>17.782794100389236</v>
      </c>
    </row>
    <row r="361" spans="1:6">
      <c r="A361">
        <v>2018</v>
      </c>
      <c r="B361" t="s">
        <v>2</v>
      </c>
      <c r="C361" t="s">
        <v>33</v>
      </c>
      <c r="D361">
        <v>19.8</v>
      </c>
      <c r="E361">
        <v>2.2400000000000002</v>
      </c>
      <c r="F361" s="1">
        <v>13.182567385564075</v>
      </c>
    </row>
    <row r="362" spans="1:6">
      <c r="A362">
        <v>2018</v>
      </c>
      <c r="B362" t="s">
        <v>0</v>
      </c>
      <c r="C362" t="s">
        <v>25</v>
      </c>
      <c r="D362">
        <v>25</v>
      </c>
      <c r="E362">
        <v>2.13</v>
      </c>
      <c r="F362" s="1">
        <v>11.614486138403429</v>
      </c>
    </row>
    <row r="363" spans="1:6">
      <c r="A363">
        <v>2018</v>
      </c>
      <c r="B363" t="s">
        <v>2</v>
      </c>
      <c r="C363" t="s">
        <v>6</v>
      </c>
      <c r="D363">
        <v>10</v>
      </c>
      <c r="E363">
        <v>2.4</v>
      </c>
      <c r="F363" s="1">
        <v>15.848931924611136</v>
      </c>
    </row>
    <row r="364" spans="1:6">
      <c r="A364">
        <v>2018</v>
      </c>
      <c r="B364" t="s">
        <v>0</v>
      </c>
      <c r="C364" t="s">
        <v>25</v>
      </c>
      <c r="D364">
        <v>18.100000000000001</v>
      </c>
      <c r="E364">
        <v>2.41</v>
      </c>
      <c r="F364" s="1">
        <v>16.032453906900422</v>
      </c>
    </row>
    <row r="365" spans="1:6">
      <c r="A365">
        <v>2018</v>
      </c>
      <c r="B365" t="s">
        <v>2</v>
      </c>
      <c r="C365" t="s">
        <v>13</v>
      </c>
      <c r="D365">
        <v>10</v>
      </c>
      <c r="E365">
        <v>2.78</v>
      </c>
      <c r="F365" s="1">
        <v>24.547089156850305</v>
      </c>
    </row>
    <row r="366" spans="1:6">
      <c r="A366">
        <v>2018</v>
      </c>
      <c r="B366" t="s">
        <v>2</v>
      </c>
      <c r="C366" t="s">
        <v>37</v>
      </c>
      <c r="D366">
        <v>10</v>
      </c>
      <c r="E366">
        <v>2.2200000000000002</v>
      </c>
      <c r="F366" s="1">
        <v>12.882495516931346</v>
      </c>
    </row>
    <row r="367" spans="1:6">
      <c r="A367">
        <v>2018</v>
      </c>
      <c r="B367" t="s">
        <v>0</v>
      </c>
      <c r="C367" t="s">
        <v>21</v>
      </c>
      <c r="D367">
        <v>10.5</v>
      </c>
      <c r="E367">
        <v>2.46</v>
      </c>
      <c r="F367" s="1">
        <v>16.982436524617448</v>
      </c>
    </row>
    <row r="368" spans="1:6">
      <c r="A368">
        <v>2018</v>
      </c>
      <c r="B368" t="s">
        <v>2</v>
      </c>
      <c r="C368" t="s">
        <v>6</v>
      </c>
      <c r="D368">
        <v>10</v>
      </c>
      <c r="E368">
        <v>2.58</v>
      </c>
      <c r="F368" s="1">
        <v>19.498445997580465</v>
      </c>
    </row>
    <row r="369" spans="1:6">
      <c r="A369">
        <v>2018</v>
      </c>
      <c r="B369" t="s">
        <v>2</v>
      </c>
      <c r="C369" t="s">
        <v>6</v>
      </c>
      <c r="D369">
        <v>10</v>
      </c>
      <c r="E369">
        <v>3.25</v>
      </c>
      <c r="F369" s="1">
        <v>42.169650342858247</v>
      </c>
    </row>
    <row r="370" spans="1:6">
      <c r="A370">
        <v>2018</v>
      </c>
      <c r="B370" t="s">
        <v>2</v>
      </c>
      <c r="C370" t="s">
        <v>6</v>
      </c>
      <c r="D370">
        <v>10</v>
      </c>
      <c r="E370">
        <v>3.45</v>
      </c>
      <c r="F370" s="1">
        <v>53.088444423098856</v>
      </c>
    </row>
    <row r="371" spans="1:6">
      <c r="A371">
        <v>2018</v>
      </c>
      <c r="B371" t="s">
        <v>2</v>
      </c>
      <c r="C371" t="s">
        <v>13</v>
      </c>
      <c r="D371">
        <v>10</v>
      </c>
      <c r="E371">
        <v>3.07</v>
      </c>
      <c r="F371" s="1">
        <v>34.276778654645035</v>
      </c>
    </row>
    <row r="372" spans="1:6">
      <c r="A372">
        <v>2018</v>
      </c>
      <c r="B372" t="s">
        <v>7</v>
      </c>
      <c r="C372" t="s">
        <v>12</v>
      </c>
      <c r="D372">
        <v>10</v>
      </c>
      <c r="E372">
        <v>3.09</v>
      </c>
      <c r="F372" s="1">
        <v>35.075187395256812</v>
      </c>
    </row>
    <row r="373" spans="1:6">
      <c r="A373">
        <v>2018</v>
      </c>
      <c r="B373" t="s">
        <v>0</v>
      </c>
      <c r="C373" t="s">
        <v>36</v>
      </c>
      <c r="D373">
        <v>18.7</v>
      </c>
      <c r="E373">
        <v>2.2400000000000002</v>
      </c>
      <c r="F373" s="1">
        <v>13.182567385564075</v>
      </c>
    </row>
    <row r="374" spans="1:6">
      <c r="A374">
        <v>2018</v>
      </c>
      <c r="B374" t="s">
        <v>0</v>
      </c>
      <c r="C374" t="s">
        <v>24</v>
      </c>
      <c r="D374">
        <v>10</v>
      </c>
      <c r="E374">
        <v>2.21</v>
      </c>
      <c r="F374" s="1">
        <v>12.735030810166618</v>
      </c>
    </row>
    <row r="375" spans="1:6">
      <c r="A375">
        <v>2018</v>
      </c>
      <c r="B375" t="s">
        <v>2</v>
      </c>
      <c r="C375" t="s">
        <v>44</v>
      </c>
      <c r="D375">
        <v>12</v>
      </c>
      <c r="E375">
        <v>2.23</v>
      </c>
      <c r="F375" s="1">
        <v>13.031667784522995</v>
      </c>
    </row>
    <row r="376" spans="1:6">
      <c r="A376">
        <v>2018</v>
      </c>
      <c r="B376" t="s">
        <v>0</v>
      </c>
      <c r="C376" t="s">
        <v>25</v>
      </c>
      <c r="D376">
        <v>21.5</v>
      </c>
      <c r="E376">
        <v>2.41</v>
      </c>
      <c r="F376" s="1">
        <v>16.032453906900422</v>
      </c>
    </row>
    <row r="377" spans="1:6">
      <c r="A377">
        <v>2018</v>
      </c>
      <c r="B377" t="s">
        <v>2</v>
      </c>
      <c r="C377" t="s">
        <v>33</v>
      </c>
      <c r="D377">
        <v>19</v>
      </c>
      <c r="E377">
        <v>2.67</v>
      </c>
      <c r="F377" s="1">
        <v>21.627185237270204</v>
      </c>
    </row>
    <row r="378" spans="1:6">
      <c r="A378">
        <v>2018</v>
      </c>
      <c r="B378" t="s">
        <v>2</v>
      </c>
      <c r="C378" t="s">
        <v>58</v>
      </c>
      <c r="D378">
        <v>10</v>
      </c>
      <c r="E378">
        <v>2.2200000000000002</v>
      </c>
      <c r="F378" s="1">
        <v>12.882495516931346</v>
      </c>
    </row>
    <row r="379" spans="1:6">
      <c r="A379">
        <v>2018</v>
      </c>
      <c r="B379" t="s">
        <v>0</v>
      </c>
      <c r="C379" t="s">
        <v>36</v>
      </c>
      <c r="D379">
        <v>10</v>
      </c>
      <c r="E379">
        <v>2.52</v>
      </c>
      <c r="F379" s="1">
        <v>18.197008586099841</v>
      </c>
    </row>
    <row r="380" spans="1:6">
      <c r="A380">
        <v>2018</v>
      </c>
      <c r="B380" t="s">
        <v>2</v>
      </c>
      <c r="C380" t="s">
        <v>46</v>
      </c>
      <c r="D380">
        <v>17.2</v>
      </c>
      <c r="E380">
        <v>2.88</v>
      </c>
      <c r="F380" s="1">
        <v>27.542287033381665</v>
      </c>
    </row>
    <row r="381" spans="1:6">
      <c r="A381">
        <v>2018</v>
      </c>
      <c r="B381" t="s">
        <v>0</v>
      </c>
      <c r="C381" t="s">
        <v>25</v>
      </c>
      <c r="D381">
        <v>18.7</v>
      </c>
      <c r="E381">
        <v>2.36</v>
      </c>
      <c r="F381" s="1">
        <v>15.135612484362087</v>
      </c>
    </row>
    <row r="382" spans="1:6">
      <c r="A382">
        <v>2018</v>
      </c>
      <c r="B382" t="s">
        <v>2</v>
      </c>
      <c r="C382" t="s">
        <v>33</v>
      </c>
      <c r="D382">
        <v>12.6</v>
      </c>
      <c r="E382">
        <v>2.72</v>
      </c>
      <c r="F382" s="1">
        <v>22.908676527677738</v>
      </c>
    </row>
    <row r="383" spans="1:6">
      <c r="A383">
        <v>2018</v>
      </c>
      <c r="B383" t="s">
        <v>2</v>
      </c>
      <c r="C383" t="s">
        <v>35</v>
      </c>
      <c r="D383">
        <v>17</v>
      </c>
      <c r="E383">
        <v>2.46</v>
      </c>
      <c r="F383" s="1">
        <v>16.982436524617448</v>
      </c>
    </row>
    <row r="384" spans="1:6">
      <c r="A384">
        <v>2018</v>
      </c>
      <c r="B384" t="s">
        <v>2</v>
      </c>
      <c r="C384" t="s">
        <v>6</v>
      </c>
      <c r="D384">
        <v>10</v>
      </c>
      <c r="E384">
        <v>2.48</v>
      </c>
      <c r="F384" s="1">
        <v>17.378008287493756</v>
      </c>
    </row>
    <row r="385" spans="1:6">
      <c r="A385">
        <v>2018</v>
      </c>
      <c r="B385" t="s">
        <v>0</v>
      </c>
      <c r="C385" t="s">
        <v>25</v>
      </c>
      <c r="D385">
        <v>14.3</v>
      </c>
      <c r="E385">
        <v>2.5499999999999998</v>
      </c>
      <c r="F385" s="1">
        <v>18.836490894898009</v>
      </c>
    </row>
    <row r="386" spans="1:6">
      <c r="A386">
        <v>2018</v>
      </c>
      <c r="B386" t="s">
        <v>2</v>
      </c>
      <c r="C386" t="s">
        <v>6</v>
      </c>
      <c r="D386">
        <v>10</v>
      </c>
      <c r="E386">
        <v>2.56</v>
      </c>
      <c r="F386" s="1">
        <v>19.054607179632477</v>
      </c>
    </row>
    <row r="387" spans="1:6">
      <c r="A387">
        <v>2018</v>
      </c>
      <c r="B387" t="s">
        <v>2</v>
      </c>
      <c r="C387" t="s">
        <v>18</v>
      </c>
      <c r="D387">
        <v>18</v>
      </c>
      <c r="E387">
        <v>2.56</v>
      </c>
      <c r="F387" s="1">
        <v>19.054607179632477</v>
      </c>
    </row>
    <row r="388" spans="1:6">
      <c r="A388">
        <v>2018</v>
      </c>
      <c r="B388" t="s">
        <v>0</v>
      </c>
      <c r="C388" t="s">
        <v>21</v>
      </c>
      <c r="D388">
        <v>12.3</v>
      </c>
      <c r="E388">
        <v>2.4</v>
      </c>
      <c r="F388" s="1">
        <v>15.848931924611136</v>
      </c>
    </row>
    <row r="389" spans="1:6">
      <c r="A389">
        <v>2018</v>
      </c>
      <c r="B389" t="s">
        <v>0</v>
      </c>
      <c r="C389" t="s">
        <v>28</v>
      </c>
      <c r="D389">
        <v>16.100000000000001</v>
      </c>
      <c r="E389">
        <v>2.42</v>
      </c>
      <c r="F389" s="1">
        <v>16.218100973589298</v>
      </c>
    </row>
    <row r="390" spans="1:6">
      <c r="A390">
        <v>2018</v>
      </c>
      <c r="B390" t="s">
        <v>0</v>
      </c>
      <c r="C390" t="s">
        <v>30</v>
      </c>
      <c r="D390">
        <v>10</v>
      </c>
      <c r="E390">
        <v>2.2400000000000002</v>
      </c>
      <c r="F390" s="1">
        <v>13.182567385564075</v>
      </c>
    </row>
    <row r="391" spans="1:6">
      <c r="A391">
        <v>2018</v>
      </c>
      <c r="B391" t="s">
        <v>0</v>
      </c>
      <c r="C391" t="s">
        <v>21</v>
      </c>
      <c r="D391">
        <v>25.4</v>
      </c>
      <c r="E391">
        <v>2.34</v>
      </c>
      <c r="F391" s="1">
        <v>14.791083881682074</v>
      </c>
    </row>
    <row r="392" spans="1:6">
      <c r="A392">
        <v>2018</v>
      </c>
      <c r="B392" t="s">
        <v>0</v>
      </c>
      <c r="C392" t="s">
        <v>30</v>
      </c>
      <c r="D392">
        <v>12.7</v>
      </c>
      <c r="E392">
        <v>2.94</v>
      </c>
      <c r="F392" s="1">
        <v>29.512092266663863</v>
      </c>
    </row>
    <row r="393" spans="1:6">
      <c r="A393">
        <v>2018</v>
      </c>
      <c r="B393" t="s">
        <v>0</v>
      </c>
      <c r="C393" t="s">
        <v>36</v>
      </c>
      <c r="D393">
        <v>10</v>
      </c>
      <c r="E393">
        <v>2.5499999999999998</v>
      </c>
      <c r="F393" s="1">
        <v>18.836490894898009</v>
      </c>
    </row>
    <row r="394" spans="1:6">
      <c r="A394">
        <v>2018</v>
      </c>
      <c r="B394" t="s">
        <v>0</v>
      </c>
      <c r="C394" t="s">
        <v>25</v>
      </c>
      <c r="D394">
        <v>18.899999999999999</v>
      </c>
      <c r="E394">
        <v>2.71</v>
      </c>
      <c r="F394" s="1">
        <v>22.646443075930605</v>
      </c>
    </row>
    <row r="395" spans="1:6">
      <c r="A395">
        <v>2018</v>
      </c>
      <c r="B395" t="s">
        <v>0</v>
      </c>
      <c r="C395" t="s">
        <v>30</v>
      </c>
      <c r="D395">
        <v>11.4</v>
      </c>
      <c r="E395">
        <v>2.59</v>
      </c>
      <c r="F395" s="1">
        <v>19.724227361148539</v>
      </c>
    </row>
    <row r="396" spans="1:6">
      <c r="A396">
        <v>2018</v>
      </c>
      <c r="B396" t="s">
        <v>0</v>
      </c>
      <c r="C396" t="s">
        <v>21</v>
      </c>
      <c r="D396">
        <v>14.8</v>
      </c>
      <c r="E396">
        <v>2.27</v>
      </c>
      <c r="F396" s="1">
        <v>13.645831365889249</v>
      </c>
    </row>
    <row r="397" spans="1:6">
      <c r="A397">
        <v>2018</v>
      </c>
      <c r="B397" t="s">
        <v>0</v>
      </c>
      <c r="C397" t="s">
        <v>30</v>
      </c>
      <c r="D397">
        <v>12</v>
      </c>
      <c r="E397">
        <v>2.5299999999999998</v>
      </c>
      <c r="F397" s="1">
        <v>18.407720014689556</v>
      </c>
    </row>
    <row r="398" spans="1:6">
      <c r="A398">
        <v>2018</v>
      </c>
      <c r="B398" t="s">
        <v>0</v>
      </c>
      <c r="C398" t="s">
        <v>21</v>
      </c>
      <c r="D398">
        <v>18.3</v>
      </c>
      <c r="E398">
        <v>2.73</v>
      </c>
      <c r="F398" s="1">
        <v>23.173946499684792</v>
      </c>
    </row>
    <row r="399" spans="1:6">
      <c r="A399">
        <v>2018</v>
      </c>
      <c r="B399" t="s">
        <v>2</v>
      </c>
      <c r="C399" t="s">
        <v>46</v>
      </c>
      <c r="D399">
        <v>19.5</v>
      </c>
      <c r="E399">
        <v>2.35</v>
      </c>
      <c r="F399" s="1">
        <v>14.96235656094434</v>
      </c>
    </row>
    <row r="400" spans="1:6">
      <c r="A400">
        <v>2018</v>
      </c>
      <c r="B400" t="s">
        <v>0</v>
      </c>
      <c r="C400" t="s">
        <v>50</v>
      </c>
      <c r="D400">
        <v>31.1</v>
      </c>
      <c r="E400">
        <v>2.4700000000000002</v>
      </c>
      <c r="F400" s="1">
        <v>17.179083871575891</v>
      </c>
    </row>
    <row r="401" spans="1:6">
      <c r="A401">
        <v>2018</v>
      </c>
      <c r="B401" t="s">
        <v>7</v>
      </c>
      <c r="C401" t="s">
        <v>12</v>
      </c>
      <c r="D401">
        <v>12.4</v>
      </c>
      <c r="E401">
        <v>4.42</v>
      </c>
      <c r="F401" s="1">
        <v>162.18100973589304</v>
      </c>
    </row>
    <row r="402" spans="1:6">
      <c r="A402">
        <v>2018</v>
      </c>
      <c r="B402" t="s">
        <v>7</v>
      </c>
      <c r="C402" t="s">
        <v>8</v>
      </c>
      <c r="D402">
        <v>10</v>
      </c>
      <c r="E402">
        <v>3.55</v>
      </c>
      <c r="F402" s="1">
        <v>59.566214352901042</v>
      </c>
    </row>
    <row r="403" spans="1:6">
      <c r="A403">
        <v>2018</v>
      </c>
      <c r="B403" t="s">
        <v>7</v>
      </c>
      <c r="C403" t="s">
        <v>16</v>
      </c>
      <c r="D403">
        <v>16.7</v>
      </c>
      <c r="E403">
        <v>5.5</v>
      </c>
      <c r="F403" s="1">
        <v>562.34132519034927</v>
      </c>
    </row>
    <row r="404" spans="1:6">
      <c r="A404">
        <v>2018</v>
      </c>
      <c r="B404" t="s">
        <v>3</v>
      </c>
      <c r="C404" t="s">
        <v>4</v>
      </c>
      <c r="D404">
        <v>10</v>
      </c>
      <c r="E404">
        <v>3.42</v>
      </c>
      <c r="F404" s="1">
        <v>51.28613839913649</v>
      </c>
    </row>
    <row r="405" spans="1:6">
      <c r="A405">
        <v>2018</v>
      </c>
      <c r="B405" t="s">
        <v>7</v>
      </c>
      <c r="C405" t="s">
        <v>8</v>
      </c>
      <c r="D405">
        <v>10</v>
      </c>
      <c r="E405">
        <v>3.74</v>
      </c>
      <c r="F405" s="1">
        <v>74.131024130091816</v>
      </c>
    </row>
    <row r="406" spans="1:6">
      <c r="A406">
        <v>2018</v>
      </c>
      <c r="B406" t="s">
        <v>7</v>
      </c>
      <c r="C406" t="s">
        <v>8</v>
      </c>
      <c r="D406">
        <v>13.3</v>
      </c>
      <c r="E406">
        <v>3.05</v>
      </c>
      <c r="F406" s="1">
        <v>33.496543915782766</v>
      </c>
    </row>
    <row r="407" spans="1:6">
      <c r="A407">
        <v>2018</v>
      </c>
      <c r="B407" t="s">
        <v>0</v>
      </c>
      <c r="C407" t="s">
        <v>1</v>
      </c>
      <c r="D407">
        <v>13.4</v>
      </c>
      <c r="E407">
        <v>3.45</v>
      </c>
      <c r="F407" s="1">
        <v>53.088444423098856</v>
      </c>
    </row>
    <row r="408" spans="1:6">
      <c r="A408">
        <v>2018</v>
      </c>
      <c r="B408" t="s">
        <v>2</v>
      </c>
      <c r="C408" t="s">
        <v>39</v>
      </c>
      <c r="D408">
        <v>10</v>
      </c>
      <c r="E408">
        <v>3.25</v>
      </c>
      <c r="F408" s="1">
        <v>42.169650342858247</v>
      </c>
    </row>
    <row r="409" spans="1:6">
      <c r="A409">
        <v>2018</v>
      </c>
      <c r="B409" t="s">
        <v>2</v>
      </c>
      <c r="C409" t="s">
        <v>13</v>
      </c>
      <c r="D409">
        <v>10</v>
      </c>
      <c r="E409">
        <v>3.87</v>
      </c>
      <c r="F409" s="1">
        <v>86.099375218460082</v>
      </c>
    </row>
    <row r="410" spans="1:6">
      <c r="A410">
        <v>2018</v>
      </c>
      <c r="B410" t="s">
        <v>7</v>
      </c>
      <c r="C410" t="s">
        <v>12</v>
      </c>
      <c r="D410">
        <v>10</v>
      </c>
      <c r="E410">
        <v>3.65</v>
      </c>
      <c r="F410" s="1">
        <v>66.834391756861478</v>
      </c>
    </row>
    <row r="411" spans="1:6">
      <c r="A411">
        <v>2018</v>
      </c>
      <c r="B411" t="s">
        <v>0</v>
      </c>
      <c r="C411" t="s">
        <v>36</v>
      </c>
      <c r="D411">
        <v>10</v>
      </c>
      <c r="E411">
        <v>3.73</v>
      </c>
      <c r="F411" s="1">
        <v>73.2824533138904</v>
      </c>
    </row>
    <row r="412" spans="1:6">
      <c r="A412">
        <v>2018</v>
      </c>
      <c r="B412" t="s">
        <v>7</v>
      </c>
      <c r="C412" t="s">
        <v>10</v>
      </c>
      <c r="D412">
        <v>10</v>
      </c>
      <c r="E412">
        <v>3.98</v>
      </c>
      <c r="F412" s="1">
        <v>97.723722095581124</v>
      </c>
    </row>
    <row r="413" spans="1:6">
      <c r="A413">
        <v>2018</v>
      </c>
      <c r="B413" t="s">
        <v>7</v>
      </c>
      <c r="C413" t="s">
        <v>12</v>
      </c>
      <c r="D413">
        <v>10</v>
      </c>
      <c r="E413">
        <v>4.5599999999999996</v>
      </c>
      <c r="F413" s="1">
        <v>190.54607179632481</v>
      </c>
    </row>
    <row r="414" spans="1:6">
      <c r="A414">
        <v>2018</v>
      </c>
      <c r="B414" t="s">
        <v>0</v>
      </c>
      <c r="C414" t="s">
        <v>1</v>
      </c>
      <c r="D414">
        <v>10</v>
      </c>
      <c r="E414">
        <v>3.21</v>
      </c>
      <c r="F414" s="1">
        <v>40.27170343254592</v>
      </c>
    </row>
    <row r="415" spans="1:6">
      <c r="A415">
        <v>2018</v>
      </c>
      <c r="B415" t="s">
        <v>3</v>
      </c>
      <c r="C415" t="s">
        <v>61</v>
      </c>
      <c r="D415">
        <v>12.1</v>
      </c>
      <c r="E415">
        <v>2.84</v>
      </c>
      <c r="F415" s="1">
        <v>26.302679918953825</v>
      </c>
    </row>
    <row r="416" spans="1:6">
      <c r="A416">
        <v>2018</v>
      </c>
      <c r="B416" t="s">
        <v>7</v>
      </c>
      <c r="C416" t="s">
        <v>12</v>
      </c>
      <c r="D416">
        <v>10</v>
      </c>
      <c r="E416">
        <v>3.64</v>
      </c>
      <c r="F416" s="1">
        <v>66.069344800759623</v>
      </c>
    </row>
    <row r="417" spans="1:6">
      <c r="A417">
        <v>2018</v>
      </c>
      <c r="B417" t="s">
        <v>7</v>
      </c>
      <c r="C417" t="s">
        <v>8</v>
      </c>
      <c r="D417">
        <v>10</v>
      </c>
      <c r="E417">
        <v>3.19</v>
      </c>
      <c r="F417" s="1">
        <v>39.355007545577756</v>
      </c>
    </row>
    <row r="418" spans="1:6">
      <c r="A418">
        <v>2018</v>
      </c>
      <c r="B418" t="s">
        <v>7</v>
      </c>
      <c r="C418" t="s">
        <v>8</v>
      </c>
      <c r="D418">
        <v>10</v>
      </c>
      <c r="E418">
        <v>4.97</v>
      </c>
      <c r="F418" s="1">
        <v>305.49211132155142</v>
      </c>
    </row>
    <row r="419" spans="1:6">
      <c r="A419">
        <v>2018</v>
      </c>
      <c r="B419" t="s">
        <v>3</v>
      </c>
      <c r="C419" t="s">
        <v>23</v>
      </c>
      <c r="D419">
        <v>10.8</v>
      </c>
      <c r="E419">
        <v>3.43</v>
      </c>
      <c r="F419" s="1">
        <v>51.880003892896134</v>
      </c>
    </row>
    <row r="420" spans="1:6">
      <c r="A420">
        <v>2018</v>
      </c>
      <c r="B420" t="s">
        <v>7</v>
      </c>
      <c r="C420" t="s">
        <v>16</v>
      </c>
      <c r="D420">
        <v>10</v>
      </c>
      <c r="E420">
        <v>3.1</v>
      </c>
      <c r="F420" s="1">
        <v>35.481338923357555</v>
      </c>
    </row>
    <row r="421" spans="1:6">
      <c r="A421">
        <v>2018</v>
      </c>
      <c r="B421" t="s">
        <v>2</v>
      </c>
      <c r="C421" t="s">
        <v>6</v>
      </c>
      <c r="D421">
        <v>10</v>
      </c>
      <c r="E421">
        <v>4.07</v>
      </c>
      <c r="F421" s="1">
        <v>108.39269140212046</v>
      </c>
    </row>
    <row r="422" spans="1:6">
      <c r="A422">
        <v>2018</v>
      </c>
      <c r="B422" t="s">
        <v>7</v>
      </c>
      <c r="C422" t="s">
        <v>12</v>
      </c>
      <c r="D422">
        <v>10</v>
      </c>
      <c r="E422">
        <v>4.05</v>
      </c>
      <c r="F422" s="1">
        <v>105.9253725177289</v>
      </c>
    </row>
    <row r="423" spans="1:6">
      <c r="A423">
        <v>2018</v>
      </c>
      <c r="B423" t="s">
        <v>7</v>
      </c>
      <c r="C423" t="s">
        <v>12</v>
      </c>
      <c r="D423">
        <v>13.1</v>
      </c>
      <c r="E423">
        <v>3.14</v>
      </c>
      <c r="F423" s="1">
        <v>37.153522909717275</v>
      </c>
    </row>
    <row r="424" spans="1:6">
      <c r="A424">
        <v>2018</v>
      </c>
      <c r="B424" t="s">
        <v>7</v>
      </c>
      <c r="C424" t="s">
        <v>8</v>
      </c>
      <c r="D424">
        <v>10.1</v>
      </c>
      <c r="E424">
        <v>3.14</v>
      </c>
      <c r="F424" s="1">
        <v>37.153522909717275</v>
      </c>
    </row>
    <row r="425" spans="1:6">
      <c r="A425">
        <v>2018</v>
      </c>
      <c r="B425" t="s">
        <v>3</v>
      </c>
      <c r="C425" t="s">
        <v>61</v>
      </c>
      <c r="D425">
        <v>16.5</v>
      </c>
      <c r="E425">
        <v>3.73</v>
      </c>
      <c r="F425" s="1">
        <v>73.2824533138904</v>
      </c>
    </row>
    <row r="426" spans="1:6">
      <c r="A426">
        <v>2018</v>
      </c>
      <c r="B426" t="s">
        <v>19</v>
      </c>
      <c r="C426" t="s">
        <v>47</v>
      </c>
      <c r="D426">
        <v>10.3</v>
      </c>
      <c r="E426">
        <v>3.05</v>
      </c>
      <c r="F426" s="1">
        <v>33.496543915782766</v>
      </c>
    </row>
    <row r="427" spans="1:6">
      <c r="A427">
        <v>2018</v>
      </c>
      <c r="B427" t="s">
        <v>7</v>
      </c>
      <c r="C427" t="s">
        <v>12</v>
      </c>
      <c r="D427">
        <v>10</v>
      </c>
      <c r="E427">
        <v>3.19</v>
      </c>
      <c r="F427" s="1">
        <v>39.355007545577756</v>
      </c>
    </row>
    <row r="428" spans="1:6">
      <c r="A428">
        <v>2018</v>
      </c>
      <c r="B428" t="s">
        <v>7</v>
      </c>
      <c r="C428" t="s">
        <v>8</v>
      </c>
      <c r="D428">
        <v>10</v>
      </c>
      <c r="E428">
        <v>4.2699999999999996</v>
      </c>
      <c r="F428" s="1">
        <v>136.45831365889245</v>
      </c>
    </row>
    <row r="429" spans="1:6">
      <c r="A429">
        <v>2018</v>
      </c>
      <c r="B429" t="s">
        <v>7</v>
      </c>
      <c r="C429" t="s">
        <v>8</v>
      </c>
      <c r="D429">
        <v>10.5</v>
      </c>
      <c r="E429">
        <v>3.44</v>
      </c>
      <c r="F429" s="1">
        <v>52.480746024977286</v>
      </c>
    </row>
    <row r="430" spans="1:6">
      <c r="A430">
        <v>2018</v>
      </c>
      <c r="B430" t="s">
        <v>3</v>
      </c>
      <c r="C430" t="s">
        <v>11</v>
      </c>
      <c r="D430">
        <v>10.4</v>
      </c>
      <c r="E430">
        <v>3.32</v>
      </c>
      <c r="F430" s="1">
        <v>45.708818961487509</v>
      </c>
    </row>
    <row r="431" spans="1:6">
      <c r="A431">
        <v>2018</v>
      </c>
      <c r="B431" t="s">
        <v>7</v>
      </c>
      <c r="C431" t="s">
        <v>8</v>
      </c>
      <c r="D431">
        <v>20.399999999999999</v>
      </c>
      <c r="E431">
        <v>5.19</v>
      </c>
      <c r="F431" s="1">
        <v>393.55007545577786</v>
      </c>
    </row>
    <row r="432" spans="1:6">
      <c r="A432">
        <v>2018</v>
      </c>
      <c r="B432" t="s">
        <v>7</v>
      </c>
      <c r="C432" t="s">
        <v>8</v>
      </c>
      <c r="D432">
        <v>12.1</v>
      </c>
      <c r="E432">
        <v>4.13</v>
      </c>
      <c r="F432" s="1">
        <v>116.14486138403436</v>
      </c>
    </row>
    <row r="433" spans="1:6">
      <c r="A433">
        <v>2018</v>
      </c>
      <c r="B433" t="s">
        <v>2</v>
      </c>
      <c r="C433" t="s">
        <v>39</v>
      </c>
      <c r="D433">
        <v>10</v>
      </c>
      <c r="E433">
        <v>3.36</v>
      </c>
      <c r="F433" s="1">
        <v>47.863009232263856</v>
      </c>
    </row>
    <row r="434" spans="1:6">
      <c r="A434">
        <v>2018</v>
      </c>
      <c r="B434" t="s">
        <v>7</v>
      </c>
      <c r="C434" t="s">
        <v>34</v>
      </c>
      <c r="D434">
        <v>10</v>
      </c>
      <c r="E434">
        <v>2.97</v>
      </c>
      <c r="F434" s="1">
        <v>30.549211132155147</v>
      </c>
    </row>
    <row r="435" spans="1:6">
      <c r="A435">
        <v>2018</v>
      </c>
      <c r="B435" t="s">
        <v>7</v>
      </c>
      <c r="C435" t="s">
        <v>16</v>
      </c>
      <c r="D435">
        <v>10</v>
      </c>
      <c r="E435">
        <v>3.02</v>
      </c>
      <c r="F435" s="1">
        <v>32.359365692962832</v>
      </c>
    </row>
    <row r="436" spans="1:6">
      <c r="A436">
        <v>2018</v>
      </c>
      <c r="B436" t="s">
        <v>19</v>
      </c>
      <c r="C436" t="s">
        <v>19</v>
      </c>
      <c r="D436">
        <v>10</v>
      </c>
      <c r="E436">
        <v>3.07</v>
      </c>
      <c r="F436" s="1">
        <v>34.276778654645035</v>
      </c>
    </row>
    <row r="437" spans="1:6">
      <c r="A437">
        <v>2018</v>
      </c>
      <c r="B437" t="s">
        <v>3</v>
      </c>
      <c r="C437" t="s">
        <v>11</v>
      </c>
      <c r="D437">
        <v>16</v>
      </c>
      <c r="E437">
        <v>3.11</v>
      </c>
      <c r="F437" s="1">
        <v>35.892193464500529</v>
      </c>
    </row>
    <row r="438" spans="1:6">
      <c r="A438">
        <v>2018</v>
      </c>
      <c r="B438" t="s">
        <v>7</v>
      </c>
      <c r="C438" t="s">
        <v>8</v>
      </c>
      <c r="D438">
        <v>10</v>
      </c>
      <c r="E438">
        <v>3.53</v>
      </c>
      <c r="F438" s="1">
        <v>58.210321777087145</v>
      </c>
    </row>
    <row r="439" spans="1:6">
      <c r="A439">
        <v>2018</v>
      </c>
      <c r="B439" t="s">
        <v>3</v>
      </c>
      <c r="C439" t="s">
        <v>5</v>
      </c>
      <c r="D439">
        <v>10</v>
      </c>
      <c r="E439">
        <v>3.07</v>
      </c>
      <c r="F439" s="1">
        <v>34.276778654645035</v>
      </c>
    </row>
    <row r="440" spans="1:6">
      <c r="A440">
        <v>2018</v>
      </c>
      <c r="B440" t="s">
        <v>3</v>
      </c>
      <c r="C440" t="s">
        <v>62</v>
      </c>
      <c r="D440">
        <v>19.7</v>
      </c>
      <c r="E440">
        <v>3.13</v>
      </c>
      <c r="F440" s="1">
        <v>36.728230049808474</v>
      </c>
    </row>
    <row r="441" spans="1:6">
      <c r="A441">
        <v>2018</v>
      </c>
      <c r="B441" t="s">
        <v>2</v>
      </c>
      <c r="C441" t="s">
        <v>51</v>
      </c>
      <c r="D441">
        <v>13.3</v>
      </c>
      <c r="E441">
        <v>2.93</v>
      </c>
      <c r="F441" s="1">
        <v>29.174270140011689</v>
      </c>
    </row>
    <row r="442" spans="1:6">
      <c r="A442">
        <v>2018</v>
      </c>
      <c r="B442" t="s">
        <v>7</v>
      </c>
      <c r="C442" t="s">
        <v>12</v>
      </c>
      <c r="D442">
        <v>10</v>
      </c>
      <c r="E442">
        <v>3.29</v>
      </c>
      <c r="F442" s="1">
        <v>44.157044735331262</v>
      </c>
    </row>
    <row r="443" spans="1:6">
      <c r="A443">
        <v>2018</v>
      </c>
      <c r="B443" t="s">
        <v>0</v>
      </c>
      <c r="C443" t="s">
        <v>21</v>
      </c>
      <c r="D443">
        <v>10</v>
      </c>
      <c r="E443">
        <v>2.4900000000000002</v>
      </c>
      <c r="F443" s="1">
        <v>17.579236139586936</v>
      </c>
    </row>
    <row r="444" spans="1:6">
      <c r="A444">
        <v>2018</v>
      </c>
      <c r="B444" t="s">
        <v>7</v>
      </c>
      <c r="C444" t="s">
        <v>16</v>
      </c>
      <c r="D444">
        <v>15.2</v>
      </c>
      <c r="E444">
        <v>2.99</v>
      </c>
      <c r="F444" s="1">
        <v>31.260793671239561</v>
      </c>
    </row>
    <row r="445" spans="1:6">
      <c r="A445">
        <v>2018</v>
      </c>
      <c r="B445" t="s">
        <v>0</v>
      </c>
      <c r="C445" t="s">
        <v>30</v>
      </c>
      <c r="D445">
        <v>22.8</v>
      </c>
      <c r="E445">
        <v>3.26</v>
      </c>
      <c r="F445" s="1">
        <v>42.657951880159267</v>
      </c>
    </row>
    <row r="446" spans="1:6">
      <c r="A446">
        <v>2018</v>
      </c>
      <c r="B446" t="s">
        <v>3</v>
      </c>
      <c r="C446" t="s">
        <v>4</v>
      </c>
      <c r="D446">
        <v>10</v>
      </c>
      <c r="E446">
        <v>2.82</v>
      </c>
      <c r="F446" s="1">
        <v>25.703957827688647</v>
      </c>
    </row>
    <row r="447" spans="1:6">
      <c r="A447">
        <v>2018</v>
      </c>
      <c r="B447" t="s">
        <v>3</v>
      </c>
      <c r="C447" t="s">
        <v>59</v>
      </c>
      <c r="D447">
        <v>10</v>
      </c>
      <c r="E447">
        <v>3.02</v>
      </c>
      <c r="F447" s="1">
        <v>32.359365692962832</v>
      </c>
    </row>
    <row r="448" spans="1:6">
      <c r="A448">
        <v>2018</v>
      </c>
      <c r="B448" t="s">
        <v>3</v>
      </c>
      <c r="C448" t="s">
        <v>59</v>
      </c>
      <c r="D448">
        <v>11.1</v>
      </c>
      <c r="E448">
        <v>3.18</v>
      </c>
      <c r="F448" s="1">
        <v>38.904514499428075</v>
      </c>
    </row>
    <row r="449" spans="1:6">
      <c r="A449">
        <v>2018</v>
      </c>
      <c r="B449" t="s">
        <v>19</v>
      </c>
      <c r="C449" t="s">
        <v>20</v>
      </c>
      <c r="D449">
        <v>10</v>
      </c>
      <c r="E449">
        <v>3.42</v>
      </c>
      <c r="F449" s="1">
        <v>51.28613839913649</v>
      </c>
    </row>
    <row r="450" spans="1:6">
      <c r="A450">
        <v>2018</v>
      </c>
      <c r="B450" t="s">
        <v>0</v>
      </c>
      <c r="C450" t="s">
        <v>30</v>
      </c>
      <c r="D450">
        <v>14.1</v>
      </c>
      <c r="E450">
        <v>3.04</v>
      </c>
      <c r="F450" s="1">
        <v>33.113112148259127</v>
      </c>
    </row>
    <row r="451" spans="1:6">
      <c r="A451">
        <v>2018</v>
      </c>
      <c r="B451" t="s">
        <v>3</v>
      </c>
      <c r="C451" t="s">
        <v>59</v>
      </c>
      <c r="D451">
        <v>10.7</v>
      </c>
      <c r="E451">
        <v>3.11</v>
      </c>
      <c r="F451" s="1">
        <v>35.892193464500529</v>
      </c>
    </row>
    <row r="452" spans="1:6">
      <c r="A452">
        <v>2018</v>
      </c>
      <c r="B452" t="s">
        <v>2</v>
      </c>
      <c r="C452" t="s">
        <v>6</v>
      </c>
      <c r="D452">
        <v>16.2</v>
      </c>
      <c r="E452">
        <v>3.06</v>
      </c>
      <c r="F452" s="1">
        <v>33.884415613920268</v>
      </c>
    </row>
    <row r="453" spans="1:6">
      <c r="A453">
        <v>2018</v>
      </c>
      <c r="B453" t="s">
        <v>0</v>
      </c>
      <c r="C453" t="s">
        <v>30</v>
      </c>
      <c r="D453">
        <v>10.3</v>
      </c>
      <c r="E453">
        <v>2.96</v>
      </c>
      <c r="F453" s="1">
        <v>30.199517204020164</v>
      </c>
    </row>
    <row r="454" spans="1:6">
      <c r="A454">
        <v>2018</v>
      </c>
      <c r="B454" t="s">
        <v>7</v>
      </c>
      <c r="C454" t="s">
        <v>16</v>
      </c>
      <c r="D454">
        <v>10.6</v>
      </c>
      <c r="E454">
        <v>3.47</v>
      </c>
      <c r="F454" s="1">
        <v>54.32503314924336</v>
      </c>
    </row>
    <row r="455" spans="1:6">
      <c r="A455">
        <v>2018</v>
      </c>
      <c r="B455" t="s">
        <v>7</v>
      </c>
      <c r="C455" t="s">
        <v>12</v>
      </c>
      <c r="D455">
        <v>11.8</v>
      </c>
      <c r="E455">
        <v>4.07</v>
      </c>
      <c r="F455" s="1">
        <v>108.39269140212046</v>
      </c>
    </row>
    <row r="456" spans="1:6">
      <c r="A456">
        <v>2018</v>
      </c>
      <c r="B456" t="s">
        <v>2</v>
      </c>
      <c r="C456" t="s">
        <v>13</v>
      </c>
      <c r="D456">
        <v>10</v>
      </c>
      <c r="E456">
        <v>3.64</v>
      </c>
      <c r="F456" s="1">
        <v>66.069344800759623</v>
      </c>
    </row>
    <row r="457" spans="1:6">
      <c r="A457">
        <v>2018</v>
      </c>
      <c r="B457" t="s">
        <v>7</v>
      </c>
      <c r="C457" t="s">
        <v>12</v>
      </c>
      <c r="D457">
        <v>10.4</v>
      </c>
      <c r="E457">
        <v>3.23</v>
      </c>
      <c r="F457" s="1">
        <v>41.209751909733022</v>
      </c>
    </row>
    <row r="458" spans="1:6">
      <c r="A458">
        <v>2018</v>
      </c>
      <c r="B458" t="s">
        <v>3</v>
      </c>
      <c r="C458" t="s">
        <v>59</v>
      </c>
      <c r="D458">
        <v>16.7</v>
      </c>
      <c r="E458">
        <v>2.94</v>
      </c>
      <c r="F458" s="1">
        <v>29.512092266663863</v>
      </c>
    </row>
    <row r="459" spans="1:6">
      <c r="A459">
        <v>2018</v>
      </c>
      <c r="B459" t="s">
        <v>7</v>
      </c>
      <c r="C459" t="s">
        <v>8</v>
      </c>
      <c r="D459">
        <v>16.899999999999999</v>
      </c>
      <c r="E459">
        <v>3.52</v>
      </c>
      <c r="F459" s="1">
        <v>57.543993733715695</v>
      </c>
    </row>
    <row r="460" spans="1:6">
      <c r="A460">
        <v>2018</v>
      </c>
      <c r="B460" t="s">
        <v>7</v>
      </c>
      <c r="C460" t="s">
        <v>34</v>
      </c>
      <c r="D460">
        <v>11.9</v>
      </c>
      <c r="E460">
        <v>4.18</v>
      </c>
      <c r="F460" s="1">
        <v>123.02687708123821</v>
      </c>
    </row>
    <row r="461" spans="1:6">
      <c r="A461">
        <v>2018</v>
      </c>
      <c r="B461" t="s">
        <v>7</v>
      </c>
      <c r="C461" t="s">
        <v>12</v>
      </c>
      <c r="D461">
        <v>27.2</v>
      </c>
      <c r="E461">
        <v>3.52</v>
      </c>
      <c r="F461" s="1">
        <v>57.543993733715695</v>
      </c>
    </row>
    <row r="462" spans="1:6">
      <c r="A462">
        <v>2018</v>
      </c>
      <c r="B462" t="s">
        <v>3</v>
      </c>
      <c r="C462" t="s">
        <v>4</v>
      </c>
      <c r="D462">
        <v>10.1</v>
      </c>
      <c r="E462">
        <v>3.34</v>
      </c>
      <c r="F462" s="1">
        <v>46.773514128719818</v>
      </c>
    </row>
    <row r="463" spans="1:6">
      <c r="A463">
        <v>2018</v>
      </c>
      <c r="B463" t="s">
        <v>7</v>
      </c>
      <c r="C463" t="s">
        <v>12</v>
      </c>
      <c r="D463">
        <v>10</v>
      </c>
      <c r="E463">
        <v>5.25</v>
      </c>
      <c r="F463" s="1">
        <v>421.69650342858256</v>
      </c>
    </row>
    <row r="464" spans="1:6">
      <c r="A464">
        <v>2018</v>
      </c>
      <c r="B464" t="s">
        <v>7</v>
      </c>
      <c r="C464" t="s">
        <v>8</v>
      </c>
      <c r="D464">
        <v>15.6</v>
      </c>
      <c r="E464">
        <v>3.2</v>
      </c>
      <c r="F464" s="1">
        <v>39.810717055349755</v>
      </c>
    </row>
    <row r="465" spans="1:6">
      <c r="A465">
        <v>2018</v>
      </c>
      <c r="B465" t="s">
        <v>7</v>
      </c>
      <c r="C465" t="s">
        <v>34</v>
      </c>
      <c r="D465">
        <v>13.5</v>
      </c>
      <c r="E465">
        <v>3.28</v>
      </c>
      <c r="F465" s="1">
        <v>43.651583224016612</v>
      </c>
    </row>
    <row r="466" spans="1:6">
      <c r="A466">
        <v>2018</v>
      </c>
      <c r="B466" t="s">
        <v>3</v>
      </c>
      <c r="C466" t="s">
        <v>4</v>
      </c>
      <c r="D466">
        <v>11.4</v>
      </c>
      <c r="E466">
        <v>3.15</v>
      </c>
      <c r="F466" s="1">
        <v>37.583740428844422</v>
      </c>
    </row>
    <row r="467" spans="1:6">
      <c r="A467">
        <v>2018</v>
      </c>
      <c r="B467" t="s">
        <v>7</v>
      </c>
      <c r="C467" t="s">
        <v>34</v>
      </c>
      <c r="D467">
        <v>10.7</v>
      </c>
      <c r="E467">
        <v>3.37</v>
      </c>
      <c r="F467" s="1">
        <v>48.417236758409949</v>
      </c>
    </row>
    <row r="468" spans="1:6">
      <c r="A468">
        <v>2018</v>
      </c>
      <c r="B468" t="s">
        <v>7</v>
      </c>
      <c r="C468" t="s">
        <v>34</v>
      </c>
      <c r="D468">
        <v>10.199999999999999</v>
      </c>
      <c r="E468">
        <v>3.64</v>
      </c>
      <c r="F468" s="1">
        <v>66.069344800759623</v>
      </c>
    </row>
    <row r="469" spans="1:6">
      <c r="A469">
        <v>2018</v>
      </c>
      <c r="B469" t="s">
        <v>7</v>
      </c>
      <c r="C469" t="s">
        <v>8</v>
      </c>
      <c r="D469">
        <v>10</v>
      </c>
      <c r="E469">
        <v>4.24</v>
      </c>
      <c r="F469" s="1">
        <v>131.82567385564084</v>
      </c>
    </row>
    <row r="470" spans="1:6">
      <c r="A470">
        <v>2018</v>
      </c>
      <c r="B470" t="s">
        <v>2</v>
      </c>
      <c r="C470" t="s">
        <v>6</v>
      </c>
      <c r="D470">
        <v>10</v>
      </c>
      <c r="E470">
        <v>3.89</v>
      </c>
      <c r="F470" s="1">
        <v>88.104887300801494</v>
      </c>
    </row>
    <row r="471" spans="1:6">
      <c r="A471">
        <v>2018</v>
      </c>
      <c r="B471" t="s">
        <v>3</v>
      </c>
      <c r="C471" t="s">
        <v>23</v>
      </c>
      <c r="D471">
        <v>14.5</v>
      </c>
      <c r="E471">
        <v>2.91</v>
      </c>
      <c r="F471" s="1">
        <v>28.510182675039101</v>
      </c>
    </row>
    <row r="472" spans="1:6">
      <c r="A472">
        <v>2018</v>
      </c>
      <c r="B472" t="s">
        <v>7</v>
      </c>
      <c r="C472" t="s">
        <v>16</v>
      </c>
      <c r="D472">
        <v>10</v>
      </c>
      <c r="E472">
        <v>3.17</v>
      </c>
      <c r="F472" s="1">
        <v>38.45917820453537</v>
      </c>
    </row>
    <row r="473" spans="1:6">
      <c r="A473">
        <v>2018</v>
      </c>
      <c r="B473" t="s">
        <v>3</v>
      </c>
      <c r="C473" t="s">
        <v>9</v>
      </c>
      <c r="D473">
        <v>21.7</v>
      </c>
      <c r="E473">
        <v>3.42</v>
      </c>
      <c r="F473" s="1">
        <v>51.28613839913649</v>
      </c>
    </row>
    <row r="474" spans="1:6">
      <c r="A474">
        <v>2018</v>
      </c>
      <c r="B474" t="s">
        <v>7</v>
      </c>
      <c r="C474" t="s">
        <v>34</v>
      </c>
      <c r="D474">
        <v>10</v>
      </c>
      <c r="E474">
        <v>2.99</v>
      </c>
      <c r="F474" s="1">
        <v>31.260793671239561</v>
      </c>
    </row>
    <row r="475" spans="1:6">
      <c r="A475">
        <v>2018</v>
      </c>
      <c r="B475" t="s">
        <v>3</v>
      </c>
      <c r="C475" t="s">
        <v>5</v>
      </c>
      <c r="D475">
        <v>12.5</v>
      </c>
      <c r="E475">
        <v>3.16</v>
      </c>
      <c r="F475" s="1">
        <v>38.018939632056139</v>
      </c>
    </row>
    <row r="476" spans="1:6">
      <c r="A476">
        <v>2018</v>
      </c>
      <c r="B476" t="s">
        <v>3</v>
      </c>
      <c r="C476" t="s">
        <v>23</v>
      </c>
      <c r="D476">
        <v>19.399999999999999</v>
      </c>
      <c r="E476">
        <v>3.26</v>
      </c>
      <c r="F476" s="1">
        <v>42.657951880159267</v>
      </c>
    </row>
    <row r="477" spans="1:6">
      <c r="A477">
        <v>2018</v>
      </c>
      <c r="B477" t="s">
        <v>3</v>
      </c>
      <c r="C477" t="s">
        <v>62</v>
      </c>
      <c r="D477">
        <v>14.8</v>
      </c>
      <c r="E477">
        <v>2.72</v>
      </c>
      <c r="F477" s="1">
        <v>22.908676527677738</v>
      </c>
    </row>
    <row r="478" spans="1:6">
      <c r="A478">
        <v>2018</v>
      </c>
      <c r="B478" t="s">
        <v>19</v>
      </c>
      <c r="C478" t="s">
        <v>20</v>
      </c>
      <c r="D478">
        <v>13.3</v>
      </c>
      <c r="E478">
        <v>3.01</v>
      </c>
      <c r="F478" s="1">
        <v>31.98895109691399</v>
      </c>
    </row>
    <row r="479" spans="1:6">
      <c r="A479">
        <v>2018</v>
      </c>
      <c r="B479" t="s">
        <v>3</v>
      </c>
      <c r="C479" t="s">
        <v>59</v>
      </c>
      <c r="D479">
        <v>23.1</v>
      </c>
      <c r="E479">
        <v>3.02</v>
      </c>
      <c r="F479" s="1">
        <v>32.359365692962832</v>
      </c>
    </row>
    <row r="480" spans="1:6">
      <c r="A480">
        <v>2018</v>
      </c>
      <c r="B480" t="s">
        <v>7</v>
      </c>
      <c r="C480" t="s">
        <v>12</v>
      </c>
      <c r="D480">
        <v>10</v>
      </c>
      <c r="E480">
        <v>3.42</v>
      </c>
      <c r="F480" s="1">
        <v>51.28613839913649</v>
      </c>
    </row>
    <row r="481" spans="1:6">
      <c r="A481">
        <v>2018</v>
      </c>
      <c r="B481" t="s">
        <v>3</v>
      </c>
      <c r="C481" t="s">
        <v>17</v>
      </c>
      <c r="D481">
        <v>12.7</v>
      </c>
      <c r="E481">
        <v>3.19</v>
      </c>
      <c r="F481" s="1">
        <v>39.355007545577756</v>
      </c>
    </row>
    <row r="482" spans="1:6">
      <c r="A482">
        <v>2018</v>
      </c>
      <c r="B482" t="s">
        <v>7</v>
      </c>
      <c r="C482" t="s">
        <v>16</v>
      </c>
      <c r="D482">
        <v>24.5</v>
      </c>
      <c r="E482">
        <v>3.48</v>
      </c>
      <c r="F482" s="1">
        <v>54.95408738576247</v>
      </c>
    </row>
    <row r="483" spans="1:6">
      <c r="A483">
        <v>2018</v>
      </c>
      <c r="B483" t="s">
        <v>7</v>
      </c>
      <c r="C483" t="s">
        <v>12</v>
      </c>
      <c r="D483">
        <v>11.7</v>
      </c>
      <c r="E483">
        <v>3.15</v>
      </c>
      <c r="F483" s="1">
        <v>37.583740428844422</v>
      </c>
    </row>
    <row r="484" spans="1:6">
      <c r="A484">
        <v>2018</v>
      </c>
      <c r="B484" t="s">
        <v>3</v>
      </c>
      <c r="C484" t="s">
        <v>59</v>
      </c>
      <c r="D484">
        <v>10</v>
      </c>
      <c r="E484">
        <v>2.89</v>
      </c>
      <c r="F484" s="1">
        <v>27.861211686297715</v>
      </c>
    </row>
    <row r="485" spans="1:6">
      <c r="A485">
        <v>2018</v>
      </c>
      <c r="B485" t="s">
        <v>3</v>
      </c>
      <c r="C485" t="s">
        <v>59</v>
      </c>
      <c r="D485">
        <v>14.3</v>
      </c>
      <c r="E485">
        <v>3.29</v>
      </c>
      <c r="F485" s="1">
        <v>44.157044735331262</v>
      </c>
    </row>
    <row r="486" spans="1:6">
      <c r="A486">
        <v>2018</v>
      </c>
      <c r="B486" t="s">
        <v>3</v>
      </c>
      <c r="C486" t="s">
        <v>61</v>
      </c>
      <c r="D486">
        <v>10.9</v>
      </c>
      <c r="E486">
        <v>3.58</v>
      </c>
      <c r="F486" s="1">
        <v>61.659500186148257</v>
      </c>
    </row>
    <row r="487" spans="1:6">
      <c r="A487">
        <v>2018</v>
      </c>
      <c r="B487" t="s">
        <v>7</v>
      </c>
      <c r="C487" t="s">
        <v>16</v>
      </c>
      <c r="D487">
        <v>11.1</v>
      </c>
      <c r="E487">
        <v>3.09</v>
      </c>
      <c r="F487" s="1">
        <v>35.075187395256812</v>
      </c>
    </row>
    <row r="488" spans="1:6">
      <c r="A488">
        <v>2018</v>
      </c>
      <c r="B488" t="s">
        <v>3</v>
      </c>
      <c r="C488" t="s">
        <v>59</v>
      </c>
      <c r="D488">
        <v>10</v>
      </c>
      <c r="E488">
        <v>2.41</v>
      </c>
      <c r="F488" s="1">
        <v>16.032453906900422</v>
      </c>
    </row>
    <row r="489" spans="1:6">
      <c r="A489">
        <v>2018</v>
      </c>
      <c r="B489" t="s">
        <v>3</v>
      </c>
      <c r="C489" t="s">
        <v>23</v>
      </c>
      <c r="D489">
        <v>10</v>
      </c>
      <c r="E489">
        <v>2.34</v>
      </c>
      <c r="F489" s="1">
        <v>14.791083881682074</v>
      </c>
    </row>
    <row r="490" spans="1:6">
      <c r="A490">
        <v>2018</v>
      </c>
      <c r="B490" t="s">
        <v>3</v>
      </c>
      <c r="C490" t="s">
        <v>59</v>
      </c>
      <c r="D490">
        <v>27.6</v>
      </c>
      <c r="E490">
        <v>2.34</v>
      </c>
      <c r="F490" s="1">
        <v>14.791083881682074</v>
      </c>
    </row>
    <row r="491" spans="1:6">
      <c r="A491">
        <v>2018</v>
      </c>
      <c r="B491" t="s">
        <v>3</v>
      </c>
      <c r="C491" t="s">
        <v>61</v>
      </c>
      <c r="D491">
        <v>10</v>
      </c>
      <c r="E491">
        <v>3.01</v>
      </c>
      <c r="F491" s="1">
        <v>31.98895109691399</v>
      </c>
    </row>
    <row r="492" spans="1:6">
      <c r="A492">
        <v>2018</v>
      </c>
      <c r="B492" t="s">
        <v>0</v>
      </c>
      <c r="C492" t="s">
        <v>1</v>
      </c>
      <c r="D492">
        <v>10</v>
      </c>
      <c r="E492">
        <v>3.01</v>
      </c>
      <c r="F492" s="1">
        <v>31.98895109691399</v>
      </c>
    </row>
    <row r="493" spans="1:6">
      <c r="A493">
        <v>2018</v>
      </c>
      <c r="B493" t="s">
        <v>0</v>
      </c>
      <c r="C493" t="s">
        <v>28</v>
      </c>
      <c r="D493">
        <v>16.600000000000001</v>
      </c>
      <c r="E493">
        <v>3.06</v>
      </c>
      <c r="F493" s="1">
        <v>33.884415613920268</v>
      </c>
    </row>
    <row r="494" spans="1:6">
      <c r="A494">
        <v>2018</v>
      </c>
      <c r="B494" t="s">
        <v>7</v>
      </c>
      <c r="C494" t="s">
        <v>12</v>
      </c>
      <c r="D494">
        <v>10</v>
      </c>
      <c r="E494">
        <v>2.84</v>
      </c>
      <c r="F494" s="1">
        <v>26.302679918953825</v>
      </c>
    </row>
    <row r="495" spans="1:6">
      <c r="A495">
        <v>2018</v>
      </c>
      <c r="B495" t="s">
        <v>3</v>
      </c>
      <c r="C495" t="s">
        <v>5</v>
      </c>
      <c r="D495">
        <v>10.3</v>
      </c>
      <c r="E495">
        <v>3</v>
      </c>
      <c r="F495" s="1">
        <v>31.622776601683803</v>
      </c>
    </row>
    <row r="496" spans="1:6">
      <c r="A496">
        <v>2018</v>
      </c>
      <c r="B496" t="s">
        <v>0</v>
      </c>
      <c r="C496" t="s">
        <v>50</v>
      </c>
      <c r="D496">
        <v>16.2</v>
      </c>
      <c r="E496">
        <v>2.89</v>
      </c>
      <c r="F496" s="1">
        <v>27.861211686297715</v>
      </c>
    </row>
    <row r="497" spans="1:6">
      <c r="A497">
        <v>2018</v>
      </c>
      <c r="B497" t="s">
        <v>7</v>
      </c>
      <c r="C497" t="s">
        <v>10</v>
      </c>
      <c r="D497">
        <v>10</v>
      </c>
      <c r="E497">
        <v>3.26</v>
      </c>
      <c r="F497" s="1">
        <v>42.657951880159267</v>
      </c>
    </row>
    <row r="498" spans="1:6">
      <c r="A498">
        <v>2018</v>
      </c>
      <c r="B498" t="s">
        <v>7</v>
      </c>
      <c r="C498" t="s">
        <v>10</v>
      </c>
      <c r="D498">
        <v>10</v>
      </c>
      <c r="E498">
        <v>3.3</v>
      </c>
      <c r="F498" s="1">
        <v>44.668359215096324</v>
      </c>
    </row>
    <row r="499" spans="1:6">
      <c r="A499">
        <v>2018</v>
      </c>
      <c r="B499" t="s">
        <v>3</v>
      </c>
      <c r="C499" t="s">
        <v>61</v>
      </c>
      <c r="D499">
        <v>10</v>
      </c>
      <c r="E499">
        <v>2.87</v>
      </c>
      <c r="F499" s="1">
        <v>27.227013080779138</v>
      </c>
    </row>
    <row r="500" spans="1:6">
      <c r="A500">
        <v>2018</v>
      </c>
      <c r="B500" t="s">
        <v>7</v>
      </c>
      <c r="C500" t="s">
        <v>16</v>
      </c>
      <c r="D500">
        <v>11.3</v>
      </c>
      <c r="E500">
        <v>3.05</v>
      </c>
      <c r="F500" s="1">
        <v>33.496543915782766</v>
      </c>
    </row>
    <row r="501" spans="1:6">
      <c r="A501">
        <v>2018</v>
      </c>
      <c r="B501" t="s">
        <v>3</v>
      </c>
      <c r="C501" t="s">
        <v>59</v>
      </c>
      <c r="D501">
        <v>10</v>
      </c>
      <c r="E501">
        <v>2.87</v>
      </c>
      <c r="F501" s="1">
        <v>27.227013080779138</v>
      </c>
    </row>
    <row r="502" spans="1:6">
      <c r="A502">
        <v>2018</v>
      </c>
      <c r="B502" t="s">
        <v>2</v>
      </c>
      <c r="C502" t="s">
        <v>49</v>
      </c>
      <c r="D502">
        <v>11</v>
      </c>
      <c r="E502">
        <v>3.06</v>
      </c>
      <c r="F502" s="1">
        <v>33.884415613920268</v>
      </c>
    </row>
    <row r="503" spans="1:6">
      <c r="A503">
        <v>2018</v>
      </c>
      <c r="B503" t="s">
        <v>0</v>
      </c>
      <c r="C503" t="s">
        <v>14</v>
      </c>
      <c r="D503">
        <v>18.100000000000001</v>
      </c>
      <c r="E503">
        <v>2.81</v>
      </c>
      <c r="F503" s="1">
        <v>25.409727055493057</v>
      </c>
    </row>
    <row r="504" spans="1:6">
      <c r="A504">
        <v>2018</v>
      </c>
      <c r="B504" t="s">
        <v>3</v>
      </c>
      <c r="C504" t="s">
        <v>23</v>
      </c>
      <c r="D504">
        <v>10</v>
      </c>
      <c r="E504">
        <v>3.12</v>
      </c>
      <c r="F504" s="1">
        <v>36.307805477010156</v>
      </c>
    </row>
    <row r="505" spans="1:6">
      <c r="A505">
        <v>2018</v>
      </c>
      <c r="B505" t="s">
        <v>7</v>
      </c>
      <c r="C505" t="s">
        <v>16</v>
      </c>
      <c r="D505">
        <v>10</v>
      </c>
      <c r="E505">
        <v>2.91</v>
      </c>
      <c r="F505" s="1">
        <v>28.510182675039101</v>
      </c>
    </row>
    <row r="506" spans="1:6">
      <c r="A506">
        <v>2018</v>
      </c>
      <c r="B506" t="s">
        <v>3</v>
      </c>
      <c r="C506" t="s">
        <v>59</v>
      </c>
      <c r="D506">
        <v>19.8</v>
      </c>
      <c r="E506">
        <v>2.82</v>
      </c>
      <c r="F506" s="1">
        <v>25.703957827688647</v>
      </c>
    </row>
    <row r="507" spans="1:6">
      <c r="A507">
        <v>2018</v>
      </c>
      <c r="B507" t="s">
        <v>2</v>
      </c>
      <c r="C507" t="s">
        <v>33</v>
      </c>
      <c r="D507">
        <v>10</v>
      </c>
      <c r="E507">
        <v>2.87</v>
      </c>
      <c r="F507" s="1">
        <v>27.227013080779138</v>
      </c>
    </row>
    <row r="508" spans="1:6">
      <c r="A508">
        <v>2018</v>
      </c>
      <c r="B508" t="s">
        <v>3</v>
      </c>
      <c r="C508" t="s">
        <v>59</v>
      </c>
      <c r="D508">
        <v>10.5</v>
      </c>
      <c r="E508">
        <v>2.94</v>
      </c>
      <c r="F508" s="1">
        <v>29.512092266663863</v>
      </c>
    </row>
    <row r="509" spans="1:6">
      <c r="A509">
        <v>2018</v>
      </c>
      <c r="B509" t="s">
        <v>0</v>
      </c>
      <c r="C509" t="s">
        <v>1</v>
      </c>
      <c r="D509">
        <v>11.4</v>
      </c>
      <c r="E509">
        <v>3.1</v>
      </c>
      <c r="F509" s="1">
        <v>35.481338923357555</v>
      </c>
    </row>
    <row r="510" spans="1:6">
      <c r="A510">
        <v>2018</v>
      </c>
      <c r="B510" t="s">
        <v>3</v>
      </c>
      <c r="C510" t="s">
        <v>59</v>
      </c>
      <c r="D510">
        <v>10</v>
      </c>
      <c r="E510">
        <v>2.85</v>
      </c>
      <c r="F510" s="1">
        <v>26.607250597988113</v>
      </c>
    </row>
    <row r="511" spans="1:6">
      <c r="A511">
        <v>2018</v>
      </c>
      <c r="B511" t="s">
        <v>2</v>
      </c>
      <c r="C511" t="s">
        <v>31</v>
      </c>
      <c r="D511">
        <v>20.2</v>
      </c>
      <c r="E511">
        <v>3.4</v>
      </c>
      <c r="F511" s="1">
        <v>50.118723362727238</v>
      </c>
    </row>
    <row r="512" spans="1:6">
      <c r="A512">
        <v>2018</v>
      </c>
      <c r="B512" t="s">
        <v>7</v>
      </c>
      <c r="C512" t="s">
        <v>10</v>
      </c>
      <c r="D512">
        <v>10</v>
      </c>
      <c r="E512">
        <v>3.4</v>
      </c>
      <c r="F512" s="1">
        <v>50.118723362727238</v>
      </c>
    </row>
    <row r="513" spans="1:6">
      <c r="A513">
        <v>2018</v>
      </c>
      <c r="B513" t="s">
        <v>3</v>
      </c>
      <c r="C513" t="s">
        <v>61</v>
      </c>
      <c r="D513">
        <v>11.5</v>
      </c>
      <c r="E513">
        <v>3.39</v>
      </c>
      <c r="F513" s="1">
        <v>49.545019080479058</v>
      </c>
    </row>
    <row r="514" spans="1:6">
      <c r="A514">
        <v>2018</v>
      </c>
      <c r="B514" t="s">
        <v>3</v>
      </c>
      <c r="C514" t="s">
        <v>61</v>
      </c>
      <c r="D514">
        <v>10</v>
      </c>
      <c r="E514">
        <v>3.02</v>
      </c>
      <c r="F514" s="1">
        <v>32.359365692962832</v>
      </c>
    </row>
    <row r="515" spans="1:6">
      <c r="A515">
        <v>2018</v>
      </c>
      <c r="B515" t="s">
        <v>7</v>
      </c>
      <c r="C515" t="s">
        <v>10</v>
      </c>
      <c r="D515">
        <v>10</v>
      </c>
      <c r="E515">
        <v>2.85</v>
      </c>
      <c r="F515" s="1">
        <v>26.607250597988113</v>
      </c>
    </row>
    <row r="516" spans="1:6">
      <c r="A516">
        <v>2018</v>
      </c>
      <c r="B516" t="s">
        <v>19</v>
      </c>
      <c r="C516" t="s">
        <v>45</v>
      </c>
      <c r="D516">
        <v>10</v>
      </c>
      <c r="E516">
        <v>2.61</v>
      </c>
      <c r="F516" s="1">
        <v>20.183663636815609</v>
      </c>
    </row>
    <row r="517" spans="1:6">
      <c r="A517">
        <v>2018</v>
      </c>
      <c r="B517" t="s">
        <v>3</v>
      </c>
      <c r="C517" t="s">
        <v>5</v>
      </c>
      <c r="D517">
        <v>10</v>
      </c>
      <c r="E517">
        <v>2.78</v>
      </c>
      <c r="F517" s="1">
        <v>24.547089156850305</v>
      </c>
    </row>
    <row r="518" spans="1:6">
      <c r="A518">
        <v>2018</v>
      </c>
      <c r="B518" t="s">
        <v>7</v>
      </c>
      <c r="C518" t="s">
        <v>16</v>
      </c>
      <c r="D518">
        <v>10</v>
      </c>
      <c r="E518">
        <v>3.31</v>
      </c>
      <c r="F518" s="1">
        <v>45.185594437492263</v>
      </c>
    </row>
    <row r="519" spans="1:6">
      <c r="A519">
        <v>2018</v>
      </c>
      <c r="B519" t="s">
        <v>19</v>
      </c>
      <c r="C519" t="s">
        <v>20</v>
      </c>
      <c r="D519">
        <v>10</v>
      </c>
      <c r="E519">
        <v>3.02</v>
      </c>
      <c r="F519" s="1">
        <v>32.359365692962832</v>
      </c>
    </row>
    <row r="520" spans="1:6">
      <c r="A520">
        <v>2018</v>
      </c>
      <c r="B520" t="s">
        <v>19</v>
      </c>
      <c r="C520" t="s">
        <v>47</v>
      </c>
      <c r="D520">
        <v>14.9</v>
      </c>
      <c r="E520">
        <v>3.04</v>
      </c>
      <c r="F520" s="1">
        <v>33.113112148259127</v>
      </c>
    </row>
    <row r="521" spans="1:6">
      <c r="A521">
        <v>2018</v>
      </c>
      <c r="B521" t="s">
        <v>3</v>
      </c>
      <c r="C521" t="s">
        <v>61</v>
      </c>
      <c r="D521">
        <v>19.7</v>
      </c>
      <c r="E521">
        <v>3.64</v>
      </c>
      <c r="F521" s="1">
        <v>66.069344800759623</v>
      </c>
    </row>
    <row r="522" spans="1:6">
      <c r="A522">
        <v>2018</v>
      </c>
      <c r="B522" t="s">
        <v>7</v>
      </c>
      <c r="C522" t="s">
        <v>8</v>
      </c>
      <c r="D522">
        <v>22.4</v>
      </c>
      <c r="E522">
        <v>2.75</v>
      </c>
      <c r="F522" s="1">
        <v>23.713737056616559</v>
      </c>
    </row>
    <row r="523" spans="1:6">
      <c r="A523">
        <v>2018</v>
      </c>
      <c r="B523" t="s">
        <v>7</v>
      </c>
      <c r="C523" t="s">
        <v>16</v>
      </c>
      <c r="D523">
        <v>16.600000000000001</v>
      </c>
      <c r="E523">
        <v>2.79</v>
      </c>
      <c r="F523" s="1">
        <v>24.831331052955715</v>
      </c>
    </row>
    <row r="524" spans="1:6">
      <c r="A524">
        <v>2018</v>
      </c>
      <c r="B524" t="s">
        <v>3</v>
      </c>
      <c r="C524" t="s">
        <v>17</v>
      </c>
      <c r="D524">
        <v>10</v>
      </c>
      <c r="E524">
        <v>2.7</v>
      </c>
      <c r="F524" s="1">
        <v>22.387211385683404</v>
      </c>
    </row>
    <row r="525" spans="1:6">
      <c r="A525">
        <v>2018</v>
      </c>
      <c r="B525" t="s">
        <v>3</v>
      </c>
      <c r="C525" t="s">
        <v>17</v>
      </c>
      <c r="D525">
        <v>12</v>
      </c>
      <c r="E525">
        <v>2.83</v>
      </c>
      <c r="F525" s="1">
        <v>26.001595631652727</v>
      </c>
    </row>
    <row r="526" spans="1:6">
      <c r="A526">
        <v>2018</v>
      </c>
      <c r="B526" t="s">
        <v>3</v>
      </c>
      <c r="C526" t="s">
        <v>61</v>
      </c>
      <c r="D526">
        <v>12.2</v>
      </c>
      <c r="E526">
        <v>2.78</v>
      </c>
      <c r="F526" s="1">
        <v>24.547089156850305</v>
      </c>
    </row>
    <row r="527" spans="1:6">
      <c r="A527">
        <v>2018</v>
      </c>
      <c r="B527" t="s">
        <v>7</v>
      </c>
      <c r="C527" t="s">
        <v>16</v>
      </c>
      <c r="D527">
        <v>10</v>
      </c>
      <c r="E527">
        <v>3.1</v>
      </c>
      <c r="F527" s="1">
        <v>35.481338923357555</v>
      </c>
    </row>
    <row r="528" spans="1:6">
      <c r="A528">
        <v>2018</v>
      </c>
      <c r="B528" t="s">
        <v>2</v>
      </c>
      <c r="C528" t="s">
        <v>6</v>
      </c>
      <c r="D528">
        <v>10</v>
      </c>
      <c r="E528">
        <v>3.64</v>
      </c>
      <c r="F528" s="1">
        <v>66.069344800759623</v>
      </c>
    </row>
    <row r="529" spans="1:6">
      <c r="A529">
        <v>2018</v>
      </c>
      <c r="B529" t="s">
        <v>0</v>
      </c>
      <c r="C529" t="s">
        <v>21</v>
      </c>
      <c r="D529">
        <v>16.7</v>
      </c>
      <c r="E529">
        <v>2.98</v>
      </c>
      <c r="F529" s="1">
        <v>30.902954325135919</v>
      </c>
    </row>
    <row r="530" spans="1:6">
      <c r="A530">
        <v>2018</v>
      </c>
      <c r="B530" t="s">
        <v>0</v>
      </c>
      <c r="C530" t="s">
        <v>60</v>
      </c>
      <c r="D530">
        <v>15.2</v>
      </c>
      <c r="E530">
        <v>2.74</v>
      </c>
      <c r="F530" s="1">
        <v>23.442288153199236</v>
      </c>
    </row>
    <row r="531" spans="1:6">
      <c r="A531">
        <v>2018</v>
      </c>
      <c r="B531" t="s">
        <v>0</v>
      </c>
      <c r="C531" t="s">
        <v>36</v>
      </c>
      <c r="D531">
        <v>14.8</v>
      </c>
      <c r="E531">
        <v>2.3199999999999998</v>
      </c>
      <c r="F531" s="1">
        <v>14.454397707459275</v>
      </c>
    </row>
    <row r="532" spans="1:6">
      <c r="A532">
        <v>2018</v>
      </c>
      <c r="B532" t="s">
        <v>7</v>
      </c>
      <c r="C532" t="s">
        <v>8</v>
      </c>
      <c r="D532">
        <v>20</v>
      </c>
      <c r="E532">
        <v>2.5299999999999998</v>
      </c>
      <c r="F532" s="1">
        <v>18.407720014689556</v>
      </c>
    </row>
    <row r="533" spans="1:6">
      <c r="A533">
        <v>2018</v>
      </c>
      <c r="B533" t="s">
        <v>7</v>
      </c>
      <c r="C533" t="s">
        <v>12</v>
      </c>
      <c r="D533">
        <v>10</v>
      </c>
      <c r="E533">
        <v>2.54</v>
      </c>
      <c r="F533" s="1">
        <v>18.62087136662868</v>
      </c>
    </row>
    <row r="534" spans="1:6">
      <c r="A534">
        <v>2018</v>
      </c>
      <c r="B534" t="s">
        <v>7</v>
      </c>
      <c r="C534" t="s">
        <v>16</v>
      </c>
      <c r="D534">
        <v>27.5</v>
      </c>
      <c r="E534">
        <v>2.4</v>
      </c>
      <c r="F534" s="1">
        <v>15.848931924611136</v>
      </c>
    </row>
    <row r="535" spans="1:6">
      <c r="A535">
        <v>2018</v>
      </c>
      <c r="B535" t="s">
        <v>3</v>
      </c>
      <c r="C535" t="s">
        <v>61</v>
      </c>
      <c r="D535">
        <v>20</v>
      </c>
      <c r="E535">
        <v>1.8</v>
      </c>
      <c r="F535" s="1">
        <v>7.9432823472428176</v>
      </c>
    </row>
    <row r="536" spans="1:6">
      <c r="A536">
        <v>2018</v>
      </c>
      <c r="B536" t="s">
        <v>7</v>
      </c>
      <c r="C536" t="s">
        <v>8</v>
      </c>
      <c r="D536">
        <v>10</v>
      </c>
      <c r="E536">
        <v>3.1</v>
      </c>
      <c r="F536" s="1">
        <v>35.481338923357555</v>
      </c>
    </row>
    <row r="537" spans="1:6">
      <c r="A537">
        <v>2018</v>
      </c>
      <c r="B537" t="s">
        <v>3</v>
      </c>
      <c r="C537" t="s">
        <v>61</v>
      </c>
      <c r="D537">
        <v>17.8</v>
      </c>
      <c r="E537">
        <v>3.07</v>
      </c>
      <c r="F537" s="1">
        <v>34.276778654645035</v>
      </c>
    </row>
    <row r="538" spans="1:6">
      <c r="A538">
        <v>2018</v>
      </c>
      <c r="B538" t="s">
        <v>3</v>
      </c>
      <c r="C538" t="s">
        <v>61</v>
      </c>
      <c r="D538">
        <v>16.8</v>
      </c>
      <c r="E538">
        <v>2.2999999999999998</v>
      </c>
      <c r="F538" s="1">
        <v>14.125375446227544</v>
      </c>
    </row>
    <row r="539" spans="1:6">
      <c r="A539">
        <v>2018</v>
      </c>
      <c r="B539" t="s">
        <v>7</v>
      </c>
      <c r="C539" t="s">
        <v>34</v>
      </c>
      <c r="D539">
        <v>10</v>
      </c>
      <c r="E539">
        <v>2.78</v>
      </c>
      <c r="F539" s="1">
        <v>24.547089156850305</v>
      </c>
    </row>
    <row r="540" spans="1:6">
      <c r="A540">
        <v>2018</v>
      </c>
      <c r="B540" t="s">
        <v>3</v>
      </c>
      <c r="C540" t="s">
        <v>11</v>
      </c>
      <c r="D540">
        <v>10</v>
      </c>
      <c r="E540">
        <v>2.33</v>
      </c>
      <c r="F540" s="1">
        <v>14.621771744567187</v>
      </c>
    </row>
    <row r="541" spans="1:6">
      <c r="A541">
        <v>2018</v>
      </c>
      <c r="B541" t="s">
        <v>19</v>
      </c>
      <c r="C541" t="s">
        <v>48</v>
      </c>
      <c r="D541">
        <v>10</v>
      </c>
      <c r="E541">
        <v>2.73</v>
      </c>
      <c r="F541" s="1">
        <v>23.173946499684792</v>
      </c>
    </row>
    <row r="542" spans="1:6">
      <c r="A542">
        <v>2018</v>
      </c>
      <c r="B542" t="s">
        <v>19</v>
      </c>
      <c r="C542" t="s">
        <v>20</v>
      </c>
      <c r="D542">
        <v>10</v>
      </c>
      <c r="E542">
        <v>2.34</v>
      </c>
      <c r="F542" s="1">
        <v>14.791083881682074</v>
      </c>
    </row>
    <row r="543" spans="1:6">
      <c r="A543">
        <v>2018</v>
      </c>
      <c r="B543" t="s">
        <v>3</v>
      </c>
      <c r="C543" t="s">
        <v>61</v>
      </c>
      <c r="D543">
        <v>17.3</v>
      </c>
      <c r="E543">
        <v>2.27</v>
      </c>
      <c r="F543" s="1">
        <v>13.645831365889249</v>
      </c>
    </row>
    <row r="544" spans="1:6">
      <c r="A544">
        <v>2018</v>
      </c>
      <c r="B544" t="s">
        <v>3</v>
      </c>
      <c r="C544" t="s">
        <v>62</v>
      </c>
      <c r="D544">
        <v>17.7</v>
      </c>
      <c r="E544">
        <v>2.36</v>
      </c>
      <c r="F544" s="1">
        <v>15.135612484362087</v>
      </c>
    </row>
    <row r="545" spans="1:6">
      <c r="A545">
        <v>2018</v>
      </c>
      <c r="B545" t="s">
        <v>3</v>
      </c>
      <c r="C545" t="s">
        <v>61</v>
      </c>
      <c r="D545">
        <v>23.8</v>
      </c>
      <c r="E545">
        <v>2.0499999999999998</v>
      </c>
      <c r="F545" s="1">
        <v>10.592537251772889</v>
      </c>
    </row>
    <row r="546" spans="1:6">
      <c r="A546">
        <v>2018</v>
      </c>
      <c r="B546" t="s">
        <v>3</v>
      </c>
      <c r="C546" t="s">
        <v>23</v>
      </c>
      <c r="D546">
        <v>10</v>
      </c>
      <c r="E546">
        <v>2.14</v>
      </c>
      <c r="F546" s="1">
        <v>11.748975549395301</v>
      </c>
    </row>
    <row r="547" spans="1:6">
      <c r="A547">
        <v>2018</v>
      </c>
      <c r="B547" t="s">
        <v>3</v>
      </c>
      <c r="C547" t="s">
        <v>59</v>
      </c>
      <c r="D547">
        <v>10</v>
      </c>
      <c r="E547">
        <v>2.34</v>
      </c>
      <c r="F547" s="1">
        <v>14.791083881682074</v>
      </c>
    </row>
    <row r="548" spans="1:6">
      <c r="A548">
        <v>2018</v>
      </c>
      <c r="B548" t="s">
        <v>3</v>
      </c>
      <c r="C548" t="s">
        <v>61</v>
      </c>
      <c r="D548">
        <v>10</v>
      </c>
      <c r="E548">
        <v>2.87</v>
      </c>
      <c r="F548" s="1">
        <v>27.227013080779138</v>
      </c>
    </row>
    <row r="549" spans="1:6">
      <c r="A549">
        <v>2018</v>
      </c>
      <c r="B549" t="s">
        <v>7</v>
      </c>
      <c r="C549" t="s">
        <v>8</v>
      </c>
      <c r="D549">
        <v>10</v>
      </c>
      <c r="E549">
        <v>2.64</v>
      </c>
      <c r="F549" s="1">
        <v>20.8929613085404</v>
      </c>
    </row>
    <row r="550" spans="1:6">
      <c r="A550">
        <v>2018</v>
      </c>
      <c r="B550" t="s">
        <v>7</v>
      </c>
      <c r="C550" t="s">
        <v>8</v>
      </c>
      <c r="D550">
        <v>10</v>
      </c>
      <c r="E550">
        <v>2.94</v>
      </c>
      <c r="F550" s="1">
        <v>29.512092266663863</v>
      </c>
    </row>
    <row r="551" spans="1:6">
      <c r="A551">
        <v>2018</v>
      </c>
      <c r="B551" t="s">
        <v>2</v>
      </c>
      <c r="C551" t="s">
        <v>6</v>
      </c>
      <c r="D551">
        <v>10</v>
      </c>
      <c r="E551">
        <v>4.79</v>
      </c>
      <c r="F551" s="1">
        <v>248.31331052955707</v>
      </c>
    </row>
    <row r="552" spans="1:6">
      <c r="A552">
        <v>2018</v>
      </c>
      <c r="B552" t="s">
        <v>2</v>
      </c>
      <c r="C552" t="s">
        <v>26</v>
      </c>
      <c r="D552">
        <v>10</v>
      </c>
      <c r="E552">
        <v>2.67</v>
      </c>
      <c r="F552" s="1">
        <v>21.627185237270204</v>
      </c>
    </row>
    <row r="553" spans="1:6">
      <c r="A553">
        <v>2018</v>
      </c>
      <c r="B553" t="s">
        <v>7</v>
      </c>
      <c r="C553" t="s">
        <v>12</v>
      </c>
      <c r="D553">
        <v>18.899999999999999</v>
      </c>
      <c r="E553">
        <v>3.05</v>
      </c>
      <c r="F553" s="1">
        <v>33.496543915782766</v>
      </c>
    </row>
    <row r="554" spans="1:6">
      <c r="A554">
        <v>2018</v>
      </c>
      <c r="B554" t="s">
        <v>2</v>
      </c>
      <c r="C554" t="s">
        <v>49</v>
      </c>
      <c r="D554">
        <v>10</v>
      </c>
      <c r="E554">
        <v>2.67</v>
      </c>
      <c r="F554" s="1">
        <v>21.627185237270204</v>
      </c>
    </row>
    <row r="555" spans="1:6">
      <c r="A555">
        <v>2018</v>
      </c>
      <c r="B555" t="s">
        <v>2</v>
      </c>
      <c r="C555" t="s">
        <v>42</v>
      </c>
      <c r="D555">
        <v>13.5</v>
      </c>
      <c r="E555">
        <v>2.2999999999999998</v>
      </c>
      <c r="F555" s="1">
        <v>14.125375446227544</v>
      </c>
    </row>
    <row r="556" spans="1:6">
      <c r="A556">
        <v>2018</v>
      </c>
      <c r="B556" t="s">
        <v>7</v>
      </c>
      <c r="C556" t="s">
        <v>16</v>
      </c>
      <c r="D556">
        <v>19</v>
      </c>
      <c r="E556">
        <v>1.93</v>
      </c>
      <c r="F556" s="1">
        <v>9.2257142715476324</v>
      </c>
    </row>
    <row r="557" spans="1:6">
      <c r="A557">
        <v>2018</v>
      </c>
      <c r="B557" t="s">
        <v>19</v>
      </c>
      <c r="C557" t="s">
        <v>47</v>
      </c>
      <c r="D557">
        <v>16.7</v>
      </c>
      <c r="E557">
        <v>2.27</v>
      </c>
      <c r="F557" s="1">
        <v>13.645831365889249</v>
      </c>
    </row>
    <row r="558" spans="1:6">
      <c r="A558">
        <v>2018</v>
      </c>
      <c r="B558" t="s">
        <v>0</v>
      </c>
      <c r="C558" t="s">
        <v>50</v>
      </c>
      <c r="D558">
        <v>10</v>
      </c>
      <c r="E558">
        <v>2.44</v>
      </c>
      <c r="F558" s="1">
        <v>16.595869074375614</v>
      </c>
    </row>
    <row r="559" spans="1:6">
      <c r="A559">
        <v>2018</v>
      </c>
      <c r="B559" t="s">
        <v>3</v>
      </c>
      <c r="C559" t="s">
        <v>29</v>
      </c>
      <c r="D559">
        <v>12.7</v>
      </c>
      <c r="E559">
        <v>2.57</v>
      </c>
      <c r="F559" s="1">
        <v>19.275249131909362</v>
      </c>
    </row>
    <row r="560" spans="1:6">
      <c r="A560">
        <v>2018</v>
      </c>
      <c r="B560" t="s">
        <v>3</v>
      </c>
      <c r="C560" t="s">
        <v>5</v>
      </c>
      <c r="D560">
        <v>22.9</v>
      </c>
      <c r="E560">
        <v>2.4300000000000002</v>
      </c>
      <c r="F560" s="1">
        <v>16.405897731995399</v>
      </c>
    </row>
    <row r="561" spans="1:6">
      <c r="A561">
        <v>2018</v>
      </c>
      <c r="B561" t="s">
        <v>7</v>
      </c>
      <c r="C561" t="s">
        <v>10</v>
      </c>
      <c r="D561">
        <v>12.1</v>
      </c>
      <c r="E561">
        <v>2.4900000000000002</v>
      </c>
      <c r="F561" s="1">
        <v>17.579236139586936</v>
      </c>
    </row>
    <row r="562" spans="1:6">
      <c r="A562">
        <v>2018</v>
      </c>
      <c r="B562" t="s">
        <v>7</v>
      </c>
      <c r="C562" t="s">
        <v>12</v>
      </c>
      <c r="D562">
        <v>29</v>
      </c>
      <c r="E562">
        <v>2.35</v>
      </c>
      <c r="F562" s="1">
        <v>14.96235656094434</v>
      </c>
    </row>
    <row r="563" spans="1:6">
      <c r="A563">
        <v>2018</v>
      </c>
      <c r="B563" t="s">
        <v>2</v>
      </c>
      <c r="C563" t="s">
        <v>49</v>
      </c>
      <c r="D563">
        <v>10</v>
      </c>
      <c r="E563">
        <v>2.7</v>
      </c>
      <c r="F563" s="1">
        <v>22.387211385683404</v>
      </c>
    </row>
    <row r="564" spans="1:6">
      <c r="A564">
        <v>2018</v>
      </c>
      <c r="B564" t="s">
        <v>19</v>
      </c>
      <c r="C564" t="s">
        <v>47</v>
      </c>
      <c r="D564">
        <v>10</v>
      </c>
      <c r="E564">
        <v>3.41</v>
      </c>
      <c r="F564" s="1">
        <v>50.699070827470464</v>
      </c>
    </row>
    <row r="565" spans="1:6">
      <c r="A565">
        <v>2018</v>
      </c>
      <c r="B565" t="s">
        <v>3</v>
      </c>
      <c r="C565" t="s">
        <v>17</v>
      </c>
      <c r="D565">
        <v>19.399999999999999</v>
      </c>
      <c r="E565">
        <v>2.66</v>
      </c>
      <c r="F565" s="1">
        <v>21.379620895022335</v>
      </c>
    </row>
    <row r="566" spans="1:6">
      <c r="A566">
        <v>2018</v>
      </c>
      <c r="B566" t="s">
        <v>2</v>
      </c>
      <c r="C566" t="s">
        <v>6</v>
      </c>
      <c r="D566">
        <v>10</v>
      </c>
      <c r="E566">
        <v>3.12</v>
      </c>
      <c r="F566" s="1">
        <v>36.307805477010156</v>
      </c>
    </row>
    <row r="567" spans="1:6">
      <c r="A567">
        <v>2018</v>
      </c>
      <c r="B567" t="s">
        <v>7</v>
      </c>
      <c r="C567" t="s">
        <v>12</v>
      </c>
      <c r="D567">
        <v>10</v>
      </c>
      <c r="E567">
        <v>3.08</v>
      </c>
      <c r="F567" s="1">
        <v>34.67368504525318</v>
      </c>
    </row>
    <row r="568" spans="1:6">
      <c r="A568">
        <v>2018</v>
      </c>
      <c r="B568" t="s">
        <v>7</v>
      </c>
      <c r="C568" t="s">
        <v>12</v>
      </c>
      <c r="D568">
        <v>15.4</v>
      </c>
      <c r="E568">
        <v>3.2</v>
      </c>
      <c r="F568" s="1">
        <v>39.810717055349755</v>
      </c>
    </row>
    <row r="569" spans="1:6">
      <c r="A569">
        <v>2018</v>
      </c>
      <c r="B569" t="s">
        <v>7</v>
      </c>
      <c r="C569" t="s">
        <v>12</v>
      </c>
      <c r="D569">
        <v>14.2</v>
      </c>
      <c r="E569">
        <v>3.19</v>
      </c>
      <c r="F569" s="1">
        <v>39.355007545577756</v>
      </c>
    </row>
    <row r="570" spans="1:6">
      <c r="A570">
        <v>2018</v>
      </c>
      <c r="B570" t="s">
        <v>2</v>
      </c>
      <c r="C570" t="s">
        <v>13</v>
      </c>
      <c r="D570">
        <v>10</v>
      </c>
      <c r="E570">
        <v>3.5</v>
      </c>
      <c r="F570" s="1">
        <v>56.234132519034915</v>
      </c>
    </row>
    <row r="571" spans="1:6">
      <c r="A571">
        <v>2018</v>
      </c>
      <c r="B571" t="s">
        <v>2</v>
      </c>
      <c r="C571" t="s">
        <v>6</v>
      </c>
      <c r="D571">
        <v>10</v>
      </c>
      <c r="E571">
        <v>3.98</v>
      </c>
      <c r="F571" s="1">
        <v>97.723722095581124</v>
      </c>
    </row>
    <row r="572" spans="1:6">
      <c r="A572">
        <v>2018</v>
      </c>
      <c r="B572" t="s">
        <v>19</v>
      </c>
      <c r="C572" t="s">
        <v>20</v>
      </c>
      <c r="D572">
        <v>10</v>
      </c>
      <c r="E572">
        <v>2.86</v>
      </c>
      <c r="F572" s="1">
        <v>26.915348039269158</v>
      </c>
    </row>
    <row r="573" spans="1:6">
      <c r="A573">
        <v>2018</v>
      </c>
      <c r="B573" t="s">
        <v>3</v>
      </c>
      <c r="C573" t="s">
        <v>61</v>
      </c>
      <c r="D573">
        <v>14.1</v>
      </c>
      <c r="E573">
        <v>2.91</v>
      </c>
      <c r="F573" s="1">
        <v>28.510182675039101</v>
      </c>
    </row>
    <row r="574" spans="1:6">
      <c r="A574">
        <v>2018</v>
      </c>
      <c r="B574" t="s">
        <v>19</v>
      </c>
      <c r="C574" t="s">
        <v>48</v>
      </c>
      <c r="D574">
        <v>10</v>
      </c>
      <c r="E574">
        <v>2.74</v>
      </c>
      <c r="F574" s="1">
        <v>23.442288153199236</v>
      </c>
    </row>
    <row r="575" spans="1:6">
      <c r="A575">
        <v>2018</v>
      </c>
      <c r="B575" t="s">
        <v>3</v>
      </c>
      <c r="C575" t="s">
        <v>4</v>
      </c>
      <c r="D575">
        <v>15</v>
      </c>
      <c r="E575">
        <v>2.21</v>
      </c>
      <c r="F575" s="1">
        <v>12.735030810166618</v>
      </c>
    </row>
    <row r="576" spans="1:6">
      <c r="A576">
        <v>2018</v>
      </c>
      <c r="B576" t="s">
        <v>19</v>
      </c>
      <c r="C576" t="s">
        <v>47</v>
      </c>
      <c r="D576">
        <v>10</v>
      </c>
      <c r="E576">
        <v>2.81</v>
      </c>
      <c r="F576" s="1">
        <v>25.409727055493057</v>
      </c>
    </row>
    <row r="577" spans="1:6">
      <c r="A577">
        <v>2018</v>
      </c>
      <c r="B577" t="s">
        <v>7</v>
      </c>
      <c r="C577" t="s">
        <v>8</v>
      </c>
      <c r="D577">
        <v>10</v>
      </c>
      <c r="E577">
        <v>2.54</v>
      </c>
      <c r="F577" s="1">
        <v>18.62087136662868</v>
      </c>
    </row>
    <row r="578" spans="1:6">
      <c r="A578">
        <v>2018</v>
      </c>
      <c r="B578" t="s">
        <v>2</v>
      </c>
      <c r="C578" t="s">
        <v>58</v>
      </c>
      <c r="D578">
        <v>10</v>
      </c>
      <c r="E578">
        <v>2.59</v>
      </c>
      <c r="F578" s="1">
        <v>19.724227361148539</v>
      </c>
    </row>
    <row r="579" spans="1:6">
      <c r="A579">
        <v>2018</v>
      </c>
      <c r="B579" t="s">
        <v>7</v>
      </c>
      <c r="C579" t="s">
        <v>16</v>
      </c>
      <c r="D579">
        <v>17.8</v>
      </c>
      <c r="E579">
        <v>2.88</v>
      </c>
      <c r="F579" s="1">
        <v>27.542287033381665</v>
      </c>
    </row>
    <row r="580" spans="1:6">
      <c r="A580">
        <v>2018</v>
      </c>
      <c r="B580" t="s">
        <v>19</v>
      </c>
      <c r="C580" t="s">
        <v>47</v>
      </c>
      <c r="D580">
        <v>10</v>
      </c>
      <c r="E580">
        <v>3.48</v>
      </c>
      <c r="F580" s="1">
        <v>54.95408738576247</v>
      </c>
    </row>
    <row r="581" spans="1:6">
      <c r="A581">
        <v>2018</v>
      </c>
      <c r="B581" t="s">
        <v>19</v>
      </c>
      <c r="C581" t="s">
        <v>47</v>
      </c>
      <c r="D581">
        <v>10</v>
      </c>
      <c r="E581">
        <v>2.96</v>
      </c>
      <c r="F581" s="1">
        <v>30.199517204020164</v>
      </c>
    </row>
    <row r="582" spans="1:6">
      <c r="A582">
        <v>2018</v>
      </c>
      <c r="B582" t="s">
        <v>0</v>
      </c>
      <c r="C582" t="s">
        <v>21</v>
      </c>
      <c r="D582">
        <v>10</v>
      </c>
      <c r="E582">
        <v>2.7</v>
      </c>
      <c r="F582" s="1">
        <v>22.387211385683404</v>
      </c>
    </row>
    <row r="583" spans="1:6">
      <c r="A583">
        <v>2018</v>
      </c>
      <c r="B583" t="s">
        <v>3</v>
      </c>
      <c r="C583" t="s">
        <v>17</v>
      </c>
      <c r="D583">
        <v>10</v>
      </c>
      <c r="E583">
        <v>2.9</v>
      </c>
      <c r="F583" s="1">
        <v>28.183829312644548</v>
      </c>
    </row>
    <row r="584" spans="1:6">
      <c r="A584">
        <v>2018</v>
      </c>
      <c r="B584" t="s">
        <v>3</v>
      </c>
      <c r="C584" t="s">
        <v>17</v>
      </c>
      <c r="D584">
        <v>10</v>
      </c>
      <c r="E584">
        <v>2.29</v>
      </c>
      <c r="F584" s="1">
        <v>13.963683610559379</v>
      </c>
    </row>
    <row r="585" spans="1:6">
      <c r="A585">
        <v>2018</v>
      </c>
      <c r="B585" t="s">
        <v>7</v>
      </c>
      <c r="C585" t="s">
        <v>34</v>
      </c>
      <c r="D585">
        <v>10</v>
      </c>
      <c r="E585">
        <v>3.46</v>
      </c>
      <c r="F585" s="1">
        <v>53.703179637025293</v>
      </c>
    </row>
    <row r="586" spans="1:6">
      <c r="A586">
        <v>2018</v>
      </c>
      <c r="B586" t="s">
        <v>3</v>
      </c>
      <c r="C586" t="s">
        <v>61</v>
      </c>
      <c r="D586">
        <v>19.899999999999999</v>
      </c>
      <c r="E586">
        <v>2.41</v>
      </c>
      <c r="F586" s="1">
        <v>16.032453906900422</v>
      </c>
    </row>
    <row r="587" spans="1:6">
      <c r="A587">
        <v>2018</v>
      </c>
      <c r="B587" t="s">
        <v>2</v>
      </c>
      <c r="C587" t="s">
        <v>49</v>
      </c>
      <c r="D587">
        <v>17.100000000000001</v>
      </c>
      <c r="E587">
        <v>2.58</v>
      </c>
      <c r="F587" s="1">
        <v>19.498445997580465</v>
      </c>
    </row>
    <row r="588" spans="1:6">
      <c r="A588">
        <v>2018</v>
      </c>
      <c r="B588" t="s">
        <v>0</v>
      </c>
      <c r="C588" t="s">
        <v>28</v>
      </c>
      <c r="D588">
        <v>19.600000000000001</v>
      </c>
      <c r="E588">
        <v>2.69</v>
      </c>
      <c r="F588" s="1">
        <v>22.130947096056378</v>
      </c>
    </row>
    <row r="589" spans="1:6">
      <c r="A589">
        <v>2018</v>
      </c>
      <c r="B589" t="s">
        <v>2</v>
      </c>
      <c r="C589" t="s">
        <v>13</v>
      </c>
      <c r="D589">
        <v>12.5</v>
      </c>
      <c r="E589">
        <v>2.5499999999999998</v>
      </c>
      <c r="F589" s="1">
        <v>18.836490894898009</v>
      </c>
    </row>
    <row r="590" spans="1:6">
      <c r="A590">
        <v>2018</v>
      </c>
      <c r="B590" t="s">
        <v>7</v>
      </c>
      <c r="C590" t="s">
        <v>34</v>
      </c>
      <c r="D590">
        <v>13.6</v>
      </c>
      <c r="E590">
        <v>2.7</v>
      </c>
      <c r="F590" s="1">
        <v>22.387211385683404</v>
      </c>
    </row>
    <row r="591" spans="1:6">
      <c r="A591">
        <v>2018</v>
      </c>
      <c r="B591" t="s">
        <v>7</v>
      </c>
      <c r="C591" t="s">
        <v>10</v>
      </c>
      <c r="D591">
        <v>16.399999999999999</v>
      </c>
      <c r="E591">
        <v>3.87</v>
      </c>
      <c r="F591" s="1">
        <v>86.099375218460082</v>
      </c>
    </row>
    <row r="592" spans="1:6">
      <c r="A592">
        <v>2018</v>
      </c>
      <c r="B592" t="s">
        <v>2</v>
      </c>
      <c r="C592" t="s">
        <v>33</v>
      </c>
      <c r="D592">
        <v>21.2</v>
      </c>
      <c r="E592">
        <v>2.5299999999999998</v>
      </c>
      <c r="F592" s="1">
        <v>18.407720014689556</v>
      </c>
    </row>
    <row r="593" spans="1:6">
      <c r="A593">
        <v>2018</v>
      </c>
      <c r="B593" t="s">
        <v>7</v>
      </c>
      <c r="C593" t="s">
        <v>34</v>
      </c>
      <c r="D593">
        <v>10</v>
      </c>
      <c r="E593">
        <v>2.95</v>
      </c>
      <c r="F593" s="1">
        <v>29.853826189179614</v>
      </c>
    </row>
    <row r="594" spans="1:6">
      <c r="A594">
        <v>2018</v>
      </c>
      <c r="B594" t="s">
        <v>2</v>
      </c>
      <c r="C594" t="s">
        <v>6</v>
      </c>
      <c r="D594">
        <v>10</v>
      </c>
      <c r="E594">
        <v>4.0599999999999996</v>
      </c>
      <c r="F594" s="1">
        <v>107.15193052376065</v>
      </c>
    </row>
    <row r="595" spans="1:6">
      <c r="A595">
        <v>2018</v>
      </c>
      <c r="B595" t="s">
        <v>19</v>
      </c>
      <c r="C595" t="s">
        <v>48</v>
      </c>
      <c r="D595">
        <v>14.8</v>
      </c>
      <c r="E595">
        <v>2.1800000000000002</v>
      </c>
      <c r="F595" s="1">
        <v>12.302687708123818</v>
      </c>
    </row>
    <row r="596" spans="1:6">
      <c r="A596">
        <v>2018</v>
      </c>
      <c r="B596" t="s">
        <v>3</v>
      </c>
      <c r="C596" t="s">
        <v>23</v>
      </c>
      <c r="D596">
        <v>10</v>
      </c>
      <c r="E596">
        <v>3.12</v>
      </c>
      <c r="F596" s="1">
        <v>36.307805477010156</v>
      </c>
    </row>
    <row r="597" spans="1:6">
      <c r="A597">
        <v>2018</v>
      </c>
      <c r="B597" t="s">
        <v>3</v>
      </c>
      <c r="C597" t="s">
        <v>61</v>
      </c>
      <c r="D597">
        <v>18.8</v>
      </c>
      <c r="E597">
        <v>2.92</v>
      </c>
      <c r="F597" s="1">
        <v>28.840315031266066</v>
      </c>
    </row>
    <row r="598" spans="1:6">
      <c r="A598">
        <v>2018</v>
      </c>
      <c r="B598" t="s">
        <v>19</v>
      </c>
      <c r="C598" t="s">
        <v>43</v>
      </c>
      <c r="D598">
        <v>11.9</v>
      </c>
      <c r="E598">
        <v>3.04</v>
      </c>
      <c r="F598" s="1">
        <v>33.113112148259127</v>
      </c>
    </row>
    <row r="599" spans="1:6">
      <c r="A599">
        <v>2018</v>
      </c>
      <c r="B599" t="s">
        <v>7</v>
      </c>
      <c r="C599" t="s">
        <v>8</v>
      </c>
      <c r="D599">
        <v>10</v>
      </c>
      <c r="E599">
        <v>2.88</v>
      </c>
      <c r="F599" s="1">
        <v>27.542287033381665</v>
      </c>
    </row>
    <row r="600" spans="1:6">
      <c r="A600">
        <v>2018</v>
      </c>
      <c r="B600" t="s">
        <v>2</v>
      </c>
      <c r="C600" t="s">
        <v>26</v>
      </c>
      <c r="D600">
        <v>10</v>
      </c>
      <c r="E600">
        <v>2.67</v>
      </c>
      <c r="F600" s="1">
        <v>21.627185237270204</v>
      </c>
    </row>
    <row r="601" spans="1:6">
      <c r="A601">
        <v>2018</v>
      </c>
      <c r="B601" t="s">
        <v>0</v>
      </c>
      <c r="C601" t="s">
        <v>1</v>
      </c>
      <c r="D601">
        <v>10</v>
      </c>
      <c r="E601">
        <v>2.4500000000000002</v>
      </c>
      <c r="F601" s="1">
        <v>16.788040181225607</v>
      </c>
    </row>
    <row r="602" spans="1:6">
      <c r="A602">
        <v>2018</v>
      </c>
      <c r="B602" t="s">
        <v>3</v>
      </c>
      <c r="C602" t="s">
        <v>59</v>
      </c>
      <c r="D602">
        <v>10</v>
      </c>
      <c r="E602">
        <v>3.41</v>
      </c>
      <c r="F602" s="1">
        <v>50.699070827470464</v>
      </c>
    </row>
    <row r="603" spans="1:6">
      <c r="A603">
        <v>2018</v>
      </c>
      <c r="B603" t="s">
        <v>7</v>
      </c>
      <c r="C603" t="s">
        <v>12</v>
      </c>
      <c r="D603">
        <v>10</v>
      </c>
      <c r="E603">
        <v>2.99</v>
      </c>
      <c r="F603" s="1">
        <v>31.260793671239561</v>
      </c>
    </row>
    <row r="604" spans="1:6">
      <c r="A604">
        <v>2018</v>
      </c>
      <c r="B604" t="s">
        <v>2</v>
      </c>
      <c r="C604" t="s">
        <v>6</v>
      </c>
      <c r="D604">
        <v>10</v>
      </c>
      <c r="E604">
        <v>3.82</v>
      </c>
      <c r="F604" s="1">
        <v>81.283051616409963</v>
      </c>
    </row>
    <row r="605" spans="1:6">
      <c r="A605">
        <v>2018</v>
      </c>
      <c r="B605" t="s">
        <v>19</v>
      </c>
      <c r="C605" t="s">
        <v>47</v>
      </c>
      <c r="D605">
        <v>16.2</v>
      </c>
      <c r="E605">
        <v>2.96</v>
      </c>
      <c r="F605" s="1">
        <v>30.199517204020164</v>
      </c>
    </row>
    <row r="606" spans="1:6">
      <c r="A606">
        <v>2018</v>
      </c>
      <c r="B606" t="s">
        <v>19</v>
      </c>
      <c r="C606" t="s">
        <v>43</v>
      </c>
      <c r="D606">
        <v>19.7</v>
      </c>
      <c r="E606">
        <v>1.99</v>
      </c>
      <c r="F606" s="1">
        <v>9.885530946569391</v>
      </c>
    </row>
    <row r="607" spans="1:6">
      <c r="A607">
        <v>2018</v>
      </c>
      <c r="B607" t="s">
        <v>3</v>
      </c>
      <c r="C607" t="s">
        <v>4</v>
      </c>
      <c r="D607">
        <v>14.6</v>
      </c>
      <c r="E607">
        <v>2.27</v>
      </c>
      <c r="F607" s="1">
        <v>13.645831365889249</v>
      </c>
    </row>
    <row r="608" spans="1:6">
      <c r="A608">
        <v>2018</v>
      </c>
      <c r="B608" t="s">
        <v>19</v>
      </c>
      <c r="C608" t="s">
        <v>43</v>
      </c>
      <c r="D608">
        <v>10</v>
      </c>
      <c r="E608">
        <v>3.21</v>
      </c>
      <c r="F608" s="1">
        <v>40.27170343254592</v>
      </c>
    </row>
    <row r="609" spans="1:6">
      <c r="A609">
        <v>2018</v>
      </c>
      <c r="B609" t="s">
        <v>0</v>
      </c>
      <c r="C609" t="s">
        <v>27</v>
      </c>
      <c r="D609">
        <v>10</v>
      </c>
      <c r="E609">
        <v>2.2200000000000002</v>
      </c>
      <c r="F609" s="1">
        <v>12.882495516931346</v>
      </c>
    </row>
    <row r="610" spans="1:6">
      <c r="A610">
        <v>2018</v>
      </c>
      <c r="B610" t="s">
        <v>3</v>
      </c>
      <c r="C610" t="s">
        <v>23</v>
      </c>
      <c r="D610">
        <v>10</v>
      </c>
      <c r="E610">
        <v>2.8</v>
      </c>
      <c r="F610" s="1">
        <v>25.118864315095799</v>
      </c>
    </row>
    <row r="611" spans="1:6">
      <c r="A611">
        <v>2018</v>
      </c>
      <c r="B611" t="s">
        <v>7</v>
      </c>
      <c r="C611" t="s">
        <v>16</v>
      </c>
      <c r="D611">
        <v>21</v>
      </c>
      <c r="E611">
        <v>2.41</v>
      </c>
      <c r="F611" s="1">
        <v>16.032453906900422</v>
      </c>
    </row>
    <row r="612" spans="1:6">
      <c r="A612">
        <v>2018</v>
      </c>
      <c r="B612" t="s">
        <v>7</v>
      </c>
      <c r="C612" t="s">
        <v>34</v>
      </c>
      <c r="D612">
        <v>10.6</v>
      </c>
      <c r="E612">
        <v>2.09</v>
      </c>
      <c r="F612" s="1">
        <v>11.091748152624014</v>
      </c>
    </row>
    <row r="613" spans="1:6">
      <c r="A613">
        <v>2018</v>
      </c>
      <c r="B613" t="s">
        <v>3</v>
      </c>
      <c r="C613" t="s">
        <v>62</v>
      </c>
      <c r="D613">
        <v>14.7</v>
      </c>
      <c r="E613">
        <v>2.0299999999999998</v>
      </c>
      <c r="F613" s="1">
        <v>10.351421666793438</v>
      </c>
    </row>
    <row r="614" spans="1:6">
      <c r="A614">
        <v>2018</v>
      </c>
      <c r="B614" t="s">
        <v>0</v>
      </c>
      <c r="C614" t="s">
        <v>15</v>
      </c>
      <c r="D614">
        <v>12.1</v>
      </c>
      <c r="E614">
        <v>3.07</v>
      </c>
      <c r="F614" s="1">
        <v>34.276778654645035</v>
      </c>
    </row>
    <row r="615" spans="1:6">
      <c r="A615">
        <v>2018</v>
      </c>
      <c r="B615" t="s">
        <v>0</v>
      </c>
      <c r="C615" t="s">
        <v>21</v>
      </c>
      <c r="D615">
        <v>10.199999999999999</v>
      </c>
      <c r="E615">
        <v>2.78</v>
      </c>
      <c r="F615" s="1">
        <v>24.547089156850305</v>
      </c>
    </row>
    <row r="616" spans="1:6">
      <c r="A616">
        <v>2018</v>
      </c>
      <c r="B616" t="s">
        <v>19</v>
      </c>
      <c r="C616" t="s">
        <v>43</v>
      </c>
      <c r="D616">
        <v>10</v>
      </c>
      <c r="E616">
        <v>2.95</v>
      </c>
      <c r="F616" s="1">
        <v>29.853826189179614</v>
      </c>
    </row>
    <row r="617" spans="1:6">
      <c r="A617">
        <v>2018</v>
      </c>
      <c r="B617" t="s">
        <v>0</v>
      </c>
      <c r="C617" t="s">
        <v>50</v>
      </c>
      <c r="D617">
        <v>10</v>
      </c>
      <c r="E617">
        <v>3.25</v>
      </c>
      <c r="F617" s="1">
        <v>42.169650342858247</v>
      </c>
    </row>
    <row r="618" spans="1:6">
      <c r="A618">
        <v>2018</v>
      </c>
      <c r="B618" t="s">
        <v>7</v>
      </c>
      <c r="C618" t="s">
        <v>12</v>
      </c>
      <c r="D618">
        <v>11.8</v>
      </c>
      <c r="E618">
        <v>4.49</v>
      </c>
      <c r="F618" s="1">
        <v>175.79236139586939</v>
      </c>
    </row>
    <row r="619" spans="1:6">
      <c r="A619">
        <v>2018</v>
      </c>
      <c r="B619" t="s">
        <v>2</v>
      </c>
      <c r="C619" t="s">
        <v>46</v>
      </c>
      <c r="D619">
        <v>24</v>
      </c>
      <c r="E619">
        <v>2.3199999999999998</v>
      </c>
      <c r="F619" s="1">
        <v>14.454397707459275</v>
      </c>
    </row>
    <row r="620" spans="1:6">
      <c r="A620">
        <v>2018</v>
      </c>
      <c r="B620" t="s">
        <v>7</v>
      </c>
      <c r="C620" t="s">
        <v>34</v>
      </c>
      <c r="D620">
        <v>13.1</v>
      </c>
      <c r="E620">
        <v>2.87</v>
      </c>
      <c r="F620" s="1">
        <v>27.227013080779138</v>
      </c>
    </row>
    <row r="621" spans="1:6">
      <c r="A621">
        <v>2018</v>
      </c>
      <c r="B621" t="s">
        <v>7</v>
      </c>
      <c r="C621" t="s">
        <v>8</v>
      </c>
      <c r="D621">
        <v>10</v>
      </c>
      <c r="E621">
        <v>2.33</v>
      </c>
      <c r="F621" s="1">
        <v>14.621771744567187</v>
      </c>
    </row>
    <row r="622" spans="1:6">
      <c r="A622">
        <v>2018</v>
      </c>
      <c r="B622" t="s">
        <v>7</v>
      </c>
      <c r="C622" t="s">
        <v>34</v>
      </c>
      <c r="D622">
        <v>10</v>
      </c>
      <c r="E622">
        <v>3.3</v>
      </c>
      <c r="F622" s="1">
        <v>44.668359215096324</v>
      </c>
    </row>
    <row r="623" spans="1:6">
      <c r="A623">
        <v>2018</v>
      </c>
      <c r="B623" t="s">
        <v>0</v>
      </c>
      <c r="C623" t="s">
        <v>50</v>
      </c>
      <c r="D623">
        <v>11.4</v>
      </c>
      <c r="E623">
        <v>2.7</v>
      </c>
      <c r="F623" s="1">
        <v>22.387211385683404</v>
      </c>
    </row>
    <row r="624" spans="1:6">
      <c r="A624">
        <v>2018</v>
      </c>
      <c r="B624" t="s">
        <v>2</v>
      </c>
      <c r="C624" t="s">
        <v>46</v>
      </c>
      <c r="D624">
        <v>10</v>
      </c>
      <c r="E624">
        <v>2.29</v>
      </c>
      <c r="F624" s="1">
        <v>13.963683610559379</v>
      </c>
    </row>
    <row r="625" spans="1:6">
      <c r="A625">
        <v>2018</v>
      </c>
      <c r="B625" t="s">
        <v>2</v>
      </c>
      <c r="C625" t="s">
        <v>6</v>
      </c>
      <c r="D625">
        <v>14.6</v>
      </c>
      <c r="E625">
        <v>3.75</v>
      </c>
      <c r="F625" s="1">
        <v>74.98942093324564</v>
      </c>
    </row>
    <row r="626" spans="1:6">
      <c r="A626">
        <v>2018</v>
      </c>
      <c r="B626" t="s">
        <v>0</v>
      </c>
      <c r="C626" t="s">
        <v>21</v>
      </c>
      <c r="D626">
        <v>15.6</v>
      </c>
      <c r="E626">
        <v>2.75</v>
      </c>
      <c r="F626" s="1">
        <v>23.713737056616559</v>
      </c>
    </row>
    <row r="627" spans="1:6">
      <c r="A627">
        <v>2018</v>
      </c>
      <c r="B627" t="s">
        <v>3</v>
      </c>
      <c r="C627" t="s">
        <v>5</v>
      </c>
      <c r="D627">
        <v>12.4</v>
      </c>
      <c r="E627">
        <v>2.64</v>
      </c>
      <c r="F627" s="1">
        <v>20.8929613085404</v>
      </c>
    </row>
    <row r="628" spans="1:6">
      <c r="A628">
        <v>2018</v>
      </c>
      <c r="B628" t="s">
        <v>7</v>
      </c>
      <c r="C628" t="s">
        <v>8</v>
      </c>
      <c r="D628">
        <v>10.199999999999999</v>
      </c>
      <c r="E628">
        <v>2.65</v>
      </c>
      <c r="F628" s="1">
        <v>21.134890398366473</v>
      </c>
    </row>
    <row r="629" spans="1:6">
      <c r="A629">
        <v>2018</v>
      </c>
      <c r="B629" t="s">
        <v>3</v>
      </c>
      <c r="C629" t="s">
        <v>4</v>
      </c>
      <c r="D629">
        <v>11</v>
      </c>
      <c r="E629">
        <v>2.4700000000000002</v>
      </c>
      <c r="F629" s="1">
        <v>17.179083871575891</v>
      </c>
    </row>
    <row r="630" spans="1:6">
      <c r="A630">
        <v>2018</v>
      </c>
      <c r="B630" t="s">
        <v>0</v>
      </c>
      <c r="C630" t="s">
        <v>27</v>
      </c>
      <c r="D630">
        <v>14</v>
      </c>
      <c r="E630">
        <v>2.5299999999999998</v>
      </c>
      <c r="F630" s="1">
        <v>18.407720014689556</v>
      </c>
    </row>
    <row r="631" spans="1:6">
      <c r="A631">
        <v>2018</v>
      </c>
      <c r="B631" t="s">
        <v>0</v>
      </c>
      <c r="C631" t="s">
        <v>27</v>
      </c>
      <c r="D631">
        <v>19.8</v>
      </c>
      <c r="E631">
        <v>2.75</v>
      </c>
      <c r="F631" s="1">
        <v>23.713737056616559</v>
      </c>
    </row>
    <row r="632" spans="1:6">
      <c r="A632">
        <v>2018</v>
      </c>
      <c r="B632" t="s">
        <v>2</v>
      </c>
      <c r="C632" t="s">
        <v>13</v>
      </c>
      <c r="D632">
        <v>10</v>
      </c>
      <c r="E632">
        <v>3.35</v>
      </c>
      <c r="F632" s="1">
        <v>47.315125896148068</v>
      </c>
    </row>
    <row r="633" spans="1:6">
      <c r="A633">
        <v>2018</v>
      </c>
      <c r="B633" t="s">
        <v>2</v>
      </c>
      <c r="C633" t="s">
        <v>6</v>
      </c>
      <c r="D633">
        <v>11.7</v>
      </c>
      <c r="E633">
        <v>2.83</v>
      </c>
      <c r="F633" s="1">
        <v>26.001595631652727</v>
      </c>
    </row>
    <row r="634" spans="1:6">
      <c r="A634">
        <v>2018</v>
      </c>
      <c r="B634" t="s">
        <v>7</v>
      </c>
      <c r="C634" t="s">
        <v>34</v>
      </c>
      <c r="D634">
        <v>10</v>
      </c>
      <c r="E634">
        <v>2.73</v>
      </c>
      <c r="F634" s="1">
        <v>23.173946499684792</v>
      </c>
    </row>
    <row r="635" spans="1:6">
      <c r="A635">
        <v>2018</v>
      </c>
      <c r="B635" t="s">
        <v>7</v>
      </c>
      <c r="C635" t="s">
        <v>34</v>
      </c>
      <c r="D635">
        <v>27.6</v>
      </c>
      <c r="E635">
        <v>3.51</v>
      </c>
      <c r="F635" s="1">
        <v>56.885293084384152</v>
      </c>
    </row>
    <row r="636" spans="1:6">
      <c r="A636">
        <v>2018</v>
      </c>
      <c r="B636" t="s">
        <v>0</v>
      </c>
      <c r="C636" t="s">
        <v>28</v>
      </c>
      <c r="D636">
        <v>10</v>
      </c>
      <c r="E636">
        <v>2.44</v>
      </c>
      <c r="F636" s="1">
        <v>16.595869074375614</v>
      </c>
    </row>
    <row r="637" spans="1:6">
      <c r="A637">
        <v>2018</v>
      </c>
      <c r="B637" t="s">
        <v>3</v>
      </c>
      <c r="C637" t="s">
        <v>61</v>
      </c>
      <c r="D637">
        <v>18.899999999999999</v>
      </c>
      <c r="E637">
        <v>2.0699999999999998</v>
      </c>
      <c r="F637" s="1">
        <v>10.839269140212034</v>
      </c>
    </row>
    <row r="638" spans="1:6">
      <c r="A638">
        <v>2018</v>
      </c>
      <c r="B638" t="s">
        <v>3</v>
      </c>
      <c r="C638" t="s">
        <v>11</v>
      </c>
      <c r="D638">
        <v>12.6</v>
      </c>
      <c r="E638">
        <v>2.68</v>
      </c>
      <c r="F638" s="1">
        <v>21.877616239495538</v>
      </c>
    </row>
    <row r="639" spans="1:6">
      <c r="A639">
        <v>2018</v>
      </c>
      <c r="B639" t="s">
        <v>3</v>
      </c>
      <c r="C639" t="s">
        <v>29</v>
      </c>
      <c r="D639">
        <v>10</v>
      </c>
      <c r="E639">
        <v>2.17</v>
      </c>
      <c r="F639" s="1">
        <v>12.161860006463684</v>
      </c>
    </row>
    <row r="640" spans="1:6">
      <c r="A640">
        <v>2018</v>
      </c>
      <c r="B640" t="s">
        <v>19</v>
      </c>
      <c r="C640" t="s">
        <v>48</v>
      </c>
      <c r="D640">
        <v>11.7</v>
      </c>
      <c r="E640">
        <v>2.79</v>
      </c>
      <c r="F640" s="1">
        <v>24.831331052955715</v>
      </c>
    </row>
    <row r="641" spans="1:6">
      <c r="A641">
        <v>2018</v>
      </c>
      <c r="B641" t="s">
        <v>3</v>
      </c>
      <c r="C641" t="s">
        <v>29</v>
      </c>
      <c r="D641">
        <v>12.8</v>
      </c>
      <c r="E641">
        <v>2.52</v>
      </c>
      <c r="F641" s="1">
        <v>18.197008586099841</v>
      </c>
    </row>
    <row r="642" spans="1:6">
      <c r="A642">
        <v>2018</v>
      </c>
      <c r="B642" t="s">
        <v>19</v>
      </c>
      <c r="C642" t="s">
        <v>47</v>
      </c>
      <c r="D642">
        <v>10</v>
      </c>
      <c r="E642">
        <v>2.79</v>
      </c>
      <c r="F642" s="1">
        <v>24.831331052955715</v>
      </c>
    </row>
    <row r="643" spans="1:6">
      <c r="A643">
        <v>2018</v>
      </c>
      <c r="B643" t="s">
        <v>3</v>
      </c>
      <c r="C643" t="s">
        <v>17</v>
      </c>
      <c r="D643">
        <v>21.7</v>
      </c>
      <c r="E643">
        <v>2.2200000000000002</v>
      </c>
      <c r="F643" s="1">
        <v>12.882495516931346</v>
      </c>
    </row>
    <row r="644" spans="1:6">
      <c r="A644">
        <v>2018</v>
      </c>
      <c r="B644" t="s">
        <v>3</v>
      </c>
      <c r="C644" t="s">
        <v>61</v>
      </c>
      <c r="D644">
        <v>29.5</v>
      </c>
      <c r="E644">
        <v>1.62</v>
      </c>
      <c r="F644" s="1">
        <v>6.4565422903465572</v>
      </c>
    </row>
    <row r="645" spans="1:6">
      <c r="A645">
        <v>2018</v>
      </c>
      <c r="B645" t="s">
        <v>0</v>
      </c>
      <c r="C645" t="s">
        <v>24</v>
      </c>
      <c r="D645">
        <v>11.6</v>
      </c>
      <c r="E645">
        <v>2.58</v>
      </c>
      <c r="F645" s="1">
        <v>19.498445997580465</v>
      </c>
    </row>
    <row r="646" spans="1:6">
      <c r="A646">
        <v>2018</v>
      </c>
      <c r="B646" t="s">
        <v>2</v>
      </c>
      <c r="C646" t="s">
        <v>6</v>
      </c>
      <c r="D646">
        <v>10</v>
      </c>
      <c r="E646">
        <v>2.25</v>
      </c>
      <c r="F646" s="1">
        <v>13.335214321633245</v>
      </c>
    </row>
    <row r="647" spans="1:6">
      <c r="A647">
        <v>2018</v>
      </c>
      <c r="B647" t="s">
        <v>0</v>
      </c>
      <c r="C647" t="s">
        <v>30</v>
      </c>
      <c r="D647">
        <v>10</v>
      </c>
      <c r="E647">
        <v>3.53</v>
      </c>
      <c r="F647" s="1">
        <v>58.210321777087145</v>
      </c>
    </row>
    <row r="648" spans="1:6">
      <c r="A648">
        <v>2018</v>
      </c>
      <c r="B648" t="s">
        <v>2</v>
      </c>
      <c r="C648" t="s">
        <v>13</v>
      </c>
      <c r="D648">
        <v>10</v>
      </c>
      <c r="E648">
        <v>3.27</v>
      </c>
      <c r="F648" s="1">
        <v>43.151907682776539</v>
      </c>
    </row>
    <row r="649" spans="1:6">
      <c r="A649">
        <v>2018</v>
      </c>
      <c r="B649" t="s">
        <v>3</v>
      </c>
      <c r="C649" t="s">
        <v>62</v>
      </c>
      <c r="D649">
        <v>10</v>
      </c>
      <c r="E649">
        <v>2.31</v>
      </c>
      <c r="F649" s="1">
        <v>14.288939585111036</v>
      </c>
    </row>
    <row r="650" spans="1:6">
      <c r="A650">
        <v>2018</v>
      </c>
      <c r="B650" t="s">
        <v>7</v>
      </c>
      <c r="C650" t="s">
        <v>12</v>
      </c>
      <c r="D650">
        <v>10</v>
      </c>
      <c r="E650">
        <v>2.38</v>
      </c>
      <c r="F650" s="1">
        <v>15.488166189124817</v>
      </c>
    </row>
    <row r="651" spans="1:6">
      <c r="A651">
        <v>2018</v>
      </c>
      <c r="B651" t="s">
        <v>7</v>
      </c>
      <c r="C651" t="s">
        <v>8</v>
      </c>
      <c r="D651">
        <v>10</v>
      </c>
      <c r="E651">
        <v>1.92</v>
      </c>
      <c r="F651" s="1">
        <v>9.1201083935590983</v>
      </c>
    </row>
    <row r="652" spans="1:6">
      <c r="A652">
        <v>2018</v>
      </c>
      <c r="B652" t="s">
        <v>3</v>
      </c>
      <c r="C652" t="s">
        <v>17</v>
      </c>
      <c r="D652">
        <v>15.8</v>
      </c>
      <c r="E652">
        <v>2.69</v>
      </c>
      <c r="F652" s="1">
        <v>22.130947096056378</v>
      </c>
    </row>
    <row r="653" spans="1:6">
      <c r="A653">
        <v>2018</v>
      </c>
      <c r="B653" t="s">
        <v>2</v>
      </c>
      <c r="C653" t="s">
        <v>13</v>
      </c>
      <c r="D653">
        <v>61.4</v>
      </c>
      <c r="E653">
        <v>3.16</v>
      </c>
      <c r="F653" s="1">
        <v>38.018939632056139</v>
      </c>
    </row>
    <row r="654" spans="1:6">
      <c r="A654">
        <v>2018</v>
      </c>
      <c r="B654" t="s">
        <v>3</v>
      </c>
      <c r="C654" t="s">
        <v>5</v>
      </c>
      <c r="D654">
        <v>26.2</v>
      </c>
      <c r="E654">
        <v>3.32</v>
      </c>
      <c r="F654" s="1">
        <v>45.708818961487509</v>
      </c>
    </row>
    <row r="655" spans="1:6">
      <c r="A655">
        <v>2018</v>
      </c>
      <c r="B655" t="s">
        <v>3</v>
      </c>
      <c r="C655" t="s">
        <v>5</v>
      </c>
      <c r="D655">
        <v>28.7</v>
      </c>
      <c r="E655">
        <v>3.27</v>
      </c>
      <c r="F655" s="1">
        <v>43.151907682776539</v>
      </c>
    </row>
    <row r="656" spans="1:6">
      <c r="A656">
        <v>2018</v>
      </c>
      <c r="B656" t="s">
        <v>3</v>
      </c>
      <c r="C656" t="s">
        <v>5</v>
      </c>
      <c r="D656">
        <v>41.6</v>
      </c>
      <c r="E656">
        <v>3.23</v>
      </c>
      <c r="F656" s="1">
        <v>41.209751909733022</v>
      </c>
    </row>
    <row r="657" spans="1:6">
      <c r="A657">
        <v>2018</v>
      </c>
      <c r="B657" t="s">
        <v>3</v>
      </c>
      <c r="C657" t="s">
        <v>61</v>
      </c>
      <c r="D657">
        <v>23.5</v>
      </c>
      <c r="E657">
        <v>3.07</v>
      </c>
      <c r="F657" s="1">
        <v>34.276778654645035</v>
      </c>
    </row>
    <row r="658" spans="1:6">
      <c r="A658">
        <v>2018</v>
      </c>
      <c r="B658" t="s">
        <v>3</v>
      </c>
      <c r="C658" t="s">
        <v>5</v>
      </c>
      <c r="D658">
        <v>14.8</v>
      </c>
      <c r="E658">
        <v>3.21</v>
      </c>
      <c r="F658" s="1">
        <v>40.27170343254592</v>
      </c>
    </row>
    <row r="659" spans="1:6">
      <c r="A659">
        <v>2018</v>
      </c>
      <c r="B659" t="s">
        <v>3</v>
      </c>
      <c r="C659" t="s">
        <v>9</v>
      </c>
      <c r="D659">
        <v>10</v>
      </c>
      <c r="E659">
        <v>2.4500000000000002</v>
      </c>
      <c r="F659" s="1">
        <v>16.788040181225607</v>
      </c>
    </row>
    <row r="660" spans="1:6">
      <c r="A660">
        <v>2018</v>
      </c>
      <c r="B660" t="s">
        <v>7</v>
      </c>
      <c r="C660" t="s">
        <v>12</v>
      </c>
      <c r="D660">
        <v>10</v>
      </c>
      <c r="E660">
        <v>2.42</v>
      </c>
      <c r="F660" s="1">
        <v>16.218100973589298</v>
      </c>
    </row>
    <row r="661" spans="1:6">
      <c r="A661">
        <v>2018</v>
      </c>
      <c r="B661" t="s">
        <v>3</v>
      </c>
      <c r="C661" t="s">
        <v>4</v>
      </c>
      <c r="D661">
        <v>16.5</v>
      </c>
      <c r="E661">
        <v>2.66</v>
      </c>
      <c r="F661" s="1">
        <v>21.379620895022335</v>
      </c>
    </row>
    <row r="662" spans="1:6">
      <c r="A662">
        <v>2018</v>
      </c>
      <c r="B662" t="s">
        <v>2</v>
      </c>
      <c r="C662" t="s">
        <v>41</v>
      </c>
      <c r="D662">
        <v>19.8</v>
      </c>
      <c r="E662">
        <v>2.27</v>
      </c>
      <c r="F662" s="1">
        <v>13.645831365889249</v>
      </c>
    </row>
    <row r="663" spans="1:6">
      <c r="A663">
        <v>2018</v>
      </c>
      <c r="B663" t="s">
        <v>3</v>
      </c>
      <c r="C663" t="s">
        <v>62</v>
      </c>
      <c r="D663">
        <v>10</v>
      </c>
      <c r="E663">
        <v>2.6</v>
      </c>
      <c r="F663" s="1">
        <v>19.952623149688804</v>
      </c>
    </row>
    <row r="664" spans="1:6">
      <c r="A664">
        <v>2018</v>
      </c>
      <c r="B664" t="s">
        <v>7</v>
      </c>
      <c r="C664" t="s">
        <v>8</v>
      </c>
      <c r="D664">
        <v>10</v>
      </c>
      <c r="E664">
        <v>2.5099999999999998</v>
      </c>
      <c r="F664" s="1">
        <v>17.988709151287878</v>
      </c>
    </row>
    <row r="665" spans="1:6">
      <c r="A665">
        <v>2018</v>
      </c>
      <c r="B665" t="s">
        <v>3</v>
      </c>
      <c r="C665" t="s">
        <v>61</v>
      </c>
      <c r="D665">
        <v>20.9</v>
      </c>
      <c r="E665">
        <v>2.5</v>
      </c>
      <c r="F665" s="1">
        <v>17.782794100389236</v>
      </c>
    </row>
    <row r="666" spans="1:6">
      <c r="A666">
        <v>2018</v>
      </c>
      <c r="B666" t="s">
        <v>2</v>
      </c>
      <c r="C666" t="s">
        <v>6</v>
      </c>
      <c r="D666">
        <v>10</v>
      </c>
      <c r="E666">
        <v>3.59</v>
      </c>
      <c r="F666" s="1">
        <v>62.373483548241964</v>
      </c>
    </row>
    <row r="667" spans="1:6">
      <c r="A667">
        <v>2018</v>
      </c>
      <c r="B667" t="s">
        <v>3</v>
      </c>
      <c r="C667" t="s">
        <v>62</v>
      </c>
      <c r="D667">
        <v>14.1</v>
      </c>
      <c r="E667">
        <v>2.44</v>
      </c>
      <c r="F667" s="1">
        <v>16.595869074375614</v>
      </c>
    </row>
    <row r="668" spans="1:6">
      <c r="A668">
        <v>2018</v>
      </c>
      <c r="B668" t="s">
        <v>2</v>
      </c>
      <c r="C668" t="s">
        <v>26</v>
      </c>
      <c r="D668">
        <v>10</v>
      </c>
      <c r="E668">
        <v>2.94</v>
      </c>
      <c r="F668" s="1">
        <v>29.512092266663863</v>
      </c>
    </row>
    <row r="669" spans="1:6">
      <c r="A669">
        <v>2018</v>
      </c>
      <c r="B669" t="s">
        <v>7</v>
      </c>
      <c r="C669" t="s">
        <v>8</v>
      </c>
      <c r="D669">
        <v>10</v>
      </c>
      <c r="E669">
        <v>2.48</v>
      </c>
      <c r="F669" s="1">
        <v>17.378008287493756</v>
      </c>
    </row>
    <row r="670" spans="1:6">
      <c r="A670">
        <v>2018</v>
      </c>
      <c r="B670" t="s">
        <v>0</v>
      </c>
      <c r="C670" t="s">
        <v>24</v>
      </c>
      <c r="D670">
        <v>10</v>
      </c>
      <c r="E670">
        <v>2.63</v>
      </c>
      <c r="F670" s="1">
        <v>20.6538015581053</v>
      </c>
    </row>
    <row r="671" spans="1:6">
      <c r="A671">
        <v>2018</v>
      </c>
      <c r="B671" t="s">
        <v>7</v>
      </c>
      <c r="C671" t="s">
        <v>8</v>
      </c>
      <c r="D671">
        <v>10</v>
      </c>
      <c r="E671">
        <v>1.99</v>
      </c>
      <c r="F671" s="1">
        <v>9.885530946569391</v>
      </c>
    </row>
    <row r="672" spans="1:6">
      <c r="A672">
        <v>2018</v>
      </c>
      <c r="B672" t="s">
        <v>19</v>
      </c>
      <c r="C672" t="s">
        <v>43</v>
      </c>
      <c r="D672">
        <v>10</v>
      </c>
      <c r="E672">
        <v>2.75</v>
      </c>
      <c r="F672" s="1">
        <v>23.713737056616559</v>
      </c>
    </row>
    <row r="673" spans="1:6">
      <c r="A673">
        <v>2018</v>
      </c>
      <c r="B673" t="s">
        <v>19</v>
      </c>
      <c r="C673" t="s">
        <v>20</v>
      </c>
      <c r="D673">
        <v>10</v>
      </c>
      <c r="E673">
        <v>2.44</v>
      </c>
      <c r="F673" s="1">
        <v>16.595869074375614</v>
      </c>
    </row>
    <row r="674" spans="1:6">
      <c r="A674">
        <v>2018</v>
      </c>
      <c r="B674" t="s">
        <v>3</v>
      </c>
      <c r="C674" t="s">
        <v>61</v>
      </c>
      <c r="D674">
        <v>10</v>
      </c>
      <c r="E674">
        <v>3.18</v>
      </c>
      <c r="F674" s="1">
        <v>38.904514499428075</v>
      </c>
    </row>
    <row r="675" spans="1:6">
      <c r="A675">
        <v>2018</v>
      </c>
      <c r="B675" t="s">
        <v>7</v>
      </c>
      <c r="C675" t="s">
        <v>34</v>
      </c>
      <c r="D675">
        <v>10</v>
      </c>
      <c r="E675">
        <v>2.75</v>
      </c>
      <c r="F675" s="1">
        <v>23.713737056616559</v>
      </c>
    </row>
    <row r="676" spans="1:6">
      <c r="A676">
        <v>2018</v>
      </c>
      <c r="B676" t="s">
        <v>2</v>
      </c>
      <c r="C676" t="s">
        <v>6</v>
      </c>
      <c r="D676">
        <v>10</v>
      </c>
      <c r="E676">
        <v>3.13</v>
      </c>
      <c r="F676" s="1">
        <v>36.728230049808474</v>
      </c>
    </row>
    <row r="677" spans="1:6">
      <c r="A677">
        <v>2018</v>
      </c>
      <c r="B677" t="s">
        <v>19</v>
      </c>
      <c r="C677" t="s">
        <v>19</v>
      </c>
      <c r="D677">
        <v>10</v>
      </c>
      <c r="E677">
        <v>2.95</v>
      </c>
      <c r="F677" s="1">
        <v>29.853826189179614</v>
      </c>
    </row>
    <row r="678" spans="1:6">
      <c r="A678">
        <v>2018</v>
      </c>
      <c r="B678" t="s">
        <v>0</v>
      </c>
      <c r="C678" t="s">
        <v>50</v>
      </c>
      <c r="D678">
        <v>16.399999999999999</v>
      </c>
      <c r="E678">
        <v>2.87</v>
      </c>
      <c r="F678" s="1">
        <v>27.227013080779138</v>
      </c>
    </row>
    <row r="679" spans="1:6">
      <c r="A679">
        <v>2018</v>
      </c>
      <c r="B679" t="s">
        <v>2</v>
      </c>
      <c r="C679" t="s">
        <v>6</v>
      </c>
      <c r="D679">
        <v>17.600000000000001</v>
      </c>
      <c r="E679">
        <v>3.9</v>
      </c>
      <c r="F679" s="1">
        <v>89.125093813374562</v>
      </c>
    </row>
    <row r="680" spans="1:6">
      <c r="A680">
        <v>2018</v>
      </c>
      <c r="B680" t="s">
        <v>0</v>
      </c>
      <c r="C680" t="s">
        <v>50</v>
      </c>
      <c r="D680">
        <v>16.7</v>
      </c>
      <c r="E680">
        <v>2.68</v>
      </c>
      <c r="F680" s="1">
        <v>21.877616239495538</v>
      </c>
    </row>
    <row r="681" spans="1:6">
      <c r="A681">
        <v>2018</v>
      </c>
      <c r="B681" t="s">
        <v>2</v>
      </c>
      <c r="C681" t="s">
        <v>6</v>
      </c>
      <c r="D681">
        <v>10</v>
      </c>
      <c r="E681">
        <v>2.93</v>
      </c>
      <c r="F681" s="1">
        <v>29.174270140011689</v>
      </c>
    </row>
    <row r="682" spans="1:6">
      <c r="A682">
        <v>2018</v>
      </c>
      <c r="B682" t="s">
        <v>3</v>
      </c>
      <c r="C682" t="s">
        <v>17</v>
      </c>
      <c r="D682">
        <v>10</v>
      </c>
      <c r="E682">
        <v>2.38</v>
      </c>
      <c r="F682" s="1">
        <v>15.488166189124817</v>
      </c>
    </row>
    <row r="683" spans="1:6">
      <c r="A683">
        <v>2018</v>
      </c>
      <c r="B683" t="s">
        <v>19</v>
      </c>
      <c r="C683" t="s">
        <v>43</v>
      </c>
      <c r="D683">
        <v>13</v>
      </c>
      <c r="E683">
        <v>2.7</v>
      </c>
      <c r="F683" s="1">
        <v>22.387211385683404</v>
      </c>
    </row>
    <row r="684" spans="1:6">
      <c r="A684">
        <v>2018</v>
      </c>
      <c r="B684" t="s">
        <v>7</v>
      </c>
      <c r="C684" t="s">
        <v>16</v>
      </c>
      <c r="D684">
        <v>19.8</v>
      </c>
      <c r="E684">
        <v>2.0099999999999998</v>
      </c>
      <c r="F684" s="1">
        <v>10.115794542598987</v>
      </c>
    </row>
    <row r="685" spans="1:6">
      <c r="A685">
        <v>2018</v>
      </c>
      <c r="B685" t="s">
        <v>0</v>
      </c>
      <c r="C685" t="s">
        <v>25</v>
      </c>
      <c r="D685">
        <v>16.399999999999999</v>
      </c>
      <c r="E685">
        <v>2.92</v>
      </c>
      <c r="F685" s="1">
        <v>28.840315031266066</v>
      </c>
    </row>
    <row r="686" spans="1:6">
      <c r="A686">
        <v>2018</v>
      </c>
      <c r="B686" t="s">
        <v>2</v>
      </c>
      <c r="C686" t="s">
        <v>6</v>
      </c>
      <c r="D686">
        <v>10</v>
      </c>
      <c r="E686">
        <v>2.7</v>
      </c>
      <c r="F686" s="1">
        <v>22.387211385683404</v>
      </c>
    </row>
    <row r="687" spans="1:6">
      <c r="A687">
        <v>2018</v>
      </c>
      <c r="B687" t="s">
        <v>2</v>
      </c>
      <c r="C687" t="s">
        <v>6</v>
      </c>
      <c r="D687">
        <v>10</v>
      </c>
      <c r="E687">
        <v>2.37</v>
      </c>
      <c r="F687" s="1">
        <v>15.310874616820305</v>
      </c>
    </row>
    <row r="688" spans="1:6">
      <c r="A688">
        <v>2018</v>
      </c>
      <c r="B688" t="s">
        <v>3</v>
      </c>
      <c r="C688" t="s">
        <v>4</v>
      </c>
      <c r="D688">
        <v>19.2</v>
      </c>
      <c r="E688">
        <v>2.59</v>
      </c>
      <c r="F688" s="1">
        <v>19.724227361148539</v>
      </c>
    </row>
    <row r="689" spans="1:6">
      <c r="A689">
        <v>2018</v>
      </c>
      <c r="B689" t="s">
        <v>7</v>
      </c>
      <c r="C689" t="s">
        <v>8</v>
      </c>
      <c r="D689">
        <v>10</v>
      </c>
      <c r="E689">
        <v>2.12</v>
      </c>
      <c r="F689" s="1">
        <v>11.481536214968834</v>
      </c>
    </row>
    <row r="690" spans="1:6">
      <c r="A690">
        <v>2018</v>
      </c>
      <c r="B690" t="s">
        <v>2</v>
      </c>
      <c r="C690" t="s">
        <v>6</v>
      </c>
      <c r="D690">
        <v>12.2</v>
      </c>
      <c r="E690">
        <v>2.82</v>
      </c>
      <c r="F690" s="1">
        <v>25.703957827688647</v>
      </c>
    </row>
    <row r="691" spans="1:6">
      <c r="A691">
        <v>2018</v>
      </c>
      <c r="B691" t="s">
        <v>0</v>
      </c>
      <c r="C691" t="s">
        <v>36</v>
      </c>
      <c r="D691">
        <v>13.3</v>
      </c>
      <c r="E691">
        <v>2.54</v>
      </c>
      <c r="F691" s="1">
        <v>18.62087136662868</v>
      </c>
    </row>
    <row r="692" spans="1:6">
      <c r="A692">
        <v>2018</v>
      </c>
      <c r="B692" t="s">
        <v>2</v>
      </c>
      <c r="C692" t="s">
        <v>26</v>
      </c>
      <c r="D692">
        <v>18.100000000000001</v>
      </c>
      <c r="E692">
        <v>2.09</v>
      </c>
      <c r="F692" s="1">
        <v>11.091748152624014</v>
      </c>
    </row>
    <row r="693" spans="1:6">
      <c r="A693">
        <v>2018</v>
      </c>
      <c r="B693" t="s">
        <v>0</v>
      </c>
      <c r="C693" t="s">
        <v>50</v>
      </c>
      <c r="D693">
        <v>13.7</v>
      </c>
      <c r="E693">
        <v>2.36</v>
      </c>
      <c r="F693" s="1">
        <v>15.135612484362087</v>
      </c>
    </row>
    <row r="694" spans="1:6">
      <c r="A694">
        <v>2018</v>
      </c>
      <c r="B694" t="s">
        <v>0</v>
      </c>
      <c r="C694" t="s">
        <v>21</v>
      </c>
      <c r="D694">
        <v>13</v>
      </c>
      <c r="E694">
        <v>2.61</v>
      </c>
      <c r="F694" s="1">
        <v>20.183663636815609</v>
      </c>
    </row>
    <row r="695" spans="1:6">
      <c r="A695">
        <v>2018</v>
      </c>
      <c r="B695" t="s">
        <v>2</v>
      </c>
      <c r="C695" t="s">
        <v>13</v>
      </c>
      <c r="D695">
        <v>12.5</v>
      </c>
      <c r="E695">
        <v>2.71</v>
      </c>
      <c r="F695" s="1">
        <v>22.646443075930605</v>
      </c>
    </row>
    <row r="696" spans="1:6">
      <c r="A696">
        <v>2018</v>
      </c>
      <c r="B696" t="s">
        <v>2</v>
      </c>
      <c r="C696" t="s">
        <v>6</v>
      </c>
      <c r="D696">
        <v>10</v>
      </c>
      <c r="E696">
        <v>4.3099999999999996</v>
      </c>
      <c r="F696" s="1">
        <v>142.88939585111027</v>
      </c>
    </row>
    <row r="697" spans="1:6">
      <c r="A697">
        <v>2018</v>
      </c>
      <c r="B697" t="s">
        <v>7</v>
      </c>
      <c r="C697" t="s">
        <v>8</v>
      </c>
      <c r="D697">
        <v>10</v>
      </c>
      <c r="E697">
        <v>2.2599999999999998</v>
      </c>
      <c r="F697" s="1">
        <v>13.489628825916535</v>
      </c>
    </row>
    <row r="698" spans="1:6">
      <c r="A698">
        <v>2018</v>
      </c>
      <c r="B698" t="s">
        <v>3</v>
      </c>
      <c r="C698" t="s">
        <v>17</v>
      </c>
      <c r="D698">
        <v>17.8</v>
      </c>
      <c r="E698">
        <v>2.98</v>
      </c>
      <c r="F698" s="1">
        <v>30.902954325135919</v>
      </c>
    </row>
    <row r="699" spans="1:6">
      <c r="A699">
        <v>2018</v>
      </c>
      <c r="B699" t="s">
        <v>2</v>
      </c>
      <c r="C699" t="s">
        <v>6</v>
      </c>
      <c r="D699">
        <v>10</v>
      </c>
      <c r="E699">
        <v>2.27</v>
      </c>
      <c r="F699" s="1">
        <v>13.645831365889249</v>
      </c>
    </row>
    <row r="700" spans="1:6">
      <c r="A700">
        <v>2018</v>
      </c>
      <c r="B700" t="s">
        <v>2</v>
      </c>
      <c r="C700" t="s">
        <v>13</v>
      </c>
      <c r="D700">
        <v>10</v>
      </c>
      <c r="E700">
        <v>3.17</v>
      </c>
      <c r="F700" s="1">
        <v>38.45917820453537</v>
      </c>
    </row>
    <row r="701" spans="1:6">
      <c r="A701">
        <v>2018</v>
      </c>
      <c r="B701" t="s">
        <v>7</v>
      </c>
      <c r="C701" t="s">
        <v>12</v>
      </c>
      <c r="D701">
        <v>12.3</v>
      </c>
      <c r="E701">
        <v>2.64</v>
      </c>
      <c r="F701" s="1">
        <v>20.8929613085404</v>
      </c>
    </row>
    <row r="702" spans="1:6">
      <c r="A702">
        <v>2018</v>
      </c>
      <c r="B702" t="s">
        <v>7</v>
      </c>
      <c r="C702" t="s">
        <v>8</v>
      </c>
      <c r="D702">
        <v>10</v>
      </c>
      <c r="E702">
        <v>2.67</v>
      </c>
      <c r="F702" s="1">
        <v>21.627185237270204</v>
      </c>
    </row>
    <row r="703" spans="1:6">
      <c r="A703">
        <v>2018</v>
      </c>
      <c r="B703" t="s">
        <v>7</v>
      </c>
      <c r="C703" t="s">
        <v>16</v>
      </c>
      <c r="D703">
        <v>10</v>
      </c>
      <c r="E703">
        <v>3.11</v>
      </c>
      <c r="F703" s="1">
        <v>35.892193464500529</v>
      </c>
    </row>
    <row r="704" spans="1:6">
      <c r="A704">
        <v>2018</v>
      </c>
      <c r="B704" t="s">
        <v>7</v>
      </c>
      <c r="C704" t="s">
        <v>12</v>
      </c>
      <c r="D704">
        <v>19.3</v>
      </c>
      <c r="E704">
        <v>2.77</v>
      </c>
      <c r="F704" s="1">
        <v>24.266100950824168</v>
      </c>
    </row>
    <row r="705" spans="1:6">
      <c r="A705">
        <v>2018</v>
      </c>
      <c r="B705" t="s">
        <v>7</v>
      </c>
      <c r="C705" t="s">
        <v>12</v>
      </c>
      <c r="D705">
        <v>10</v>
      </c>
      <c r="E705">
        <v>2.02</v>
      </c>
      <c r="F705" s="1">
        <v>10.232929922807543</v>
      </c>
    </row>
    <row r="706" spans="1:6">
      <c r="A706">
        <v>2018</v>
      </c>
      <c r="B706" t="s">
        <v>7</v>
      </c>
      <c r="C706" t="s">
        <v>12</v>
      </c>
      <c r="D706">
        <v>10</v>
      </c>
      <c r="E706">
        <v>2.54</v>
      </c>
      <c r="F706" s="1">
        <v>18.62087136662868</v>
      </c>
    </row>
    <row r="707" spans="1:6">
      <c r="A707">
        <v>2018</v>
      </c>
      <c r="B707" t="s">
        <v>3</v>
      </c>
      <c r="C707" t="s">
        <v>59</v>
      </c>
      <c r="D707">
        <v>10</v>
      </c>
      <c r="E707">
        <v>2.69</v>
      </c>
      <c r="F707" s="1">
        <v>22.130947096056378</v>
      </c>
    </row>
    <row r="708" spans="1:6">
      <c r="A708">
        <v>2018</v>
      </c>
      <c r="B708" t="s">
        <v>2</v>
      </c>
      <c r="C708" t="s">
        <v>6</v>
      </c>
      <c r="D708">
        <v>12.4</v>
      </c>
      <c r="E708">
        <v>2.82</v>
      </c>
      <c r="F708" s="1">
        <v>25.703957827688647</v>
      </c>
    </row>
    <row r="709" spans="1:6">
      <c r="A709">
        <v>2018</v>
      </c>
      <c r="B709" t="s">
        <v>0</v>
      </c>
      <c r="C709" t="s">
        <v>50</v>
      </c>
      <c r="D709">
        <v>10</v>
      </c>
      <c r="E709">
        <v>2.72</v>
      </c>
      <c r="F709" s="1">
        <v>22.908676527677738</v>
      </c>
    </row>
    <row r="710" spans="1:6">
      <c r="A710">
        <v>2018</v>
      </c>
      <c r="B710" t="s">
        <v>19</v>
      </c>
      <c r="C710" t="s">
        <v>48</v>
      </c>
      <c r="D710">
        <v>42</v>
      </c>
      <c r="E710">
        <v>2.87</v>
      </c>
      <c r="F710" s="1">
        <v>27.227013080779138</v>
      </c>
    </row>
    <row r="711" spans="1:6">
      <c r="A711">
        <v>2018</v>
      </c>
      <c r="B711" t="s">
        <v>3</v>
      </c>
      <c r="C711" t="s">
        <v>5</v>
      </c>
      <c r="D711">
        <v>19.399999999999999</v>
      </c>
      <c r="E711">
        <v>2.58</v>
      </c>
      <c r="F711" s="1">
        <v>19.498445997580465</v>
      </c>
    </row>
    <row r="712" spans="1:6">
      <c r="A712">
        <v>2018</v>
      </c>
      <c r="B712" t="s">
        <v>0</v>
      </c>
      <c r="C712" t="s">
        <v>21</v>
      </c>
      <c r="D712">
        <v>18.8</v>
      </c>
      <c r="E712">
        <v>2.73</v>
      </c>
      <c r="F712" s="1">
        <v>23.173946499684792</v>
      </c>
    </row>
    <row r="713" spans="1:6">
      <c r="A713">
        <v>2018</v>
      </c>
      <c r="B713" t="s">
        <v>3</v>
      </c>
      <c r="C713" t="s">
        <v>62</v>
      </c>
      <c r="D713">
        <v>13.1</v>
      </c>
      <c r="E713">
        <v>2.2999999999999998</v>
      </c>
      <c r="F713" s="1">
        <v>14.125375446227544</v>
      </c>
    </row>
    <row r="714" spans="1:6">
      <c r="A714">
        <v>2018</v>
      </c>
      <c r="B714" t="s">
        <v>7</v>
      </c>
      <c r="C714" t="s">
        <v>8</v>
      </c>
      <c r="D714">
        <v>10</v>
      </c>
      <c r="E714">
        <v>2.4</v>
      </c>
      <c r="F714" s="1">
        <v>15.848931924611136</v>
      </c>
    </row>
    <row r="715" spans="1:6">
      <c r="A715">
        <v>2018</v>
      </c>
      <c r="B715" t="s">
        <v>7</v>
      </c>
      <c r="C715" t="s">
        <v>8</v>
      </c>
      <c r="D715">
        <v>14.3</v>
      </c>
      <c r="E715">
        <v>2.06</v>
      </c>
      <c r="F715" s="1">
        <v>10.715193052376069</v>
      </c>
    </row>
    <row r="716" spans="1:6">
      <c r="A716">
        <v>2018</v>
      </c>
      <c r="B716" t="s">
        <v>7</v>
      </c>
      <c r="C716" t="s">
        <v>8</v>
      </c>
      <c r="D716">
        <v>16.5</v>
      </c>
      <c r="E716">
        <v>1.82</v>
      </c>
      <c r="F716" s="1">
        <v>8.1283051616409931</v>
      </c>
    </row>
    <row r="717" spans="1:6">
      <c r="A717">
        <v>2018</v>
      </c>
      <c r="B717" t="s">
        <v>3</v>
      </c>
      <c r="C717" t="s">
        <v>61</v>
      </c>
      <c r="D717">
        <v>23.9</v>
      </c>
      <c r="E717">
        <v>1.83</v>
      </c>
      <c r="F717" s="1">
        <v>8.2224264994707124</v>
      </c>
    </row>
    <row r="718" spans="1:6">
      <c r="A718">
        <v>2018</v>
      </c>
      <c r="B718" t="s">
        <v>3</v>
      </c>
      <c r="C718" t="s">
        <v>23</v>
      </c>
      <c r="D718">
        <v>10</v>
      </c>
      <c r="E718">
        <v>1.86</v>
      </c>
      <c r="F718" s="1">
        <v>8.5113803820237681</v>
      </c>
    </row>
    <row r="719" spans="1:6">
      <c r="A719">
        <v>2018</v>
      </c>
      <c r="B719" t="s">
        <v>3</v>
      </c>
      <c r="C719" t="s">
        <v>11</v>
      </c>
      <c r="D719">
        <v>10</v>
      </c>
      <c r="E719">
        <v>3.29</v>
      </c>
      <c r="F719" s="1">
        <v>44.157044735331262</v>
      </c>
    </row>
    <row r="720" spans="1:6">
      <c r="A720">
        <v>2018</v>
      </c>
      <c r="B720" t="s">
        <v>3</v>
      </c>
      <c r="C720" t="s">
        <v>5</v>
      </c>
      <c r="D720">
        <v>19.600000000000001</v>
      </c>
      <c r="E720">
        <v>2.14</v>
      </c>
      <c r="F720" s="1">
        <v>11.748975549395301</v>
      </c>
    </row>
    <row r="721" spans="1:6">
      <c r="A721">
        <v>2018</v>
      </c>
      <c r="B721" t="s">
        <v>7</v>
      </c>
      <c r="C721" t="s">
        <v>10</v>
      </c>
      <c r="D721">
        <v>21.2</v>
      </c>
      <c r="E721">
        <v>1.93</v>
      </c>
      <c r="F721" s="1">
        <v>9.2257142715476324</v>
      </c>
    </row>
    <row r="722" spans="1:6">
      <c r="A722">
        <v>2018</v>
      </c>
      <c r="B722" t="s">
        <v>0</v>
      </c>
      <c r="C722" t="s">
        <v>21</v>
      </c>
      <c r="D722">
        <v>11.9</v>
      </c>
      <c r="E722">
        <v>3.05</v>
      </c>
      <c r="F722" s="1">
        <v>33.496543915782766</v>
      </c>
    </row>
    <row r="723" spans="1:6">
      <c r="A723">
        <v>2018</v>
      </c>
      <c r="B723" t="s">
        <v>19</v>
      </c>
      <c r="C723" t="s">
        <v>45</v>
      </c>
      <c r="D723">
        <v>10</v>
      </c>
      <c r="E723">
        <v>2.35</v>
      </c>
      <c r="F723" s="1">
        <v>14.96235656094434</v>
      </c>
    </row>
    <row r="724" spans="1:6">
      <c r="A724">
        <v>2018</v>
      </c>
      <c r="B724" t="s">
        <v>7</v>
      </c>
      <c r="C724" t="s">
        <v>8</v>
      </c>
      <c r="D724">
        <v>16.600000000000001</v>
      </c>
      <c r="E724">
        <v>2.64</v>
      </c>
      <c r="F724" s="1">
        <v>20.8929613085404</v>
      </c>
    </row>
    <row r="725" spans="1:6">
      <c r="A725">
        <v>2018</v>
      </c>
      <c r="B725" t="s">
        <v>3</v>
      </c>
      <c r="C725" t="s">
        <v>5</v>
      </c>
      <c r="D725">
        <v>22.4</v>
      </c>
      <c r="E725">
        <v>2.33</v>
      </c>
      <c r="F725" s="1">
        <v>14.621771744567187</v>
      </c>
    </row>
    <row r="726" spans="1:6">
      <c r="A726">
        <v>2018</v>
      </c>
      <c r="B726" t="s">
        <v>2</v>
      </c>
      <c r="C726" t="s">
        <v>33</v>
      </c>
      <c r="D726">
        <v>23.5</v>
      </c>
      <c r="E726">
        <v>2.5499999999999998</v>
      </c>
      <c r="F726" s="1">
        <v>18.836490894898009</v>
      </c>
    </row>
    <row r="727" spans="1:6">
      <c r="A727">
        <v>2018</v>
      </c>
      <c r="B727" t="s">
        <v>2</v>
      </c>
      <c r="C727" t="s">
        <v>6</v>
      </c>
      <c r="D727">
        <v>10</v>
      </c>
      <c r="E727">
        <v>3.03</v>
      </c>
      <c r="F727" s="1">
        <v>32.734069487883822</v>
      </c>
    </row>
    <row r="728" spans="1:6">
      <c r="A728">
        <v>2018</v>
      </c>
      <c r="B728" t="s">
        <v>3</v>
      </c>
      <c r="C728" t="s">
        <v>61</v>
      </c>
      <c r="D728">
        <v>10</v>
      </c>
      <c r="E728">
        <v>3.1</v>
      </c>
      <c r="F728" s="1">
        <v>35.481338923357555</v>
      </c>
    </row>
    <row r="729" spans="1:6">
      <c r="A729">
        <v>2018</v>
      </c>
      <c r="B729" t="s">
        <v>7</v>
      </c>
      <c r="C729" t="s">
        <v>8</v>
      </c>
      <c r="D729">
        <v>10</v>
      </c>
      <c r="E729">
        <v>2.11</v>
      </c>
      <c r="F729" s="1">
        <v>11.350108156723152</v>
      </c>
    </row>
    <row r="730" spans="1:6">
      <c r="A730">
        <v>2018</v>
      </c>
      <c r="B730" t="s">
        <v>7</v>
      </c>
      <c r="C730" t="s">
        <v>8</v>
      </c>
      <c r="D730">
        <v>10</v>
      </c>
      <c r="E730">
        <v>2.99</v>
      </c>
      <c r="F730" s="1">
        <v>31.260793671239561</v>
      </c>
    </row>
    <row r="731" spans="1:6">
      <c r="A731">
        <v>2018</v>
      </c>
      <c r="B731" t="s">
        <v>7</v>
      </c>
      <c r="C731" t="s">
        <v>8</v>
      </c>
      <c r="D731">
        <v>10</v>
      </c>
      <c r="E731">
        <v>3.59</v>
      </c>
      <c r="F731" s="1">
        <v>62.373483548241964</v>
      </c>
    </row>
    <row r="732" spans="1:6">
      <c r="A732">
        <v>2018</v>
      </c>
      <c r="B732" t="s">
        <v>19</v>
      </c>
      <c r="C732" t="s">
        <v>48</v>
      </c>
      <c r="D732">
        <v>10</v>
      </c>
      <c r="E732">
        <v>3.39</v>
      </c>
      <c r="F732" s="1">
        <v>49.545019080479058</v>
      </c>
    </row>
    <row r="733" spans="1:6">
      <c r="A733">
        <v>2018</v>
      </c>
      <c r="B733" t="s">
        <v>19</v>
      </c>
      <c r="C733" t="s">
        <v>19</v>
      </c>
      <c r="D733">
        <v>16</v>
      </c>
      <c r="E733">
        <v>2.97</v>
      </c>
      <c r="F733" s="1">
        <v>30.549211132155147</v>
      </c>
    </row>
    <row r="734" spans="1:6">
      <c r="A734">
        <v>2018</v>
      </c>
      <c r="B734" t="s">
        <v>2</v>
      </c>
      <c r="C734" t="s">
        <v>6</v>
      </c>
      <c r="D734">
        <v>10</v>
      </c>
      <c r="E734">
        <v>3.25</v>
      </c>
      <c r="F734" s="1">
        <v>42.169650342858247</v>
      </c>
    </row>
    <row r="735" spans="1:6">
      <c r="A735">
        <v>2018</v>
      </c>
      <c r="B735" t="s">
        <v>0</v>
      </c>
      <c r="C735" t="s">
        <v>50</v>
      </c>
      <c r="D735">
        <v>25.1</v>
      </c>
      <c r="E735">
        <v>3.78</v>
      </c>
      <c r="F735" s="1">
        <v>77.624711662869217</v>
      </c>
    </row>
    <row r="736" spans="1:6">
      <c r="A736">
        <v>2018</v>
      </c>
      <c r="B736" t="s">
        <v>3</v>
      </c>
      <c r="C736" t="s">
        <v>11</v>
      </c>
      <c r="D736">
        <v>10.8</v>
      </c>
      <c r="E736">
        <v>3.06</v>
      </c>
      <c r="F736" s="1">
        <v>33.884415613920268</v>
      </c>
    </row>
    <row r="737" spans="1:6">
      <c r="A737">
        <v>2018</v>
      </c>
      <c r="B737" t="s">
        <v>7</v>
      </c>
      <c r="C737" t="s">
        <v>8</v>
      </c>
      <c r="D737">
        <v>14.9</v>
      </c>
      <c r="E737">
        <v>3.54</v>
      </c>
      <c r="F737" s="1">
        <v>58.884365535558949</v>
      </c>
    </row>
    <row r="738" spans="1:6">
      <c r="A738">
        <v>2018</v>
      </c>
      <c r="B738" t="s">
        <v>2</v>
      </c>
      <c r="C738" t="s">
        <v>6</v>
      </c>
      <c r="D738">
        <v>10</v>
      </c>
      <c r="E738">
        <v>5.42</v>
      </c>
      <c r="F738" s="1">
        <v>512.86138399136519</v>
      </c>
    </row>
    <row r="739" spans="1:6">
      <c r="A739">
        <v>2018</v>
      </c>
      <c r="B739" t="s">
        <v>2</v>
      </c>
      <c r="C739" t="s">
        <v>13</v>
      </c>
      <c r="D739">
        <v>10</v>
      </c>
      <c r="E739">
        <v>4.43</v>
      </c>
      <c r="F739" s="1">
        <v>164.05897731995395</v>
      </c>
    </row>
    <row r="740" spans="1:6">
      <c r="A740">
        <v>2018</v>
      </c>
      <c r="B740" t="s">
        <v>2</v>
      </c>
      <c r="C740" t="s">
        <v>6</v>
      </c>
      <c r="D740">
        <v>10</v>
      </c>
      <c r="E740">
        <v>3.62</v>
      </c>
      <c r="F740" s="1">
        <v>64.565422903465588</v>
      </c>
    </row>
    <row r="741" spans="1:6">
      <c r="A741">
        <v>2018</v>
      </c>
      <c r="B741" t="s">
        <v>2</v>
      </c>
      <c r="C741" t="s">
        <v>18</v>
      </c>
      <c r="D741">
        <v>10</v>
      </c>
      <c r="E741">
        <v>3.13</v>
      </c>
      <c r="F741" s="1">
        <v>36.728230049808474</v>
      </c>
    </row>
    <row r="742" spans="1:6">
      <c r="A742">
        <v>2018</v>
      </c>
      <c r="B742" t="s">
        <v>2</v>
      </c>
      <c r="C742" t="s">
        <v>6</v>
      </c>
      <c r="D742">
        <v>10</v>
      </c>
      <c r="E742">
        <v>4.07</v>
      </c>
      <c r="F742" s="1">
        <v>108.39269140212046</v>
      </c>
    </row>
    <row r="743" spans="1:6">
      <c r="A743">
        <v>2018</v>
      </c>
      <c r="B743" t="s">
        <v>2</v>
      </c>
      <c r="C743" t="s">
        <v>6</v>
      </c>
      <c r="D743">
        <v>10</v>
      </c>
      <c r="E743">
        <v>3.52</v>
      </c>
      <c r="F743" s="1">
        <v>57.543993733715695</v>
      </c>
    </row>
    <row r="744" spans="1:6">
      <c r="A744">
        <v>2018</v>
      </c>
      <c r="B744" t="s">
        <v>2</v>
      </c>
      <c r="C744" t="s">
        <v>6</v>
      </c>
      <c r="D744">
        <v>10</v>
      </c>
      <c r="E744">
        <v>3.42</v>
      </c>
      <c r="F744" s="1">
        <v>51.28613839913649</v>
      </c>
    </row>
    <row r="745" spans="1:6">
      <c r="A745">
        <v>2018</v>
      </c>
      <c r="B745" t="s">
        <v>2</v>
      </c>
      <c r="C745" t="s">
        <v>13</v>
      </c>
      <c r="D745">
        <v>11.9</v>
      </c>
      <c r="E745">
        <v>3.08</v>
      </c>
      <c r="F745" s="1">
        <v>34.67368504525318</v>
      </c>
    </row>
    <row r="746" spans="1:6">
      <c r="A746">
        <v>2018</v>
      </c>
      <c r="B746" t="s">
        <v>2</v>
      </c>
      <c r="C746" t="s">
        <v>6</v>
      </c>
      <c r="D746">
        <v>10</v>
      </c>
      <c r="E746">
        <v>3.27</v>
      </c>
      <c r="F746" s="1">
        <v>43.151907682776539</v>
      </c>
    </row>
    <row r="747" spans="1:6">
      <c r="A747">
        <v>2018</v>
      </c>
      <c r="B747" t="s">
        <v>2</v>
      </c>
      <c r="C747" t="s">
        <v>46</v>
      </c>
      <c r="D747">
        <v>10</v>
      </c>
      <c r="E747">
        <v>3.08</v>
      </c>
      <c r="F747" s="1">
        <v>34.67368504525318</v>
      </c>
    </row>
    <row r="748" spans="1:6">
      <c r="A748">
        <v>2018</v>
      </c>
      <c r="B748" t="s">
        <v>2</v>
      </c>
      <c r="C748" t="s">
        <v>6</v>
      </c>
      <c r="D748">
        <v>10</v>
      </c>
      <c r="E748">
        <v>2.89</v>
      </c>
      <c r="F748" s="1">
        <v>27.861211686297715</v>
      </c>
    </row>
    <row r="749" spans="1:6">
      <c r="A749">
        <v>2018</v>
      </c>
      <c r="B749" t="s">
        <v>2</v>
      </c>
      <c r="C749" t="s">
        <v>6</v>
      </c>
      <c r="D749">
        <v>10</v>
      </c>
      <c r="E749">
        <v>3.15</v>
      </c>
      <c r="F749" s="1">
        <v>37.583740428844422</v>
      </c>
    </row>
    <row r="750" spans="1:6">
      <c r="A750">
        <v>2018</v>
      </c>
      <c r="B750" t="s">
        <v>2</v>
      </c>
      <c r="C750" t="s">
        <v>6</v>
      </c>
      <c r="D750">
        <v>10</v>
      </c>
      <c r="E750">
        <v>2.73</v>
      </c>
      <c r="F750" s="1">
        <v>23.173946499684792</v>
      </c>
    </row>
    <row r="751" spans="1:6">
      <c r="A751">
        <v>2018</v>
      </c>
      <c r="B751" t="s">
        <v>2</v>
      </c>
      <c r="C751" t="s">
        <v>6</v>
      </c>
      <c r="D751">
        <v>10</v>
      </c>
      <c r="E751">
        <v>2.75</v>
      </c>
      <c r="F751" s="1">
        <v>23.713737056616559</v>
      </c>
    </row>
    <row r="752" spans="1:6">
      <c r="A752">
        <v>2018</v>
      </c>
      <c r="B752" t="s">
        <v>2</v>
      </c>
      <c r="C752" t="s">
        <v>37</v>
      </c>
      <c r="D752">
        <v>14.7</v>
      </c>
      <c r="E752">
        <v>3.05</v>
      </c>
      <c r="F752" s="1">
        <v>33.496543915782766</v>
      </c>
    </row>
    <row r="753" spans="1:6">
      <c r="A753">
        <v>2018</v>
      </c>
      <c r="B753" t="s">
        <v>2</v>
      </c>
      <c r="C753" t="s">
        <v>6</v>
      </c>
      <c r="D753">
        <v>10</v>
      </c>
      <c r="E753">
        <v>3</v>
      </c>
      <c r="F753" s="1">
        <v>31.622776601683803</v>
      </c>
    </row>
    <row r="754" spans="1:6">
      <c r="A754">
        <v>2018</v>
      </c>
      <c r="B754" t="s">
        <v>2</v>
      </c>
      <c r="C754" t="s">
        <v>58</v>
      </c>
      <c r="D754">
        <v>10</v>
      </c>
      <c r="E754">
        <v>3.52</v>
      </c>
      <c r="F754" s="1">
        <v>57.543993733715695</v>
      </c>
    </row>
    <row r="755" spans="1:6">
      <c r="A755">
        <v>2018</v>
      </c>
      <c r="B755" t="s">
        <v>2</v>
      </c>
      <c r="C755" t="s">
        <v>6</v>
      </c>
      <c r="D755">
        <v>10</v>
      </c>
      <c r="E755">
        <v>2.86</v>
      </c>
      <c r="F755" s="1">
        <v>26.915348039269158</v>
      </c>
    </row>
    <row r="756" spans="1:6">
      <c r="A756">
        <v>2018</v>
      </c>
      <c r="B756" t="s">
        <v>2</v>
      </c>
      <c r="C756" t="s">
        <v>6</v>
      </c>
      <c r="D756">
        <v>10</v>
      </c>
      <c r="E756">
        <v>3.55</v>
      </c>
      <c r="F756" s="1">
        <v>59.566214352901042</v>
      </c>
    </row>
    <row r="757" spans="1:6">
      <c r="A757">
        <v>2018</v>
      </c>
      <c r="B757" t="s">
        <v>2</v>
      </c>
      <c r="C757" t="s">
        <v>6</v>
      </c>
      <c r="D757">
        <v>10</v>
      </c>
      <c r="E757">
        <v>3</v>
      </c>
      <c r="F757" s="1">
        <v>31.622776601683803</v>
      </c>
    </row>
    <row r="758" spans="1:6">
      <c r="A758">
        <v>2018</v>
      </c>
      <c r="B758" t="s">
        <v>2</v>
      </c>
      <c r="C758" t="s">
        <v>58</v>
      </c>
      <c r="D758">
        <v>15.7</v>
      </c>
      <c r="E758">
        <v>2.8</v>
      </c>
      <c r="F758" s="1">
        <v>25.118864315095799</v>
      </c>
    </row>
    <row r="759" spans="1:6">
      <c r="A759">
        <v>2018</v>
      </c>
      <c r="B759" t="s">
        <v>2</v>
      </c>
      <c r="C759" t="s">
        <v>58</v>
      </c>
      <c r="D759">
        <v>17.399999999999999</v>
      </c>
      <c r="E759">
        <v>2.62</v>
      </c>
      <c r="F759" s="1">
        <v>20.4173794466953</v>
      </c>
    </row>
    <row r="760" spans="1:6">
      <c r="A760">
        <v>2018</v>
      </c>
      <c r="B760" t="s">
        <v>2</v>
      </c>
      <c r="C760" t="s">
        <v>6</v>
      </c>
      <c r="D760">
        <v>11.1</v>
      </c>
      <c r="E760">
        <v>2.89</v>
      </c>
      <c r="F760" s="1">
        <v>27.861211686297715</v>
      </c>
    </row>
    <row r="761" spans="1:6">
      <c r="A761">
        <v>2018</v>
      </c>
      <c r="B761" t="s">
        <v>2</v>
      </c>
      <c r="C761" t="s">
        <v>37</v>
      </c>
      <c r="D761">
        <v>12.8</v>
      </c>
      <c r="E761">
        <v>2.6</v>
      </c>
      <c r="F761" s="1">
        <v>19.952623149688804</v>
      </c>
    </row>
    <row r="762" spans="1:6">
      <c r="A762">
        <v>2018</v>
      </c>
      <c r="B762" t="s">
        <v>2</v>
      </c>
      <c r="C762" t="s">
        <v>6</v>
      </c>
      <c r="D762">
        <v>10</v>
      </c>
      <c r="E762">
        <v>2.69</v>
      </c>
      <c r="F762" s="1">
        <v>22.130947096056378</v>
      </c>
    </row>
    <row r="763" spans="1:6">
      <c r="A763">
        <v>2018</v>
      </c>
      <c r="B763" t="s">
        <v>2</v>
      </c>
      <c r="C763" t="s">
        <v>33</v>
      </c>
      <c r="D763">
        <v>17.100000000000001</v>
      </c>
      <c r="E763">
        <v>3.13</v>
      </c>
      <c r="F763" s="1">
        <v>36.728230049808474</v>
      </c>
    </row>
    <row r="764" spans="1:6">
      <c r="A764">
        <v>2018</v>
      </c>
      <c r="B764" t="s">
        <v>2</v>
      </c>
      <c r="C764" t="s">
        <v>6</v>
      </c>
      <c r="D764">
        <v>10</v>
      </c>
      <c r="E764">
        <v>4.83</v>
      </c>
      <c r="F764" s="1">
        <v>260.01595631652742</v>
      </c>
    </row>
    <row r="765" spans="1:6">
      <c r="A765">
        <v>2018</v>
      </c>
      <c r="B765" t="s">
        <v>2</v>
      </c>
      <c r="C765" t="s">
        <v>6</v>
      </c>
      <c r="D765">
        <v>17.8</v>
      </c>
      <c r="E765">
        <v>3.59</v>
      </c>
      <c r="F765" s="1">
        <v>62.373483548241964</v>
      </c>
    </row>
    <row r="766" spans="1:6">
      <c r="A766">
        <v>2018</v>
      </c>
      <c r="B766" t="s">
        <v>2</v>
      </c>
      <c r="C766" t="s">
        <v>41</v>
      </c>
      <c r="D766">
        <v>28.1</v>
      </c>
      <c r="E766">
        <v>3.09</v>
      </c>
      <c r="F766" s="1">
        <v>35.075187395256812</v>
      </c>
    </row>
    <row r="767" spans="1:6">
      <c r="A767">
        <v>2018</v>
      </c>
      <c r="B767" t="s">
        <v>2</v>
      </c>
      <c r="C767" t="s">
        <v>18</v>
      </c>
      <c r="D767">
        <v>14.5</v>
      </c>
      <c r="E767">
        <v>3.26</v>
      </c>
      <c r="F767" s="1">
        <v>42.657951880159267</v>
      </c>
    </row>
    <row r="768" spans="1:6">
      <c r="A768">
        <v>2018</v>
      </c>
      <c r="B768" t="s">
        <v>2</v>
      </c>
      <c r="C768" t="s">
        <v>51</v>
      </c>
      <c r="D768">
        <v>18.399999999999999</v>
      </c>
      <c r="E768">
        <v>2.86</v>
      </c>
      <c r="F768" s="1">
        <v>26.915348039269158</v>
      </c>
    </row>
    <row r="769" spans="1:6">
      <c r="A769">
        <v>2018</v>
      </c>
      <c r="B769" t="s">
        <v>2</v>
      </c>
      <c r="C769" t="s">
        <v>33</v>
      </c>
      <c r="D769">
        <v>10</v>
      </c>
      <c r="E769">
        <v>2.65</v>
      </c>
      <c r="F769" s="1">
        <v>21.134890398366473</v>
      </c>
    </row>
    <row r="770" spans="1:6">
      <c r="A770">
        <v>2018</v>
      </c>
      <c r="B770" t="s">
        <v>2</v>
      </c>
      <c r="C770" t="s">
        <v>6</v>
      </c>
      <c r="D770">
        <v>10</v>
      </c>
      <c r="E770">
        <v>3.99</v>
      </c>
      <c r="F770" s="1">
        <v>98.855309465693935</v>
      </c>
    </row>
    <row r="771" spans="1:6">
      <c r="A771">
        <v>2018</v>
      </c>
      <c r="B771" t="s">
        <v>2</v>
      </c>
      <c r="C771" t="s">
        <v>58</v>
      </c>
      <c r="D771">
        <v>21.7</v>
      </c>
      <c r="E771">
        <v>5.46</v>
      </c>
      <c r="F771" s="1">
        <v>537.03179637025301</v>
      </c>
    </row>
    <row r="772" spans="1:6">
      <c r="A772">
        <v>2018</v>
      </c>
      <c r="B772" t="s">
        <v>2</v>
      </c>
      <c r="C772" t="s">
        <v>13</v>
      </c>
      <c r="D772">
        <v>10</v>
      </c>
      <c r="E772">
        <v>5.43</v>
      </c>
      <c r="F772" s="1">
        <v>518.80003892896104</v>
      </c>
    </row>
    <row r="773" spans="1:6">
      <c r="A773">
        <v>2018</v>
      </c>
      <c r="B773" t="s">
        <v>2</v>
      </c>
      <c r="C773" t="s">
        <v>6</v>
      </c>
      <c r="D773">
        <v>10</v>
      </c>
      <c r="E773">
        <v>4.4000000000000004</v>
      </c>
      <c r="F773" s="1">
        <v>158.48931924611153</v>
      </c>
    </row>
    <row r="774" spans="1:6">
      <c r="A774">
        <v>2018</v>
      </c>
      <c r="B774" t="s">
        <v>2</v>
      </c>
      <c r="C774" t="s">
        <v>6</v>
      </c>
      <c r="D774">
        <v>10</v>
      </c>
      <c r="E774">
        <v>3.51</v>
      </c>
      <c r="F774" s="1">
        <v>56.885293084384152</v>
      </c>
    </row>
    <row r="775" spans="1:6">
      <c r="A775">
        <v>2018</v>
      </c>
      <c r="B775" t="s">
        <v>7</v>
      </c>
      <c r="C775" t="s">
        <v>12</v>
      </c>
      <c r="D775">
        <v>21.4</v>
      </c>
      <c r="E775">
        <v>3.86</v>
      </c>
      <c r="F775" s="1">
        <v>85.113803820237663</v>
      </c>
    </row>
    <row r="776" spans="1:6">
      <c r="A776">
        <v>2018</v>
      </c>
      <c r="B776" t="s">
        <v>2</v>
      </c>
      <c r="C776" t="s">
        <v>6</v>
      </c>
      <c r="D776">
        <v>10</v>
      </c>
      <c r="E776">
        <v>3.38</v>
      </c>
      <c r="F776" s="1">
        <v>48.977881936844632</v>
      </c>
    </row>
    <row r="777" spans="1:6">
      <c r="A777">
        <v>2018</v>
      </c>
      <c r="B777" t="s">
        <v>2</v>
      </c>
      <c r="C777" t="s">
        <v>26</v>
      </c>
      <c r="D777">
        <v>27.3</v>
      </c>
      <c r="E777">
        <v>3.45</v>
      </c>
      <c r="F777" s="1">
        <v>53.088444423098856</v>
      </c>
    </row>
    <row r="778" spans="1:6">
      <c r="A778">
        <v>2018</v>
      </c>
      <c r="B778" t="s">
        <v>2</v>
      </c>
      <c r="C778" t="s">
        <v>6</v>
      </c>
      <c r="D778">
        <v>10</v>
      </c>
      <c r="E778">
        <v>3.01</v>
      </c>
      <c r="F778" s="1">
        <v>31.98895109691399</v>
      </c>
    </row>
    <row r="779" spans="1:6">
      <c r="A779">
        <v>2018</v>
      </c>
      <c r="B779" t="s">
        <v>2</v>
      </c>
      <c r="C779" t="s">
        <v>6</v>
      </c>
      <c r="D779">
        <v>13.1</v>
      </c>
      <c r="E779">
        <v>3.37</v>
      </c>
      <c r="F779" s="1">
        <v>48.417236758409949</v>
      </c>
    </row>
    <row r="780" spans="1:6">
      <c r="A780">
        <v>2018</v>
      </c>
      <c r="B780" t="s">
        <v>7</v>
      </c>
      <c r="C780" t="s">
        <v>34</v>
      </c>
      <c r="D780">
        <v>16.899999999999999</v>
      </c>
      <c r="E780">
        <v>3.5</v>
      </c>
      <c r="F780" s="1">
        <v>56.234132519034915</v>
      </c>
    </row>
    <row r="781" spans="1:6">
      <c r="A781">
        <v>2018</v>
      </c>
      <c r="B781" t="s">
        <v>2</v>
      </c>
      <c r="C781" t="s">
        <v>6</v>
      </c>
      <c r="D781">
        <v>14.2</v>
      </c>
      <c r="E781">
        <v>3.31</v>
      </c>
      <c r="F781" s="1">
        <v>45.185594437492263</v>
      </c>
    </row>
    <row r="782" spans="1:6">
      <c r="A782">
        <v>2018</v>
      </c>
      <c r="B782" t="s">
        <v>0</v>
      </c>
      <c r="C782" t="s">
        <v>21</v>
      </c>
      <c r="D782">
        <v>11.3</v>
      </c>
      <c r="E782">
        <v>2.7</v>
      </c>
      <c r="F782" s="1">
        <v>22.387211385683404</v>
      </c>
    </row>
    <row r="783" spans="1:6">
      <c r="A783">
        <v>2018</v>
      </c>
      <c r="B783" t="s">
        <v>2</v>
      </c>
      <c r="C783" t="s">
        <v>18</v>
      </c>
      <c r="D783">
        <v>23.3</v>
      </c>
      <c r="E783">
        <v>3.6</v>
      </c>
      <c r="F783" s="1">
        <v>63.095734448019364</v>
      </c>
    </row>
    <row r="784" spans="1:6">
      <c r="A784">
        <v>2018</v>
      </c>
      <c r="B784" t="s">
        <v>2</v>
      </c>
      <c r="C784" t="s">
        <v>6</v>
      </c>
      <c r="D784">
        <v>10</v>
      </c>
      <c r="E784">
        <v>4.6500000000000004</v>
      </c>
      <c r="F784" s="1">
        <v>211.34890398366485</v>
      </c>
    </row>
    <row r="785" spans="1:6">
      <c r="A785">
        <v>2018</v>
      </c>
      <c r="B785" t="s">
        <v>2</v>
      </c>
      <c r="C785" t="s">
        <v>37</v>
      </c>
      <c r="D785">
        <v>10</v>
      </c>
      <c r="E785">
        <v>5.2</v>
      </c>
      <c r="F785" s="1">
        <v>398.10717055349761</v>
      </c>
    </row>
    <row r="786" spans="1:6">
      <c r="A786">
        <v>2018</v>
      </c>
      <c r="B786" t="s">
        <v>2</v>
      </c>
      <c r="C786" t="s">
        <v>6</v>
      </c>
      <c r="D786">
        <v>14.4</v>
      </c>
      <c r="E786">
        <v>4.92</v>
      </c>
      <c r="F786" s="1">
        <v>288.40315031266073</v>
      </c>
    </row>
    <row r="787" spans="1:6">
      <c r="A787">
        <v>2018</v>
      </c>
      <c r="B787" t="s">
        <v>2</v>
      </c>
      <c r="C787" t="s">
        <v>42</v>
      </c>
      <c r="D787">
        <v>27.2</v>
      </c>
      <c r="E787">
        <v>2.5</v>
      </c>
      <c r="F787" s="1">
        <v>17.782794100389236</v>
      </c>
    </row>
    <row r="788" spans="1:6">
      <c r="A788">
        <v>2018</v>
      </c>
      <c r="B788" t="s">
        <v>7</v>
      </c>
      <c r="C788" t="s">
        <v>8</v>
      </c>
      <c r="D788">
        <v>10</v>
      </c>
      <c r="E788">
        <v>2.86</v>
      </c>
      <c r="F788" s="1">
        <v>26.915348039269158</v>
      </c>
    </row>
    <row r="789" spans="1:6">
      <c r="A789">
        <v>2018</v>
      </c>
      <c r="B789" t="s">
        <v>7</v>
      </c>
      <c r="C789" t="s">
        <v>12</v>
      </c>
      <c r="D789">
        <v>10</v>
      </c>
      <c r="E789">
        <v>3.07</v>
      </c>
      <c r="F789" s="1">
        <v>34.276778654645035</v>
      </c>
    </row>
    <row r="790" spans="1:6">
      <c r="A790">
        <v>2018</v>
      </c>
      <c r="B790" t="s">
        <v>2</v>
      </c>
      <c r="C790" t="s">
        <v>22</v>
      </c>
      <c r="D790">
        <v>19.100000000000001</v>
      </c>
      <c r="E790">
        <v>2.54</v>
      </c>
      <c r="F790" s="1">
        <v>18.62087136662868</v>
      </c>
    </row>
    <row r="791" spans="1:6">
      <c r="A791">
        <v>2018</v>
      </c>
      <c r="B791" t="s">
        <v>2</v>
      </c>
      <c r="C791" t="s">
        <v>38</v>
      </c>
      <c r="D791">
        <v>25.4</v>
      </c>
      <c r="E791">
        <v>3.26</v>
      </c>
      <c r="F791" s="1">
        <v>42.657951880159267</v>
      </c>
    </row>
    <row r="792" spans="1:6">
      <c r="A792">
        <v>2018</v>
      </c>
      <c r="B792" t="s">
        <v>2</v>
      </c>
      <c r="C792" t="s">
        <v>6</v>
      </c>
      <c r="D792">
        <v>16.7</v>
      </c>
      <c r="E792">
        <v>3.28</v>
      </c>
      <c r="F792" s="1">
        <v>43.651583224016612</v>
      </c>
    </row>
    <row r="793" spans="1:6">
      <c r="A793">
        <v>2018</v>
      </c>
      <c r="B793" t="s">
        <v>2</v>
      </c>
      <c r="C793" t="s">
        <v>6</v>
      </c>
      <c r="D793">
        <v>10</v>
      </c>
      <c r="E793">
        <v>3.45</v>
      </c>
      <c r="F793" s="1">
        <v>53.088444423098856</v>
      </c>
    </row>
    <row r="794" spans="1:6">
      <c r="A794">
        <v>2018</v>
      </c>
      <c r="B794" t="s">
        <v>2</v>
      </c>
      <c r="C794" t="s">
        <v>58</v>
      </c>
      <c r="D794">
        <v>10</v>
      </c>
      <c r="E794">
        <v>3.17</v>
      </c>
      <c r="F794" s="1">
        <v>38.45917820453537</v>
      </c>
    </row>
    <row r="795" spans="1:6">
      <c r="A795">
        <v>2018</v>
      </c>
      <c r="B795" t="s">
        <v>2</v>
      </c>
      <c r="C795" t="s">
        <v>51</v>
      </c>
      <c r="D795">
        <v>24.3</v>
      </c>
      <c r="E795">
        <v>2.42</v>
      </c>
      <c r="F795" s="1">
        <v>16.218100973589298</v>
      </c>
    </row>
    <row r="796" spans="1:6">
      <c r="A796">
        <v>2018</v>
      </c>
      <c r="B796" t="s">
        <v>2</v>
      </c>
      <c r="C796" t="s">
        <v>33</v>
      </c>
      <c r="D796">
        <v>20.3</v>
      </c>
      <c r="E796">
        <v>3.04</v>
      </c>
      <c r="F796" s="1">
        <v>33.113112148259127</v>
      </c>
    </row>
    <row r="797" spans="1:6">
      <c r="A797">
        <v>2018</v>
      </c>
      <c r="B797" t="s">
        <v>3</v>
      </c>
      <c r="C797" t="s">
        <v>17</v>
      </c>
      <c r="D797">
        <v>15</v>
      </c>
      <c r="E797">
        <v>2.78</v>
      </c>
      <c r="F797" s="1">
        <v>24.547089156850305</v>
      </c>
    </row>
    <row r="798" spans="1:6">
      <c r="A798">
        <v>2018</v>
      </c>
      <c r="B798" t="s">
        <v>0</v>
      </c>
      <c r="C798" t="s">
        <v>21</v>
      </c>
      <c r="D798">
        <v>10</v>
      </c>
      <c r="E798">
        <v>2.84</v>
      </c>
      <c r="F798" s="1">
        <v>26.302679918953825</v>
      </c>
    </row>
    <row r="799" spans="1:6">
      <c r="A799">
        <v>2018</v>
      </c>
      <c r="B799" t="s">
        <v>2</v>
      </c>
      <c r="C799" t="s">
        <v>6</v>
      </c>
      <c r="D799">
        <v>10</v>
      </c>
      <c r="E799">
        <v>2.65</v>
      </c>
      <c r="F799" s="1">
        <v>21.134890398366473</v>
      </c>
    </row>
    <row r="800" spans="1:6">
      <c r="A800">
        <v>2018</v>
      </c>
      <c r="B800" t="s">
        <v>7</v>
      </c>
      <c r="C800" t="s">
        <v>12</v>
      </c>
      <c r="D800">
        <v>10</v>
      </c>
      <c r="E800">
        <v>4.05</v>
      </c>
      <c r="F800" s="1">
        <v>105.9253725177289</v>
      </c>
    </row>
    <row r="801" spans="1:6">
      <c r="A801">
        <v>2018</v>
      </c>
      <c r="B801" t="s">
        <v>0</v>
      </c>
      <c r="C801" t="s">
        <v>60</v>
      </c>
      <c r="D801">
        <v>18.899999999999999</v>
      </c>
      <c r="E801">
        <v>3.19</v>
      </c>
      <c r="F801" s="1">
        <v>39.355007545577756</v>
      </c>
    </row>
    <row r="802" spans="1:6">
      <c r="A802">
        <v>2018</v>
      </c>
      <c r="B802" t="s">
        <v>2</v>
      </c>
      <c r="C802" t="s">
        <v>6</v>
      </c>
      <c r="D802">
        <v>12.1</v>
      </c>
      <c r="E802">
        <v>3.67</v>
      </c>
      <c r="F802" s="1">
        <v>68.391164728142954</v>
      </c>
    </row>
    <row r="803" spans="1:6">
      <c r="A803">
        <v>2018</v>
      </c>
      <c r="B803" t="s">
        <v>2</v>
      </c>
      <c r="C803" t="s">
        <v>18</v>
      </c>
      <c r="D803">
        <v>10</v>
      </c>
      <c r="E803">
        <v>2.71</v>
      </c>
      <c r="F803" s="1">
        <v>22.646443075930605</v>
      </c>
    </row>
    <row r="804" spans="1:6">
      <c r="A804">
        <v>2018</v>
      </c>
      <c r="B804" t="s">
        <v>7</v>
      </c>
      <c r="C804" t="s">
        <v>12</v>
      </c>
      <c r="D804">
        <v>15.2</v>
      </c>
      <c r="E804">
        <v>2.97</v>
      </c>
      <c r="F804" s="1">
        <v>30.549211132155147</v>
      </c>
    </row>
    <row r="805" spans="1:6">
      <c r="A805">
        <v>2018</v>
      </c>
      <c r="B805" t="s">
        <v>0</v>
      </c>
      <c r="C805" t="s">
        <v>21</v>
      </c>
      <c r="D805">
        <v>13.5</v>
      </c>
      <c r="E805">
        <v>3.14</v>
      </c>
      <c r="F805" s="1">
        <v>37.153522909717275</v>
      </c>
    </row>
    <row r="806" spans="1:6">
      <c r="A806">
        <v>2018</v>
      </c>
      <c r="B806" t="s">
        <v>0</v>
      </c>
      <c r="C806" t="s">
        <v>50</v>
      </c>
      <c r="D806">
        <v>17</v>
      </c>
      <c r="E806">
        <v>2.4900000000000002</v>
      </c>
      <c r="F806" s="1">
        <v>17.579236139586936</v>
      </c>
    </row>
    <row r="807" spans="1:6">
      <c r="A807">
        <v>2018</v>
      </c>
      <c r="B807" t="s">
        <v>2</v>
      </c>
      <c r="C807" t="s">
        <v>6</v>
      </c>
      <c r="D807">
        <v>10</v>
      </c>
      <c r="E807">
        <v>2.82</v>
      </c>
      <c r="F807" s="1">
        <v>25.703957827688647</v>
      </c>
    </row>
    <row r="808" spans="1:6">
      <c r="A808">
        <v>2018</v>
      </c>
      <c r="B808" t="s">
        <v>0</v>
      </c>
      <c r="C808" t="s">
        <v>21</v>
      </c>
      <c r="D808">
        <v>25.6</v>
      </c>
      <c r="E808">
        <v>2.85</v>
      </c>
      <c r="F808" s="1">
        <v>26.607250597988113</v>
      </c>
    </row>
    <row r="809" spans="1:6">
      <c r="A809">
        <v>2018</v>
      </c>
      <c r="B809" t="s">
        <v>0</v>
      </c>
      <c r="C809" t="s">
        <v>14</v>
      </c>
      <c r="D809">
        <v>13.7</v>
      </c>
      <c r="E809">
        <v>2.56</v>
      </c>
      <c r="F809" s="1">
        <v>19.054607179632477</v>
      </c>
    </row>
    <row r="810" spans="1:6">
      <c r="A810">
        <v>2018</v>
      </c>
      <c r="B810" t="s">
        <v>19</v>
      </c>
      <c r="C810" t="s">
        <v>43</v>
      </c>
      <c r="D810">
        <v>10.199999999999999</v>
      </c>
      <c r="E810">
        <v>2.61</v>
      </c>
      <c r="F810" s="1">
        <v>20.183663636815609</v>
      </c>
    </row>
    <row r="811" spans="1:6">
      <c r="A811">
        <v>2018</v>
      </c>
      <c r="B811" t="s">
        <v>7</v>
      </c>
      <c r="C811" t="s">
        <v>16</v>
      </c>
      <c r="D811">
        <v>16.3</v>
      </c>
      <c r="E811">
        <v>2.94</v>
      </c>
      <c r="F811" s="1">
        <v>29.512092266663863</v>
      </c>
    </row>
    <row r="812" spans="1:6">
      <c r="A812">
        <v>2018</v>
      </c>
      <c r="B812" t="s">
        <v>0</v>
      </c>
      <c r="C812" t="s">
        <v>1</v>
      </c>
      <c r="D812">
        <v>19.399999999999999</v>
      </c>
      <c r="E812">
        <v>2.81</v>
      </c>
      <c r="F812" s="1">
        <v>25.409727055493057</v>
      </c>
    </row>
    <row r="813" spans="1:6">
      <c r="A813">
        <v>2018</v>
      </c>
      <c r="B813" t="s">
        <v>2</v>
      </c>
      <c r="C813" t="s">
        <v>6</v>
      </c>
      <c r="D813">
        <v>10</v>
      </c>
      <c r="E813">
        <v>3.44</v>
      </c>
      <c r="F813" s="1">
        <v>52.480746024977286</v>
      </c>
    </row>
    <row r="814" spans="1:6">
      <c r="A814">
        <v>2018</v>
      </c>
      <c r="B814" t="s">
        <v>3</v>
      </c>
      <c r="C814" t="s">
        <v>4</v>
      </c>
      <c r="D814">
        <v>17.5</v>
      </c>
      <c r="E814">
        <v>2.84</v>
      </c>
      <c r="F814" s="1">
        <v>26.302679918953825</v>
      </c>
    </row>
    <row r="815" spans="1:6">
      <c r="A815">
        <v>2018</v>
      </c>
      <c r="B815" t="s">
        <v>2</v>
      </c>
      <c r="C815" t="s">
        <v>6</v>
      </c>
      <c r="D815">
        <v>10</v>
      </c>
      <c r="E815">
        <v>4.05</v>
      </c>
      <c r="F815" s="1">
        <v>105.9253725177289</v>
      </c>
    </row>
    <row r="816" spans="1:6">
      <c r="A816">
        <v>2018</v>
      </c>
      <c r="B816" t="s">
        <v>2</v>
      </c>
      <c r="C816" t="s">
        <v>6</v>
      </c>
      <c r="D816">
        <v>10</v>
      </c>
      <c r="E816">
        <v>2.78</v>
      </c>
      <c r="F816" s="1">
        <v>24.547089156850305</v>
      </c>
    </row>
    <row r="817" spans="1:6">
      <c r="A817">
        <v>2018</v>
      </c>
      <c r="B817" t="s">
        <v>2</v>
      </c>
      <c r="C817" t="s">
        <v>6</v>
      </c>
      <c r="D817">
        <v>10</v>
      </c>
      <c r="E817">
        <v>2.77</v>
      </c>
      <c r="F817" s="1">
        <v>24.266100950824168</v>
      </c>
    </row>
    <row r="818" spans="1:6">
      <c r="A818">
        <v>2018</v>
      </c>
      <c r="B818" t="s">
        <v>2</v>
      </c>
      <c r="C818" t="s">
        <v>6</v>
      </c>
      <c r="D818">
        <v>10</v>
      </c>
      <c r="E818">
        <v>3.32</v>
      </c>
      <c r="F818" s="1">
        <v>45.708818961487509</v>
      </c>
    </row>
    <row r="819" spans="1:6">
      <c r="A819">
        <v>2018</v>
      </c>
      <c r="B819" t="s">
        <v>2</v>
      </c>
      <c r="C819" t="s">
        <v>6</v>
      </c>
      <c r="D819">
        <v>10</v>
      </c>
      <c r="E819">
        <v>3.18</v>
      </c>
      <c r="F819" s="1">
        <v>38.904514499428075</v>
      </c>
    </row>
    <row r="820" spans="1:6">
      <c r="A820">
        <v>2018</v>
      </c>
      <c r="B820" t="s">
        <v>0</v>
      </c>
      <c r="C820" t="s">
        <v>28</v>
      </c>
      <c r="D820">
        <v>10.4</v>
      </c>
      <c r="E820">
        <v>2.78</v>
      </c>
      <c r="F820" s="1">
        <v>24.547089156850305</v>
      </c>
    </row>
    <row r="821" spans="1:6">
      <c r="A821">
        <v>2018</v>
      </c>
      <c r="B821" t="s">
        <v>7</v>
      </c>
      <c r="C821" t="s">
        <v>12</v>
      </c>
      <c r="D821">
        <v>10</v>
      </c>
      <c r="E821">
        <v>4.2300000000000004</v>
      </c>
      <c r="F821" s="1">
        <v>130.31667784523009</v>
      </c>
    </row>
    <row r="822" spans="1:6">
      <c r="A822">
        <v>2018</v>
      </c>
      <c r="B822" t="s">
        <v>0</v>
      </c>
      <c r="C822" t="s">
        <v>21</v>
      </c>
      <c r="D822">
        <v>13.4</v>
      </c>
      <c r="E822">
        <v>2.95</v>
      </c>
      <c r="F822" s="1">
        <v>29.853826189179614</v>
      </c>
    </row>
    <row r="823" spans="1:6">
      <c r="A823">
        <v>2018</v>
      </c>
      <c r="B823" t="s">
        <v>0</v>
      </c>
      <c r="C823" t="s">
        <v>60</v>
      </c>
      <c r="D823">
        <v>11.7</v>
      </c>
      <c r="E823">
        <v>2.63</v>
      </c>
      <c r="F823" s="1">
        <v>20.6538015581053</v>
      </c>
    </row>
    <row r="824" spans="1:6">
      <c r="A824">
        <v>2018</v>
      </c>
      <c r="B824" t="s">
        <v>2</v>
      </c>
      <c r="C824" t="s">
        <v>40</v>
      </c>
      <c r="D824">
        <v>10</v>
      </c>
      <c r="E824">
        <v>2.5499999999999998</v>
      </c>
      <c r="F824" s="1">
        <v>18.836490894898009</v>
      </c>
    </row>
    <row r="825" spans="1:6">
      <c r="A825">
        <v>2018</v>
      </c>
      <c r="B825" t="s">
        <v>2</v>
      </c>
      <c r="C825" t="s">
        <v>44</v>
      </c>
      <c r="D825">
        <v>19.2</v>
      </c>
      <c r="E825">
        <v>2.99</v>
      </c>
      <c r="F825" s="1">
        <v>31.260793671239561</v>
      </c>
    </row>
    <row r="826" spans="1:6">
      <c r="A826">
        <v>2018</v>
      </c>
      <c r="B826" t="s">
        <v>2</v>
      </c>
      <c r="C826" t="s">
        <v>58</v>
      </c>
      <c r="D826">
        <v>10</v>
      </c>
      <c r="E826">
        <v>3.22</v>
      </c>
      <c r="F826" s="1">
        <v>40.738027780411301</v>
      </c>
    </row>
    <row r="827" spans="1:6">
      <c r="A827">
        <v>2018</v>
      </c>
      <c r="B827" t="s">
        <v>2</v>
      </c>
      <c r="C827" t="s">
        <v>33</v>
      </c>
      <c r="D827">
        <v>24</v>
      </c>
      <c r="E827">
        <v>3</v>
      </c>
      <c r="F827" s="1">
        <v>31.622776601683803</v>
      </c>
    </row>
    <row r="828" spans="1:6">
      <c r="A828">
        <v>2018</v>
      </c>
      <c r="B828" t="s">
        <v>0</v>
      </c>
      <c r="C828" t="s">
        <v>24</v>
      </c>
      <c r="D828">
        <v>13.1</v>
      </c>
      <c r="E828">
        <v>2.39</v>
      </c>
      <c r="F828" s="1">
        <v>15.6675107010815</v>
      </c>
    </row>
    <row r="829" spans="1:6">
      <c r="A829">
        <v>2018</v>
      </c>
      <c r="B829" t="s">
        <v>2</v>
      </c>
      <c r="C829" t="s">
        <v>6</v>
      </c>
      <c r="D829">
        <v>10</v>
      </c>
      <c r="E829">
        <v>2.79</v>
      </c>
      <c r="F829" s="1">
        <v>24.831331052955715</v>
      </c>
    </row>
    <row r="830" spans="1:6">
      <c r="A830">
        <v>2018</v>
      </c>
      <c r="B830" t="s">
        <v>19</v>
      </c>
      <c r="C830" t="s">
        <v>19</v>
      </c>
      <c r="D830">
        <v>10</v>
      </c>
      <c r="E830">
        <v>2.5</v>
      </c>
      <c r="F830" s="1">
        <v>17.782794100389236</v>
      </c>
    </row>
    <row r="831" spans="1:6">
      <c r="A831">
        <v>2018</v>
      </c>
      <c r="B831" t="s">
        <v>2</v>
      </c>
      <c r="C831" t="s">
        <v>6</v>
      </c>
      <c r="D831">
        <v>10</v>
      </c>
      <c r="E831">
        <v>2.57</v>
      </c>
      <c r="F831" s="1">
        <v>19.275249131909362</v>
      </c>
    </row>
    <row r="832" spans="1:6">
      <c r="A832">
        <v>2018</v>
      </c>
      <c r="B832" t="s">
        <v>2</v>
      </c>
      <c r="C832" t="s">
        <v>58</v>
      </c>
      <c r="D832">
        <v>18.3</v>
      </c>
      <c r="E832">
        <v>3.17</v>
      </c>
      <c r="F832" s="1">
        <v>38.45917820453537</v>
      </c>
    </row>
    <row r="833" spans="1:6">
      <c r="A833">
        <v>2018</v>
      </c>
      <c r="B833" t="s">
        <v>2</v>
      </c>
      <c r="C833" t="s">
        <v>6</v>
      </c>
      <c r="D833">
        <v>10</v>
      </c>
      <c r="E833">
        <v>2.92</v>
      </c>
      <c r="F833" s="1">
        <v>28.840315031266066</v>
      </c>
    </row>
    <row r="834" spans="1:6">
      <c r="A834">
        <v>2018</v>
      </c>
      <c r="B834" t="s">
        <v>2</v>
      </c>
      <c r="C834" t="s">
        <v>58</v>
      </c>
      <c r="D834">
        <v>10</v>
      </c>
      <c r="E834">
        <v>2.74</v>
      </c>
      <c r="F834" s="1">
        <v>23.442288153199236</v>
      </c>
    </row>
    <row r="835" spans="1:6">
      <c r="A835">
        <v>2018</v>
      </c>
      <c r="B835" t="s">
        <v>2</v>
      </c>
      <c r="C835" t="s">
        <v>33</v>
      </c>
      <c r="D835">
        <v>33.200000000000003</v>
      </c>
      <c r="E835">
        <v>2.84</v>
      </c>
      <c r="F835" s="1">
        <v>26.302679918953825</v>
      </c>
    </row>
    <row r="836" spans="1:6">
      <c r="A836">
        <v>2018</v>
      </c>
      <c r="B836" t="s">
        <v>2</v>
      </c>
      <c r="C836" t="s">
        <v>13</v>
      </c>
      <c r="D836">
        <v>10</v>
      </c>
      <c r="E836">
        <v>3.25</v>
      </c>
      <c r="F836" s="1">
        <v>42.169650342858247</v>
      </c>
    </row>
    <row r="837" spans="1:6">
      <c r="A837">
        <v>2018</v>
      </c>
      <c r="B837" t="s">
        <v>2</v>
      </c>
      <c r="C837" t="s">
        <v>6</v>
      </c>
      <c r="D837">
        <v>14.9</v>
      </c>
      <c r="E837">
        <v>2.56</v>
      </c>
      <c r="F837" s="1">
        <v>19.054607179632477</v>
      </c>
    </row>
    <row r="838" spans="1:6">
      <c r="A838">
        <v>2018</v>
      </c>
      <c r="B838" t="s">
        <v>2</v>
      </c>
      <c r="C838" t="s">
        <v>6</v>
      </c>
      <c r="D838">
        <v>13.1</v>
      </c>
      <c r="E838">
        <v>2.84</v>
      </c>
      <c r="F838" s="1">
        <v>26.302679918953825</v>
      </c>
    </row>
    <row r="839" spans="1:6">
      <c r="A839">
        <v>2018</v>
      </c>
      <c r="B839" t="s">
        <v>2</v>
      </c>
      <c r="C839" t="s">
        <v>6</v>
      </c>
      <c r="D839">
        <v>10</v>
      </c>
      <c r="E839">
        <v>2.86</v>
      </c>
      <c r="F839" s="1">
        <v>26.915348039269158</v>
      </c>
    </row>
    <row r="840" spans="1:6">
      <c r="A840">
        <v>2018</v>
      </c>
      <c r="B840" t="s">
        <v>2</v>
      </c>
      <c r="C840" t="s">
        <v>41</v>
      </c>
      <c r="D840">
        <v>10.199999999999999</v>
      </c>
      <c r="E840">
        <v>3.09</v>
      </c>
      <c r="F840" s="1">
        <v>35.075187395256812</v>
      </c>
    </row>
    <row r="841" spans="1:6">
      <c r="A841">
        <v>2018</v>
      </c>
      <c r="B841" t="s">
        <v>2</v>
      </c>
      <c r="C841" t="s">
        <v>6</v>
      </c>
      <c r="D841">
        <v>10</v>
      </c>
      <c r="E841">
        <v>3.13</v>
      </c>
      <c r="F841" s="1">
        <v>36.728230049808474</v>
      </c>
    </row>
    <row r="842" spans="1:6">
      <c r="A842">
        <v>2018</v>
      </c>
      <c r="B842" t="s">
        <v>7</v>
      </c>
      <c r="C842" t="s">
        <v>12</v>
      </c>
      <c r="D842">
        <v>10</v>
      </c>
      <c r="E842">
        <v>2.46</v>
      </c>
      <c r="F842" s="1">
        <v>16.982436524617448</v>
      </c>
    </row>
    <row r="843" spans="1:6">
      <c r="A843">
        <v>2018</v>
      </c>
      <c r="B843" t="s">
        <v>2</v>
      </c>
      <c r="C843" t="s">
        <v>6</v>
      </c>
      <c r="D843">
        <v>18.2</v>
      </c>
      <c r="E843">
        <v>3.27</v>
      </c>
      <c r="F843" s="1">
        <v>43.151907682776539</v>
      </c>
    </row>
    <row r="844" spans="1:6">
      <c r="A844">
        <v>2018</v>
      </c>
      <c r="B844" t="s">
        <v>7</v>
      </c>
      <c r="C844" t="s">
        <v>34</v>
      </c>
      <c r="D844">
        <v>10</v>
      </c>
      <c r="E844">
        <v>2.82</v>
      </c>
      <c r="F844" s="1">
        <v>25.703957827688647</v>
      </c>
    </row>
    <row r="845" spans="1:6">
      <c r="A845">
        <v>2018</v>
      </c>
      <c r="B845" t="s">
        <v>2</v>
      </c>
      <c r="C845" t="s">
        <v>6</v>
      </c>
      <c r="D845">
        <v>10.9</v>
      </c>
      <c r="E845">
        <v>3.04</v>
      </c>
      <c r="F845" s="1">
        <v>33.113112148259127</v>
      </c>
    </row>
    <row r="846" spans="1:6">
      <c r="A846">
        <v>2018</v>
      </c>
      <c r="B846" t="s">
        <v>2</v>
      </c>
      <c r="C846" t="s">
        <v>6</v>
      </c>
      <c r="D846">
        <v>16.100000000000001</v>
      </c>
      <c r="E846">
        <v>2.66</v>
      </c>
      <c r="F846" s="1">
        <v>21.379620895022335</v>
      </c>
    </row>
    <row r="847" spans="1:6">
      <c r="A847">
        <v>2018</v>
      </c>
      <c r="B847" t="s">
        <v>2</v>
      </c>
      <c r="C847" t="s">
        <v>6</v>
      </c>
      <c r="D847">
        <v>10</v>
      </c>
      <c r="E847">
        <v>2.68</v>
      </c>
      <c r="F847" s="1">
        <v>21.877616239495538</v>
      </c>
    </row>
    <row r="848" spans="1:6">
      <c r="A848">
        <v>2018</v>
      </c>
      <c r="B848" t="s">
        <v>2</v>
      </c>
      <c r="C848" t="s">
        <v>6</v>
      </c>
      <c r="D848">
        <v>10</v>
      </c>
      <c r="E848">
        <v>2.83</v>
      </c>
      <c r="F848" s="1">
        <v>26.001595631652727</v>
      </c>
    </row>
    <row r="849" spans="1:6">
      <c r="A849">
        <v>2018</v>
      </c>
      <c r="B849" t="s">
        <v>2</v>
      </c>
      <c r="C849" t="s">
        <v>58</v>
      </c>
      <c r="D849">
        <v>10</v>
      </c>
      <c r="E849">
        <v>2.91</v>
      </c>
      <c r="F849" s="1">
        <v>28.510182675039101</v>
      </c>
    </row>
    <row r="850" spans="1:6">
      <c r="A850">
        <v>2018</v>
      </c>
      <c r="B850" t="s">
        <v>7</v>
      </c>
      <c r="C850" t="s">
        <v>12</v>
      </c>
      <c r="D850">
        <v>10</v>
      </c>
      <c r="E850">
        <v>3.01</v>
      </c>
      <c r="F850" s="1">
        <v>31.98895109691399</v>
      </c>
    </row>
    <row r="851" spans="1:6">
      <c r="A851">
        <v>2018</v>
      </c>
      <c r="B851" t="s">
        <v>2</v>
      </c>
      <c r="C851" t="s">
        <v>13</v>
      </c>
      <c r="D851">
        <v>34</v>
      </c>
      <c r="E851">
        <v>2.92</v>
      </c>
      <c r="F851" s="1">
        <v>28.840315031266066</v>
      </c>
    </row>
    <row r="852" spans="1:6">
      <c r="A852">
        <v>2018</v>
      </c>
      <c r="B852" t="s">
        <v>7</v>
      </c>
      <c r="C852" t="s">
        <v>12</v>
      </c>
      <c r="D852">
        <v>10</v>
      </c>
      <c r="E852">
        <v>2.9</v>
      </c>
      <c r="F852" s="1">
        <v>28.183829312644548</v>
      </c>
    </row>
    <row r="853" spans="1:6">
      <c r="A853">
        <v>2018</v>
      </c>
      <c r="B853" t="s">
        <v>2</v>
      </c>
      <c r="C853" t="s">
        <v>6</v>
      </c>
      <c r="D853">
        <v>10</v>
      </c>
      <c r="E853">
        <v>2.84</v>
      </c>
      <c r="F853" s="1">
        <v>26.302679918953825</v>
      </c>
    </row>
    <row r="854" spans="1:6">
      <c r="A854">
        <v>2018</v>
      </c>
      <c r="B854" t="s">
        <v>2</v>
      </c>
      <c r="C854" t="s">
        <v>58</v>
      </c>
      <c r="D854">
        <v>13.3</v>
      </c>
      <c r="E854">
        <v>2.9</v>
      </c>
      <c r="F854" s="1">
        <v>28.183829312644548</v>
      </c>
    </row>
    <row r="855" spans="1:6">
      <c r="A855">
        <v>2018</v>
      </c>
      <c r="B855" t="s">
        <v>0</v>
      </c>
      <c r="C855" t="s">
        <v>15</v>
      </c>
      <c r="D855">
        <v>10.7</v>
      </c>
      <c r="E855">
        <v>2.56</v>
      </c>
      <c r="F855" s="1">
        <v>19.054607179632477</v>
      </c>
    </row>
    <row r="856" spans="1:6">
      <c r="A856">
        <v>2018</v>
      </c>
      <c r="B856" t="s">
        <v>2</v>
      </c>
      <c r="C856" t="s">
        <v>18</v>
      </c>
      <c r="D856">
        <v>25.1</v>
      </c>
      <c r="E856">
        <v>3.03</v>
      </c>
      <c r="F856" s="1">
        <v>32.734069487883822</v>
      </c>
    </row>
    <row r="857" spans="1:6">
      <c r="A857">
        <v>2018</v>
      </c>
      <c r="B857" t="s">
        <v>7</v>
      </c>
      <c r="C857" t="s">
        <v>12</v>
      </c>
      <c r="D857">
        <v>18.2</v>
      </c>
      <c r="E857">
        <v>3.35</v>
      </c>
      <c r="F857" s="1">
        <v>47.315125896148068</v>
      </c>
    </row>
    <row r="858" spans="1:6">
      <c r="A858">
        <v>2018</v>
      </c>
      <c r="B858" t="s">
        <v>7</v>
      </c>
      <c r="C858" t="s">
        <v>10</v>
      </c>
      <c r="D858">
        <v>28.2</v>
      </c>
      <c r="E858">
        <v>3.43</v>
      </c>
      <c r="F858" s="1">
        <v>51.880003892896134</v>
      </c>
    </row>
    <row r="859" spans="1:6">
      <c r="A859">
        <v>2018</v>
      </c>
      <c r="B859" t="s">
        <v>2</v>
      </c>
      <c r="C859" t="s">
        <v>18</v>
      </c>
      <c r="D859">
        <v>10</v>
      </c>
      <c r="E859">
        <v>2.31</v>
      </c>
      <c r="F859" s="1">
        <v>14.288939585111036</v>
      </c>
    </row>
    <row r="860" spans="1:6">
      <c r="A860">
        <v>2018</v>
      </c>
      <c r="B860" t="s">
        <v>2</v>
      </c>
      <c r="C860" t="s">
        <v>18</v>
      </c>
      <c r="D860">
        <v>16.399999999999999</v>
      </c>
      <c r="E860">
        <v>2.91</v>
      </c>
      <c r="F860" s="1">
        <v>28.510182675039101</v>
      </c>
    </row>
    <row r="861" spans="1:6">
      <c r="A861">
        <v>2018</v>
      </c>
      <c r="B861" t="s">
        <v>2</v>
      </c>
      <c r="C861" t="s">
        <v>6</v>
      </c>
      <c r="D861">
        <v>20.7</v>
      </c>
      <c r="E861">
        <v>2.95</v>
      </c>
      <c r="F861" s="1">
        <v>29.853826189179614</v>
      </c>
    </row>
    <row r="862" spans="1:6">
      <c r="A862">
        <v>2018</v>
      </c>
      <c r="B862" t="s">
        <v>2</v>
      </c>
      <c r="C862" t="s">
        <v>13</v>
      </c>
      <c r="D862">
        <v>13.4</v>
      </c>
      <c r="E862">
        <v>3.43</v>
      </c>
      <c r="F862" s="1">
        <v>51.880003892896134</v>
      </c>
    </row>
    <row r="863" spans="1:6">
      <c r="A863">
        <v>2018</v>
      </c>
      <c r="B863" t="s">
        <v>3</v>
      </c>
      <c r="C863" t="s">
        <v>5</v>
      </c>
      <c r="D863">
        <v>15</v>
      </c>
      <c r="E863">
        <v>2.42</v>
      </c>
      <c r="F863" s="1">
        <v>16.218100973589298</v>
      </c>
    </row>
    <row r="864" spans="1:6">
      <c r="A864">
        <v>2018</v>
      </c>
      <c r="B864" t="s">
        <v>0</v>
      </c>
      <c r="C864" t="s">
        <v>60</v>
      </c>
      <c r="D864">
        <v>10</v>
      </c>
      <c r="E864">
        <v>3.11</v>
      </c>
      <c r="F864" s="1">
        <v>35.892193464500529</v>
      </c>
    </row>
    <row r="865" spans="1:6">
      <c r="A865">
        <v>2018</v>
      </c>
      <c r="B865" t="s">
        <v>2</v>
      </c>
      <c r="C865" t="s">
        <v>6</v>
      </c>
      <c r="D865">
        <v>10</v>
      </c>
      <c r="E865">
        <v>3.33</v>
      </c>
      <c r="F865" s="1">
        <v>46.238102139926056</v>
      </c>
    </row>
    <row r="866" spans="1:6">
      <c r="A866">
        <v>2018</v>
      </c>
      <c r="B866" t="s">
        <v>19</v>
      </c>
      <c r="C866" t="s">
        <v>48</v>
      </c>
      <c r="D866">
        <v>18.899999999999999</v>
      </c>
      <c r="E866">
        <v>2.68</v>
      </c>
      <c r="F866" s="1">
        <v>21.877616239495538</v>
      </c>
    </row>
    <row r="867" spans="1:6">
      <c r="A867">
        <v>2018</v>
      </c>
      <c r="B867" t="s">
        <v>2</v>
      </c>
      <c r="C867" t="s">
        <v>6</v>
      </c>
      <c r="D867">
        <v>10</v>
      </c>
      <c r="E867">
        <v>2.88</v>
      </c>
      <c r="F867" s="1">
        <v>27.542287033381665</v>
      </c>
    </row>
    <row r="868" spans="1:6">
      <c r="A868">
        <v>2018</v>
      </c>
      <c r="B868" t="s">
        <v>2</v>
      </c>
      <c r="C868" t="s">
        <v>6</v>
      </c>
      <c r="D868">
        <v>10</v>
      </c>
      <c r="E868">
        <v>2.36</v>
      </c>
      <c r="F868" s="1">
        <v>15.135612484362087</v>
      </c>
    </row>
    <row r="869" spans="1:6">
      <c r="A869">
        <v>2018</v>
      </c>
      <c r="B869" t="s">
        <v>2</v>
      </c>
      <c r="C869" t="s">
        <v>6</v>
      </c>
      <c r="D869">
        <v>10</v>
      </c>
      <c r="E869">
        <v>3.09</v>
      </c>
      <c r="F869" s="1">
        <v>35.075187395256812</v>
      </c>
    </row>
    <row r="870" spans="1:6">
      <c r="A870">
        <v>2018</v>
      </c>
      <c r="B870" t="s">
        <v>2</v>
      </c>
      <c r="C870" t="s">
        <v>6</v>
      </c>
      <c r="D870">
        <v>14.1</v>
      </c>
      <c r="E870">
        <v>2.85</v>
      </c>
      <c r="F870" s="1">
        <v>26.607250597988113</v>
      </c>
    </row>
    <row r="871" spans="1:6">
      <c r="A871">
        <v>2018</v>
      </c>
      <c r="B871" t="s">
        <v>7</v>
      </c>
      <c r="C871" t="s">
        <v>12</v>
      </c>
      <c r="D871">
        <v>10</v>
      </c>
      <c r="E871">
        <v>2.99</v>
      </c>
      <c r="F871" s="1">
        <v>31.260793671239561</v>
      </c>
    </row>
    <row r="872" spans="1:6">
      <c r="A872">
        <v>2018</v>
      </c>
      <c r="B872" t="s">
        <v>2</v>
      </c>
      <c r="C872" t="s">
        <v>6</v>
      </c>
      <c r="D872">
        <v>10</v>
      </c>
      <c r="E872">
        <v>3.13</v>
      </c>
      <c r="F872" s="1">
        <v>36.728230049808474</v>
      </c>
    </row>
    <row r="873" spans="1:6">
      <c r="A873">
        <v>2018</v>
      </c>
      <c r="B873" t="s">
        <v>2</v>
      </c>
      <c r="C873" t="s">
        <v>49</v>
      </c>
      <c r="D873">
        <v>11.6</v>
      </c>
      <c r="E873">
        <v>2.8</v>
      </c>
      <c r="F873" s="1">
        <v>25.118864315095799</v>
      </c>
    </row>
    <row r="874" spans="1:6">
      <c r="A874">
        <v>2018</v>
      </c>
      <c r="B874" t="s">
        <v>2</v>
      </c>
      <c r="C874" t="s">
        <v>6</v>
      </c>
      <c r="D874">
        <v>10</v>
      </c>
      <c r="E874">
        <v>3.26</v>
      </c>
      <c r="F874" s="1">
        <v>42.657951880159267</v>
      </c>
    </row>
    <row r="875" spans="1:6">
      <c r="A875">
        <v>2018</v>
      </c>
      <c r="B875" t="s">
        <v>2</v>
      </c>
      <c r="C875" t="s">
        <v>6</v>
      </c>
      <c r="D875">
        <v>10</v>
      </c>
      <c r="E875">
        <v>2.91</v>
      </c>
      <c r="F875" s="1">
        <v>28.510182675039101</v>
      </c>
    </row>
    <row r="876" spans="1:6">
      <c r="A876">
        <v>2018</v>
      </c>
      <c r="B876" t="s">
        <v>0</v>
      </c>
      <c r="C876" t="s">
        <v>50</v>
      </c>
      <c r="D876">
        <v>12.4</v>
      </c>
      <c r="E876">
        <v>2.73</v>
      </c>
      <c r="F876" s="1">
        <v>23.173946499684792</v>
      </c>
    </row>
    <row r="877" spans="1:6">
      <c r="A877">
        <v>2018</v>
      </c>
      <c r="B877" t="s">
        <v>0</v>
      </c>
      <c r="C877" t="s">
        <v>21</v>
      </c>
      <c r="D877">
        <v>10.4</v>
      </c>
      <c r="E877">
        <v>3.14</v>
      </c>
      <c r="F877" s="1">
        <v>37.153522909717275</v>
      </c>
    </row>
    <row r="878" spans="1:6">
      <c r="A878">
        <v>2018</v>
      </c>
      <c r="B878" t="s">
        <v>19</v>
      </c>
      <c r="C878" t="s">
        <v>19</v>
      </c>
      <c r="D878">
        <v>10.3</v>
      </c>
      <c r="E878">
        <v>2.69</v>
      </c>
      <c r="F878" s="1">
        <v>22.130947096056378</v>
      </c>
    </row>
    <row r="879" spans="1:6">
      <c r="A879">
        <v>2018</v>
      </c>
      <c r="B879" t="s">
        <v>2</v>
      </c>
      <c r="C879" t="s">
        <v>6</v>
      </c>
      <c r="D879">
        <v>10</v>
      </c>
      <c r="E879">
        <v>3.07</v>
      </c>
      <c r="F879" s="1">
        <v>34.276778654645035</v>
      </c>
    </row>
    <row r="880" spans="1:6">
      <c r="A880">
        <v>2018</v>
      </c>
      <c r="B880" t="s">
        <v>19</v>
      </c>
      <c r="C880" t="s">
        <v>43</v>
      </c>
      <c r="D880">
        <v>29.4</v>
      </c>
      <c r="E880">
        <v>3.18</v>
      </c>
      <c r="F880" s="1">
        <v>38.904514499428075</v>
      </c>
    </row>
    <row r="881" spans="1:6">
      <c r="A881">
        <v>2018</v>
      </c>
      <c r="B881" t="s">
        <v>2</v>
      </c>
      <c r="C881" t="s">
        <v>13</v>
      </c>
      <c r="D881">
        <v>11.5</v>
      </c>
      <c r="E881">
        <v>3.09</v>
      </c>
      <c r="F881" s="1">
        <v>35.075187395256812</v>
      </c>
    </row>
    <row r="882" spans="1:6">
      <c r="A882">
        <v>2018</v>
      </c>
      <c r="B882" t="s">
        <v>2</v>
      </c>
      <c r="C882" t="s">
        <v>26</v>
      </c>
      <c r="D882">
        <v>19.100000000000001</v>
      </c>
      <c r="E882">
        <v>3.07</v>
      </c>
      <c r="F882" s="1">
        <v>34.276778654645035</v>
      </c>
    </row>
    <row r="883" spans="1:6">
      <c r="A883">
        <v>2018</v>
      </c>
      <c r="B883" t="s">
        <v>3</v>
      </c>
      <c r="C883" t="s">
        <v>17</v>
      </c>
      <c r="D883">
        <v>16.100000000000001</v>
      </c>
      <c r="E883">
        <v>2.4900000000000002</v>
      </c>
      <c r="F883" s="1">
        <v>17.579236139586936</v>
      </c>
    </row>
    <row r="884" spans="1:6">
      <c r="A884">
        <v>2018</v>
      </c>
      <c r="B884" t="s">
        <v>2</v>
      </c>
      <c r="C884" t="s">
        <v>6</v>
      </c>
      <c r="D884">
        <v>10</v>
      </c>
      <c r="E884">
        <v>2.59</v>
      </c>
      <c r="F884" s="1">
        <v>19.724227361148539</v>
      </c>
    </row>
    <row r="885" spans="1:6">
      <c r="A885">
        <v>2018</v>
      </c>
      <c r="B885" t="s">
        <v>2</v>
      </c>
      <c r="C885" t="s">
        <v>58</v>
      </c>
      <c r="D885">
        <v>10</v>
      </c>
      <c r="E885">
        <v>2.77</v>
      </c>
      <c r="F885" s="1">
        <v>24.266100950824168</v>
      </c>
    </row>
    <row r="886" spans="1:6">
      <c r="A886">
        <v>2018</v>
      </c>
      <c r="B886" t="s">
        <v>2</v>
      </c>
      <c r="C886" t="s">
        <v>18</v>
      </c>
      <c r="D886">
        <v>10</v>
      </c>
      <c r="E886">
        <v>4.16</v>
      </c>
      <c r="F886" s="1">
        <v>120.22644346174135</v>
      </c>
    </row>
    <row r="887" spans="1:6">
      <c r="A887">
        <v>2018</v>
      </c>
      <c r="B887" t="s">
        <v>2</v>
      </c>
      <c r="C887" t="s">
        <v>6</v>
      </c>
      <c r="D887">
        <v>11.7</v>
      </c>
      <c r="E887">
        <v>2.93</v>
      </c>
      <c r="F887" s="1">
        <v>29.174270140011689</v>
      </c>
    </row>
    <row r="888" spans="1:6">
      <c r="A888">
        <v>2018</v>
      </c>
      <c r="B888" t="s">
        <v>7</v>
      </c>
      <c r="C888" t="s">
        <v>12</v>
      </c>
      <c r="D888">
        <v>12.1</v>
      </c>
      <c r="E888">
        <v>3.26</v>
      </c>
      <c r="F888" s="1">
        <v>42.657951880159267</v>
      </c>
    </row>
    <row r="889" spans="1:6">
      <c r="A889">
        <v>2018</v>
      </c>
      <c r="B889" t="s">
        <v>2</v>
      </c>
      <c r="C889" t="s">
        <v>6</v>
      </c>
      <c r="D889">
        <v>10</v>
      </c>
      <c r="E889">
        <v>2.85</v>
      </c>
      <c r="F889" s="1">
        <v>26.607250597988113</v>
      </c>
    </row>
    <row r="890" spans="1:6">
      <c r="A890">
        <v>2018</v>
      </c>
      <c r="B890" t="s">
        <v>2</v>
      </c>
      <c r="C890" t="s">
        <v>13</v>
      </c>
      <c r="D890">
        <v>10</v>
      </c>
      <c r="E890">
        <v>2.73</v>
      </c>
      <c r="F890" s="1">
        <v>23.173946499684792</v>
      </c>
    </row>
    <row r="891" spans="1:6">
      <c r="A891">
        <v>2018</v>
      </c>
      <c r="B891" t="s">
        <v>2</v>
      </c>
      <c r="C891" t="s">
        <v>6</v>
      </c>
      <c r="D891">
        <v>10</v>
      </c>
      <c r="E891">
        <v>2.81</v>
      </c>
      <c r="F891" s="1">
        <v>25.409727055493057</v>
      </c>
    </row>
    <row r="892" spans="1:6">
      <c r="A892">
        <v>2018</v>
      </c>
      <c r="B892" t="s">
        <v>2</v>
      </c>
      <c r="C892" t="s">
        <v>58</v>
      </c>
      <c r="D892">
        <v>10</v>
      </c>
      <c r="E892">
        <v>2.73</v>
      </c>
      <c r="F892" s="1">
        <v>23.173946499684792</v>
      </c>
    </row>
    <row r="893" spans="1:6">
      <c r="A893">
        <v>2018</v>
      </c>
      <c r="B893" t="s">
        <v>2</v>
      </c>
      <c r="C893" t="s">
        <v>6</v>
      </c>
      <c r="D893">
        <v>18.899999999999999</v>
      </c>
      <c r="E893">
        <v>2.76</v>
      </c>
      <c r="F893" s="1">
        <v>23.988329190194907</v>
      </c>
    </row>
    <row r="894" spans="1:6">
      <c r="A894">
        <v>2018</v>
      </c>
      <c r="B894" t="s">
        <v>2</v>
      </c>
      <c r="C894" t="s">
        <v>26</v>
      </c>
      <c r="D894">
        <v>26.2</v>
      </c>
      <c r="E894">
        <v>2.79</v>
      </c>
      <c r="F894" s="1">
        <v>24.831331052955715</v>
      </c>
    </row>
    <row r="895" spans="1:6">
      <c r="A895">
        <v>2018</v>
      </c>
      <c r="B895" t="s">
        <v>7</v>
      </c>
      <c r="C895" t="s">
        <v>8</v>
      </c>
      <c r="D895">
        <v>10</v>
      </c>
      <c r="E895">
        <v>3.35</v>
      </c>
      <c r="F895" s="1">
        <v>47.315125896148068</v>
      </c>
    </row>
    <row r="896" spans="1:6">
      <c r="A896">
        <v>2018</v>
      </c>
      <c r="B896" t="s">
        <v>19</v>
      </c>
      <c r="C896" t="s">
        <v>48</v>
      </c>
      <c r="D896">
        <v>10</v>
      </c>
      <c r="E896">
        <v>2.98</v>
      </c>
      <c r="F896" s="1">
        <v>30.902954325135919</v>
      </c>
    </row>
    <row r="897" spans="1:6">
      <c r="A897">
        <v>2018</v>
      </c>
      <c r="B897" t="s">
        <v>7</v>
      </c>
      <c r="C897" t="s">
        <v>8</v>
      </c>
      <c r="D897">
        <v>10</v>
      </c>
      <c r="E897">
        <v>2.7</v>
      </c>
      <c r="F897" s="1">
        <v>22.387211385683404</v>
      </c>
    </row>
    <row r="898" spans="1:6">
      <c r="A898">
        <v>2018</v>
      </c>
      <c r="B898" t="s">
        <v>2</v>
      </c>
      <c r="C898" t="s">
        <v>6</v>
      </c>
      <c r="D898">
        <v>10</v>
      </c>
      <c r="E898">
        <v>2.73</v>
      </c>
      <c r="F898" s="1">
        <v>23.173946499684792</v>
      </c>
    </row>
    <row r="899" spans="1:6">
      <c r="A899">
        <v>2018</v>
      </c>
      <c r="B899" t="s">
        <v>19</v>
      </c>
      <c r="C899" t="s">
        <v>47</v>
      </c>
      <c r="D899">
        <v>15.9</v>
      </c>
      <c r="E899">
        <v>2.4700000000000002</v>
      </c>
      <c r="F899" s="1">
        <v>17.179083871575891</v>
      </c>
    </row>
    <row r="900" spans="1:6">
      <c r="A900">
        <v>2018</v>
      </c>
      <c r="B900" t="s">
        <v>7</v>
      </c>
      <c r="C900" t="s">
        <v>12</v>
      </c>
      <c r="D900">
        <v>10</v>
      </c>
      <c r="E900">
        <v>5.25</v>
      </c>
      <c r="F900" s="1">
        <v>421.69650342858256</v>
      </c>
    </row>
    <row r="901" spans="1:6">
      <c r="A901">
        <v>2018</v>
      </c>
      <c r="B901" t="s">
        <v>7</v>
      </c>
      <c r="C901" t="s">
        <v>12</v>
      </c>
      <c r="D901">
        <v>11.8</v>
      </c>
      <c r="E901">
        <v>3.05</v>
      </c>
      <c r="F901" s="1">
        <v>33.496543915782766</v>
      </c>
    </row>
    <row r="902" spans="1:6">
      <c r="A902">
        <v>2018</v>
      </c>
      <c r="B902" t="s">
        <v>2</v>
      </c>
      <c r="C902" t="s">
        <v>13</v>
      </c>
      <c r="D902">
        <v>10</v>
      </c>
      <c r="E902">
        <v>3.27</v>
      </c>
      <c r="F902" s="1">
        <v>43.151907682776539</v>
      </c>
    </row>
    <row r="903" spans="1:6">
      <c r="A903">
        <v>2018</v>
      </c>
      <c r="B903" t="s">
        <v>7</v>
      </c>
      <c r="C903" t="s">
        <v>10</v>
      </c>
      <c r="D903">
        <v>42.2</v>
      </c>
      <c r="E903">
        <v>3.68</v>
      </c>
      <c r="F903" s="1">
        <v>69.183097091893657</v>
      </c>
    </row>
    <row r="904" spans="1:6">
      <c r="A904">
        <v>2018</v>
      </c>
      <c r="B904" t="s">
        <v>0</v>
      </c>
      <c r="C904" t="s">
        <v>21</v>
      </c>
      <c r="D904">
        <v>14</v>
      </c>
      <c r="E904">
        <v>2.57</v>
      </c>
      <c r="F904" s="1">
        <v>19.275249131909362</v>
      </c>
    </row>
    <row r="905" spans="1:6">
      <c r="A905">
        <v>2018</v>
      </c>
      <c r="B905" t="s">
        <v>3</v>
      </c>
      <c r="C905" t="s">
        <v>59</v>
      </c>
      <c r="D905">
        <v>21.3</v>
      </c>
      <c r="E905">
        <v>2.99</v>
      </c>
      <c r="F905" s="1">
        <v>31.260793671239561</v>
      </c>
    </row>
    <row r="906" spans="1:6">
      <c r="A906">
        <v>2018</v>
      </c>
      <c r="B906" t="s">
        <v>7</v>
      </c>
      <c r="C906" t="s">
        <v>8</v>
      </c>
      <c r="D906">
        <v>10</v>
      </c>
      <c r="E906">
        <v>3.05</v>
      </c>
      <c r="F906" s="1">
        <v>33.496543915782766</v>
      </c>
    </row>
    <row r="907" spans="1:6">
      <c r="A907">
        <v>2018</v>
      </c>
      <c r="B907" t="s">
        <v>2</v>
      </c>
      <c r="C907" t="s">
        <v>6</v>
      </c>
      <c r="D907">
        <v>18</v>
      </c>
      <c r="E907">
        <v>3.08</v>
      </c>
      <c r="F907" s="1">
        <v>34.67368504525318</v>
      </c>
    </row>
    <row r="908" spans="1:6">
      <c r="A908">
        <v>2018</v>
      </c>
      <c r="B908" t="s">
        <v>2</v>
      </c>
      <c r="C908" t="s">
        <v>6</v>
      </c>
      <c r="D908">
        <v>10</v>
      </c>
      <c r="E908">
        <v>3.37</v>
      </c>
      <c r="F908" s="1">
        <v>48.417236758409949</v>
      </c>
    </row>
    <row r="909" spans="1:6">
      <c r="A909">
        <v>2018</v>
      </c>
      <c r="B909" t="s">
        <v>3</v>
      </c>
      <c r="C909" t="s">
        <v>61</v>
      </c>
      <c r="D909">
        <v>12.4</v>
      </c>
      <c r="E909">
        <v>2.96</v>
      </c>
      <c r="F909" s="1">
        <v>30.199517204020164</v>
      </c>
    </row>
    <row r="910" spans="1:6">
      <c r="A910">
        <v>2018</v>
      </c>
      <c r="B910" t="s">
        <v>2</v>
      </c>
      <c r="C910" t="s">
        <v>6</v>
      </c>
      <c r="D910">
        <v>10</v>
      </c>
      <c r="E910">
        <v>3.33</v>
      </c>
      <c r="F910" s="1">
        <v>46.238102139926056</v>
      </c>
    </row>
    <row r="911" spans="1:6">
      <c r="A911">
        <v>2018</v>
      </c>
      <c r="B911" t="s">
        <v>7</v>
      </c>
      <c r="C911" t="s">
        <v>12</v>
      </c>
      <c r="D911">
        <v>20.399999999999999</v>
      </c>
      <c r="E911">
        <v>3.09</v>
      </c>
      <c r="F911" s="1">
        <v>35.075187395256812</v>
      </c>
    </row>
    <row r="912" spans="1:6">
      <c r="A912">
        <v>2018</v>
      </c>
      <c r="B912" t="s">
        <v>0</v>
      </c>
      <c r="C912" t="s">
        <v>1</v>
      </c>
      <c r="D912">
        <v>21.2</v>
      </c>
      <c r="E912">
        <v>2.93</v>
      </c>
      <c r="F912" s="1">
        <v>29.174270140011689</v>
      </c>
    </row>
    <row r="913" spans="1:6">
      <c r="A913">
        <v>2018</v>
      </c>
      <c r="B913" t="s">
        <v>2</v>
      </c>
      <c r="C913" t="s">
        <v>6</v>
      </c>
      <c r="D913">
        <v>11.9</v>
      </c>
      <c r="E913">
        <v>2.98</v>
      </c>
      <c r="F913" s="1">
        <v>30.902954325135919</v>
      </c>
    </row>
    <row r="914" spans="1:6">
      <c r="A914">
        <v>2018</v>
      </c>
      <c r="B914" t="s">
        <v>7</v>
      </c>
      <c r="C914" t="s">
        <v>34</v>
      </c>
      <c r="D914">
        <v>19.2</v>
      </c>
      <c r="E914">
        <v>3.13</v>
      </c>
      <c r="F914" s="1">
        <v>36.728230049808474</v>
      </c>
    </row>
    <row r="915" spans="1:6">
      <c r="A915">
        <v>2018</v>
      </c>
      <c r="B915" t="s">
        <v>2</v>
      </c>
      <c r="C915" t="s">
        <v>49</v>
      </c>
      <c r="D915">
        <v>10</v>
      </c>
      <c r="E915">
        <v>2.79</v>
      </c>
      <c r="F915" s="1">
        <v>24.831331052955715</v>
      </c>
    </row>
    <row r="916" spans="1:6">
      <c r="A916">
        <v>2018</v>
      </c>
      <c r="B916" t="s">
        <v>2</v>
      </c>
      <c r="C916" t="s">
        <v>18</v>
      </c>
      <c r="D916">
        <v>10</v>
      </c>
      <c r="E916">
        <v>3.04</v>
      </c>
      <c r="F916" s="1">
        <v>33.113112148259127</v>
      </c>
    </row>
    <row r="917" spans="1:6">
      <c r="A917">
        <v>2018</v>
      </c>
      <c r="B917" t="s">
        <v>3</v>
      </c>
      <c r="C917" t="s">
        <v>61</v>
      </c>
      <c r="D917">
        <v>10</v>
      </c>
      <c r="E917">
        <v>3.08</v>
      </c>
      <c r="F917" s="1">
        <v>34.67368504525318</v>
      </c>
    </row>
    <row r="918" spans="1:6">
      <c r="A918">
        <v>2018</v>
      </c>
      <c r="B918" t="s">
        <v>7</v>
      </c>
      <c r="C918" t="s">
        <v>34</v>
      </c>
      <c r="D918">
        <v>13.3</v>
      </c>
      <c r="E918">
        <v>3.15</v>
      </c>
      <c r="F918" s="1">
        <v>37.583740428844422</v>
      </c>
    </row>
    <row r="919" spans="1:6">
      <c r="A919">
        <v>2018</v>
      </c>
      <c r="B919" t="s">
        <v>7</v>
      </c>
      <c r="C919" t="s">
        <v>16</v>
      </c>
      <c r="D919">
        <v>13.1</v>
      </c>
      <c r="E919">
        <v>2.81</v>
      </c>
      <c r="F919" s="1">
        <v>25.409727055493057</v>
      </c>
    </row>
    <row r="920" spans="1:6">
      <c r="A920">
        <v>2018</v>
      </c>
      <c r="B920" t="s">
        <v>7</v>
      </c>
      <c r="C920" t="s">
        <v>8</v>
      </c>
      <c r="D920">
        <v>10.7</v>
      </c>
      <c r="E920">
        <v>2.88</v>
      </c>
      <c r="F920" s="1">
        <v>27.542287033381665</v>
      </c>
    </row>
    <row r="921" spans="1:6">
      <c r="A921">
        <v>2018</v>
      </c>
      <c r="B921" t="s">
        <v>2</v>
      </c>
      <c r="C921" t="s">
        <v>6</v>
      </c>
      <c r="D921">
        <v>10</v>
      </c>
      <c r="E921">
        <v>2.91</v>
      </c>
      <c r="F921" s="1">
        <v>28.510182675039101</v>
      </c>
    </row>
    <row r="922" spans="1:6">
      <c r="A922">
        <v>2018</v>
      </c>
      <c r="B922" t="s">
        <v>2</v>
      </c>
      <c r="C922" t="s">
        <v>51</v>
      </c>
      <c r="D922">
        <v>13.2</v>
      </c>
      <c r="E922">
        <v>3.6</v>
      </c>
      <c r="F922" s="1">
        <v>63.095734448019364</v>
      </c>
    </row>
    <row r="923" spans="1:6">
      <c r="A923">
        <v>2018</v>
      </c>
      <c r="B923" t="s">
        <v>2</v>
      </c>
      <c r="C923" t="s">
        <v>6</v>
      </c>
      <c r="D923">
        <v>10</v>
      </c>
      <c r="E923">
        <v>3.11</v>
      </c>
      <c r="F923" s="1">
        <v>35.892193464500529</v>
      </c>
    </row>
    <row r="924" spans="1:6">
      <c r="A924">
        <v>2018</v>
      </c>
      <c r="B924" t="s">
        <v>2</v>
      </c>
      <c r="C924" t="s">
        <v>22</v>
      </c>
      <c r="D924">
        <v>10</v>
      </c>
      <c r="E924">
        <v>3</v>
      </c>
      <c r="F924" s="1">
        <v>31.622776601683803</v>
      </c>
    </row>
    <row r="925" spans="1:6">
      <c r="A925">
        <v>2018</v>
      </c>
      <c r="B925" t="s">
        <v>7</v>
      </c>
      <c r="C925" t="s">
        <v>12</v>
      </c>
      <c r="D925">
        <v>10.5</v>
      </c>
      <c r="E925">
        <v>3</v>
      </c>
      <c r="F925" s="1">
        <v>31.622776601683803</v>
      </c>
    </row>
    <row r="926" spans="1:6">
      <c r="A926">
        <v>2018</v>
      </c>
      <c r="B926" t="s">
        <v>7</v>
      </c>
      <c r="C926" t="s">
        <v>8</v>
      </c>
      <c r="D926">
        <v>10.4</v>
      </c>
      <c r="E926">
        <v>3.43</v>
      </c>
      <c r="F926" s="1">
        <v>51.880003892896134</v>
      </c>
    </row>
    <row r="927" spans="1:6">
      <c r="A927">
        <v>2018</v>
      </c>
      <c r="B927" t="s">
        <v>2</v>
      </c>
      <c r="C927" t="s">
        <v>33</v>
      </c>
      <c r="D927">
        <v>26.7</v>
      </c>
      <c r="E927">
        <v>2.71</v>
      </c>
      <c r="F927" s="1">
        <v>22.646443075930605</v>
      </c>
    </row>
    <row r="928" spans="1:6">
      <c r="A928">
        <v>2018</v>
      </c>
      <c r="B928" t="s">
        <v>7</v>
      </c>
      <c r="C928" t="s">
        <v>12</v>
      </c>
      <c r="D928">
        <v>15</v>
      </c>
      <c r="E928">
        <v>2.71</v>
      </c>
      <c r="F928" s="1">
        <v>22.646443075930605</v>
      </c>
    </row>
    <row r="929" spans="1:6">
      <c r="A929">
        <v>2018</v>
      </c>
      <c r="B929" t="s">
        <v>7</v>
      </c>
      <c r="C929" t="s">
        <v>12</v>
      </c>
      <c r="D929">
        <v>10</v>
      </c>
      <c r="E929">
        <v>3.11</v>
      </c>
      <c r="F929" s="1">
        <v>35.892193464500529</v>
      </c>
    </row>
    <row r="930" spans="1:6">
      <c r="A930">
        <v>2018</v>
      </c>
      <c r="B930" t="s">
        <v>2</v>
      </c>
      <c r="C930" t="s">
        <v>6</v>
      </c>
      <c r="D930">
        <v>10</v>
      </c>
      <c r="E930">
        <v>2.69</v>
      </c>
      <c r="F930" s="1">
        <v>22.130947096056378</v>
      </c>
    </row>
    <row r="931" spans="1:6">
      <c r="A931">
        <v>2018</v>
      </c>
      <c r="B931" t="s">
        <v>2</v>
      </c>
      <c r="C931" t="s">
        <v>6</v>
      </c>
      <c r="D931">
        <v>10</v>
      </c>
      <c r="E931">
        <v>2.6</v>
      </c>
      <c r="F931" s="1">
        <v>19.952623149688804</v>
      </c>
    </row>
    <row r="932" spans="1:6">
      <c r="A932">
        <v>2018</v>
      </c>
      <c r="B932" t="s">
        <v>0</v>
      </c>
      <c r="C932" t="s">
        <v>27</v>
      </c>
      <c r="D932">
        <v>26.8</v>
      </c>
      <c r="E932">
        <v>2.54</v>
      </c>
      <c r="F932" s="1">
        <v>18.62087136662868</v>
      </c>
    </row>
    <row r="933" spans="1:6">
      <c r="A933">
        <v>2018</v>
      </c>
      <c r="B933" t="s">
        <v>2</v>
      </c>
      <c r="C933" t="s">
        <v>42</v>
      </c>
      <c r="D933">
        <v>11</v>
      </c>
      <c r="E933">
        <v>2.71</v>
      </c>
      <c r="F933" s="1">
        <v>22.646443075930605</v>
      </c>
    </row>
    <row r="934" spans="1:6">
      <c r="A934">
        <v>2018</v>
      </c>
      <c r="B934" t="s">
        <v>7</v>
      </c>
      <c r="C934" t="s">
        <v>16</v>
      </c>
      <c r="D934">
        <v>10</v>
      </c>
      <c r="E934">
        <v>2.4500000000000002</v>
      </c>
      <c r="F934" s="1">
        <v>16.788040181225607</v>
      </c>
    </row>
    <row r="935" spans="1:6">
      <c r="A935">
        <v>2018</v>
      </c>
      <c r="B935" t="s">
        <v>3</v>
      </c>
      <c r="C935" t="s">
        <v>61</v>
      </c>
      <c r="D935">
        <v>10</v>
      </c>
      <c r="E935">
        <v>2.91</v>
      </c>
      <c r="F935" s="1">
        <v>28.510182675039101</v>
      </c>
    </row>
    <row r="936" spans="1:6">
      <c r="A936">
        <v>2018</v>
      </c>
      <c r="B936" t="s">
        <v>7</v>
      </c>
      <c r="C936" t="s">
        <v>8</v>
      </c>
      <c r="D936">
        <v>10</v>
      </c>
      <c r="E936">
        <v>4.68</v>
      </c>
      <c r="F936" s="1">
        <v>218.77616239495524</v>
      </c>
    </row>
    <row r="937" spans="1:6">
      <c r="A937">
        <v>2018</v>
      </c>
      <c r="B937" t="s">
        <v>7</v>
      </c>
      <c r="C937" t="s">
        <v>16</v>
      </c>
      <c r="D937">
        <v>10.3</v>
      </c>
      <c r="E937">
        <v>2.83</v>
      </c>
      <c r="F937" s="1">
        <v>26.001595631652727</v>
      </c>
    </row>
    <row r="938" spans="1:6">
      <c r="A938">
        <v>2018</v>
      </c>
      <c r="B938" t="s">
        <v>7</v>
      </c>
      <c r="C938" t="s">
        <v>12</v>
      </c>
      <c r="D938">
        <v>10</v>
      </c>
      <c r="E938">
        <v>3.95</v>
      </c>
      <c r="F938" s="1">
        <v>94.406087628592402</v>
      </c>
    </row>
    <row r="939" spans="1:6">
      <c r="A939">
        <v>2018</v>
      </c>
      <c r="B939" t="s">
        <v>7</v>
      </c>
      <c r="C939" t="s">
        <v>12</v>
      </c>
      <c r="D939">
        <v>10</v>
      </c>
      <c r="E939">
        <v>3.78</v>
      </c>
      <c r="F939" s="1">
        <v>77.624711662869217</v>
      </c>
    </row>
    <row r="940" spans="1:6">
      <c r="A940">
        <v>2018</v>
      </c>
      <c r="B940" t="s">
        <v>2</v>
      </c>
      <c r="C940" t="s">
        <v>58</v>
      </c>
      <c r="D940">
        <v>10.9</v>
      </c>
      <c r="E940">
        <v>3.32</v>
      </c>
      <c r="F940" s="1">
        <v>45.708818961487509</v>
      </c>
    </row>
    <row r="941" spans="1:6">
      <c r="A941">
        <v>2018</v>
      </c>
      <c r="B941" t="s">
        <v>2</v>
      </c>
      <c r="C941" t="s">
        <v>58</v>
      </c>
      <c r="D941">
        <v>10.6</v>
      </c>
      <c r="E941">
        <v>3.34</v>
      </c>
      <c r="F941" s="1">
        <v>46.773514128719818</v>
      </c>
    </row>
    <row r="942" spans="1:6">
      <c r="A942">
        <v>2018</v>
      </c>
      <c r="B942" t="s">
        <v>2</v>
      </c>
      <c r="C942" t="s">
        <v>6</v>
      </c>
      <c r="D942">
        <v>10</v>
      </c>
      <c r="E942">
        <v>4.4800000000000004</v>
      </c>
      <c r="F942" s="1">
        <v>173.78008287493768</v>
      </c>
    </row>
    <row r="943" spans="1:6">
      <c r="A943">
        <v>2018</v>
      </c>
      <c r="B943" t="s">
        <v>2</v>
      </c>
      <c r="C943" t="s">
        <v>13</v>
      </c>
      <c r="D943">
        <v>10</v>
      </c>
      <c r="E943">
        <v>3.34</v>
      </c>
      <c r="F943" s="1">
        <v>46.773514128719818</v>
      </c>
    </row>
    <row r="944" spans="1:6">
      <c r="A944">
        <v>2018</v>
      </c>
      <c r="B944" t="s">
        <v>0</v>
      </c>
      <c r="C944" t="s">
        <v>14</v>
      </c>
      <c r="D944">
        <v>21.2</v>
      </c>
      <c r="E944">
        <v>2.67</v>
      </c>
      <c r="F944" s="1">
        <v>21.627185237270204</v>
      </c>
    </row>
    <row r="945" spans="1:6">
      <c r="A945">
        <v>2018</v>
      </c>
      <c r="B945" t="s">
        <v>2</v>
      </c>
      <c r="C945" t="s">
        <v>13</v>
      </c>
      <c r="D945">
        <v>10.6</v>
      </c>
      <c r="E945">
        <v>2.81</v>
      </c>
      <c r="F945" s="1">
        <v>25.409727055493057</v>
      </c>
    </row>
    <row r="946" spans="1:6">
      <c r="A946">
        <v>2018</v>
      </c>
      <c r="B946" t="s">
        <v>7</v>
      </c>
      <c r="C946" t="s">
        <v>12</v>
      </c>
      <c r="D946">
        <v>10</v>
      </c>
      <c r="E946">
        <v>3.8</v>
      </c>
      <c r="F946" s="1">
        <v>79.432823472428197</v>
      </c>
    </row>
    <row r="947" spans="1:6">
      <c r="A947">
        <v>2018</v>
      </c>
      <c r="B947" t="s">
        <v>7</v>
      </c>
      <c r="C947" t="s">
        <v>12</v>
      </c>
      <c r="D947">
        <v>10</v>
      </c>
      <c r="E947">
        <v>2.95</v>
      </c>
      <c r="F947" s="1">
        <v>29.853826189179614</v>
      </c>
    </row>
    <row r="948" spans="1:6">
      <c r="A948">
        <v>2018</v>
      </c>
      <c r="B948" t="s">
        <v>2</v>
      </c>
      <c r="C948" t="s">
        <v>6</v>
      </c>
      <c r="D948">
        <v>10</v>
      </c>
      <c r="E948">
        <v>3.42</v>
      </c>
      <c r="F948" s="1">
        <v>51.28613839913649</v>
      </c>
    </row>
    <row r="949" spans="1:6">
      <c r="A949">
        <v>2018</v>
      </c>
      <c r="B949" t="s">
        <v>7</v>
      </c>
      <c r="C949" t="s">
        <v>8</v>
      </c>
      <c r="D949">
        <v>19.100000000000001</v>
      </c>
      <c r="E949">
        <v>3.09</v>
      </c>
      <c r="F949" s="1">
        <v>35.075187395256812</v>
      </c>
    </row>
    <row r="950" spans="1:6">
      <c r="A950">
        <v>2018</v>
      </c>
      <c r="B950" t="s">
        <v>7</v>
      </c>
      <c r="C950" t="s">
        <v>8</v>
      </c>
      <c r="D950">
        <v>10</v>
      </c>
      <c r="E950">
        <v>2.5</v>
      </c>
      <c r="F950" s="1">
        <v>17.782794100389236</v>
      </c>
    </row>
    <row r="951" spans="1:6">
      <c r="A951">
        <v>2018</v>
      </c>
      <c r="B951" t="s">
        <v>7</v>
      </c>
      <c r="C951" t="s">
        <v>8</v>
      </c>
      <c r="D951">
        <v>16.2</v>
      </c>
      <c r="E951">
        <v>2.71</v>
      </c>
      <c r="F951" s="1">
        <v>22.646443075930605</v>
      </c>
    </row>
    <row r="952" spans="1:6">
      <c r="A952">
        <v>2018</v>
      </c>
      <c r="B952" t="s">
        <v>2</v>
      </c>
      <c r="C952" t="s">
        <v>13</v>
      </c>
      <c r="D952">
        <v>10</v>
      </c>
      <c r="E952">
        <v>2.81</v>
      </c>
      <c r="F952" s="1">
        <v>25.409727055493057</v>
      </c>
    </row>
    <row r="953" spans="1:6">
      <c r="A953">
        <v>2018</v>
      </c>
      <c r="B953" t="s">
        <v>2</v>
      </c>
      <c r="C953" t="s">
        <v>13</v>
      </c>
      <c r="D953">
        <v>10</v>
      </c>
      <c r="E953">
        <v>2.6</v>
      </c>
      <c r="F953" s="1">
        <v>19.952623149688804</v>
      </c>
    </row>
    <row r="954" spans="1:6">
      <c r="A954">
        <v>2018</v>
      </c>
      <c r="B954" t="s">
        <v>7</v>
      </c>
      <c r="C954" t="s">
        <v>8</v>
      </c>
      <c r="D954">
        <v>15.5</v>
      </c>
      <c r="E954">
        <v>2.6</v>
      </c>
      <c r="F954" s="1">
        <v>19.952623149688804</v>
      </c>
    </row>
    <row r="955" spans="1:6">
      <c r="A955">
        <v>2018</v>
      </c>
      <c r="B955" t="s">
        <v>7</v>
      </c>
      <c r="C955" t="s">
        <v>8</v>
      </c>
      <c r="D955">
        <v>10</v>
      </c>
      <c r="E955">
        <v>2.42</v>
      </c>
      <c r="F955" s="1">
        <v>16.218100973589298</v>
      </c>
    </row>
    <row r="956" spans="1:6">
      <c r="A956">
        <v>2018</v>
      </c>
      <c r="B956" t="s">
        <v>2</v>
      </c>
      <c r="C956" t="s">
        <v>13</v>
      </c>
      <c r="D956">
        <v>10</v>
      </c>
      <c r="E956">
        <v>2.23</v>
      </c>
      <c r="F956" s="1">
        <v>13.031667784522995</v>
      </c>
    </row>
    <row r="957" spans="1:6">
      <c r="A957">
        <v>2018</v>
      </c>
      <c r="B957" t="s">
        <v>2</v>
      </c>
      <c r="C957" t="s">
        <v>18</v>
      </c>
      <c r="D957">
        <v>10</v>
      </c>
      <c r="E957">
        <v>2.4900000000000002</v>
      </c>
      <c r="F957" s="1">
        <v>17.579236139586936</v>
      </c>
    </row>
    <row r="958" spans="1:6">
      <c r="A958">
        <v>2018</v>
      </c>
      <c r="B958" t="s">
        <v>2</v>
      </c>
      <c r="C958" t="s">
        <v>6</v>
      </c>
      <c r="D958">
        <v>10</v>
      </c>
      <c r="E958">
        <v>2.75</v>
      </c>
      <c r="F958" s="1">
        <v>23.713737056616559</v>
      </c>
    </row>
    <row r="959" spans="1:6">
      <c r="A959">
        <v>2018</v>
      </c>
      <c r="B959" t="s">
        <v>2</v>
      </c>
      <c r="C959" t="s">
        <v>6</v>
      </c>
      <c r="D959">
        <v>10</v>
      </c>
      <c r="E959">
        <v>2.4900000000000002</v>
      </c>
      <c r="F959" s="1">
        <v>17.579236139586936</v>
      </c>
    </row>
    <row r="960" spans="1:6">
      <c r="A960">
        <v>2018</v>
      </c>
      <c r="B960" t="s">
        <v>2</v>
      </c>
      <c r="C960" t="s">
        <v>6</v>
      </c>
      <c r="D960">
        <v>10</v>
      </c>
      <c r="E960">
        <v>2.64</v>
      </c>
      <c r="F960" s="1">
        <v>20.8929613085404</v>
      </c>
    </row>
    <row r="961" spans="1:6">
      <c r="A961">
        <v>2018</v>
      </c>
      <c r="B961" t="s">
        <v>2</v>
      </c>
      <c r="C961" t="s">
        <v>58</v>
      </c>
      <c r="D961">
        <v>10</v>
      </c>
      <c r="E961">
        <v>2.78</v>
      </c>
      <c r="F961" s="1">
        <v>24.547089156850305</v>
      </c>
    </row>
    <row r="962" spans="1:6">
      <c r="A962">
        <v>2018</v>
      </c>
      <c r="B962" t="s">
        <v>2</v>
      </c>
      <c r="C962" t="s">
        <v>6</v>
      </c>
      <c r="D962">
        <v>10.1</v>
      </c>
      <c r="E962">
        <v>3.59</v>
      </c>
      <c r="F962" s="1">
        <v>62.373483548241964</v>
      </c>
    </row>
    <row r="963" spans="1:6">
      <c r="A963">
        <v>2018</v>
      </c>
      <c r="B963" t="s">
        <v>7</v>
      </c>
      <c r="C963" t="s">
        <v>10</v>
      </c>
      <c r="D963">
        <v>19.399999999999999</v>
      </c>
      <c r="E963">
        <v>2.2200000000000002</v>
      </c>
      <c r="F963" s="1">
        <v>12.882495516931346</v>
      </c>
    </row>
    <row r="964" spans="1:6">
      <c r="A964">
        <v>2018</v>
      </c>
      <c r="B964" t="s">
        <v>2</v>
      </c>
      <c r="C964" t="s">
        <v>6</v>
      </c>
      <c r="D964">
        <v>15.9</v>
      </c>
      <c r="E964">
        <v>2.27</v>
      </c>
      <c r="F964" s="1">
        <v>13.645831365889249</v>
      </c>
    </row>
    <row r="965" spans="1:6">
      <c r="A965">
        <v>2018</v>
      </c>
      <c r="B965" t="s">
        <v>2</v>
      </c>
      <c r="C965" t="s">
        <v>6</v>
      </c>
      <c r="D965">
        <v>12.1</v>
      </c>
      <c r="E965">
        <v>3.36</v>
      </c>
      <c r="F965" s="1">
        <v>47.863009232263856</v>
      </c>
    </row>
    <row r="966" spans="1:6">
      <c r="A966">
        <v>2018</v>
      </c>
      <c r="B966" t="s">
        <v>2</v>
      </c>
      <c r="C966" t="s">
        <v>6</v>
      </c>
      <c r="D966">
        <v>13.2</v>
      </c>
      <c r="E966">
        <v>2.39</v>
      </c>
      <c r="F966" s="1">
        <v>15.6675107010815</v>
      </c>
    </row>
    <row r="967" spans="1:6">
      <c r="A967">
        <v>2018</v>
      </c>
      <c r="B967" t="s">
        <v>2</v>
      </c>
      <c r="C967" t="s">
        <v>6</v>
      </c>
      <c r="D967">
        <v>10</v>
      </c>
      <c r="E967">
        <v>2.42</v>
      </c>
      <c r="F967" s="1">
        <v>16.218100973589298</v>
      </c>
    </row>
    <row r="968" spans="1:6">
      <c r="A968">
        <v>2018</v>
      </c>
      <c r="B968" t="s">
        <v>2</v>
      </c>
      <c r="C968" t="s">
        <v>6</v>
      </c>
      <c r="D968">
        <v>10</v>
      </c>
      <c r="E968">
        <v>2.79</v>
      </c>
      <c r="F968" s="1">
        <v>24.831331052955715</v>
      </c>
    </row>
    <row r="969" spans="1:6">
      <c r="A969">
        <v>2018</v>
      </c>
      <c r="B969" t="s">
        <v>0</v>
      </c>
      <c r="C969" t="s">
        <v>24</v>
      </c>
      <c r="D969">
        <v>10</v>
      </c>
      <c r="E969">
        <v>4.53</v>
      </c>
      <c r="F969" s="1">
        <v>184.07720014689568</v>
      </c>
    </row>
    <row r="970" spans="1:6">
      <c r="A970">
        <v>2018</v>
      </c>
      <c r="B970" t="s">
        <v>7</v>
      </c>
      <c r="C970" t="s">
        <v>34</v>
      </c>
      <c r="D970">
        <v>10</v>
      </c>
      <c r="E970">
        <v>2.66</v>
      </c>
      <c r="F970" s="1">
        <v>21.379620895022335</v>
      </c>
    </row>
    <row r="971" spans="1:6">
      <c r="A971">
        <v>2018</v>
      </c>
      <c r="B971" t="s">
        <v>2</v>
      </c>
      <c r="C971" t="s">
        <v>6</v>
      </c>
      <c r="D971">
        <v>10</v>
      </c>
      <c r="E971">
        <v>2.75</v>
      </c>
      <c r="F971" s="1">
        <v>23.713737056616559</v>
      </c>
    </row>
    <row r="972" spans="1:6">
      <c r="A972">
        <v>2018</v>
      </c>
      <c r="B972" t="s">
        <v>7</v>
      </c>
      <c r="C972" t="s">
        <v>8</v>
      </c>
      <c r="D972">
        <v>10</v>
      </c>
      <c r="E972">
        <v>2.67</v>
      </c>
      <c r="F972" s="1">
        <v>21.627185237270204</v>
      </c>
    </row>
    <row r="973" spans="1:6">
      <c r="A973">
        <v>2018</v>
      </c>
      <c r="B973" t="s">
        <v>2</v>
      </c>
      <c r="C973" t="s">
        <v>6</v>
      </c>
      <c r="D973">
        <v>10</v>
      </c>
      <c r="E973">
        <v>2.35</v>
      </c>
      <c r="F973" s="1">
        <v>14.96235656094434</v>
      </c>
    </row>
    <row r="974" spans="1:6">
      <c r="A974">
        <v>2018</v>
      </c>
      <c r="B974" t="s">
        <v>2</v>
      </c>
      <c r="C974" t="s">
        <v>6</v>
      </c>
      <c r="D974">
        <v>10</v>
      </c>
      <c r="E974">
        <v>2.64</v>
      </c>
      <c r="F974" s="1">
        <v>20.8929613085404</v>
      </c>
    </row>
    <row r="975" spans="1:6">
      <c r="A975">
        <v>2018</v>
      </c>
      <c r="B975" t="s">
        <v>7</v>
      </c>
      <c r="C975" t="s">
        <v>16</v>
      </c>
      <c r="D975">
        <v>19.899999999999999</v>
      </c>
      <c r="E975">
        <v>2.78</v>
      </c>
      <c r="F975" s="1">
        <v>24.547089156850305</v>
      </c>
    </row>
    <row r="976" spans="1:6">
      <c r="A976">
        <v>2018</v>
      </c>
      <c r="B976" t="s">
        <v>2</v>
      </c>
      <c r="C976" t="s">
        <v>42</v>
      </c>
      <c r="D976">
        <v>10</v>
      </c>
      <c r="E976">
        <v>2.2000000000000002</v>
      </c>
      <c r="F976" s="1">
        <v>12.58925411794168</v>
      </c>
    </row>
    <row r="977" spans="1:6">
      <c r="A977">
        <v>2018</v>
      </c>
      <c r="B977" t="s">
        <v>7</v>
      </c>
      <c r="C977" t="s">
        <v>12</v>
      </c>
      <c r="D977">
        <v>10</v>
      </c>
      <c r="E977">
        <v>2.19</v>
      </c>
      <c r="F977" s="1">
        <v>12.445146117713854</v>
      </c>
    </row>
    <row r="978" spans="1:6">
      <c r="A978">
        <v>2018</v>
      </c>
      <c r="B978" t="s">
        <v>19</v>
      </c>
      <c r="C978" t="s">
        <v>43</v>
      </c>
      <c r="D978">
        <v>10</v>
      </c>
      <c r="E978">
        <v>2.06</v>
      </c>
      <c r="F978" s="1">
        <v>10.715193052376069</v>
      </c>
    </row>
    <row r="979" spans="1:6">
      <c r="A979">
        <v>2018</v>
      </c>
      <c r="B979" t="s">
        <v>7</v>
      </c>
      <c r="C979" t="s">
        <v>12</v>
      </c>
      <c r="D979">
        <v>10</v>
      </c>
      <c r="E979">
        <v>2.83</v>
      </c>
      <c r="F979" s="1">
        <v>26.001595631652727</v>
      </c>
    </row>
    <row r="980" spans="1:6">
      <c r="A980">
        <v>2018</v>
      </c>
      <c r="B980" t="s">
        <v>7</v>
      </c>
      <c r="C980" t="s">
        <v>8</v>
      </c>
      <c r="D980">
        <v>10</v>
      </c>
      <c r="E980">
        <v>3.54</v>
      </c>
      <c r="F980" s="1">
        <v>58.884365535558949</v>
      </c>
    </row>
    <row r="981" spans="1:6">
      <c r="A981">
        <v>2018</v>
      </c>
      <c r="B981" t="s">
        <v>7</v>
      </c>
      <c r="C981" t="s">
        <v>8</v>
      </c>
      <c r="D981">
        <v>11.6</v>
      </c>
      <c r="E981">
        <v>3.13</v>
      </c>
      <c r="F981" s="1">
        <v>36.728230049808474</v>
      </c>
    </row>
    <row r="982" spans="1:6">
      <c r="A982">
        <v>2018</v>
      </c>
      <c r="B982" t="s">
        <v>3</v>
      </c>
      <c r="C982" t="s">
        <v>17</v>
      </c>
      <c r="D982">
        <v>10</v>
      </c>
      <c r="E982">
        <v>2.37</v>
      </c>
      <c r="F982" s="1">
        <v>15.310874616820305</v>
      </c>
    </row>
    <row r="983" spans="1:6">
      <c r="A983">
        <v>2018</v>
      </c>
      <c r="B983" t="s">
        <v>2</v>
      </c>
      <c r="C983" t="s">
        <v>6</v>
      </c>
      <c r="D983">
        <v>10</v>
      </c>
      <c r="E983">
        <v>3.23</v>
      </c>
      <c r="F983" s="1">
        <v>41.209751909733022</v>
      </c>
    </row>
    <row r="984" spans="1:6">
      <c r="A984">
        <v>2018</v>
      </c>
      <c r="B984" t="s">
        <v>2</v>
      </c>
      <c r="C984" t="s">
        <v>6</v>
      </c>
      <c r="D984">
        <v>10</v>
      </c>
      <c r="E984">
        <v>2.2999999999999998</v>
      </c>
      <c r="F984" s="1">
        <v>14.125375446227544</v>
      </c>
    </row>
    <row r="985" spans="1:6">
      <c r="A985">
        <v>2018</v>
      </c>
      <c r="B985" t="s">
        <v>7</v>
      </c>
      <c r="C985" t="s">
        <v>8</v>
      </c>
      <c r="D985">
        <v>10</v>
      </c>
      <c r="E985">
        <v>2.2799999999999998</v>
      </c>
      <c r="F985" s="1">
        <v>13.803842646028851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3D4F-4315-45A2-9EE1-6B2C7D5E2BEA}">
  <dimension ref="A1:F104"/>
  <sheetViews>
    <sheetView workbookViewId="0">
      <selection sqref="A1:F1"/>
    </sheetView>
  </sheetViews>
  <sheetFormatPr defaultRowHeight="14.5"/>
  <sheetData>
    <row r="1" spans="1:6">
      <c r="A1" s="2" t="s">
        <v>52</v>
      </c>
      <c r="B1" s="3" t="s">
        <v>53</v>
      </c>
      <c r="C1" s="4" t="s">
        <v>54</v>
      </c>
      <c r="D1" s="2" t="s">
        <v>55</v>
      </c>
      <c r="E1" s="2" t="s">
        <v>56</v>
      </c>
      <c r="F1" s="4" t="s">
        <v>57</v>
      </c>
    </row>
    <row r="2" spans="1:6">
      <c r="A2">
        <v>2019</v>
      </c>
      <c r="B2" t="s">
        <v>7</v>
      </c>
      <c r="C2" t="s">
        <v>12</v>
      </c>
      <c r="D2">
        <v>10</v>
      </c>
      <c r="E2">
        <v>2.09</v>
      </c>
      <c r="F2" s="1">
        <v>11.091748152624014</v>
      </c>
    </row>
    <row r="3" spans="1:6">
      <c r="A3">
        <v>2019</v>
      </c>
      <c r="B3" t="s">
        <v>2</v>
      </c>
      <c r="C3" t="s">
        <v>13</v>
      </c>
      <c r="D3">
        <v>10.5</v>
      </c>
      <c r="E3">
        <v>3</v>
      </c>
      <c r="F3" s="1">
        <v>31.622776601683803</v>
      </c>
    </row>
    <row r="4" spans="1:6">
      <c r="A4">
        <v>2019</v>
      </c>
      <c r="B4" t="s">
        <v>7</v>
      </c>
      <c r="C4" t="s">
        <v>12</v>
      </c>
      <c r="D4">
        <v>13.4</v>
      </c>
      <c r="E4">
        <v>3.6</v>
      </c>
      <c r="F4" s="1">
        <v>63.095734448019364</v>
      </c>
    </row>
    <row r="5" spans="1:6">
      <c r="A5">
        <v>2019</v>
      </c>
      <c r="B5" t="s">
        <v>2</v>
      </c>
      <c r="C5" t="s">
        <v>6</v>
      </c>
      <c r="D5">
        <v>15.4</v>
      </c>
      <c r="E5">
        <v>3.01</v>
      </c>
      <c r="F5" s="1">
        <v>31.98895109691399</v>
      </c>
    </row>
    <row r="6" spans="1:6">
      <c r="A6">
        <v>2019</v>
      </c>
      <c r="B6" t="s">
        <v>2</v>
      </c>
      <c r="C6" t="s">
        <v>6</v>
      </c>
      <c r="D6">
        <v>10</v>
      </c>
      <c r="E6">
        <v>1.98</v>
      </c>
      <c r="F6" s="1">
        <v>9.7723722095581103</v>
      </c>
    </row>
    <row r="7" spans="1:6">
      <c r="A7">
        <v>2019</v>
      </c>
      <c r="B7" t="s">
        <v>2</v>
      </c>
      <c r="C7" t="s">
        <v>13</v>
      </c>
      <c r="D7">
        <v>10</v>
      </c>
      <c r="E7">
        <v>2.15</v>
      </c>
      <c r="F7" s="1">
        <v>11.885022274370185</v>
      </c>
    </row>
    <row r="8" spans="1:6">
      <c r="A8">
        <v>2019</v>
      </c>
      <c r="B8" t="s">
        <v>2</v>
      </c>
      <c r="C8" t="s">
        <v>6</v>
      </c>
      <c r="D8">
        <v>10</v>
      </c>
      <c r="E8">
        <v>2.41</v>
      </c>
      <c r="F8" s="1">
        <v>16.032453906900422</v>
      </c>
    </row>
    <row r="9" spans="1:6">
      <c r="A9">
        <v>2019</v>
      </c>
      <c r="B9" t="s">
        <v>7</v>
      </c>
      <c r="C9" t="s">
        <v>34</v>
      </c>
      <c r="D9">
        <v>10.1</v>
      </c>
      <c r="E9">
        <v>3.1</v>
      </c>
      <c r="F9" s="1">
        <v>35.481338923357555</v>
      </c>
    </row>
    <row r="10" spans="1:6">
      <c r="A10">
        <v>2019</v>
      </c>
      <c r="B10" t="s">
        <v>2</v>
      </c>
      <c r="C10" t="s">
        <v>6</v>
      </c>
      <c r="D10">
        <v>10</v>
      </c>
      <c r="E10">
        <v>2.2599999999999998</v>
      </c>
      <c r="F10" s="1">
        <v>13.489628825916535</v>
      </c>
    </row>
    <row r="11" spans="1:6">
      <c r="A11">
        <v>2019</v>
      </c>
      <c r="B11" t="s">
        <v>2</v>
      </c>
      <c r="C11" t="s">
        <v>6</v>
      </c>
      <c r="D11">
        <v>10</v>
      </c>
      <c r="E11">
        <v>2.2799999999999998</v>
      </c>
      <c r="F11" s="1">
        <v>13.803842646028851</v>
      </c>
    </row>
    <row r="12" spans="1:6">
      <c r="A12">
        <v>2019</v>
      </c>
      <c r="B12" t="s">
        <v>0</v>
      </c>
      <c r="C12" t="s">
        <v>1</v>
      </c>
      <c r="D12">
        <v>14.5</v>
      </c>
      <c r="E12">
        <v>2.41</v>
      </c>
      <c r="F12" s="1">
        <v>16.032453906900422</v>
      </c>
    </row>
    <row r="13" spans="1:6">
      <c r="A13">
        <v>2019</v>
      </c>
      <c r="B13" t="s">
        <v>2</v>
      </c>
      <c r="C13" t="s">
        <v>6</v>
      </c>
      <c r="D13">
        <v>10</v>
      </c>
      <c r="E13">
        <v>3.42</v>
      </c>
      <c r="F13" s="1">
        <v>51.28613839913649</v>
      </c>
    </row>
    <row r="14" spans="1:6">
      <c r="A14">
        <v>2019</v>
      </c>
      <c r="B14" t="s">
        <v>2</v>
      </c>
      <c r="C14" t="s">
        <v>6</v>
      </c>
      <c r="D14">
        <v>10</v>
      </c>
      <c r="E14">
        <v>2.41</v>
      </c>
      <c r="F14" s="1">
        <v>16.032453906900422</v>
      </c>
    </row>
    <row r="15" spans="1:6">
      <c r="A15">
        <v>2019</v>
      </c>
      <c r="B15" t="s">
        <v>2</v>
      </c>
      <c r="C15" t="s">
        <v>46</v>
      </c>
      <c r="D15">
        <v>10</v>
      </c>
      <c r="E15">
        <v>2.41</v>
      </c>
      <c r="F15" s="1">
        <v>16.032453906900422</v>
      </c>
    </row>
    <row r="16" spans="1:6">
      <c r="A16">
        <v>2019</v>
      </c>
      <c r="B16" t="s">
        <v>2</v>
      </c>
      <c r="C16" t="s">
        <v>49</v>
      </c>
      <c r="D16">
        <v>14.3</v>
      </c>
      <c r="E16">
        <v>3.12</v>
      </c>
      <c r="F16" s="1">
        <v>36.307805477010156</v>
      </c>
    </row>
    <row r="17" spans="1:6">
      <c r="A17">
        <v>2019</v>
      </c>
      <c r="B17" t="s">
        <v>0</v>
      </c>
      <c r="C17" t="s">
        <v>24</v>
      </c>
      <c r="D17">
        <v>22.1</v>
      </c>
      <c r="E17">
        <v>2.64</v>
      </c>
      <c r="F17" s="1">
        <v>20.8929613085404</v>
      </c>
    </row>
    <row r="18" spans="1:6">
      <c r="A18">
        <v>2019</v>
      </c>
      <c r="B18" t="s">
        <v>2</v>
      </c>
      <c r="C18" t="s">
        <v>6</v>
      </c>
      <c r="D18">
        <v>10</v>
      </c>
      <c r="E18">
        <v>2.69</v>
      </c>
      <c r="F18" s="1">
        <v>22.130947096056378</v>
      </c>
    </row>
    <row r="19" spans="1:6">
      <c r="A19">
        <v>2019</v>
      </c>
      <c r="B19" t="s">
        <v>0</v>
      </c>
      <c r="C19" t="s">
        <v>1</v>
      </c>
      <c r="D19">
        <v>10</v>
      </c>
      <c r="E19">
        <v>2.75</v>
      </c>
      <c r="F19" s="1">
        <v>23.713737056616559</v>
      </c>
    </row>
    <row r="20" spans="1:6">
      <c r="A20">
        <v>2019</v>
      </c>
      <c r="B20" t="s">
        <v>2</v>
      </c>
      <c r="C20" t="s">
        <v>6</v>
      </c>
      <c r="D20">
        <v>10</v>
      </c>
      <c r="E20">
        <v>2.65</v>
      </c>
      <c r="F20" s="1">
        <v>21.134890398366473</v>
      </c>
    </row>
    <row r="21" spans="1:6">
      <c r="A21">
        <v>2019</v>
      </c>
      <c r="B21" t="s">
        <v>3</v>
      </c>
      <c r="C21" t="s">
        <v>59</v>
      </c>
      <c r="D21">
        <v>10</v>
      </c>
      <c r="E21">
        <v>3.51</v>
      </c>
      <c r="F21" s="1">
        <v>56.885293084384152</v>
      </c>
    </row>
    <row r="22" spans="1:6">
      <c r="A22">
        <v>2019</v>
      </c>
      <c r="B22" t="s">
        <v>2</v>
      </c>
      <c r="C22" t="s">
        <v>58</v>
      </c>
      <c r="D22">
        <v>10.199999999999999</v>
      </c>
      <c r="E22">
        <v>2.29</v>
      </c>
      <c r="F22" s="1">
        <v>13.963683610559379</v>
      </c>
    </row>
    <row r="23" spans="1:6">
      <c r="A23">
        <v>2019</v>
      </c>
      <c r="B23" t="s">
        <v>0</v>
      </c>
      <c r="C23" t="s">
        <v>24</v>
      </c>
      <c r="D23">
        <v>10</v>
      </c>
      <c r="E23">
        <v>3.14</v>
      </c>
      <c r="F23" s="1">
        <v>37.153522909717275</v>
      </c>
    </row>
    <row r="24" spans="1:6">
      <c r="A24">
        <v>2019</v>
      </c>
      <c r="B24" t="s">
        <v>2</v>
      </c>
      <c r="C24" t="s">
        <v>6</v>
      </c>
      <c r="D24">
        <v>10</v>
      </c>
      <c r="E24">
        <v>3.69</v>
      </c>
      <c r="F24" s="1">
        <v>69.984199600227356</v>
      </c>
    </row>
    <row r="25" spans="1:6">
      <c r="A25">
        <v>2019</v>
      </c>
      <c r="B25" t="s">
        <v>2</v>
      </c>
      <c r="C25" t="s">
        <v>6</v>
      </c>
      <c r="D25">
        <v>10</v>
      </c>
      <c r="E25">
        <v>2.44</v>
      </c>
      <c r="F25" s="1">
        <v>16.595869074375614</v>
      </c>
    </row>
    <row r="26" spans="1:6">
      <c r="A26">
        <v>2019</v>
      </c>
      <c r="B26" t="s">
        <v>0</v>
      </c>
      <c r="C26" t="s">
        <v>60</v>
      </c>
      <c r="D26">
        <v>10</v>
      </c>
      <c r="E26">
        <v>2.34</v>
      </c>
      <c r="F26" s="1">
        <v>14.791083881682074</v>
      </c>
    </row>
    <row r="27" spans="1:6">
      <c r="A27">
        <v>2019</v>
      </c>
      <c r="B27" t="s">
        <v>7</v>
      </c>
      <c r="C27" t="s">
        <v>8</v>
      </c>
      <c r="D27">
        <v>10</v>
      </c>
      <c r="E27">
        <v>2.17</v>
      </c>
      <c r="F27" s="1">
        <v>12.161860006463684</v>
      </c>
    </row>
    <row r="28" spans="1:6">
      <c r="A28">
        <v>2019</v>
      </c>
      <c r="B28" t="s">
        <v>2</v>
      </c>
      <c r="C28" t="s">
        <v>49</v>
      </c>
      <c r="D28">
        <v>13</v>
      </c>
      <c r="E28">
        <v>2.38</v>
      </c>
      <c r="F28" s="1">
        <v>15.488166189124817</v>
      </c>
    </row>
    <row r="29" spans="1:6">
      <c r="A29">
        <v>2019</v>
      </c>
      <c r="B29" t="s">
        <v>2</v>
      </c>
      <c r="C29" t="s">
        <v>18</v>
      </c>
      <c r="D29">
        <v>13.6</v>
      </c>
      <c r="E29">
        <v>2.15</v>
      </c>
      <c r="F29" s="1">
        <v>11.885022274370185</v>
      </c>
    </row>
    <row r="30" spans="1:6">
      <c r="A30">
        <v>2019</v>
      </c>
      <c r="B30" t="s">
        <v>2</v>
      </c>
      <c r="C30" t="s">
        <v>6</v>
      </c>
      <c r="D30">
        <v>10.5</v>
      </c>
      <c r="E30">
        <v>2.67</v>
      </c>
      <c r="F30" s="1">
        <v>21.627185237270204</v>
      </c>
    </row>
    <row r="31" spans="1:6">
      <c r="A31">
        <v>2019</v>
      </c>
      <c r="B31" t="s">
        <v>2</v>
      </c>
      <c r="C31" t="s">
        <v>6</v>
      </c>
      <c r="D31">
        <v>14.4</v>
      </c>
      <c r="E31">
        <v>2.91</v>
      </c>
      <c r="F31" s="1">
        <v>28.510182675039101</v>
      </c>
    </row>
    <row r="32" spans="1:6">
      <c r="A32">
        <v>2019</v>
      </c>
      <c r="B32" t="s">
        <v>2</v>
      </c>
      <c r="C32" t="s">
        <v>13</v>
      </c>
      <c r="D32">
        <v>18.899999999999999</v>
      </c>
      <c r="E32">
        <v>3.35</v>
      </c>
      <c r="F32" s="1">
        <v>47.315125896148068</v>
      </c>
    </row>
    <row r="33" spans="1:6">
      <c r="A33">
        <v>2019</v>
      </c>
      <c r="B33" t="s">
        <v>0</v>
      </c>
      <c r="C33" t="s">
        <v>21</v>
      </c>
      <c r="D33">
        <v>18.600000000000001</v>
      </c>
      <c r="E33">
        <v>2.21</v>
      </c>
      <c r="F33" s="1">
        <v>12.735030810166618</v>
      </c>
    </row>
    <row r="34" spans="1:6">
      <c r="A34">
        <v>2019</v>
      </c>
      <c r="B34" t="s">
        <v>0</v>
      </c>
      <c r="C34" t="s">
        <v>21</v>
      </c>
      <c r="D34">
        <v>20.3</v>
      </c>
      <c r="E34">
        <v>2.14</v>
      </c>
      <c r="F34" s="1">
        <v>11.748975549395301</v>
      </c>
    </row>
    <row r="35" spans="1:6">
      <c r="A35">
        <v>2019</v>
      </c>
      <c r="B35" t="s">
        <v>7</v>
      </c>
      <c r="C35" t="s">
        <v>10</v>
      </c>
      <c r="D35">
        <v>13.1</v>
      </c>
      <c r="E35">
        <v>2.89</v>
      </c>
      <c r="F35" s="1">
        <v>27.861211686297715</v>
      </c>
    </row>
    <row r="36" spans="1:6">
      <c r="A36">
        <v>2019</v>
      </c>
      <c r="B36" t="s">
        <v>2</v>
      </c>
      <c r="C36" t="s">
        <v>6</v>
      </c>
      <c r="D36">
        <v>10</v>
      </c>
      <c r="E36">
        <v>2.79</v>
      </c>
      <c r="F36" s="1">
        <v>24.831331052955715</v>
      </c>
    </row>
    <row r="37" spans="1:6">
      <c r="A37">
        <v>2019</v>
      </c>
      <c r="B37" t="s">
        <v>7</v>
      </c>
      <c r="C37" t="s">
        <v>10</v>
      </c>
      <c r="D37">
        <v>17.5</v>
      </c>
      <c r="E37">
        <v>2.68</v>
      </c>
      <c r="F37" s="1">
        <v>21.877616239495538</v>
      </c>
    </row>
    <row r="38" spans="1:6">
      <c r="A38">
        <v>2019</v>
      </c>
      <c r="B38" t="s">
        <v>2</v>
      </c>
      <c r="C38" t="s">
        <v>13</v>
      </c>
      <c r="D38">
        <v>10</v>
      </c>
      <c r="E38">
        <v>3.43</v>
      </c>
      <c r="F38" s="1">
        <v>51.880003892896134</v>
      </c>
    </row>
    <row r="39" spans="1:6">
      <c r="A39">
        <v>2019</v>
      </c>
      <c r="B39" t="s">
        <v>2</v>
      </c>
      <c r="C39" t="s">
        <v>58</v>
      </c>
      <c r="D39">
        <v>17.8</v>
      </c>
      <c r="E39">
        <v>5.4</v>
      </c>
      <c r="F39" s="1">
        <v>501.18723362727269</v>
      </c>
    </row>
    <row r="40" spans="1:6">
      <c r="A40">
        <v>2019</v>
      </c>
      <c r="B40" t="s">
        <v>2</v>
      </c>
      <c r="C40" t="s">
        <v>26</v>
      </c>
      <c r="D40">
        <v>10</v>
      </c>
      <c r="E40">
        <v>5.09</v>
      </c>
      <c r="F40" s="1">
        <v>350.75187395256819</v>
      </c>
    </row>
    <row r="41" spans="1:6">
      <c r="A41">
        <v>2019</v>
      </c>
      <c r="B41" t="s">
        <v>2</v>
      </c>
      <c r="C41" t="s">
        <v>6</v>
      </c>
      <c r="D41">
        <v>10</v>
      </c>
      <c r="E41">
        <v>4.82</v>
      </c>
      <c r="F41" s="1">
        <v>257.03957827688663</v>
      </c>
    </row>
    <row r="42" spans="1:6">
      <c r="A42">
        <v>2019</v>
      </c>
      <c r="B42" t="s">
        <v>2</v>
      </c>
      <c r="C42" t="s">
        <v>49</v>
      </c>
      <c r="D42">
        <v>10</v>
      </c>
      <c r="E42">
        <v>3.3</v>
      </c>
      <c r="F42" s="1">
        <v>44.668359215096324</v>
      </c>
    </row>
    <row r="43" spans="1:6">
      <c r="A43">
        <v>2019</v>
      </c>
      <c r="B43" t="s">
        <v>2</v>
      </c>
      <c r="C43" t="s">
        <v>13</v>
      </c>
      <c r="D43">
        <v>10</v>
      </c>
      <c r="E43">
        <v>2.62</v>
      </c>
      <c r="F43" s="1">
        <v>20.4173794466953</v>
      </c>
    </row>
    <row r="44" spans="1:6">
      <c r="A44">
        <v>2019</v>
      </c>
      <c r="B44" t="s">
        <v>2</v>
      </c>
      <c r="C44" t="s">
        <v>58</v>
      </c>
      <c r="D44">
        <v>10</v>
      </c>
      <c r="E44">
        <v>2.77</v>
      </c>
      <c r="F44" s="1">
        <v>24.266100950824168</v>
      </c>
    </row>
    <row r="45" spans="1:6">
      <c r="A45">
        <v>2019</v>
      </c>
      <c r="B45" t="s">
        <v>2</v>
      </c>
      <c r="C45" t="s">
        <v>49</v>
      </c>
      <c r="D45">
        <v>11.7</v>
      </c>
      <c r="E45">
        <v>2.38</v>
      </c>
      <c r="F45" s="1">
        <v>15.488166189124817</v>
      </c>
    </row>
    <row r="46" spans="1:6">
      <c r="A46">
        <v>2019</v>
      </c>
      <c r="B46" t="s">
        <v>2</v>
      </c>
      <c r="C46" t="s">
        <v>13</v>
      </c>
      <c r="D46">
        <v>10</v>
      </c>
      <c r="E46">
        <v>2.25</v>
      </c>
      <c r="F46" s="1">
        <v>13.335214321633245</v>
      </c>
    </row>
    <row r="47" spans="1:6">
      <c r="A47">
        <v>2019</v>
      </c>
      <c r="B47" t="s">
        <v>2</v>
      </c>
      <c r="C47" t="s">
        <v>6</v>
      </c>
      <c r="D47">
        <v>13.7</v>
      </c>
      <c r="E47">
        <v>2.2599999999999998</v>
      </c>
      <c r="F47" s="1">
        <v>13.489628825916535</v>
      </c>
    </row>
    <row r="48" spans="1:6">
      <c r="A48">
        <v>2019</v>
      </c>
      <c r="B48" t="s">
        <v>2</v>
      </c>
      <c r="C48" t="s">
        <v>46</v>
      </c>
      <c r="D48">
        <v>12.4</v>
      </c>
      <c r="E48">
        <v>2.54</v>
      </c>
      <c r="F48" s="1">
        <v>18.62087136662868</v>
      </c>
    </row>
    <row r="49" spans="1:6">
      <c r="A49">
        <v>2019</v>
      </c>
      <c r="B49" t="s">
        <v>2</v>
      </c>
      <c r="C49" t="s">
        <v>58</v>
      </c>
      <c r="D49">
        <v>10</v>
      </c>
      <c r="E49">
        <v>2.1800000000000002</v>
      </c>
      <c r="F49" s="1">
        <v>12.302687708123818</v>
      </c>
    </row>
    <row r="50" spans="1:6">
      <c r="A50">
        <v>2019</v>
      </c>
      <c r="B50" t="s">
        <v>2</v>
      </c>
      <c r="C50" t="s">
        <v>13</v>
      </c>
      <c r="D50">
        <v>10</v>
      </c>
      <c r="E50">
        <v>2.17</v>
      </c>
      <c r="F50" s="1">
        <v>12.161860006463684</v>
      </c>
    </row>
    <row r="51" spans="1:6">
      <c r="A51">
        <v>2019</v>
      </c>
      <c r="B51" t="s">
        <v>2</v>
      </c>
      <c r="C51" t="s">
        <v>13</v>
      </c>
      <c r="D51">
        <v>10</v>
      </c>
      <c r="E51">
        <v>2.08</v>
      </c>
      <c r="F51" s="1">
        <v>10.964781961431854</v>
      </c>
    </row>
    <row r="52" spans="1:6">
      <c r="A52">
        <v>2019</v>
      </c>
      <c r="B52" t="s">
        <v>2</v>
      </c>
      <c r="C52" t="s">
        <v>13</v>
      </c>
      <c r="D52">
        <v>10</v>
      </c>
      <c r="E52">
        <v>2.66</v>
      </c>
      <c r="F52" s="1">
        <v>21.379620895022335</v>
      </c>
    </row>
    <row r="53" spans="1:6">
      <c r="A53">
        <v>2019</v>
      </c>
      <c r="B53" t="s">
        <v>2</v>
      </c>
      <c r="C53" t="s">
        <v>13</v>
      </c>
      <c r="D53">
        <v>10</v>
      </c>
      <c r="E53">
        <v>2.69</v>
      </c>
      <c r="F53" s="1">
        <v>22.130947096056378</v>
      </c>
    </row>
    <row r="54" spans="1:6">
      <c r="A54">
        <v>2019</v>
      </c>
      <c r="B54" t="s">
        <v>2</v>
      </c>
      <c r="C54" t="s">
        <v>49</v>
      </c>
      <c r="D54">
        <v>10</v>
      </c>
      <c r="E54">
        <v>2.19</v>
      </c>
      <c r="F54" s="1">
        <v>12.445146117713854</v>
      </c>
    </row>
    <row r="55" spans="1:6">
      <c r="A55">
        <v>2019</v>
      </c>
      <c r="B55" t="s">
        <v>2</v>
      </c>
      <c r="C55" t="s">
        <v>26</v>
      </c>
      <c r="D55">
        <v>10</v>
      </c>
      <c r="E55">
        <v>2.4500000000000002</v>
      </c>
      <c r="F55" s="1">
        <v>16.788040181225607</v>
      </c>
    </row>
    <row r="56" spans="1:6">
      <c r="A56">
        <v>2019</v>
      </c>
      <c r="B56" t="s">
        <v>2</v>
      </c>
      <c r="C56" t="s">
        <v>49</v>
      </c>
      <c r="D56">
        <v>10</v>
      </c>
      <c r="E56">
        <v>1.79</v>
      </c>
      <c r="F56" s="1">
        <v>7.8523563461007209</v>
      </c>
    </row>
    <row r="57" spans="1:6">
      <c r="A57">
        <v>2019</v>
      </c>
      <c r="B57" t="s">
        <v>2</v>
      </c>
      <c r="C57" t="s">
        <v>49</v>
      </c>
      <c r="D57">
        <v>10</v>
      </c>
      <c r="E57">
        <v>2.36</v>
      </c>
      <c r="F57" s="1">
        <v>15.135612484362087</v>
      </c>
    </row>
    <row r="58" spans="1:6">
      <c r="A58">
        <v>2019</v>
      </c>
      <c r="B58" t="s">
        <v>2</v>
      </c>
      <c r="C58" t="s">
        <v>26</v>
      </c>
      <c r="D58">
        <v>10.7</v>
      </c>
      <c r="E58">
        <v>2.89</v>
      </c>
      <c r="F58" s="1">
        <v>27.861211686297715</v>
      </c>
    </row>
    <row r="59" spans="1:6">
      <c r="A59">
        <v>2019</v>
      </c>
      <c r="B59" t="s">
        <v>2</v>
      </c>
      <c r="C59" t="s">
        <v>26</v>
      </c>
      <c r="D59">
        <v>10</v>
      </c>
      <c r="E59">
        <v>2.52</v>
      </c>
      <c r="F59" s="1">
        <v>18.197008586099841</v>
      </c>
    </row>
    <row r="60" spans="1:6">
      <c r="A60">
        <v>2019</v>
      </c>
      <c r="B60" t="s">
        <v>2</v>
      </c>
      <c r="C60" t="s">
        <v>26</v>
      </c>
      <c r="D60">
        <v>10</v>
      </c>
      <c r="E60">
        <v>1.99</v>
      </c>
      <c r="F60" s="1">
        <v>9.885530946569391</v>
      </c>
    </row>
    <row r="61" spans="1:6">
      <c r="A61">
        <v>2019</v>
      </c>
      <c r="B61" t="s">
        <v>2</v>
      </c>
      <c r="C61" t="s">
        <v>13</v>
      </c>
      <c r="D61">
        <v>10</v>
      </c>
      <c r="E61">
        <v>1.64</v>
      </c>
      <c r="F61" s="1">
        <v>6.6069344800759611</v>
      </c>
    </row>
    <row r="62" spans="1:6">
      <c r="A62">
        <v>2019</v>
      </c>
      <c r="B62" t="s">
        <v>2</v>
      </c>
      <c r="C62" t="s">
        <v>49</v>
      </c>
      <c r="D62">
        <v>10</v>
      </c>
      <c r="E62">
        <v>1.85</v>
      </c>
      <c r="F62" s="1">
        <v>8.4139514164519547</v>
      </c>
    </row>
    <row r="63" spans="1:6">
      <c r="A63">
        <v>2019</v>
      </c>
      <c r="B63" t="s">
        <v>2</v>
      </c>
      <c r="C63" t="s">
        <v>58</v>
      </c>
      <c r="D63">
        <v>10</v>
      </c>
      <c r="E63">
        <v>2.2799999999999998</v>
      </c>
      <c r="F63" s="1">
        <v>13.803842646028851</v>
      </c>
    </row>
    <row r="64" spans="1:6">
      <c r="A64">
        <v>2019</v>
      </c>
      <c r="B64" t="s">
        <v>2</v>
      </c>
      <c r="C64" t="s">
        <v>46</v>
      </c>
      <c r="D64">
        <v>10</v>
      </c>
      <c r="E64">
        <v>2.36</v>
      </c>
      <c r="F64" s="1">
        <v>15.135612484362087</v>
      </c>
    </row>
    <row r="65" spans="1:6">
      <c r="A65">
        <v>2019</v>
      </c>
      <c r="B65" t="s">
        <v>2</v>
      </c>
      <c r="C65" t="s">
        <v>49</v>
      </c>
      <c r="D65">
        <v>10</v>
      </c>
      <c r="E65">
        <v>1.82</v>
      </c>
      <c r="F65" s="1">
        <v>8.1283051616409931</v>
      </c>
    </row>
    <row r="66" spans="1:6">
      <c r="A66">
        <v>2019</v>
      </c>
      <c r="B66" t="s">
        <v>2</v>
      </c>
      <c r="C66" t="s">
        <v>26</v>
      </c>
      <c r="D66">
        <v>10</v>
      </c>
      <c r="E66">
        <v>2.02</v>
      </c>
      <c r="F66" s="1">
        <v>10.232929922807543</v>
      </c>
    </row>
    <row r="67" spans="1:6">
      <c r="A67">
        <v>2019</v>
      </c>
      <c r="B67" t="s">
        <v>7</v>
      </c>
      <c r="C67" t="s">
        <v>34</v>
      </c>
      <c r="D67">
        <v>11.4</v>
      </c>
      <c r="E67">
        <v>2.4900000000000002</v>
      </c>
      <c r="F67" s="1">
        <v>17.579236139586936</v>
      </c>
    </row>
    <row r="68" spans="1:6">
      <c r="A68">
        <v>2019</v>
      </c>
      <c r="B68" t="s">
        <v>2</v>
      </c>
      <c r="C68" t="s">
        <v>26</v>
      </c>
      <c r="D68">
        <v>10</v>
      </c>
      <c r="E68">
        <v>2.31</v>
      </c>
      <c r="F68" s="1">
        <v>14.288939585111036</v>
      </c>
    </row>
    <row r="69" spans="1:6">
      <c r="A69">
        <v>2019</v>
      </c>
      <c r="B69" t="s">
        <v>2</v>
      </c>
      <c r="C69" t="s">
        <v>46</v>
      </c>
      <c r="D69">
        <v>10</v>
      </c>
      <c r="E69">
        <v>2.15</v>
      </c>
      <c r="F69" s="1">
        <v>11.885022274370185</v>
      </c>
    </row>
    <row r="70" spans="1:6">
      <c r="A70">
        <v>2019</v>
      </c>
      <c r="B70" t="s">
        <v>2</v>
      </c>
      <c r="C70" t="s">
        <v>13</v>
      </c>
      <c r="D70">
        <v>10</v>
      </c>
      <c r="E70">
        <v>1.96</v>
      </c>
      <c r="F70" s="1">
        <v>9.5499258602143584</v>
      </c>
    </row>
    <row r="71" spans="1:6">
      <c r="A71">
        <v>2019</v>
      </c>
      <c r="B71" t="s">
        <v>2</v>
      </c>
      <c r="C71" t="s">
        <v>58</v>
      </c>
      <c r="D71">
        <v>10</v>
      </c>
      <c r="E71">
        <v>1.68</v>
      </c>
      <c r="F71" s="1">
        <v>6.9183097091893666</v>
      </c>
    </row>
    <row r="72" spans="1:6">
      <c r="A72">
        <v>2019</v>
      </c>
      <c r="B72" t="s">
        <v>2</v>
      </c>
      <c r="C72" t="s">
        <v>13</v>
      </c>
      <c r="D72">
        <v>15.1</v>
      </c>
      <c r="E72">
        <v>3.13</v>
      </c>
      <c r="F72" s="1">
        <v>36.728230049808474</v>
      </c>
    </row>
    <row r="73" spans="1:6">
      <c r="A73">
        <v>2019</v>
      </c>
      <c r="B73" t="s">
        <v>2</v>
      </c>
      <c r="C73" t="s">
        <v>6</v>
      </c>
      <c r="D73">
        <v>10</v>
      </c>
      <c r="E73">
        <v>3.71</v>
      </c>
      <c r="F73" s="1">
        <v>71.614341021290201</v>
      </c>
    </row>
    <row r="74" spans="1:6">
      <c r="A74">
        <v>2019</v>
      </c>
      <c r="B74" t="s">
        <v>2</v>
      </c>
      <c r="C74" t="s">
        <v>13</v>
      </c>
      <c r="D74">
        <v>10</v>
      </c>
      <c r="E74">
        <v>2.2400000000000002</v>
      </c>
      <c r="F74" s="1">
        <v>13.182567385564075</v>
      </c>
    </row>
    <row r="75" spans="1:6">
      <c r="A75">
        <v>2019</v>
      </c>
      <c r="B75" t="s">
        <v>2</v>
      </c>
      <c r="C75" t="s">
        <v>58</v>
      </c>
      <c r="D75">
        <v>10</v>
      </c>
      <c r="E75">
        <v>2.04</v>
      </c>
      <c r="F75" s="1">
        <v>10.471285480509</v>
      </c>
    </row>
    <row r="76" spans="1:6">
      <c r="A76">
        <v>2019</v>
      </c>
      <c r="B76" t="s">
        <v>2</v>
      </c>
      <c r="C76" t="s">
        <v>13</v>
      </c>
      <c r="D76">
        <v>10</v>
      </c>
      <c r="E76">
        <v>2.63</v>
      </c>
      <c r="F76" s="1">
        <v>20.6538015581053</v>
      </c>
    </row>
    <row r="77" spans="1:6">
      <c r="A77">
        <v>2019</v>
      </c>
      <c r="B77" t="s">
        <v>2</v>
      </c>
      <c r="C77" t="s">
        <v>26</v>
      </c>
      <c r="D77">
        <v>10</v>
      </c>
      <c r="E77">
        <v>1.97</v>
      </c>
      <c r="F77" s="1">
        <v>9.6605087898981381</v>
      </c>
    </row>
    <row r="78" spans="1:6">
      <c r="A78">
        <v>2019</v>
      </c>
      <c r="B78" t="s">
        <v>2</v>
      </c>
      <c r="C78" t="s">
        <v>13</v>
      </c>
      <c r="D78">
        <v>10</v>
      </c>
      <c r="E78">
        <v>4.0199999999999996</v>
      </c>
      <c r="F78" s="1">
        <v>102.32929922807544</v>
      </c>
    </row>
    <row r="79" spans="1:6">
      <c r="A79">
        <v>2019</v>
      </c>
      <c r="B79" t="s">
        <v>2</v>
      </c>
      <c r="C79" t="s">
        <v>6</v>
      </c>
      <c r="D79">
        <v>10</v>
      </c>
      <c r="E79">
        <v>3.63</v>
      </c>
      <c r="F79" s="1">
        <v>65.313055264747263</v>
      </c>
    </row>
    <row r="80" spans="1:6">
      <c r="A80">
        <v>2019</v>
      </c>
      <c r="B80" t="s">
        <v>2</v>
      </c>
      <c r="C80" t="s">
        <v>49</v>
      </c>
      <c r="D80">
        <v>10</v>
      </c>
      <c r="E80">
        <v>2.1</v>
      </c>
      <c r="F80" s="1">
        <v>11.220184543019636</v>
      </c>
    </row>
    <row r="81" spans="1:6">
      <c r="A81">
        <v>2019</v>
      </c>
      <c r="B81" t="s">
        <v>2</v>
      </c>
      <c r="C81" t="s">
        <v>49</v>
      </c>
      <c r="D81">
        <v>10</v>
      </c>
      <c r="E81">
        <v>1.94</v>
      </c>
      <c r="F81" s="1">
        <v>9.3325430079699103</v>
      </c>
    </row>
    <row r="82" spans="1:6">
      <c r="A82">
        <v>2019</v>
      </c>
      <c r="B82" t="s">
        <v>2</v>
      </c>
      <c r="C82" t="s">
        <v>46</v>
      </c>
      <c r="D82">
        <v>11.7</v>
      </c>
      <c r="E82">
        <v>2.2999999999999998</v>
      </c>
      <c r="F82" s="1">
        <v>14.125375446227544</v>
      </c>
    </row>
    <row r="83" spans="1:6">
      <c r="A83">
        <v>2019</v>
      </c>
      <c r="B83" t="s">
        <v>2</v>
      </c>
      <c r="C83" t="s">
        <v>58</v>
      </c>
      <c r="D83">
        <v>10</v>
      </c>
      <c r="E83">
        <v>2.09</v>
      </c>
      <c r="F83" s="1">
        <v>11.091748152624014</v>
      </c>
    </row>
    <row r="84" spans="1:6">
      <c r="A84">
        <v>2019</v>
      </c>
      <c r="B84" t="s">
        <v>2</v>
      </c>
      <c r="C84" t="s">
        <v>13</v>
      </c>
      <c r="D84">
        <v>10</v>
      </c>
      <c r="E84">
        <v>2.46</v>
      </c>
      <c r="F84" s="1">
        <v>16.982436524617448</v>
      </c>
    </row>
    <row r="85" spans="1:6">
      <c r="A85">
        <v>2019</v>
      </c>
      <c r="B85" t="s">
        <v>7</v>
      </c>
      <c r="C85" t="s">
        <v>8</v>
      </c>
      <c r="D85">
        <v>10</v>
      </c>
      <c r="E85">
        <v>2.14</v>
      </c>
      <c r="F85" s="1">
        <v>11.748975549395301</v>
      </c>
    </row>
    <row r="86" spans="1:6">
      <c r="A86">
        <v>2019</v>
      </c>
      <c r="B86" t="s">
        <v>2</v>
      </c>
      <c r="C86" t="s">
        <v>13</v>
      </c>
      <c r="D86">
        <v>10</v>
      </c>
      <c r="E86">
        <v>3.42</v>
      </c>
      <c r="F86" s="1">
        <v>51.28613839913649</v>
      </c>
    </row>
    <row r="87" spans="1:6">
      <c r="A87">
        <v>2019</v>
      </c>
      <c r="B87" t="s">
        <v>2</v>
      </c>
      <c r="C87" t="s">
        <v>13</v>
      </c>
      <c r="D87">
        <v>10</v>
      </c>
      <c r="E87">
        <v>2.88</v>
      </c>
      <c r="F87" s="1">
        <v>27.542287033381665</v>
      </c>
    </row>
    <row r="88" spans="1:6">
      <c r="A88">
        <v>2019</v>
      </c>
      <c r="B88" t="s">
        <v>2</v>
      </c>
      <c r="C88" t="s">
        <v>13</v>
      </c>
      <c r="D88">
        <v>10</v>
      </c>
      <c r="E88">
        <v>3.2</v>
      </c>
      <c r="F88" s="1">
        <v>39.810717055349755</v>
      </c>
    </row>
    <row r="89" spans="1:6">
      <c r="A89">
        <v>2019</v>
      </c>
      <c r="B89" t="s">
        <v>2</v>
      </c>
      <c r="C89" t="s">
        <v>49</v>
      </c>
      <c r="D89">
        <v>10</v>
      </c>
      <c r="E89">
        <v>2.76</v>
      </c>
      <c r="F89" s="1">
        <v>23.988329190194907</v>
      </c>
    </row>
    <row r="90" spans="1:6">
      <c r="A90">
        <v>2019</v>
      </c>
      <c r="B90" t="s">
        <v>2</v>
      </c>
      <c r="C90" t="s">
        <v>13</v>
      </c>
      <c r="D90">
        <v>10</v>
      </c>
      <c r="E90">
        <v>2.63</v>
      </c>
      <c r="F90" s="1">
        <v>20.6538015581053</v>
      </c>
    </row>
    <row r="91" spans="1:6">
      <c r="A91">
        <v>2019</v>
      </c>
      <c r="B91" t="s">
        <v>2</v>
      </c>
      <c r="C91" t="s">
        <v>6</v>
      </c>
      <c r="D91">
        <v>10</v>
      </c>
      <c r="E91">
        <v>2.99</v>
      </c>
      <c r="F91" s="1">
        <v>31.260793671239561</v>
      </c>
    </row>
    <row r="92" spans="1:6">
      <c r="A92">
        <v>2019</v>
      </c>
      <c r="B92" t="s">
        <v>0</v>
      </c>
      <c r="C92" t="s">
        <v>36</v>
      </c>
      <c r="D92">
        <v>10</v>
      </c>
      <c r="E92">
        <v>2.4900000000000002</v>
      </c>
      <c r="F92" s="1">
        <v>17.579236139586936</v>
      </c>
    </row>
    <row r="93" spans="1:6">
      <c r="A93">
        <v>2019</v>
      </c>
      <c r="B93" t="s">
        <v>2</v>
      </c>
      <c r="C93" t="s">
        <v>37</v>
      </c>
      <c r="D93">
        <v>11.9</v>
      </c>
      <c r="E93">
        <v>2.5499999999999998</v>
      </c>
      <c r="F93" s="1">
        <v>18.836490894898009</v>
      </c>
    </row>
    <row r="94" spans="1:6">
      <c r="A94">
        <v>2019</v>
      </c>
      <c r="B94" t="s">
        <v>7</v>
      </c>
      <c r="C94" t="s">
        <v>16</v>
      </c>
      <c r="D94">
        <v>22.2</v>
      </c>
      <c r="E94">
        <v>2.11</v>
      </c>
      <c r="F94" s="1">
        <v>11.350108156723152</v>
      </c>
    </row>
    <row r="95" spans="1:6">
      <c r="A95">
        <v>2019</v>
      </c>
      <c r="B95" t="s">
        <v>2</v>
      </c>
      <c r="C95" t="s">
        <v>26</v>
      </c>
      <c r="D95">
        <v>10</v>
      </c>
      <c r="E95">
        <v>2.14</v>
      </c>
      <c r="F95" s="1">
        <v>11.748975549395301</v>
      </c>
    </row>
    <row r="96" spans="1:6">
      <c r="A96">
        <v>2019</v>
      </c>
      <c r="B96" t="s">
        <v>2</v>
      </c>
      <c r="C96" t="s">
        <v>26</v>
      </c>
      <c r="D96">
        <v>13.6</v>
      </c>
      <c r="E96">
        <v>2.88</v>
      </c>
      <c r="F96" s="1">
        <v>27.542287033381665</v>
      </c>
    </row>
    <row r="97" spans="1:6">
      <c r="A97">
        <v>2019</v>
      </c>
      <c r="B97" t="s">
        <v>2</v>
      </c>
      <c r="C97" t="s">
        <v>42</v>
      </c>
      <c r="D97">
        <v>11.8</v>
      </c>
      <c r="E97">
        <v>2.27</v>
      </c>
      <c r="F97" s="1">
        <v>13.645831365889249</v>
      </c>
    </row>
    <row r="98" spans="1:6">
      <c r="A98">
        <v>2019</v>
      </c>
      <c r="B98" t="s">
        <v>2</v>
      </c>
      <c r="C98" t="s">
        <v>44</v>
      </c>
      <c r="D98">
        <v>16.399999999999999</v>
      </c>
      <c r="E98">
        <v>2.2200000000000002</v>
      </c>
      <c r="F98" s="1">
        <v>12.882495516931346</v>
      </c>
    </row>
    <row r="99" spans="1:6">
      <c r="A99">
        <v>2019</v>
      </c>
      <c r="B99" t="s">
        <v>2</v>
      </c>
      <c r="C99" t="s">
        <v>6</v>
      </c>
      <c r="D99">
        <v>10</v>
      </c>
      <c r="E99">
        <v>2.4300000000000002</v>
      </c>
      <c r="F99" s="1">
        <v>16.405897731995399</v>
      </c>
    </row>
    <row r="100" spans="1:6">
      <c r="A100">
        <v>2019</v>
      </c>
      <c r="B100" t="s">
        <v>19</v>
      </c>
      <c r="C100" t="s">
        <v>19</v>
      </c>
      <c r="D100">
        <v>10</v>
      </c>
      <c r="E100">
        <v>2.58</v>
      </c>
      <c r="F100" s="1">
        <v>19.498445997580465</v>
      </c>
    </row>
    <row r="101" spans="1:6">
      <c r="A101">
        <v>2019</v>
      </c>
      <c r="B101" t="s">
        <v>7</v>
      </c>
      <c r="C101" t="s">
        <v>12</v>
      </c>
      <c r="D101">
        <v>13.7</v>
      </c>
      <c r="E101">
        <v>2.77</v>
      </c>
      <c r="F101" s="1">
        <v>24.266100950824168</v>
      </c>
    </row>
    <row r="102" spans="1:6">
      <c r="A102">
        <v>2019</v>
      </c>
      <c r="B102" t="s">
        <v>7</v>
      </c>
      <c r="C102" t="s">
        <v>8</v>
      </c>
      <c r="D102">
        <v>10</v>
      </c>
      <c r="E102">
        <v>2.2999999999999998</v>
      </c>
      <c r="F102" s="1">
        <v>14.125375446227544</v>
      </c>
    </row>
    <row r="103" spans="1:6">
      <c r="A103">
        <v>2019</v>
      </c>
      <c r="B103" t="s">
        <v>2</v>
      </c>
      <c r="C103" t="s">
        <v>6</v>
      </c>
      <c r="D103">
        <v>10</v>
      </c>
      <c r="E103">
        <v>3.23</v>
      </c>
      <c r="F103" s="1">
        <v>41.209751909733022</v>
      </c>
    </row>
    <row r="104" spans="1:6">
      <c r="A104">
        <v>2019</v>
      </c>
      <c r="B104" t="s">
        <v>2</v>
      </c>
      <c r="C104" t="s">
        <v>13</v>
      </c>
      <c r="D104">
        <v>10</v>
      </c>
      <c r="E104">
        <v>3.24</v>
      </c>
      <c r="F104" s="1">
        <v>41.686938347033561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C03E-6D37-478B-BC28-B7CB78D2C95C}">
  <dimension ref="A1:F39"/>
  <sheetViews>
    <sheetView topLeftCell="A17" workbookViewId="0">
      <selection sqref="A1:F39"/>
    </sheetView>
  </sheetViews>
  <sheetFormatPr defaultRowHeight="14.5"/>
  <sheetData>
    <row r="1" spans="1:6">
      <c r="A1" s="2" t="s">
        <v>52</v>
      </c>
      <c r="B1" s="3" t="s">
        <v>53</v>
      </c>
      <c r="C1" s="4" t="s">
        <v>54</v>
      </c>
      <c r="D1" s="2" t="s">
        <v>55</v>
      </c>
      <c r="E1" s="2" t="s">
        <v>56</v>
      </c>
      <c r="F1" s="4" t="s">
        <v>57</v>
      </c>
    </row>
    <row r="2" spans="1:6">
      <c r="A2">
        <v>2020</v>
      </c>
      <c r="B2" t="s">
        <v>0</v>
      </c>
      <c r="C2" t="s">
        <v>14</v>
      </c>
      <c r="D2">
        <v>10</v>
      </c>
      <c r="E2">
        <v>3</v>
      </c>
      <c r="F2" s="1">
        <v>31.622776601683803</v>
      </c>
    </row>
    <row r="3" spans="1:6">
      <c r="A3">
        <v>2020</v>
      </c>
      <c r="B3" t="s">
        <v>7</v>
      </c>
      <c r="C3" t="s">
        <v>16</v>
      </c>
      <c r="D3">
        <v>18</v>
      </c>
      <c r="E3">
        <v>3.41</v>
      </c>
      <c r="F3" s="1">
        <v>50.699070827470464</v>
      </c>
    </row>
    <row r="4" spans="1:6">
      <c r="A4">
        <v>2020</v>
      </c>
      <c r="B4" t="s">
        <v>0</v>
      </c>
      <c r="C4" t="s">
        <v>24</v>
      </c>
      <c r="D4">
        <v>90.4</v>
      </c>
      <c r="E4">
        <v>3.02</v>
      </c>
      <c r="F4" s="1">
        <v>32.359365692962832</v>
      </c>
    </row>
    <row r="5" spans="1:6">
      <c r="A5">
        <v>2020</v>
      </c>
      <c r="B5" t="s">
        <v>2</v>
      </c>
      <c r="C5" t="s">
        <v>58</v>
      </c>
      <c r="D5">
        <v>16.600000000000001</v>
      </c>
      <c r="E5">
        <v>3.45</v>
      </c>
      <c r="F5" s="1">
        <v>53.088444423098856</v>
      </c>
    </row>
    <row r="6" spans="1:6">
      <c r="A6">
        <v>2020</v>
      </c>
      <c r="B6" t="s">
        <v>7</v>
      </c>
      <c r="C6" t="s">
        <v>12</v>
      </c>
      <c r="D6">
        <v>10</v>
      </c>
      <c r="E6">
        <v>2.23</v>
      </c>
      <c r="F6" s="1">
        <v>13.031667784522995</v>
      </c>
    </row>
    <row r="7" spans="1:6">
      <c r="A7">
        <v>2020</v>
      </c>
      <c r="B7" t="s">
        <v>2</v>
      </c>
      <c r="C7" t="s">
        <v>6</v>
      </c>
      <c r="D7">
        <v>10</v>
      </c>
      <c r="E7">
        <v>2.2999999999999998</v>
      </c>
      <c r="F7" s="1">
        <v>14.125375446227544</v>
      </c>
    </row>
    <row r="8" spans="1:6">
      <c r="A8">
        <v>2020</v>
      </c>
      <c r="B8" t="s">
        <v>7</v>
      </c>
      <c r="C8" t="s">
        <v>16</v>
      </c>
      <c r="D8">
        <v>10.7</v>
      </c>
      <c r="E8">
        <v>3.58</v>
      </c>
      <c r="F8" s="1">
        <v>61.659500186148257</v>
      </c>
    </row>
    <row r="9" spans="1:6">
      <c r="A9">
        <v>2020</v>
      </c>
      <c r="B9" t="s">
        <v>0</v>
      </c>
      <c r="C9" t="s">
        <v>14</v>
      </c>
      <c r="D9">
        <v>95</v>
      </c>
      <c r="E9">
        <v>2.83</v>
      </c>
      <c r="F9" s="1">
        <v>26.001595631652727</v>
      </c>
    </row>
    <row r="10" spans="1:6">
      <c r="A10">
        <v>2020</v>
      </c>
      <c r="B10" t="s">
        <v>2</v>
      </c>
      <c r="C10" t="s">
        <v>13</v>
      </c>
      <c r="D10">
        <v>10</v>
      </c>
      <c r="E10">
        <v>2.2200000000000002</v>
      </c>
      <c r="F10" s="1">
        <v>12.882495516931346</v>
      </c>
    </row>
    <row r="11" spans="1:6">
      <c r="A11">
        <v>2020</v>
      </c>
      <c r="B11" t="s">
        <v>2</v>
      </c>
      <c r="C11" t="s">
        <v>26</v>
      </c>
      <c r="D11">
        <v>10</v>
      </c>
      <c r="E11">
        <v>2.2000000000000002</v>
      </c>
      <c r="F11" s="1">
        <v>12.58925411794168</v>
      </c>
    </row>
    <row r="12" spans="1:6">
      <c r="A12">
        <v>2020</v>
      </c>
      <c r="B12" t="s">
        <v>2</v>
      </c>
      <c r="C12" t="s">
        <v>6</v>
      </c>
      <c r="D12">
        <v>10</v>
      </c>
      <c r="E12">
        <v>3.84</v>
      </c>
      <c r="F12" s="1">
        <v>83.176377110267126</v>
      </c>
    </row>
    <row r="13" spans="1:6">
      <c r="A13">
        <v>2020</v>
      </c>
      <c r="B13" t="s">
        <v>7</v>
      </c>
      <c r="C13" t="s">
        <v>16</v>
      </c>
      <c r="D13">
        <v>13.3</v>
      </c>
      <c r="E13">
        <v>4</v>
      </c>
      <c r="F13" s="1">
        <v>100</v>
      </c>
    </row>
    <row r="14" spans="1:6">
      <c r="A14">
        <v>2020</v>
      </c>
      <c r="B14" t="s">
        <v>3</v>
      </c>
      <c r="C14" t="s">
        <v>17</v>
      </c>
      <c r="D14">
        <v>10</v>
      </c>
      <c r="E14">
        <v>4.3499999999999996</v>
      </c>
      <c r="F14" s="1">
        <v>149.62356560944329</v>
      </c>
    </row>
    <row r="15" spans="1:6">
      <c r="A15">
        <v>2020</v>
      </c>
      <c r="B15" t="s">
        <v>0</v>
      </c>
      <c r="C15" t="s">
        <v>50</v>
      </c>
      <c r="D15">
        <v>10</v>
      </c>
      <c r="E15">
        <v>2.88</v>
      </c>
      <c r="F15" s="1">
        <v>27.542287033381665</v>
      </c>
    </row>
    <row r="16" spans="1:6">
      <c r="A16">
        <v>2020</v>
      </c>
      <c r="B16" t="s">
        <v>0</v>
      </c>
      <c r="C16" t="s">
        <v>50</v>
      </c>
      <c r="D16">
        <v>110.9</v>
      </c>
      <c r="E16">
        <v>3.02</v>
      </c>
      <c r="F16" s="1">
        <v>32.359365692962832</v>
      </c>
    </row>
    <row r="17" spans="1:6">
      <c r="A17">
        <v>2020</v>
      </c>
      <c r="B17" t="s">
        <v>3</v>
      </c>
      <c r="C17" t="s">
        <v>59</v>
      </c>
      <c r="D17">
        <v>15.9</v>
      </c>
      <c r="E17">
        <v>3.7</v>
      </c>
      <c r="F17" s="1">
        <v>70.794578438413865</v>
      </c>
    </row>
    <row r="18" spans="1:6">
      <c r="A18">
        <v>2020</v>
      </c>
      <c r="B18" t="s">
        <v>7</v>
      </c>
      <c r="C18" t="s">
        <v>12</v>
      </c>
      <c r="D18">
        <v>14.5</v>
      </c>
      <c r="E18">
        <v>2.86</v>
      </c>
      <c r="F18" s="1">
        <v>26.915348039269158</v>
      </c>
    </row>
    <row r="19" spans="1:6">
      <c r="A19">
        <v>2020</v>
      </c>
      <c r="B19" t="s">
        <v>2</v>
      </c>
      <c r="C19" t="s">
        <v>6</v>
      </c>
      <c r="D19">
        <v>10</v>
      </c>
      <c r="E19">
        <v>3.24</v>
      </c>
      <c r="F19" s="1">
        <v>41.686938347033561</v>
      </c>
    </row>
    <row r="20" spans="1:6">
      <c r="A20">
        <v>2020</v>
      </c>
      <c r="B20" t="s">
        <v>7</v>
      </c>
      <c r="C20" t="s">
        <v>10</v>
      </c>
      <c r="D20">
        <v>11.2</v>
      </c>
      <c r="E20">
        <v>4.0999999999999996</v>
      </c>
      <c r="F20" s="1">
        <v>112.20184543019634</v>
      </c>
    </row>
    <row r="21" spans="1:6">
      <c r="A21">
        <v>2020</v>
      </c>
      <c r="B21" t="s">
        <v>7</v>
      </c>
      <c r="C21" t="s">
        <v>8</v>
      </c>
      <c r="D21">
        <v>16.2</v>
      </c>
      <c r="E21">
        <v>3.66</v>
      </c>
      <c r="F21" s="1">
        <v>67.60829753919819</v>
      </c>
    </row>
    <row r="22" spans="1:6">
      <c r="A22">
        <v>2020</v>
      </c>
      <c r="B22" t="s">
        <v>2</v>
      </c>
      <c r="C22" t="s">
        <v>6</v>
      </c>
      <c r="D22">
        <v>10</v>
      </c>
      <c r="E22">
        <v>4.34</v>
      </c>
      <c r="F22" s="1">
        <v>147.91083881682084</v>
      </c>
    </row>
    <row r="23" spans="1:6">
      <c r="A23">
        <v>2020</v>
      </c>
      <c r="B23" t="s">
        <v>2</v>
      </c>
      <c r="C23" t="s">
        <v>32</v>
      </c>
      <c r="D23">
        <v>299.2</v>
      </c>
      <c r="E23">
        <v>5.39</v>
      </c>
      <c r="F23" s="1">
        <v>495.45019080479022</v>
      </c>
    </row>
    <row r="24" spans="1:6">
      <c r="A24">
        <v>2020</v>
      </c>
      <c r="B24" t="s">
        <v>3</v>
      </c>
      <c r="C24" t="s">
        <v>23</v>
      </c>
      <c r="D24">
        <v>85.5</v>
      </c>
      <c r="E24">
        <v>2.75</v>
      </c>
      <c r="F24" s="1">
        <v>23.713737056616559</v>
      </c>
    </row>
    <row r="25" spans="1:6">
      <c r="A25">
        <v>2020</v>
      </c>
      <c r="B25" t="s">
        <v>7</v>
      </c>
      <c r="C25" t="s">
        <v>8</v>
      </c>
      <c r="D25">
        <v>11</v>
      </c>
      <c r="E25">
        <v>4.37</v>
      </c>
      <c r="F25" s="1">
        <v>153.10874616820308</v>
      </c>
    </row>
    <row r="26" spans="1:6">
      <c r="A26">
        <v>2020</v>
      </c>
      <c r="B26" t="s">
        <v>3</v>
      </c>
      <c r="C26" t="s">
        <v>5</v>
      </c>
      <c r="D26">
        <v>10</v>
      </c>
      <c r="E26">
        <v>2.4700000000000002</v>
      </c>
      <c r="F26" s="1">
        <v>17.179083871575891</v>
      </c>
    </row>
    <row r="27" spans="1:6">
      <c r="A27">
        <v>2020</v>
      </c>
      <c r="B27" t="s">
        <v>3</v>
      </c>
      <c r="C27" t="s">
        <v>4</v>
      </c>
      <c r="D27">
        <v>78.3</v>
      </c>
      <c r="E27">
        <v>2.63</v>
      </c>
      <c r="F27" s="1">
        <v>20.6538015581053</v>
      </c>
    </row>
    <row r="28" spans="1:6">
      <c r="A28">
        <v>2020</v>
      </c>
      <c r="B28" t="s">
        <v>0</v>
      </c>
      <c r="C28" t="s">
        <v>1</v>
      </c>
      <c r="D28">
        <v>14.5</v>
      </c>
      <c r="E28">
        <v>2.54</v>
      </c>
      <c r="F28" s="1">
        <v>18.62087136662868</v>
      </c>
    </row>
    <row r="29" spans="1:6">
      <c r="A29">
        <v>2020</v>
      </c>
      <c r="B29" t="s">
        <v>7</v>
      </c>
      <c r="C29" t="s">
        <v>16</v>
      </c>
      <c r="D29">
        <v>78</v>
      </c>
      <c r="E29">
        <v>2.79</v>
      </c>
      <c r="F29" s="1">
        <v>24.831331052955715</v>
      </c>
    </row>
    <row r="30" spans="1:6">
      <c r="A30">
        <v>2020</v>
      </c>
      <c r="B30" t="s">
        <v>7</v>
      </c>
      <c r="C30" t="s">
        <v>34</v>
      </c>
      <c r="D30">
        <v>165.6</v>
      </c>
      <c r="E30">
        <v>3.38</v>
      </c>
      <c r="F30" s="1">
        <v>48.977881936844632</v>
      </c>
    </row>
    <row r="31" spans="1:6">
      <c r="A31">
        <v>2020</v>
      </c>
      <c r="B31" t="s">
        <v>3</v>
      </c>
      <c r="C31" t="s">
        <v>23</v>
      </c>
      <c r="D31">
        <v>87.8</v>
      </c>
      <c r="E31">
        <v>4.2</v>
      </c>
      <c r="F31" s="1">
        <v>125.89254117941677</v>
      </c>
    </row>
    <row r="32" spans="1:6">
      <c r="A32">
        <v>2020</v>
      </c>
      <c r="B32" t="s">
        <v>0</v>
      </c>
      <c r="C32" t="s">
        <v>27</v>
      </c>
      <c r="D32">
        <v>86.2</v>
      </c>
      <c r="E32">
        <v>2.65</v>
      </c>
      <c r="F32" s="1">
        <v>21.134890398366473</v>
      </c>
    </row>
    <row r="33" spans="1:6">
      <c r="A33">
        <v>2020</v>
      </c>
      <c r="B33" t="s">
        <v>0</v>
      </c>
      <c r="C33" t="s">
        <v>36</v>
      </c>
      <c r="D33">
        <v>93.9</v>
      </c>
      <c r="E33">
        <v>2.52</v>
      </c>
      <c r="F33" s="1">
        <v>18.197008586099841</v>
      </c>
    </row>
    <row r="34" spans="1:6">
      <c r="A34">
        <v>2020</v>
      </c>
      <c r="B34" t="s">
        <v>19</v>
      </c>
      <c r="C34" t="s">
        <v>48</v>
      </c>
      <c r="D34">
        <v>37.9</v>
      </c>
      <c r="E34">
        <v>2.94</v>
      </c>
      <c r="F34" s="1">
        <v>29.512092266663863</v>
      </c>
    </row>
    <row r="35" spans="1:6">
      <c r="A35">
        <v>2020</v>
      </c>
      <c r="B35" t="s">
        <v>0</v>
      </c>
      <c r="C35" t="s">
        <v>36</v>
      </c>
      <c r="D35">
        <v>136.19999999999999</v>
      </c>
      <c r="E35">
        <v>2.6</v>
      </c>
      <c r="F35" s="1">
        <v>19.952623149688804</v>
      </c>
    </row>
    <row r="36" spans="1:6">
      <c r="A36">
        <v>2020</v>
      </c>
      <c r="B36" t="s">
        <v>7</v>
      </c>
      <c r="C36" t="s">
        <v>10</v>
      </c>
      <c r="D36">
        <v>16.8</v>
      </c>
      <c r="E36">
        <v>2.39</v>
      </c>
      <c r="F36" s="1">
        <v>15.6675107010815</v>
      </c>
    </row>
    <row r="37" spans="1:6">
      <c r="A37">
        <v>2020</v>
      </c>
      <c r="B37" t="s">
        <v>0</v>
      </c>
      <c r="C37" t="s">
        <v>15</v>
      </c>
      <c r="D37">
        <v>55.2</v>
      </c>
      <c r="E37">
        <v>2.74</v>
      </c>
      <c r="F37" s="1">
        <v>23.442288153199236</v>
      </c>
    </row>
    <row r="38" spans="1:6">
      <c r="A38">
        <v>2020</v>
      </c>
      <c r="B38" t="s">
        <v>2</v>
      </c>
      <c r="C38" t="s">
        <v>6</v>
      </c>
      <c r="D38">
        <v>10.199999999999999</v>
      </c>
      <c r="E38">
        <v>3.79</v>
      </c>
      <c r="F38" s="1">
        <v>78.523563461007228</v>
      </c>
    </row>
    <row r="39" spans="1:6">
      <c r="A39">
        <v>2020</v>
      </c>
      <c r="B39" t="s">
        <v>7</v>
      </c>
      <c r="C39" t="s">
        <v>10</v>
      </c>
      <c r="D39">
        <v>10</v>
      </c>
      <c r="E39">
        <v>3.16</v>
      </c>
      <c r="F39" s="1">
        <v>38.018939632056139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D956-4D54-4EB1-BE3F-6B3F41A26172}">
  <dimension ref="A1:F63"/>
  <sheetViews>
    <sheetView workbookViewId="0">
      <selection sqref="A1:F1"/>
    </sheetView>
  </sheetViews>
  <sheetFormatPr defaultRowHeight="14.5"/>
  <sheetData>
    <row r="1" spans="1:6">
      <c r="A1" s="2" t="s">
        <v>52</v>
      </c>
      <c r="B1" s="3" t="s">
        <v>53</v>
      </c>
      <c r="C1" s="4" t="s">
        <v>54</v>
      </c>
      <c r="D1" s="2" t="s">
        <v>55</v>
      </c>
      <c r="E1" s="2" t="s">
        <v>56</v>
      </c>
      <c r="F1" s="4" t="s">
        <v>57</v>
      </c>
    </row>
    <row r="2" spans="1:6">
      <c r="A2">
        <v>2021</v>
      </c>
      <c r="B2" t="s">
        <v>7</v>
      </c>
      <c r="C2" t="s">
        <v>16</v>
      </c>
      <c r="D2">
        <v>18.2</v>
      </c>
      <c r="E2">
        <v>1.97</v>
      </c>
      <c r="F2" s="1">
        <v>9.6605087898981381</v>
      </c>
    </row>
    <row r="3" spans="1:6">
      <c r="A3">
        <v>2021</v>
      </c>
      <c r="B3" t="s">
        <v>7</v>
      </c>
      <c r="C3" t="s">
        <v>16</v>
      </c>
      <c r="D3">
        <v>18.2</v>
      </c>
      <c r="E3">
        <v>1.97</v>
      </c>
      <c r="F3" s="1">
        <v>9.6605087898981381</v>
      </c>
    </row>
    <row r="4" spans="1:6">
      <c r="A4">
        <v>2021</v>
      </c>
      <c r="B4" t="s">
        <v>0</v>
      </c>
      <c r="C4" t="s">
        <v>15</v>
      </c>
      <c r="D4">
        <v>134.30000000000001</v>
      </c>
      <c r="E4">
        <v>3.31</v>
      </c>
      <c r="F4" s="1">
        <v>45.185594437492263</v>
      </c>
    </row>
    <row r="5" spans="1:6">
      <c r="A5">
        <v>2021</v>
      </c>
      <c r="B5" t="s">
        <v>7</v>
      </c>
      <c r="C5" t="s">
        <v>8</v>
      </c>
      <c r="D5">
        <v>10</v>
      </c>
      <c r="E5">
        <v>4.91</v>
      </c>
      <c r="F5" s="1">
        <v>285.10182675039107</v>
      </c>
    </row>
    <row r="6" spans="1:6">
      <c r="A6">
        <v>2021</v>
      </c>
      <c r="B6" t="s">
        <v>0</v>
      </c>
      <c r="C6" t="s">
        <v>50</v>
      </c>
      <c r="D6">
        <v>84.8</v>
      </c>
      <c r="E6">
        <v>2.67</v>
      </c>
      <c r="F6" s="1">
        <v>21.627185237270204</v>
      </c>
    </row>
    <row r="7" spans="1:6">
      <c r="A7">
        <v>2021</v>
      </c>
      <c r="B7" t="s">
        <v>7</v>
      </c>
      <c r="C7" t="s">
        <v>16</v>
      </c>
      <c r="D7">
        <v>61.4</v>
      </c>
      <c r="E7">
        <v>2.7</v>
      </c>
      <c r="F7" s="1">
        <v>22.387211385683404</v>
      </c>
    </row>
    <row r="8" spans="1:6">
      <c r="A8">
        <v>2021</v>
      </c>
      <c r="B8" t="s">
        <v>0</v>
      </c>
      <c r="C8" t="s">
        <v>21</v>
      </c>
      <c r="D8">
        <v>106.3</v>
      </c>
      <c r="E8">
        <v>2.59</v>
      </c>
      <c r="F8" s="1">
        <v>19.724227361148539</v>
      </c>
    </row>
    <row r="9" spans="1:6">
      <c r="A9">
        <v>2021</v>
      </c>
      <c r="B9" t="s">
        <v>0</v>
      </c>
      <c r="C9" t="s">
        <v>21</v>
      </c>
      <c r="D9">
        <v>106.3</v>
      </c>
      <c r="E9">
        <v>2.59</v>
      </c>
      <c r="F9" s="1">
        <v>19.724227361148539</v>
      </c>
    </row>
    <row r="10" spans="1:6">
      <c r="A10">
        <v>2021</v>
      </c>
      <c r="B10" t="s">
        <v>7</v>
      </c>
      <c r="C10" t="s">
        <v>12</v>
      </c>
      <c r="D10">
        <v>180.1</v>
      </c>
      <c r="E10">
        <v>2.91</v>
      </c>
      <c r="F10" s="1">
        <v>28.510182675039101</v>
      </c>
    </row>
    <row r="11" spans="1:6">
      <c r="A11">
        <v>2021</v>
      </c>
      <c r="B11" t="s">
        <v>0</v>
      </c>
      <c r="C11" t="s">
        <v>30</v>
      </c>
      <c r="D11">
        <v>10</v>
      </c>
      <c r="E11">
        <v>2.77</v>
      </c>
      <c r="F11" s="1">
        <v>24.266100950824168</v>
      </c>
    </row>
    <row r="12" spans="1:6">
      <c r="A12">
        <v>2021</v>
      </c>
      <c r="B12" t="s">
        <v>0</v>
      </c>
      <c r="C12" t="s">
        <v>30</v>
      </c>
      <c r="D12">
        <v>10</v>
      </c>
      <c r="E12">
        <v>2.77</v>
      </c>
      <c r="F12" s="1">
        <v>24.266100950824168</v>
      </c>
    </row>
    <row r="13" spans="1:6">
      <c r="A13">
        <v>2021</v>
      </c>
      <c r="B13" t="s">
        <v>2</v>
      </c>
      <c r="C13" t="s">
        <v>33</v>
      </c>
      <c r="D13">
        <v>160.30000000000001</v>
      </c>
      <c r="E13">
        <v>2.9</v>
      </c>
      <c r="F13" s="1">
        <v>28.183829312644548</v>
      </c>
    </row>
    <row r="14" spans="1:6">
      <c r="A14">
        <v>2021</v>
      </c>
      <c r="B14" t="s">
        <v>2</v>
      </c>
      <c r="C14" t="s">
        <v>33</v>
      </c>
      <c r="D14">
        <v>160.30000000000001</v>
      </c>
      <c r="E14">
        <v>2.9</v>
      </c>
      <c r="F14" s="1">
        <v>28.183829312644548</v>
      </c>
    </row>
    <row r="15" spans="1:6">
      <c r="A15">
        <v>2021</v>
      </c>
      <c r="B15" t="s">
        <v>7</v>
      </c>
      <c r="C15" t="s">
        <v>12</v>
      </c>
      <c r="D15">
        <v>21</v>
      </c>
      <c r="E15">
        <v>2.66</v>
      </c>
      <c r="F15" s="1">
        <v>21.379620895022335</v>
      </c>
    </row>
    <row r="16" spans="1:6">
      <c r="A16">
        <v>2021</v>
      </c>
      <c r="B16" t="s">
        <v>7</v>
      </c>
      <c r="C16" t="s">
        <v>12</v>
      </c>
      <c r="D16">
        <v>11</v>
      </c>
      <c r="E16">
        <v>2.85</v>
      </c>
      <c r="F16" s="1">
        <v>26.607250597988113</v>
      </c>
    </row>
    <row r="17" spans="1:6">
      <c r="A17">
        <v>2021</v>
      </c>
      <c r="B17" t="s">
        <v>0</v>
      </c>
      <c r="C17" t="s">
        <v>30</v>
      </c>
      <c r="D17">
        <v>11.9</v>
      </c>
      <c r="E17">
        <v>2.35</v>
      </c>
      <c r="F17" s="1">
        <v>14.96235656094434</v>
      </c>
    </row>
    <row r="18" spans="1:6">
      <c r="A18">
        <v>2021</v>
      </c>
      <c r="B18" t="s">
        <v>0</v>
      </c>
      <c r="C18" t="s">
        <v>30</v>
      </c>
      <c r="D18">
        <v>11.9</v>
      </c>
      <c r="E18">
        <v>2.35</v>
      </c>
      <c r="F18" s="1">
        <v>14.96235656094434</v>
      </c>
    </row>
    <row r="19" spans="1:6">
      <c r="A19">
        <v>2021</v>
      </c>
      <c r="B19" t="s">
        <v>7</v>
      </c>
      <c r="C19" t="s">
        <v>16</v>
      </c>
      <c r="D19">
        <v>11</v>
      </c>
      <c r="E19">
        <v>2.38</v>
      </c>
      <c r="F19" s="1">
        <v>15.488166189124817</v>
      </c>
    </row>
    <row r="20" spans="1:6">
      <c r="A20">
        <v>2021</v>
      </c>
      <c r="B20" t="s">
        <v>2</v>
      </c>
      <c r="C20" t="s">
        <v>58</v>
      </c>
      <c r="D20">
        <v>18.7</v>
      </c>
      <c r="E20">
        <v>2.11</v>
      </c>
      <c r="F20" s="1">
        <v>11.350108156723152</v>
      </c>
    </row>
    <row r="21" spans="1:6">
      <c r="A21">
        <v>2021</v>
      </c>
      <c r="B21" t="s">
        <v>7</v>
      </c>
      <c r="C21" t="s">
        <v>8</v>
      </c>
      <c r="D21">
        <v>24.8</v>
      </c>
      <c r="E21">
        <v>2.1800000000000002</v>
      </c>
      <c r="F21" s="1">
        <v>12.302687708123818</v>
      </c>
    </row>
    <row r="22" spans="1:6">
      <c r="A22">
        <v>2021</v>
      </c>
      <c r="B22" t="s">
        <v>7</v>
      </c>
      <c r="C22" t="s">
        <v>8</v>
      </c>
      <c r="D22">
        <v>24.8</v>
      </c>
      <c r="E22">
        <v>2.1800000000000002</v>
      </c>
      <c r="F22" s="1">
        <v>12.302687708123818</v>
      </c>
    </row>
    <row r="23" spans="1:6">
      <c r="A23">
        <v>2021</v>
      </c>
      <c r="B23" t="s">
        <v>2</v>
      </c>
      <c r="C23" t="s">
        <v>6</v>
      </c>
      <c r="D23">
        <v>15.5</v>
      </c>
      <c r="E23">
        <v>1.91</v>
      </c>
      <c r="F23" s="1">
        <v>9.0157113760595706</v>
      </c>
    </row>
    <row r="24" spans="1:6">
      <c r="A24">
        <v>2021</v>
      </c>
      <c r="B24" t="s">
        <v>2</v>
      </c>
      <c r="C24" t="s">
        <v>6</v>
      </c>
      <c r="D24">
        <v>15.5</v>
      </c>
      <c r="E24">
        <v>1.91</v>
      </c>
      <c r="F24" s="1">
        <v>9.0157113760595706</v>
      </c>
    </row>
    <row r="25" spans="1:6">
      <c r="A25">
        <v>2021</v>
      </c>
      <c r="B25" t="s">
        <v>0</v>
      </c>
      <c r="C25" t="s">
        <v>21</v>
      </c>
      <c r="D25">
        <v>96.9</v>
      </c>
      <c r="E25">
        <v>2.37</v>
      </c>
      <c r="F25" s="1">
        <v>15.310874616820305</v>
      </c>
    </row>
    <row r="26" spans="1:6">
      <c r="A26">
        <v>2021</v>
      </c>
      <c r="B26" t="s">
        <v>0</v>
      </c>
      <c r="C26" t="s">
        <v>21</v>
      </c>
      <c r="D26">
        <v>96.9</v>
      </c>
      <c r="E26">
        <v>2.37</v>
      </c>
      <c r="F26" s="1">
        <v>15.310874616820305</v>
      </c>
    </row>
    <row r="27" spans="1:6">
      <c r="A27">
        <v>2021</v>
      </c>
      <c r="B27" t="s">
        <v>2</v>
      </c>
      <c r="C27" t="s">
        <v>6</v>
      </c>
      <c r="D27">
        <v>10</v>
      </c>
      <c r="E27">
        <v>2.0499999999999998</v>
      </c>
      <c r="F27" s="1">
        <v>10.592537251772889</v>
      </c>
    </row>
    <row r="28" spans="1:6">
      <c r="A28">
        <v>2021</v>
      </c>
      <c r="B28" t="s">
        <v>0</v>
      </c>
      <c r="C28" t="s">
        <v>50</v>
      </c>
      <c r="D28">
        <v>94.2</v>
      </c>
      <c r="E28">
        <v>2.4300000000000002</v>
      </c>
      <c r="F28" s="1">
        <v>16.405897731995399</v>
      </c>
    </row>
    <row r="29" spans="1:6">
      <c r="A29">
        <v>2021</v>
      </c>
      <c r="B29" t="s">
        <v>0</v>
      </c>
      <c r="C29" t="s">
        <v>50</v>
      </c>
      <c r="D29">
        <v>94.2</v>
      </c>
      <c r="E29">
        <v>2.4300000000000002</v>
      </c>
      <c r="F29" s="1">
        <v>16.405897731995399</v>
      </c>
    </row>
    <row r="30" spans="1:6">
      <c r="A30">
        <v>2021</v>
      </c>
      <c r="B30" t="s">
        <v>0</v>
      </c>
      <c r="C30" t="s">
        <v>50</v>
      </c>
      <c r="D30">
        <v>94.2</v>
      </c>
      <c r="E30">
        <v>2.4300000000000002</v>
      </c>
      <c r="F30" s="1">
        <v>16.405897731995399</v>
      </c>
    </row>
    <row r="31" spans="1:6">
      <c r="A31">
        <v>2021</v>
      </c>
      <c r="B31" t="s">
        <v>0</v>
      </c>
      <c r="C31" t="s">
        <v>21</v>
      </c>
      <c r="D31">
        <v>93.7</v>
      </c>
      <c r="E31">
        <v>3.13</v>
      </c>
      <c r="F31" s="1">
        <v>36.728230049808474</v>
      </c>
    </row>
    <row r="32" spans="1:6">
      <c r="A32">
        <v>2021</v>
      </c>
      <c r="B32" t="s">
        <v>0</v>
      </c>
      <c r="C32" t="s">
        <v>21</v>
      </c>
      <c r="D32">
        <v>93.7</v>
      </c>
      <c r="E32">
        <v>3.13</v>
      </c>
      <c r="F32" s="1">
        <v>36.728230049808474</v>
      </c>
    </row>
    <row r="33" spans="1:6">
      <c r="A33">
        <v>2021</v>
      </c>
      <c r="B33" t="s">
        <v>7</v>
      </c>
      <c r="C33" t="s">
        <v>12</v>
      </c>
      <c r="D33">
        <v>10</v>
      </c>
      <c r="E33">
        <v>3.53</v>
      </c>
      <c r="F33" s="1">
        <v>58.210321777087145</v>
      </c>
    </row>
    <row r="34" spans="1:6">
      <c r="A34">
        <v>2021</v>
      </c>
      <c r="B34" t="s">
        <v>0</v>
      </c>
      <c r="C34" t="s">
        <v>14</v>
      </c>
      <c r="D34">
        <v>104.2</v>
      </c>
      <c r="E34">
        <v>2.17</v>
      </c>
      <c r="F34" s="1">
        <v>12.161860006463684</v>
      </c>
    </row>
    <row r="35" spans="1:6">
      <c r="A35">
        <v>2021</v>
      </c>
      <c r="B35" t="s">
        <v>7</v>
      </c>
      <c r="C35" t="s">
        <v>16</v>
      </c>
      <c r="D35">
        <v>16.8</v>
      </c>
      <c r="E35">
        <v>2.4</v>
      </c>
      <c r="F35" s="1">
        <v>15.848931924611136</v>
      </c>
    </row>
    <row r="36" spans="1:6">
      <c r="A36">
        <v>2021</v>
      </c>
      <c r="B36" t="s">
        <v>7</v>
      </c>
      <c r="C36" t="s">
        <v>16</v>
      </c>
      <c r="D36">
        <v>16.8</v>
      </c>
      <c r="E36">
        <v>2.4</v>
      </c>
      <c r="F36" s="1">
        <v>15.848931924611136</v>
      </c>
    </row>
    <row r="37" spans="1:6">
      <c r="A37">
        <v>2021</v>
      </c>
      <c r="B37" t="s">
        <v>2</v>
      </c>
      <c r="C37" t="s">
        <v>6</v>
      </c>
      <c r="D37">
        <v>18.3</v>
      </c>
      <c r="E37">
        <v>2.95</v>
      </c>
      <c r="F37" s="1">
        <v>29.853826189179614</v>
      </c>
    </row>
    <row r="38" spans="1:6">
      <c r="A38">
        <v>2021</v>
      </c>
      <c r="B38" t="s">
        <v>7</v>
      </c>
      <c r="C38" t="s">
        <v>10</v>
      </c>
      <c r="D38">
        <v>10</v>
      </c>
      <c r="E38">
        <v>2.6</v>
      </c>
      <c r="F38" s="1">
        <v>19.952623149688804</v>
      </c>
    </row>
    <row r="39" spans="1:6">
      <c r="A39">
        <v>2021</v>
      </c>
      <c r="B39" t="s">
        <v>3</v>
      </c>
      <c r="C39" t="s">
        <v>29</v>
      </c>
      <c r="D39">
        <v>85.3</v>
      </c>
      <c r="E39">
        <v>2.13</v>
      </c>
      <c r="F39" s="1">
        <v>11.614486138403429</v>
      </c>
    </row>
    <row r="40" spans="1:6">
      <c r="A40">
        <v>2021</v>
      </c>
      <c r="B40" t="s">
        <v>3</v>
      </c>
      <c r="C40" t="s">
        <v>29</v>
      </c>
      <c r="D40">
        <v>85.3</v>
      </c>
      <c r="E40">
        <v>2.13</v>
      </c>
      <c r="F40" s="1">
        <v>11.614486138403429</v>
      </c>
    </row>
    <row r="41" spans="1:6">
      <c r="A41">
        <v>2021</v>
      </c>
      <c r="B41" t="s">
        <v>7</v>
      </c>
      <c r="C41" t="s">
        <v>16</v>
      </c>
      <c r="D41">
        <v>12.1</v>
      </c>
      <c r="E41">
        <v>3.38</v>
      </c>
      <c r="F41" s="1">
        <v>48.977881936844632</v>
      </c>
    </row>
    <row r="42" spans="1:6">
      <c r="A42">
        <v>2021</v>
      </c>
      <c r="B42" t="s">
        <v>7</v>
      </c>
      <c r="C42" t="s">
        <v>8</v>
      </c>
      <c r="D42">
        <v>10</v>
      </c>
      <c r="E42">
        <v>2.46</v>
      </c>
      <c r="F42" s="1">
        <v>16.982436524617448</v>
      </c>
    </row>
    <row r="43" spans="1:6">
      <c r="A43">
        <v>2021</v>
      </c>
      <c r="B43" t="s">
        <v>7</v>
      </c>
      <c r="C43" t="s">
        <v>8</v>
      </c>
      <c r="D43">
        <v>10</v>
      </c>
      <c r="E43">
        <v>2.46</v>
      </c>
      <c r="F43" s="1">
        <v>16.982436524617448</v>
      </c>
    </row>
    <row r="44" spans="1:6">
      <c r="A44">
        <v>2021</v>
      </c>
      <c r="B44" t="s">
        <v>19</v>
      </c>
      <c r="C44" t="s">
        <v>19</v>
      </c>
      <c r="D44">
        <v>17.7</v>
      </c>
      <c r="E44">
        <v>2.52</v>
      </c>
      <c r="F44" s="1">
        <v>18.197008586099841</v>
      </c>
    </row>
    <row r="45" spans="1:6">
      <c r="A45">
        <v>2021</v>
      </c>
      <c r="B45" t="s">
        <v>3</v>
      </c>
      <c r="C45" t="s">
        <v>23</v>
      </c>
      <c r="D45">
        <v>92.2</v>
      </c>
      <c r="E45">
        <v>2.36</v>
      </c>
      <c r="F45" s="1">
        <v>15.135612484362087</v>
      </c>
    </row>
    <row r="46" spans="1:6">
      <c r="A46">
        <v>2021</v>
      </c>
      <c r="B46" t="s">
        <v>0</v>
      </c>
      <c r="C46" t="s">
        <v>15</v>
      </c>
      <c r="D46">
        <v>88.8</v>
      </c>
      <c r="E46">
        <v>2.6</v>
      </c>
      <c r="F46" s="1">
        <v>19.952623149688804</v>
      </c>
    </row>
    <row r="47" spans="1:6">
      <c r="A47">
        <v>2021</v>
      </c>
      <c r="B47" t="s">
        <v>7</v>
      </c>
      <c r="C47" t="s">
        <v>12</v>
      </c>
      <c r="D47">
        <v>275.8</v>
      </c>
      <c r="E47">
        <v>3.48</v>
      </c>
      <c r="F47" s="1">
        <v>54.95408738576247</v>
      </c>
    </row>
    <row r="48" spans="1:6">
      <c r="A48">
        <v>2021</v>
      </c>
      <c r="B48" t="s">
        <v>0</v>
      </c>
      <c r="C48" t="s">
        <v>36</v>
      </c>
      <c r="D48">
        <v>100.4</v>
      </c>
      <c r="E48">
        <v>2.5499999999999998</v>
      </c>
      <c r="F48" s="1">
        <v>18.836490894898009</v>
      </c>
    </row>
    <row r="49" spans="1:6">
      <c r="A49">
        <v>2021</v>
      </c>
      <c r="B49" t="s">
        <v>3</v>
      </c>
      <c r="C49" t="s">
        <v>23</v>
      </c>
      <c r="D49">
        <v>97.8</v>
      </c>
      <c r="E49">
        <v>2.59</v>
      </c>
      <c r="F49" s="1">
        <v>19.724227361148539</v>
      </c>
    </row>
    <row r="50" spans="1:6">
      <c r="A50">
        <v>2021</v>
      </c>
      <c r="B50" t="s">
        <v>7</v>
      </c>
      <c r="C50" t="s">
        <v>12</v>
      </c>
      <c r="D50">
        <v>10</v>
      </c>
      <c r="E50">
        <v>2.6</v>
      </c>
      <c r="F50" s="1">
        <v>19.952623149688804</v>
      </c>
    </row>
    <row r="51" spans="1:6">
      <c r="A51">
        <v>2021</v>
      </c>
      <c r="B51" t="s">
        <v>0</v>
      </c>
      <c r="C51" t="s">
        <v>36</v>
      </c>
      <c r="D51">
        <v>89</v>
      </c>
      <c r="E51">
        <v>2.4500000000000002</v>
      </c>
      <c r="F51" s="1">
        <v>16.788040181225607</v>
      </c>
    </row>
    <row r="52" spans="1:6">
      <c r="A52">
        <v>2021</v>
      </c>
      <c r="B52" t="s">
        <v>0</v>
      </c>
      <c r="C52" t="s">
        <v>24</v>
      </c>
      <c r="D52">
        <v>109.7</v>
      </c>
      <c r="E52">
        <v>2.42</v>
      </c>
      <c r="F52" s="1">
        <v>16.218100973589298</v>
      </c>
    </row>
    <row r="53" spans="1:6">
      <c r="A53">
        <v>2021</v>
      </c>
      <c r="B53" t="s">
        <v>2</v>
      </c>
      <c r="C53" t="s">
        <v>6</v>
      </c>
      <c r="D53">
        <v>10.4</v>
      </c>
      <c r="E53">
        <v>3.72</v>
      </c>
      <c r="F53" s="1">
        <v>72.443596007499067</v>
      </c>
    </row>
    <row r="54" spans="1:6">
      <c r="A54">
        <v>2021</v>
      </c>
      <c r="B54" t="s">
        <v>7</v>
      </c>
      <c r="C54" t="s">
        <v>8</v>
      </c>
      <c r="D54">
        <v>13</v>
      </c>
      <c r="E54">
        <v>1.98</v>
      </c>
      <c r="F54" s="1">
        <v>9.7723722095581103</v>
      </c>
    </row>
    <row r="55" spans="1:6">
      <c r="A55">
        <v>2021</v>
      </c>
      <c r="B55" t="s">
        <v>2</v>
      </c>
      <c r="C55" t="s">
        <v>13</v>
      </c>
      <c r="D55">
        <v>10</v>
      </c>
      <c r="E55">
        <v>1.72</v>
      </c>
      <c r="F55" s="1">
        <v>7.2443596007499025</v>
      </c>
    </row>
    <row r="56" spans="1:6">
      <c r="A56">
        <v>2021</v>
      </c>
      <c r="B56" t="s">
        <v>2</v>
      </c>
      <c r="C56" t="s">
        <v>13</v>
      </c>
      <c r="D56">
        <v>24.2</v>
      </c>
      <c r="E56">
        <v>1.26</v>
      </c>
      <c r="F56" s="1">
        <v>4.2657951880159271</v>
      </c>
    </row>
    <row r="57" spans="1:6">
      <c r="A57">
        <v>2021</v>
      </c>
      <c r="B57" t="s">
        <v>7</v>
      </c>
      <c r="C57" t="s">
        <v>12</v>
      </c>
      <c r="D57">
        <v>12.4</v>
      </c>
      <c r="E57">
        <v>2.48</v>
      </c>
      <c r="F57" s="1">
        <v>17.378008287493756</v>
      </c>
    </row>
    <row r="58" spans="1:6">
      <c r="A58">
        <v>2021</v>
      </c>
      <c r="B58" t="s">
        <v>0</v>
      </c>
      <c r="C58" t="s">
        <v>30</v>
      </c>
      <c r="D58">
        <v>92.5</v>
      </c>
      <c r="E58">
        <v>2.59</v>
      </c>
      <c r="F58" s="1">
        <v>19.724227361148539</v>
      </c>
    </row>
    <row r="59" spans="1:6">
      <c r="A59">
        <v>2021</v>
      </c>
      <c r="B59" t="s">
        <v>0</v>
      </c>
      <c r="C59" t="s">
        <v>30</v>
      </c>
      <c r="D59">
        <v>92.5</v>
      </c>
      <c r="E59">
        <v>2.59</v>
      </c>
      <c r="F59" s="1">
        <v>19.724227361148539</v>
      </c>
    </row>
    <row r="60" spans="1:6">
      <c r="A60">
        <v>2021</v>
      </c>
      <c r="B60" t="s">
        <v>2</v>
      </c>
      <c r="C60" t="s">
        <v>49</v>
      </c>
      <c r="D60">
        <v>100.4</v>
      </c>
      <c r="E60">
        <v>2.5</v>
      </c>
      <c r="F60" s="1">
        <v>17.782794100389236</v>
      </c>
    </row>
    <row r="61" spans="1:6">
      <c r="A61">
        <v>2021</v>
      </c>
      <c r="B61" t="s">
        <v>7</v>
      </c>
      <c r="C61" t="s">
        <v>16</v>
      </c>
      <c r="D61">
        <v>12.5</v>
      </c>
      <c r="E61">
        <v>2.57</v>
      </c>
      <c r="F61" s="1">
        <v>19.275249131909362</v>
      </c>
    </row>
    <row r="62" spans="1:6">
      <c r="A62">
        <v>2021</v>
      </c>
      <c r="B62" t="s">
        <v>7</v>
      </c>
      <c r="C62" t="s">
        <v>16</v>
      </c>
      <c r="D62">
        <v>12.5</v>
      </c>
      <c r="E62">
        <v>2.57</v>
      </c>
      <c r="F62" s="1">
        <v>19.275249131909362</v>
      </c>
    </row>
    <row r="63" spans="1:6">
      <c r="A63">
        <v>2021</v>
      </c>
      <c r="B63" t="s">
        <v>7</v>
      </c>
      <c r="C63" t="s">
        <v>12</v>
      </c>
      <c r="D63">
        <v>10</v>
      </c>
      <c r="E63">
        <v>3.81</v>
      </c>
      <c r="F63" s="1">
        <v>80.35261221856176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FFA4-A206-4882-B83B-6D72267533E4}">
  <dimension ref="A1:F54"/>
  <sheetViews>
    <sheetView topLeftCell="A17" workbookViewId="0">
      <selection activeCell="H38" sqref="H38"/>
    </sheetView>
  </sheetViews>
  <sheetFormatPr defaultRowHeight="14.5"/>
  <sheetData>
    <row r="1" spans="1:6">
      <c r="A1" s="2" t="s">
        <v>52</v>
      </c>
      <c r="B1" s="3" t="s">
        <v>53</v>
      </c>
      <c r="C1" s="4" t="s">
        <v>54</v>
      </c>
      <c r="D1" s="2" t="s">
        <v>55</v>
      </c>
      <c r="E1" s="2" t="s">
        <v>56</v>
      </c>
      <c r="F1" s="4" t="s">
        <v>57</v>
      </c>
    </row>
    <row r="2" spans="1:6">
      <c r="A2">
        <v>2022</v>
      </c>
      <c r="B2" t="s">
        <v>0</v>
      </c>
      <c r="C2" t="s">
        <v>60</v>
      </c>
      <c r="D2">
        <v>86.9</v>
      </c>
      <c r="E2">
        <v>3.74</v>
      </c>
      <c r="F2" s="1">
        <v>74.131024130091816</v>
      </c>
    </row>
    <row r="3" spans="1:6">
      <c r="A3">
        <v>2022</v>
      </c>
      <c r="B3" t="s">
        <v>0</v>
      </c>
      <c r="C3" t="s">
        <v>60</v>
      </c>
      <c r="D3">
        <v>10</v>
      </c>
      <c r="E3">
        <v>4.6900000000000004</v>
      </c>
      <c r="F3" s="1">
        <v>221.30947096056391</v>
      </c>
    </row>
    <row r="4" spans="1:6">
      <c r="A4">
        <v>2022</v>
      </c>
      <c r="B4" t="s">
        <v>2</v>
      </c>
      <c r="C4" t="s">
        <v>49</v>
      </c>
      <c r="D4">
        <v>14.2</v>
      </c>
      <c r="E4">
        <v>2.52</v>
      </c>
      <c r="F4" s="1">
        <v>18.197008586099841</v>
      </c>
    </row>
    <row r="5" spans="1:6">
      <c r="A5">
        <v>2022</v>
      </c>
      <c r="B5" t="s">
        <v>2</v>
      </c>
      <c r="C5" t="s">
        <v>13</v>
      </c>
      <c r="D5">
        <v>17.899999999999999</v>
      </c>
      <c r="E5">
        <v>2.3199999999999998</v>
      </c>
      <c r="F5" s="1">
        <v>14.454397707459275</v>
      </c>
    </row>
    <row r="6" spans="1:6">
      <c r="A6">
        <v>2022</v>
      </c>
      <c r="B6" t="s">
        <v>0</v>
      </c>
      <c r="C6" t="s">
        <v>60</v>
      </c>
      <c r="D6">
        <v>92.3</v>
      </c>
      <c r="E6">
        <v>2.97</v>
      </c>
      <c r="F6" s="1">
        <v>30.549211132155147</v>
      </c>
    </row>
    <row r="7" spans="1:6">
      <c r="A7">
        <v>2022</v>
      </c>
      <c r="B7" t="s">
        <v>2</v>
      </c>
      <c r="C7" t="s">
        <v>44</v>
      </c>
      <c r="D7">
        <v>103.9</v>
      </c>
      <c r="E7">
        <v>2.39</v>
      </c>
      <c r="F7" s="1">
        <v>15.6675107010815</v>
      </c>
    </row>
    <row r="8" spans="1:6">
      <c r="A8">
        <v>2022</v>
      </c>
      <c r="B8" t="s">
        <v>2</v>
      </c>
      <c r="C8" t="s">
        <v>13</v>
      </c>
      <c r="D8">
        <v>17.399999999999999</v>
      </c>
      <c r="E8">
        <v>2.68</v>
      </c>
      <c r="F8" s="1">
        <v>21.877616239495538</v>
      </c>
    </row>
    <row r="9" spans="1:6">
      <c r="A9">
        <v>2022</v>
      </c>
      <c r="B9" t="s">
        <v>2</v>
      </c>
      <c r="C9" t="s">
        <v>13</v>
      </c>
      <c r="D9">
        <v>10</v>
      </c>
      <c r="E9">
        <v>2.72</v>
      </c>
      <c r="F9" s="1">
        <v>22.908676527677738</v>
      </c>
    </row>
    <row r="10" spans="1:6">
      <c r="A10">
        <v>2022</v>
      </c>
      <c r="B10" t="s">
        <v>2</v>
      </c>
      <c r="C10" t="s">
        <v>38</v>
      </c>
      <c r="D10">
        <v>102</v>
      </c>
      <c r="E10">
        <v>1.08</v>
      </c>
      <c r="F10" s="1">
        <v>3.4673685045253171</v>
      </c>
    </row>
    <row r="11" spans="1:6">
      <c r="A11">
        <v>2022</v>
      </c>
      <c r="B11" t="s">
        <v>7</v>
      </c>
      <c r="C11" t="s">
        <v>12</v>
      </c>
      <c r="D11">
        <v>12.4</v>
      </c>
      <c r="E11">
        <v>2.97</v>
      </c>
      <c r="F11" s="1">
        <v>30.549211132155147</v>
      </c>
    </row>
    <row r="12" spans="1:6">
      <c r="A12">
        <v>2022</v>
      </c>
      <c r="B12" t="s">
        <v>7</v>
      </c>
      <c r="C12" t="s">
        <v>12</v>
      </c>
      <c r="D12">
        <v>10</v>
      </c>
      <c r="E12">
        <v>2.69</v>
      </c>
      <c r="F12" s="1">
        <v>22.130947096056378</v>
      </c>
    </row>
    <row r="13" spans="1:6">
      <c r="A13">
        <v>2022</v>
      </c>
      <c r="B13" t="s">
        <v>19</v>
      </c>
      <c r="C13" t="s">
        <v>20</v>
      </c>
      <c r="D13">
        <v>11</v>
      </c>
      <c r="E13">
        <v>2.34</v>
      </c>
      <c r="F13" s="1">
        <v>14.791083881682074</v>
      </c>
    </row>
    <row r="14" spans="1:6">
      <c r="A14">
        <v>2022</v>
      </c>
      <c r="B14" t="s">
        <v>0</v>
      </c>
      <c r="C14" t="s">
        <v>1</v>
      </c>
      <c r="D14">
        <v>103.4</v>
      </c>
      <c r="E14">
        <v>2.65</v>
      </c>
      <c r="F14" s="1">
        <v>21.134890398366473</v>
      </c>
    </row>
    <row r="15" spans="1:6">
      <c r="A15">
        <v>2022</v>
      </c>
      <c r="B15" t="s">
        <v>2</v>
      </c>
      <c r="C15" t="s">
        <v>6</v>
      </c>
      <c r="D15">
        <v>22.7</v>
      </c>
      <c r="E15">
        <v>1.9</v>
      </c>
      <c r="F15" s="1">
        <v>8.9125093813374576</v>
      </c>
    </row>
    <row r="16" spans="1:6">
      <c r="A16">
        <v>2022</v>
      </c>
      <c r="B16" t="s">
        <v>7</v>
      </c>
      <c r="C16" t="s">
        <v>8</v>
      </c>
      <c r="D16">
        <v>13.1</v>
      </c>
      <c r="E16">
        <v>2.89</v>
      </c>
      <c r="F16" s="1">
        <v>27.861211686297715</v>
      </c>
    </row>
    <row r="17" spans="1:6">
      <c r="A17">
        <v>2022</v>
      </c>
      <c r="B17" t="s">
        <v>19</v>
      </c>
      <c r="C17" t="s">
        <v>20</v>
      </c>
      <c r="D17">
        <v>106.1</v>
      </c>
      <c r="E17">
        <v>3.17</v>
      </c>
      <c r="F17" s="1">
        <v>38.45917820453537</v>
      </c>
    </row>
    <row r="18" spans="1:6">
      <c r="A18">
        <v>2022</v>
      </c>
      <c r="B18" t="s">
        <v>2</v>
      </c>
      <c r="C18" t="s">
        <v>13</v>
      </c>
      <c r="D18">
        <v>27.4</v>
      </c>
      <c r="E18">
        <v>2.08</v>
      </c>
      <c r="F18" s="1">
        <v>10.964781961431854</v>
      </c>
    </row>
    <row r="19" spans="1:6">
      <c r="A19">
        <v>2022</v>
      </c>
      <c r="B19" t="s">
        <v>2</v>
      </c>
      <c r="C19" t="s">
        <v>38</v>
      </c>
      <c r="D19">
        <v>14.1</v>
      </c>
      <c r="E19">
        <v>2.48</v>
      </c>
      <c r="F19" s="1">
        <v>17.378008287493756</v>
      </c>
    </row>
    <row r="20" spans="1:6">
      <c r="A20">
        <v>2022</v>
      </c>
      <c r="B20" t="s">
        <v>0</v>
      </c>
      <c r="C20" t="s">
        <v>30</v>
      </c>
      <c r="D20">
        <v>96.2</v>
      </c>
      <c r="E20">
        <v>3.47</v>
      </c>
      <c r="F20" s="1">
        <v>54.32503314924336</v>
      </c>
    </row>
    <row r="21" spans="1:6">
      <c r="A21">
        <v>2022</v>
      </c>
      <c r="B21" t="s">
        <v>0</v>
      </c>
      <c r="C21" t="s">
        <v>30</v>
      </c>
      <c r="D21">
        <v>97.1</v>
      </c>
      <c r="E21">
        <v>2.44</v>
      </c>
      <c r="F21" s="1">
        <v>16.595869074375614</v>
      </c>
    </row>
    <row r="22" spans="1:6">
      <c r="A22">
        <v>2022</v>
      </c>
      <c r="B22" t="s">
        <v>2</v>
      </c>
      <c r="C22" t="s">
        <v>32</v>
      </c>
      <c r="D22">
        <v>178.7</v>
      </c>
      <c r="E22">
        <v>2.8</v>
      </c>
      <c r="F22" s="1">
        <v>25.118864315095799</v>
      </c>
    </row>
    <row r="23" spans="1:6">
      <c r="A23">
        <v>2022</v>
      </c>
      <c r="B23" t="s">
        <v>3</v>
      </c>
      <c r="C23" t="s">
        <v>17</v>
      </c>
      <c r="D23">
        <v>82.4</v>
      </c>
      <c r="E23">
        <v>2.66</v>
      </c>
      <c r="F23" s="1">
        <v>21.379620895022335</v>
      </c>
    </row>
    <row r="24" spans="1:6">
      <c r="A24">
        <v>2022</v>
      </c>
      <c r="B24" t="s">
        <v>2</v>
      </c>
      <c r="C24" t="s">
        <v>13</v>
      </c>
      <c r="D24">
        <v>10</v>
      </c>
      <c r="E24">
        <v>2.37</v>
      </c>
      <c r="F24" s="1">
        <v>15.310874616820305</v>
      </c>
    </row>
    <row r="25" spans="1:6">
      <c r="A25">
        <v>2022</v>
      </c>
      <c r="B25" t="s">
        <v>7</v>
      </c>
      <c r="C25" t="s">
        <v>8</v>
      </c>
      <c r="D25">
        <v>10</v>
      </c>
      <c r="E25">
        <v>3.03</v>
      </c>
      <c r="F25" s="1">
        <v>32.734069487883822</v>
      </c>
    </row>
    <row r="26" spans="1:6">
      <c r="A26">
        <v>2022</v>
      </c>
      <c r="B26" t="s">
        <v>0</v>
      </c>
      <c r="C26" t="s">
        <v>15</v>
      </c>
      <c r="D26">
        <v>89.7</v>
      </c>
      <c r="E26">
        <v>2.72</v>
      </c>
      <c r="F26" s="1">
        <v>22.908676527677738</v>
      </c>
    </row>
    <row r="27" spans="1:6">
      <c r="A27">
        <v>2022</v>
      </c>
      <c r="B27" t="s">
        <v>3</v>
      </c>
      <c r="C27" t="s">
        <v>5</v>
      </c>
      <c r="D27">
        <v>15.6</v>
      </c>
      <c r="E27">
        <v>2.82</v>
      </c>
      <c r="F27" s="1">
        <v>25.703957827688647</v>
      </c>
    </row>
    <row r="28" spans="1:6">
      <c r="A28">
        <v>2022</v>
      </c>
      <c r="B28" t="s">
        <v>2</v>
      </c>
      <c r="C28" t="s">
        <v>6</v>
      </c>
      <c r="D28">
        <v>13.4</v>
      </c>
      <c r="E28">
        <v>2.5099999999999998</v>
      </c>
      <c r="F28" s="1">
        <v>17.988709151287878</v>
      </c>
    </row>
    <row r="29" spans="1:6">
      <c r="A29">
        <v>2022</v>
      </c>
      <c r="B29" t="s">
        <v>0</v>
      </c>
      <c r="C29" t="s">
        <v>30</v>
      </c>
      <c r="D29">
        <v>20.9</v>
      </c>
      <c r="E29">
        <v>2.16</v>
      </c>
      <c r="F29" s="1">
        <v>12.022644346174133</v>
      </c>
    </row>
    <row r="30" spans="1:6">
      <c r="A30">
        <v>2022</v>
      </c>
      <c r="B30" t="s">
        <v>0</v>
      </c>
      <c r="C30" t="s">
        <v>30</v>
      </c>
      <c r="D30">
        <v>87.7</v>
      </c>
      <c r="E30">
        <v>2.79</v>
      </c>
      <c r="F30" s="1">
        <v>24.831331052955715</v>
      </c>
    </row>
    <row r="31" spans="1:6">
      <c r="A31">
        <v>2022</v>
      </c>
      <c r="B31" t="s">
        <v>0</v>
      </c>
      <c r="C31" t="s">
        <v>24</v>
      </c>
      <c r="D31">
        <v>81.900000000000006</v>
      </c>
      <c r="E31">
        <v>2.67</v>
      </c>
      <c r="F31" s="1">
        <v>21.627185237270204</v>
      </c>
    </row>
    <row r="32" spans="1:6">
      <c r="A32">
        <v>2022</v>
      </c>
      <c r="B32" t="s">
        <v>0</v>
      </c>
      <c r="C32" t="s">
        <v>21</v>
      </c>
      <c r="D32">
        <v>10</v>
      </c>
      <c r="E32">
        <v>2.48</v>
      </c>
      <c r="F32" s="1">
        <v>17.378008287493756</v>
      </c>
    </row>
    <row r="33" spans="1:6">
      <c r="A33">
        <v>2022</v>
      </c>
      <c r="B33" t="s">
        <v>0</v>
      </c>
      <c r="C33" t="s">
        <v>30</v>
      </c>
      <c r="D33">
        <v>104.7</v>
      </c>
      <c r="E33">
        <v>2.35</v>
      </c>
      <c r="F33" s="1">
        <v>14.96235656094434</v>
      </c>
    </row>
    <row r="34" spans="1:6">
      <c r="A34">
        <v>2022</v>
      </c>
      <c r="B34" t="s">
        <v>0</v>
      </c>
      <c r="C34" t="s">
        <v>1</v>
      </c>
      <c r="D34">
        <v>104.3</v>
      </c>
      <c r="E34">
        <v>3.18</v>
      </c>
      <c r="F34" s="1">
        <v>38.904514499428075</v>
      </c>
    </row>
    <row r="35" spans="1:6">
      <c r="A35">
        <v>2022</v>
      </c>
      <c r="B35" t="s">
        <v>3</v>
      </c>
      <c r="C35" t="s">
        <v>29</v>
      </c>
      <c r="D35">
        <v>90.5</v>
      </c>
      <c r="E35">
        <v>2.71</v>
      </c>
      <c r="F35" s="1">
        <v>22.646443075930605</v>
      </c>
    </row>
    <row r="36" spans="1:6">
      <c r="A36">
        <v>2022</v>
      </c>
      <c r="B36" t="s">
        <v>19</v>
      </c>
      <c r="C36" t="s">
        <v>20</v>
      </c>
      <c r="D36">
        <v>10</v>
      </c>
      <c r="E36">
        <v>3.78</v>
      </c>
      <c r="F36" s="1">
        <v>77.624711662869217</v>
      </c>
    </row>
    <row r="37" spans="1:6">
      <c r="A37">
        <v>2022</v>
      </c>
      <c r="B37" t="s">
        <v>3</v>
      </c>
      <c r="C37" t="s">
        <v>23</v>
      </c>
      <c r="D37">
        <v>26</v>
      </c>
      <c r="E37">
        <v>2.25</v>
      </c>
      <c r="F37" s="1">
        <v>13.335214321633245</v>
      </c>
    </row>
    <row r="38" spans="1:6">
      <c r="A38">
        <v>2022</v>
      </c>
      <c r="B38" t="s">
        <v>2</v>
      </c>
      <c r="C38" t="s">
        <v>39</v>
      </c>
      <c r="D38">
        <v>19.600000000000001</v>
      </c>
      <c r="E38">
        <v>1.87</v>
      </c>
      <c r="F38" s="1">
        <v>8.6099375218460104</v>
      </c>
    </row>
    <row r="39" spans="1:6">
      <c r="A39">
        <v>2022</v>
      </c>
      <c r="B39" t="s">
        <v>2</v>
      </c>
      <c r="C39" t="s">
        <v>49</v>
      </c>
      <c r="D39">
        <v>24.7</v>
      </c>
      <c r="E39">
        <v>1.74</v>
      </c>
      <c r="F39" s="1">
        <v>7.4131024130091765</v>
      </c>
    </row>
    <row r="40" spans="1:6">
      <c r="A40">
        <v>2022</v>
      </c>
      <c r="B40" t="s">
        <v>7</v>
      </c>
      <c r="C40" t="s">
        <v>8</v>
      </c>
      <c r="D40">
        <v>10</v>
      </c>
      <c r="E40">
        <v>3.97</v>
      </c>
      <c r="F40" s="1">
        <v>96.605087898981395</v>
      </c>
    </row>
    <row r="41" spans="1:6">
      <c r="A41">
        <v>2022</v>
      </c>
      <c r="B41" t="s">
        <v>2</v>
      </c>
      <c r="C41" t="s">
        <v>39</v>
      </c>
      <c r="D41">
        <v>10</v>
      </c>
      <c r="E41">
        <v>2.52</v>
      </c>
      <c r="F41" s="1">
        <v>18.197008586099841</v>
      </c>
    </row>
    <row r="42" spans="1:6">
      <c r="A42">
        <v>2022</v>
      </c>
      <c r="B42" t="s">
        <v>7</v>
      </c>
      <c r="C42" t="s">
        <v>12</v>
      </c>
      <c r="D42">
        <v>11.3</v>
      </c>
      <c r="E42">
        <v>2.56</v>
      </c>
      <c r="F42" s="1">
        <v>19.054607179632477</v>
      </c>
    </row>
    <row r="43" spans="1:6">
      <c r="A43">
        <v>2022</v>
      </c>
      <c r="B43" t="s">
        <v>7</v>
      </c>
      <c r="C43" t="s">
        <v>12</v>
      </c>
      <c r="D43">
        <v>10</v>
      </c>
      <c r="E43">
        <v>2.71</v>
      </c>
      <c r="F43" s="1">
        <v>22.646443075930605</v>
      </c>
    </row>
    <row r="44" spans="1:6">
      <c r="A44">
        <v>2022</v>
      </c>
      <c r="B44" t="s">
        <v>0</v>
      </c>
      <c r="C44" t="s">
        <v>24</v>
      </c>
      <c r="D44">
        <v>88.1</v>
      </c>
      <c r="E44">
        <v>2.71</v>
      </c>
      <c r="F44" s="1">
        <v>22.646443075930605</v>
      </c>
    </row>
    <row r="45" spans="1:6">
      <c r="A45">
        <v>2022</v>
      </c>
      <c r="B45" t="s">
        <v>0</v>
      </c>
      <c r="C45" t="s">
        <v>24</v>
      </c>
      <c r="D45">
        <v>92</v>
      </c>
      <c r="E45">
        <v>2.87</v>
      </c>
      <c r="F45" s="1">
        <v>27.227013080779138</v>
      </c>
    </row>
    <row r="46" spans="1:6">
      <c r="A46">
        <v>2022</v>
      </c>
      <c r="B46" t="s">
        <v>7</v>
      </c>
      <c r="C46" t="s">
        <v>12</v>
      </c>
      <c r="D46">
        <v>13.1</v>
      </c>
      <c r="E46">
        <v>2.31</v>
      </c>
      <c r="F46" s="1">
        <v>14.288939585111036</v>
      </c>
    </row>
    <row r="47" spans="1:6">
      <c r="A47">
        <v>2022</v>
      </c>
      <c r="B47" t="s">
        <v>2</v>
      </c>
      <c r="C47" t="s">
        <v>6</v>
      </c>
      <c r="D47">
        <v>15.7</v>
      </c>
      <c r="E47">
        <v>2.3199999999999998</v>
      </c>
      <c r="F47" s="1">
        <v>14.454397707459275</v>
      </c>
    </row>
    <row r="48" spans="1:6">
      <c r="A48">
        <v>2022</v>
      </c>
      <c r="B48" t="s">
        <v>7</v>
      </c>
      <c r="C48" t="s">
        <v>34</v>
      </c>
      <c r="D48">
        <v>10</v>
      </c>
      <c r="E48">
        <v>2.75</v>
      </c>
      <c r="F48" s="1">
        <v>23.713737056616559</v>
      </c>
    </row>
    <row r="49" spans="1:6">
      <c r="A49">
        <v>2022</v>
      </c>
      <c r="B49" t="s">
        <v>7</v>
      </c>
      <c r="C49" t="s">
        <v>12</v>
      </c>
      <c r="D49">
        <v>11.8</v>
      </c>
      <c r="E49">
        <v>2.66</v>
      </c>
      <c r="F49" s="1">
        <v>21.379620895022335</v>
      </c>
    </row>
    <row r="50" spans="1:6">
      <c r="A50">
        <v>2022</v>
      </c>
      <c r="B50" t="s">
        <v>2</v>
      </c>
      <c r="C50" t="s">
        <v>13</v>
      </c>
      <c r="D50">
        <v>10</v>
      </c>
      <c r="E50">
        <v>2.5499999999999998</v>
      </c>
      <c r="F50" s="1">
        <v>18.836490894898009</v>
      </c>
    </row>
    <row r="51" spans="1:6">
      <c r="A51">
        <v>2022</v>
      </c>
      <c r="B51" t="s">
        <v>7</v>
      </c>
      <c r="C51" t="s">
        <v>12</v>
      </c>
      <c r="D51">
        <v>10</v>
      </c>
      <c r="E51">
        <v>2.65</v>
      </c>
      <c r="F51" s="1">
        <v>21.134890398366473</v>
      </c>
    </row>
    <row r="52" spans="1:6">
      <c r="A52">
        <v>2022</v>
      </c>
      <c r="B52" t="s">
        <v>7</v>
      </c>
      <c r="C52" t="s">
        <v>12</v>
      </c>
      <c r="D52">
        <v>10.7</v>
      </c>
      <c r="E52">
        <v>2.5099999999999998</v>
      </c>
      <c r="F52" s="1">
        <v>17.988709151287878</v>
      </c>
    </row>
    <row r="53" spans="1:6">
      <c r="A53">
        <v>2022</v>
      </c>
      <c r="B53" t="s">
        <v>7</v>
      </c>
      <c r="C53" t="s">
        <v>12</v>
      </c>
      <c r="D53">
        <v>13.9</v>
      </c>
      <c r="E53">
        <v>3.35</v>
      </c>
      <c r="F53" s="1">
        <v>47.315125896148068</v>
      </c>
    </row>
    <row r="54" spans="1:6">
      <c r="A54">
        <v>2022</v>
      </c>
      <c r="B54" t="s">
        <v>0</v>
      </c>
      <c r="C54" t="s">
        <v>14</v>
      </c>
      <c r="D54">
        <v>91.1</v>
      </c>
      <c r="E54">
        <v>2.76</v>
      </c>
      <c r="F54" s="1">
        <v>23.988329190194907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E787-4B4D-451C-9C67-4A77DAE22657}">
  <dimension ref="A1:F58"/>
  <sheetViews>
    <sheetView workbookViewId="0">
      <selection sqref="A1:F1"/>
    </sheetView>
  </sheetViews>
  <sheetFormatPr defaultRowHeight="14.5"/>
  <cols>
    <col min="2" max="2" width="17.54296875" customWidth="1"/>
    <col min="3" max="3" width="13.7265625" customWidth="1"/>
    <col min="4" max="4" width="13.81640625" customWidth="1"/>
    <col min="5" max="5" width="9.81640625" bestFit="1" customWidth="1"/>
  </cols>
  <sheetData>
    <row r="1" spans="1:6">
      <c r="A1" s="2" t="s">
        <v>52</v>
      </c>
      <c r="B1" s="3" t="s">
        <v>53</v>
      </c>
      <c r="C1" s="4" t="s">
        <v>54</v>
      </c>
      <c r="D1" s="2" t="s">
        <v>55</v>
      </c>
      <c r="E1" s="2" t="s">
        <v>56</v>
      </c>
      <c r="F1" s="4" t="s">
        <v>57</v>
      </c>
    </row>
    <row r="2" spans="1:6">
      <c r="A2">
        <v>2023</v>
      </c>
      <c r="B2" t="s">
        <v>2</v>
      </c>
      <c r="C2" t="s">
        <v>6</v>
      </c>
      <c r="D2">
        <v>10</v>
      </c>
      <c r="E2">
        <v>3.67</v>
      </c>
      <c r="F2" s="1">
        <v>68.391164728142954</v>
      </c>
    </row>
    <row r="3" spans="1:6">
      <c r="A3">
        <v>2023</v>
      </c>
      <c r="B3" t="s">
        <v>0</v>
      </c>
      <c r="C3" t="s">
        <v>15</v>
      </c>
      <c r="D3">
        <v>10</v>
      </c>
      <c r="E3">
        <v>2.06</v>
      </c>
      <c r="F3" s="1">
        <v>10.715193052376069</v>
      </c>
    </row>
    <row r="4" spans="1:6">
      <c r="A4">
        <v>2023</v>
      </c>
      <c r="B4" t="s">
        <v>3</v>
      </c>
      <c r="C4" t="s">
        <v>23</v>
      </c>
      <c r="D4">
        <v>10</v>
      </c>
      <c r="E4">
        <v>2.54</v>
      </c>
      <c r="F4" s="1">
        <v>18.62087136662868</v>
      </c>
    </row>
    <row r="5" spans="1:6">
      <c r="A5">
        <v>2023</v>
      </c>
      <c r="B5" t="s">
        <v>3</v>
      </c>
      <c r="C5" t="s">
        <v>23</v>
      </c>
      <c r="D5">
        <v>10</v>
      </c>
      <c r="E5">
        <v>2.44</v>
      </c>
      <c r="F5" s="1">
        <v>16.595869074375614</v>
      </c>
    </row>
    <row r="6" spans="1:6">
      <c r="A6">
        <v>2023</v>
      </c>
      <c r="B6" t="s">
        <v>3</v>
      </c>
      <c r="C6" t="s">
        <v>4</v>
      </c>
      <c r="D6">
        <v>10</v>
      </c>
      <c r="E6">
        <v>2.69</v>
      </c>
      <c r="F6" s="1">
        <v>22.130947096056378</v>
      </c>
    </row>
    <row r="7" spans="1:6">
      <c r="A7">
        <v>2023</v>
      </c>
      <c r="B7" t="s">
        <v>0</v>
      </c>
      <c r="C7" t="s">
        <v>27</v>
      </c>
      <c r="D7">
        <v>97.6</v>
      </c>
      <c r="E7">
        <v>3.11</v>
      </c>
      <c r="F7" s="1">
        <v>35.892193464500529</v>
      </c>
    </row>
    <row r="8" spans="1:6">
      <c r="A8">
        <v>2023</v>
      </c>
      <c r="B8" t="s">
        <v>0</v>
      </c>
      <c r="C8" t="s">
        <v>24</v>
      </c>
      <c r="D8">
        <v>89.1</v>
      </c>
      <c r="E8">
        <v>2.4900000000000002</v>
      </c>
      <c r="F8" s="1">
        <v>17.579236139586936</v>
      </c>
    </row>
    <row r="9" spans="1:6">
      <c r="A9">
        <v>2023</v>
      </c>
      <c r="B9" t="s">
        <v>0</v>
      </c>
      <c r="C9" t="s">
        <v>60</v>
      </c>
      <c r="D9">
        <v>10</v>
      </c>
      <c r="E9">
        <v>2.42</v>
      </c>
      <c r="F9" s="1">
        <v>16.218100973589298</v>
      </c>
    </row>
    <row r="10" spans="1:6">
      <c r="A10">
        <v>2023</v>
      </c>
      <c r="B10" t="s">
        <v>7</v>
      </c>
      <c r="C10" t="s">
        <v>16</v>
      </c>
      <c r="D10">
        <v>13.6</v>
      </c>
      <c r="E10">
        <v>3.34</v>
      </c>
      <c r="F10" s="1">
        <v>46.773514128719818</v>
      </c>
    </row>
    <row r="11" spans="1:6">
      <c r="A11">
        <v>2023</v>
      </c>
      <c r="B11" t="s">
        <v>2</v>
      </c>
      <c r="C11" t="s">
        <v>6</v>
      </c>
      <c r="D11">
        <v>10.7</v>
      </c>
      <c r="E11">
        <v>3.34</v>
      </c>
      <c r="F11" s="1">
        <v>46.773514128719818</v>
      </c>
    </row>
    <row r="12" spans="1:6">
      <c r="A12">
        <v>2023</v>
      </c>
      <c r="B12" t="s">
        <v>0</v>
      </c>
      <c r="C12" t="s">
        <v>25</v>
      </c>
      <c r="D12">
        <v>109.3</v>
      </c>
      <c r="E12">
        <v>2.86</v>
      </c>
      <c r="F12" s="1">
        <v>26.915348039269158</v>
      </c>
    </row>
    <row r="13" spans="1:6">
      <c r="A13">
        <v>2023</v>
      </c>
      <c r="B13" t="s">
        <v>0</v>
      </c>
      <c r="C13" t="s">
        <v>14</v>
      </c>
      <c r="D13">
        <v>94.1</v>
      </c>
      <c r="E13">
        <v>3.06</v>
      </c>
      <c r="F13" s="1">
        <v>33.884415613920268</v>
      </c>
    </row>
    <row r="14" spans="1:6">
      <c r="A14">
        <v>2023</v>
      </c>
      <c r="B14" t="s">
        <v>3</v>
      </c>
      <c r="C14" t="s">
        <v>4</v>
      </c>
      <c r="D14">
        <v>13</v>
      </c>
      <c r="E14">
        <v>3.14</v>
      </c>
      <c r="F14" s="1">
        <v>37.153522909717275</v>
      </c>
    </row>
    <row r="15" spans="1:6">
      <c r="A15">
        <v>2023</v>
      </c>
      <c r="B15" t="s">
        <v>3</v>
      </c>
      <c r="C15" t="s">
        <v>17</v>
      </c>
      <c r="D15">
        <v>11.9</v>
      </c>
      <c r="E15">
        <v>2.02</v>
      </c>
      <c r="F15" s="1">
        <v>10.232929922807543</v>
      </c>
    </row>
    <row r="16" spans="1:6">
      <c r="A16">
        <v>2023</v>
      </c>
      <c r="B16" t="s">
        <v>7</v>
      </c>
      <c r="C16" t="s">
        <v>12</v>
      </c>
      <c r="D16">
        <v>14</v>
      </c>
      <c r="E16">
        <v>2.46</v>
      </c>
      <c r="F16" s="1">
        <v>16.982436524617448</v>
      </c>
    </row>
    <row r="17" spans="1:6">
      <c r="A17">
        <v>2023</v>
      </c>
      <c r="B17" t="s">
        <v>7</v>
      </c>
      <c r="C17" t="s">
        <v>12</v>
      </c>
      <c r="D17">
        <v>12.4</v>
      </c>
      <c r="E17">
        <v>2.5299999999999998</v>
      </c>
      <c r="F17" s="1">
        <v>18.407720014689556</v>
      </c>
    </row>
    <row r="18" spans="1:6">
      <c r="A18">
        <v>2023</v>
      </c>
      <c r="B18" t="s">
        <v>3</v>
      </c>
      <c r="C18" t="s">
        <v>23</v>
      </c>
      <c r="D18">
        <v>112.6</v>
      </c>
      <c r="E18">
        <v>3.6</v>
      </c>
      <c r="F18" s="1">
        <v>63.095734448019364</v>
      </c>
    </row>
    <row r="19" spans="1:6">
      <c r="A19">
        <v>2023</v>
      </c>
      <c r="B19" t="s">
        <v>7</v>
      </c>
      <c r="C19" t="s">
        <v>16</v>
      </c>
      <c r="D19">
        <v>17.5</v>
      </c>
      <c r="E19">
        <v>1.99</v>
      </c>
      <c r="F19" s="1">
        <v>9.885530946569391</v>
      </c>
    </row>
    <row r="20" spans="1:6">
      <c r="A20">
        <v>2023</v>
      </c>
      <c r="B20" t="s">
        <v>0</v>
      </c>
      <c r="C20" t="s">
        <v>50</v>
      </c>
      <c r="D20">
        <v>94.9</v>
      </c>
      <c r="E20">
        <v>3.12</v>
      </c>
      <c r="F20" s="1">
        <v>36.307805477010156</v>
      </c>
    </row>
    <row r="21" spans="1:6">
      <c r="A21">
        <v>2023</v>
      </c>
      <c r="B21" t="s">
        <v>0</v>
      </c>
      <c r="C21" t="s">
        <v>15</v>
      </c>
      <c r="D21">
        <v>90.2</v>
      </c>
      <c r="E21">
        <v>2.73</v>
      </c>
      <c r="F21" s="1">
        <v>23.173946499684792</v>
      </c>
    </row>
    <row r="22" spans="1:6">
      <c r="A22">
        <v>2023</v>
      </c>
      <c r="B22" t="s">
        <v>2</v>
      </c>
      <c r="C22" t="s">
        <v>18</v>
      </c>
      <c r="D22">
        <v>29.8</v>
      </c>
      <c r="E22">
        <v>2.11</v>
      </c>
      <c r="F22" s="1">
        <v>11.350108156723152</v>
      </c>
    </row>
    <row r="23" spans="1:6">
      <c r="A23">
        <v>2023</v>
      </c>
      <c r="B23" t="s">
        <v>19</v>
      </c>
      <c r="C23" t="s">
        <v>20</v>
      </c>
      <c r="D23">
        <v>16.7</v>
      </c>
      <c r="E23">
        <v>3.03</v>
      </c>
      <c r="F23" s="1">
        <v>32.734069487883822</v>
      </c>
    </row>
    <row r="24" spans="1:6">
      <c r="A24">
        <v>2023</v>
      </c>
      <c r="B24" t="s">
        <v>7</v>
      </c>
      <c r="C24" t="s">
        <v>16</v>
      </c>
      <c r="D24">
        <v>172.3</v>
      </c>
      <c r="E24">
        <v>3.22</v>
      </c>
      <c r="F24" s="1">
        <v>40.738027780411301</v>
      </c>
    </row>
    <row r="25" spans="1:6">
      <c r="A25">
        <v>2023</v>
      </c>
      <c r="B25" t="s">
        <v>2</v>
      </c>
      <c r="C25" t="s">
        <v>13</v>
      </c>
      <c r="D25">
        <v>164.8</v>
      </c>
      <c r="E25">
        <v>3.17</v>
      </c>
      <c r="F25" s="1">
        <v>38.45917820453537</v>
      </c>
    </row>
    <row r="26" spans="1:6">
      <c r="A26">
        <v>2023</v>
      </c>
      <c r="B26" t="s">
        <v>0</v>
      </c>
      <c r="C26" t="s">
        <v>28</v>
      </c>
      <c r="D26">
        <v>86.2</v>
      </c>
      <c r="E26">
        <v>3.43</v>
      </c>
      <c r="F26" s="1">
        <v>51.880003892896134</v>
      </c>
    </row>
    <row r="27" spans="1:6">
      <c r="A27">
        <v>2023</v>
      </c>
      <c r="B27" t="s">
        <v>7</v>
      </c>
      <c r="C27" t="s">
        <v>12</v>
      </c>
      <c r="D27">
        <v>10</v>
      </c>
      <c r="E27">
        <v>2.56</v>
      </c>
      <c r="F27" s="1">
        <v>19.054607179632477</v>
      </c>
    </row>
    <row r="28" spans="1:6">
      <c r="A28">
        <v>2023</v>
      </c>
      <c r="B28" t="s">
        <v>3</v>
      </c>
      <c r="C28" t="s">
        <v>11</v>
      </c>
      <c r="D28">
        <v>93.4</v>
      </c>
      <c r="E28">
        <v>3.7</v>
      </c>
      <c r="F28" s="1">
        <v>70.794578438413865</v>
      </c>
    </row>
    <row r="29" spans="1:6">
      <c r="A29">
        <v>2023</v>
      </c>
      <c r="B29" t="s">
        <v>3</v>
      </c>
      <c r="C29" t="s">
        <v>5</v>
      </c>
      <c r="D29">
        <v>17.399999999999999</v>
      </c>
      <c r="E29">
        <v>2.13</v>
      </c>
      <c r="F29" s="1">
        <v>11.614486138403429</v>
      </c>
    </row>
    <row r="30" spans="1:6">
      <c r="A30">
        <v>2023</v>
      </c>
      <c r="B30" t="s">
        <v>0</v>
      </c>
      <c r="C30" t="s">
        <v>15</v>
      </c>
      <c r="D30">
        <v>84.3</v>
      </c>
      <c r="E30">
        <v>1.8</v>
      </c>
      <c r="F30" s="1">
        <v>7.9432823472428176</v>
      </c>
    </row>
    <row r="31" spans="1:6">
      <c r="A31">
        <v>2023</v>
      </c>
      <c r="B31" t="s">
        <v>7</v>
      </c>
      <c r="C31" t="s">
        <v>12</v>
      </c>
      <c r="D31">
        <v>10</v>
      </c>
      <c r="E31">
        <v>2.7</v>
      </c>
      <c r="F31" s="1">
        <v>22.387211385683404</v>
      </c>
    </row>
    <row r="32" spans="1:6">
      <c r="A32">
        <v>2023</v>
      </c>
      <c r="B32" t="s">
        <v>0</v>
      </c>
      <c r="C32" t="s">
        <v>21</v>
      </c>
      <c r="D32">
        <v>83.6</v>
      </c>
      <c r="E32">
        <v>2.6</v>
      </c>
      <c r="F32" s="1">
        <v>19.952623149688804</v>
      </c>
    </row>
    <row r="33" spans="1:6">
      <c r="A33">
        <v>2023</v>
      </c>
      <c r="B33" t="s">
        <v>2</v>
      </c>
      <c r="C33" t="s">
        <v>13</v>
      </c>
      <c r="D33">
        <v>10</v>
      </c>
      <c r="E33">
        <v>4.33</v>
      </c>
      <c r="F33" s="1">
        <v>146.21771744567192</v>
      </c>
    </row>
    <row r="34" spans="1:6">
      <c r="A34">
        <v>2023</v>
      </c>
      <c r="B34" t="s">
        <v>2</v>
      </c>
      <c r="C34" t="s">
        <v>13</v>
      </c>
      <c r="D34">
        <v>11.4</v>
      </c>
      <c r="E34">
        <v>2.75</v>
      </c>
      <c r="F34" s="1">
        <v>23.713737056616559</v>
      </c>
    </row>
    <row r="35" spans="1:6">
      <c r="A35">
        <v>2023</v>
      </c>
      <c r="B35" t="s">
        <v>7</v>
      </c>
      <c r="C35" t="s">
        <v>12</v>
      </c>
      <c r="D35">
        <v>10</v>
      </c>
      <c r="E35">
        <v>2.82</v>
      </c>
      <c r="F35" s="1">
        <v>25.703957827688647</v>
      </c>
    </row>
    <row r="36" spans="1:6">
      <c r="A36">
        <v>2023</v>
      </c>
      <c r="B36" t="s">
        <v>7</v>
      </c>
      <c r="C36" t="s">
        <v>12</v>
      </c>
      <c r="D36">
        <v>10</v>
      </c>
      <c r="E36">
        <v>3.01</v>
      </c>
      <c r="F36" s="1">
        <v>31.98895109691399</v>
      </c>
    </row>
    <row r="37" spans="1:6">
      <c r="A37">
        <v>2023</v>
      </c>
      <c r="B37" t="s">
        <v>2</v>
      </c>
      <c r="C37" t="s">
        <v>13</v>
      </c>
      <c r="D37">
        <v>10</v>
      </c>
      <c r="E37">
        <v>3.19</v>
      </c>
      <c r="F37" s="1">
        <v>39.355007545577756</v>
      </c>
    </row>
    <row r="38" spans="1:6">
      <c r="A38">
        <v>2023</v>
      </c>
      <c r="B38" t="s">
        <v>3</v>
      </c>
      <c r="C38" t="s">
        <v>4</v>
      </c>
      <c r="D38">
        <v>24</v>
      </c>
      <c r="E38">
        <v>4.1500000000000004</v>
      </c>
      <c r="F38" s="1">
        <v>118.85022274370192</v>
      </c>
    </row>
    <row r="39" spans="1:6">
      <c r="A39">
        <v>2023</v>
      </c>
      <c r="B39" t="s">
        <v>7</v>
      </c>
      <c r="C39" t="s">
        <v>12</v>
      </c>
      <c r="D39">
        <v>10.5</v>
      </c>
      <c r="E39">
        <v>3.97</v>
      </c>
      <c r="F39" s="1">
        <v>96.605087898981395</v>
      </c>
    </row>
    <row r="40" spans="1:6">
      <c r="A40">
        <v>2023</v>
      </c>
      <c r="B40" t="s">
        <v>2</v>
      </c>
      <c r="C40" t="s">
        <v>6</v>
      </c>
      <c r="D40">
        <v>10</v>
      </c>
      <c r="E40">
        <v>3.31</v>
      </c>
      <c r="F40" s="1">
        <v>45.185594437492263</v>
      </c>
    </row>
    <row r="41" spans="1:6">
      <c r="A41">
        <v>2023</v>
      </c>
      <c r="B41" t="s">
        <v>3</v>
      </c>
      <c r="C41" t="s">
        <v>29</v>
      </c>
      <c r="D41">
        <v>89.6</v>
      </c>
      <c r="E41">
        <v>3.61</v>
      </c>
      <c r="F41" s="1">
        <v>63.826348619054905</v>
      </c>
    </row>
    <row r="42" spans="1:6">
      <c r="A42">
        <v>2023</v>
      </c>
      <c r="B42" t="s">
        <v>3</v>
      </c>
      <c r="C42" t="s">
        <v>11</v>
      </c>
      <c r="D42">
        <v>91.7</v>
      </c>
      <c r="E42">
        <v>3.69</v>
      </c>
      <c r="F42" s="1">
        <v>69.984199600227356</v>
      </c>
    </row>
    <row r="43" spans="1:6">
      <c r="A43">
        <v>2023</v>
      </c>
      <c r="B43" t="s">
        <v>0</v>
      </c>
      <c r="C43" t="s">
        <v>15</v>
      </c>
      <c r="D43">
        <v>94.6</v>
      </c>
      <c r="E43">
        <v>3.34</v>
      </c>
      <c r="F43" s="1">
        <v>46.773514128719818</v>
      </c>
    </row>
    <row r="44" spans="1:6">
      <c r="A44">
        <v>2023</v>
      </c>
      <c r="B44" t="s">
        <v>2</v>
      </c>
      <c r="C44" t="s">
        <v>6</v>
      </c>
      <c r="D44">
        <v>10</v>
      </c>
      <c r="E44">
        <v>2.63</v>
      </c>
      <c r="F44" s="1">
        <v>20.6538015581053</v>
      </c>
    </row>
    <row r="45" spans="1:6">
      <c r="A45">
        <v>2023</v>
      </c>
      <c r="B45" t="s">
        <v>2</v>
      </c>
      <c r="C45" t="s">
        <v>6</v>
      </c>
      <c r="D45">
        <v>10</v>
      </c>
      <c r="E45">
        <v>2.4500000000000002</v>
      </c>
      <c r="F45" s="1">
        <v>16.788040181225607</v>
      </c>
    </row>
    <row r="46" spans="1:6">
      <c r="A46">
        <v>2023</v>
      </c>
      <c r="B46" t="s">
        <v>2</v>
      </c>
      <c r="C46" t="s">
        <v>26</v>
      </c>
      <c r="D46">
        <v>10</v>
      </c>
      <c r="E46">
        <v>2.92</v>
      </c>
      <c r="F46" s="1">
        <v>28.840315031266066</v>
      </c>
    </row>
    <row r="47" spans="1:6">
      <c r="A47">
        <v>2023</v>
      </c>
      <c r="B47" t="s">
        <v>0</v>
      </c>
      <c r="C47" t="s">
        <v>60</v>
      </c>
      <c r="D47">
        <v>92.4</v>
      </c>
      <c r="E47">
        <v>4.32</v>
      </c>
      <c r="F47" s="1">
        <v>144.54397707459285</v>
      </c>
    </row>
    <row r="48" spans="1:6">
      <c r="A48">
        <v>2023</v>
      </c>
      <c r="B48" t="s">
        <v>2</v>
      </c>
      <c r="C48" t="s">
        <v>22</v>
      </c>
      <c r="D48">
        <v>19</v>
      </c>
      <c r="E48">
        <v>2.4</v>
      </c>
      <c r="F48" s="1">
        <v>15.848931924611136</v>
      </c>
    </row>
    <row r="49" spans="1:6">
      <c r="A49">
        <v>2023</v>
      </c>
      <c r="B49" t="s">
        <v>2</v>
      </c>
      <c r="C49" t="s">
        <v>6</v>
      </c>
      <c r="D49">
        <v>10</v>
      </c>
      <c r="E49">
        <v>3.49</v>
      </c>
      <c r="F49" s="1">
        <v>55.590425727040369</v>
      </c>
    </row>
    <row r="50" spans="1:6">
      <c r="A50">
        <v>2023</v>
      </c>
      <c r="B50" t="s">
        <v>19</v>
      </c>
      <c r="C50" t="s">
        <v>20</v>
      </c>
      <c r="D50">
        <v>21.4</v>
      </c>
      <c r="E50">
        <v>2.12</v>
      </c>
      <c r="F50" s="1">
        <v>11.481536214968834</v>
      </c>
    </row>
    <row r="51" spans="1:6">
      <c r="A51">
        <v>2023</v>
      </c>
      <c r="B51" t="s">
        <v>2</v>
      </c>
      <c r="C51" t="s">
        <v>58</v>
      </c>
      <c r="D51">
        <v>13.8</v>
      </c>
      <c r="E51">
        <v>2.96</v>
      </c>
      <c r="F51" s="1">
        <v>30.199517204020164</v>
      </c>
    </row>
    <row r="52" spans="1:6">
      <c r="A52">
        <v>2023</v>
      </c>
      <c r="B52" t="s">
        <v>0</v>
      </c>
      <c r="C52" t="s">
        <v>15</v>
      </c>
      <c r="D52">
        <v>87.9</v>
      </c>
      <c r="E52">
        <v>2.4900000000000002</v>
      </c>
      <c r="F52" s="1">
        <v>17.579236139586936</v>
      </c>
    </row>
    <row r="53" spans="1:6">
      <c r="A53">
        <v>2023</v>
      </c>
      <c r="B53" t="s">
        <v>0</v>
      </c>
      <c r="C53" t="s">
        <v>21</v>
      </c>
      <c r="D53">
        <v>101.6</v>
      </c>
      <c r="E53">
        <v>2.21</v>
      </c>
      <c r="F53" s="1">
        <v>12.735030810166618</v>
      </c>
    </row>
    <row r="54" spans="1:6">
      <c r="A54">
        <v>2023</v>
      </c>
      <c r="B54" t="s">
        <v>3</v>
      </c>
      <c r="C54" t="s">
        <v>5</v>
      </c>
      <c r="D54">
        <v>12.8</v>
      </c>
      <c r="E54">
        <v>3.08</v>
      </c>
      <c r="F54" s="1">
        <v>34.67368504525318</v>
      </c>
    </row>
    <row r="55" spans="1:6">
      <c r="A55">
        <v>2023</v>
      </c>
      <c r="B55" t="s">
        <v>0</v>
      </c>
      <c r="C55" t="s">
        <v>60</v>
      </c>
      <c r="D55">
        <v>92.2</v>
      </c>
      <c r="E55">
        <v>3.38</v>
      </c>
      <c r="F55" s="1">
        <v>48.977881936844632</v>
      </c>
    </row>
    <row r="56" spans="1:6">
      <c r="A56">
        <v>2023</v>
      </c>
      <c r="B56" t="s">
        <v>3</v>
      </c>
      <c r="C56" t="s">
        <v>61</v>
      </c>
      <c r="D56">
        <v>12.5</v>
      </c>
      <c r="E56">
        <v>2.3199999999999998</v>
      </c>
      <c r="F56" s="1">
        <v>14.454397707459275</v>
      </c>
    </row>
    <row r="57" spans="1:6">
      <c r="A57">
        <v>2023</v>
      </c>
      <c r="B57" t="s">
        <v>3</v>
      </c>
      <c r="C57" t="s">
        <v>23</v>
      </c>
      <c r="D57">
        <v>94.8</v>
      </c>
      <c r="E57">
        <v>2.5499999999999998</v>
      </c>
      <c r="F57" s="1">
        <v>18.836490894898009</v>
      </c>
    </row>
    <row r="58" spans="1:6">
      <c r="A58">
        <v>2023</v>
      </c>
      <c r="B58" t="s">
        <v>0</v>
      </c>
      <c r="C58" t="s">
        <v>1</v>
      </c>
      <c r="D58">
        <v>105.3</v>
      </c>
      <c r="E58">
        <v>3.04</v>
      </c>
      <c r="F58" s="1">
        <v>33.113112148259127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437E-046E-4336-ACFC-1AF728E247D4}">
  <dimension ref="A1:F28"/>
  <sheetViews>
    <sheetView workbookViewId="0">
      <selection activeCell="G26" sqref="G26"/>
    </sheetView>
  </sheetViews>
  <sheetFormatPr defaultRowHeight="14.5"/>
  <sheetData>
    <row r="1" spans="1:6">
      <c r="A1" s="2" t="s">
        <v>52</v>
      </c>
      <c r="B1" s="3" t="s">
        <v>53</v>
      </c>
      <c r="C1" s="4" t="s">
        <v>54</v>
      </c>
      <c r="D1" s="2" t="s">
        <v>55</v>
      </c>
      <c r="E1" s="2" t="s">
        <v>56</v>
      </c>
      <c r="F1" s="4" t="s">
        <v>57</v>
      </c>
    </row>
    <row r="2" spans="1:6">
      <c r="A2">
        <v>2024</v>
      </c>
      <c r="B2" t="s">
        <v>2</v>
      </c>
      <c r="C2" t="s">
        <v>58</v>
      </c>
      <c r="D2" s="1">
        <v>11.3</v>
      </c>
      <c r="E2">
        <v>2.5</v>
      </c>
      <c r="F2" s="1">
        <v>17.782794100389236</v>
      </c>
    </row>
    <row r="3" spans="1:6">
      <c r="A3">
        <v>2024</v>
      </c>
      <c r="B3" t="s">
        <v>0</v>
      </c>
      <c r="C3" t="s">
        <v>1</v>
      </c>
      <c r="D3" s="1">
        <v>194.6</v>
      </c>
      <c r="E3">
        <v>3.46</v>
      </c>
      <c r="F3" s="1">
        <v>53.703179637025293</v>
      </c>
    </row>
    <row r="4" spans="1:6">
      <c r="A4">
        <v>2024</v>
      </c>
      <c r="B4" t="s">
        <v>2</v>
      </c>
      <c r="C4" t="s">
        <v>6</v>
      </c>
      <c r="D4" s="1">
        <v>10.4</v>
      </c>
      <c r="E4">
        <v>2.87</v>
      </c>
      <c r="F4" s="1">
        <v>27.227013080779138</v>
      </c>
    </row>
    <row r="5" spans="1:6">
      <c r="A5">
        <v>2024</v>
      </c>
      <c r="B5" t="s">
        <v>7</v>
      </c>
      <c r="C5" t="s">
        <v>8</v>
      </c>
      <c r="D5" s="1">
        <v>18.899999999999999</v>
      </c>
      <c r="E5">
        <v>2.87</v>
      </c>
      <c r="F5" s="1">
        <v>27.227013080779138</v>
      </c>
    </row>
    <row r="6" spans="1:6">
      <c r="A6">
        <v>2024</v>
      </c>
      <c r="B6" t="s">
        <v>2</v>
      </c>
      <c r="C6" t="s">
        <v>13</v>
      </c>
      <c r="D6" s="1">
        <v>11.8</v>
      </c>
      <c r="E6">
        <v>2.82</v>
      </c>
      <c r="F6" s="1">
        <v>25.703957827688647</v>
      </c>
    </row>
    <row r="7" spans="1:6">
      <c r="A7">
        <v>2024</v>
      </c>
      <c r="B7" t="s">
        <v>7</v>
      </c>
      <c r="C7" t="s">
        <v>12</v>
      </c>
      <c r="D7" s="1">
        <v>12.8</v>
      </c>
      <c r="E7">
        <v>3.26</v>
      </c>
      <c r="F7" s="1">
        <v>42.657951880159267</v>
      </c>
    </row>
    <row r="8" spans="1:6">
      <c r="A8">
        <v>2024</v>
      </c>
      <c r="B8" t="s">
        <v>3</v>
      </c>
      <c r="C8" t="s">
        <v>4</v>
      </c>
      <c r="D8" s="1">
        <v>14</v>
      </c>
      <c r="E8">
        <v>2.25</v>
      </c>
      <c r="F8" s="1">
        <v>13.335214321633245</v>
      </c>
    </row>
    <row r="9" spans="1:6">
      <c r="A9">
        <v>2024</v>
      </c>
      <c r="B9" t="s">
        <v>3</v>
      </c>
      <c r="C9" t="s">
        <v>5</v>
      </c>
      <c r="D9" s="1">
        <v>14.5</v>
      </c>
      <c r="E9">
        <v>2.14</v>
      </c>
      <c r="F9" s="1">
        <v>11.748975549395301</v>
      </c>
    </row>
    <row r="10" spans="1:6">
      <c r="A10">
        <v>2024</v>
      </c>
      <c r="B10" t="s">
        <v>2</v>
      </c>
      <c r="C10" t="s">
        <v>58</v>
      </c>
      <c r="D10" s="1">
        <v>12.7</v>
      </c>
      <c r="E10">
        <v>3.33</v>
      </c>
      <c r="F10" s="1">
        <v>46.238102139926056</v>
      </c>
    </row>
    <row r="11" spans="1:6">
      <c r="A11">
        <v>2024</v>
      </c>
      <c r="B11" t="s">
        <v>0</v>
      </c>
      <c r="C11" t="s">
        <v>14</v>
      </c>
      <c r="D11" s="1">
        <v>91.3</v>
      </c>
      <c r="E11">
        <v>1.88</v>
      </c>
      <c r="F11" s="1">
        <v>8.709635899560805</v>
      </c>
    </row>
    <row r="12" spans="1:6">
      <c r="A12">
        <v>2024</v>
      </c>
      <c r="B12" t="s">
        <v>0</v>
      </c>
      <c r="C12" t="s">
        <v>15</v>
      </c>
      <c r="D12" s="1">
        <v>85.5</v>
      </c>
      <c r="E12">
        <v>2.58</v>
      </c>
      <c r="F12" s="1">
        <v>19.498445997580465</v>
      </c>
    </row>
    <row r="13" spans="1:6">
      <c r="A13">
        <v>2024</v>
      </c>
      <c r="B13" t="s">
        <v>0</v>
      </c>
      <c r="C13" t="s">
        <v>1</v>
      </c>
      <c r="D13" s="1">
        <v>11.7</v>
      </c>
      <c r="E13">
        <v>1.8</v>
      </c>
      <c r="F13" s="1">
        <v>7.9432823472428176</v>
      </c>
    </row>
    <row r="14" spans="1:6">
      <c r="A14">
        <v>2024</v>
      </c>
      <c r="B14" t="s">
        <v>7</v>
      </c>
      <c r="C14" t="s">
        <v>8</v>
      </c>
      <c r="D14" s="1">
        <v>13.3</v>
      </c>
      <c r="E14">
        <v>2.5099999999999998</v>
      </c>
      <c r="F14" s="1">
        <v>17.988709151287878</v>
      </c>
    </row>
    <row r="15" spans="1:6">
      <c r="A15">
        <v>2024</v>
      </c>
      <c r="B15" t="s">
        <v>7</v>
      </c>
      <c r="C15" t="s">
        <v>10</v>
      </c>
      <c r="D15" s="1">
        <v>16</v>
      </c>
      <c r="E15">
        <v>5.07</v>
      </c>
      <c r="F15" s="1">
        <v>342.76778654645057</v>
      </c>
    </row>
    <row r="16" spans="1:6">
      <c r="A16">
        <v>2024</v>
      </c>
      <c r="B16" t="s">
        <v>3</v>
      </c>
      <c r="C16" t="s">
        <v>11</v>
      </c>
      <c r="D16" s="1">
        <v>92.8</v>
      </c>
      <c r="E16">
        <v>2.67</v>
      </c>
      <c r="F16" s="1">
        <v>21.627185237270204</v>
      </c>
    </row>
    <row r="17" spans="1:6">
      <c r="A17">
        <v>2024</v>
      </c>
      <c r="B17" t="s">
        <v>0</v>
      </c>
      <c r="C17" t="s">
        <v>14</v>
      </c>
      <c r="D17" s="1">
        <v>93.5</v>
      </c>
      <c r="E17">
        <v>2.56</v>
      </c>
      <c r="F17" s="1">
        <v>19.054607179632477</v>
      </c>
    </row>
    <row r="18" spans="1:6">
      <c r="A18">
        <v>2024</v>
      </c>
      <c r="B18" t="s">
        <v>3</v>
      </c>
      <c r="C18" t="s">
        <v>9</v>
      </c>
      <c r="D18" s="1">
        <v>94.4</v>
      </c>
      <c r="E18">
        <v>2.09</v>
      </c>
      <c r="F18" s="1">
        <v>11.091748152624014</v>
      </c>
    </row>
    <row r="19" spans="1:6">
      <c r="A19">
        <v>2024</v>
      </c>
      <c r="B19" t="s">
        <v>3</v>
      </c>
      <c r="C19" t="s">
        <v>11</v>
      </c>
      <c r="D19" s="1">
        <v>88.7</v>
      </c>
      <c r="E19">
        <v>3.4</v>
      </c>
      <c r="F19" s="1">
        <v>50.118723362727238</v>
      </c>
    </row>
    <row r="20" spans="1:6">
      <c r="A20">
        <v>2024</v>
      </c>
      <c r="B20" t="s">
        <v>2</v>
      </c>
      <c r="C20" t="s">
        <v>6</v>
      </c>
      <c r="D20" s="1">
        <v>10</v>
      </c>
      <c r="E20">
        <v>3.27</v>
      </c>
      <c r="F20" s="1">
        <v>43.151907682776539</v>
      </c>
    </row>
    <row r="21" spans="1:6">
      <c r="A21">
        <v>2024</v>
      </c>
      <c r="B21" t="s">
        <v>2</v>
      </c>
      <c r="C21" t="s">
        <v>6</v>
      </c>
      <c r="D21" s="1">
        <v>10</v>
      </c>
      <c r="E21">
        <v>3.68</v>
      </c>
      <c r="F21" s="1">
        <v>69.183097091893657</v>
      </c>
    </row>
    <row r="22" spans="1:6">
      <c r="A22">
        <v>2024</v>
      </c>
      <c r="B22" t="s">
        <v>3</v>
      </c>
      <c r="C22" t="s">
        <v>59</v>
      </c>
      <c r="D22" s="1">
        <v>10</v>
      </c>
      <c r="E22">
        <v>3.01</v>
      </c>
      <c r="F22" s="1">
        <v>31.98895109691399</v>
      </c>
    </row>
    <row r="23" spans="1:6">
      <c r="A23">
        <v>2024</v>
      </c>
      <c r="B23" t="s">
        <v>3</v>
      </c>
      <c r="C23" t="s">
        <v>11</v>
      </c>
      <c r="D23" s="1">
        <v>91.2</v>
      </c>
      <c r="E23">
        <v>2.48</v>
      </c>
      <c r="F23" s="1">
        <v>17.378008287493756</v>
      </c>
    </row>
    <row r="24" spans="1:6">
      <c r="A24">
        <v>2024</v>
      </c>
      <c r="B24" t="s">
        <v>0</v>
      </c>
      <c r="C24" t="s">
        <v>1</v>
      </c>
      <c r="D24" s="1">
        <v>111.7</v>
      </c>
      <c r="E24">
        <v>2.23</v>
      </c>
      <c r="F24" s="1">
        <v>13.031667784522995</v>
      </c>
    </row>
    <row r="25" spans="1:6">
      <c r="A25">
        <v>2024</v>
      </c>
      <c r="B25" t="s">
        <v>2</v>
      </c>
      <c r="C25" t="s">
        <v>6</v>
      </c>
      <c r="D25" s="1">
        <v>13.2</v>
      </c>
      <c r="E25">
        <v>3.34</v>
      </c>
      <c r="F25" s="1">
        <v>46.773514128719818</v>
      </c>
    </row>
    <row r="26" spans="1:6">
      <c r="A26">
        <v>2024</v>
      </c>
      <c r="B26" t="s">
        <v>0</v>
      </c>
      <c r="C26" t="s">
        <v>60</v>
      </c>
      <c r="D26" s="1">
        <v>10</v>
      </c>
      <c r="E26">
        <v>2.34</v>
      </c>
      <c r="F26" s="1">
        <v>14.791083881682074</v>
      </c>
    </row>
    <row r="27" spans="1:6">
      <c r="A27">
        <v>2024</v>
      </c>
      <c r="B27" t="s">
        <v>3</v>
      </c>
      <c r="C27" t="s">
        <v>11</v>
      </c>
      <c r="D27" s="1">
        <v>90</v>
      </c>
      <c r="E27">
        <v>2.36</v>
      </c>
      <c r="F27" s="1">
        <v>15.135612484362087</v>
      </c>
    </row>
    <row r="28" spans="1:6">
      <c r="A28">
        <v>2024</v>
      </c>
      <c r="B28" t="s">
        <v>3</v>
      </c>
      <c r="C28" t="s">
        <v>61</v>
      </c>
      <c r="D28" s="1">
        <v>312.3</v>
      </c>
      <c r="E28">
        <v>3.28</v>
      </c>
      <c r="F28" s="1">
        <v>43.651583224016612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A261-50F1-4E41-AF7C-39EDA9E394B1}">
  <dimension ref="A1:EK56"/>
  <sheetViews>
    <sheetView topLeftCell="DV1" zoomScale="73" workbookViewId="0">
      <selection activeCell="ED16" sqref="ED16:ED53"/>
    </sheetView>
  </sheetViews>
  <sheetFormatPr defaultRowHeight="14.5"/>
  <cols>
    <col min="1" max="1" width="8.08984375" customWidth="1"/>
    <col min="2" max="2" width="16.54296875" customWidth="1"/>
    <col min="3" max="3" width="14.6328125" bestFit="1" customWidth="1"/>
    <col min="4" max="4" width="10" bestFit="1" customWidth="1"/>
    <col min="5" max="5" width="9.81640625" bestFit="1" customWidth="1"/>
    <col min="12" max="12" width="11.453125" customWidth="1"/>
    <col min="13" max="13" width="10.54296875" customWidth="1"/>
    <col min="14" max="14" width="10.1796875" customWidth="1"/>
    <col min="20" max="20" width="21.08984375" customWidth="1"/>
    <col min="21" max="21" width="12" customWidth="1"/>
    <col min="22" max="22" width="12.453125" bestFit="1" customWidth="1"/>
    <col min="23" max="23" width="11.453125" customWidth="1"/>
    <col min="37" max="37" width="11.08984375" customWidth="1"/>
    <col min="42" max="42" width="12.81640625" customWidth="1"/>
    <col min="43" max="43" width="16.08984375" customWidth="1"/>
    <col min="50" max="50" width="10.7265625" bestFit="1" customWidth="1"/>
    <col min="118" max="118" width="12.453125" bestFit="1" customWidth="1"/>
    <col min="119" max="119" width="11.26953125" bestFit="1" customWidth="1"/>
    <col min="120" max="120" width="12.453125" bestFit="1" customWidth="1"/>
  </cols>
  <sheetData>
    <row r="1" spans="1:141" ht="15.5">
      <c r="A1" s="2" t="s">
        <v>52</v>
      </c>
      <c r="B1" s="3" t="s">
        <v>53</v>
      </c>
      <c r="C1" s="4" t="s">
        <v>54</v>
      </c>
      <c r="D1" s="2" t="s">
        <v>55</v>
      </c>
      <c r="E1" s="2" t="s">
        <v>56</v>
      </c>
      <c r="F1" s="4" t="s">
        <v>57</v>
      </c>
      <c r="J1" s="5"/>
      <c r="K1" s="6"/>
      <c r="L1" s="6"/>
      <c r="M1" s="6"/>
      <c r="N1" s="6"/>
      <c r="O1" s="7"/>
      <c r="P1" s="8"/>
      <c r="Q1" s="5"/>
      <c r="R1" s="6" t="s">
        <v>68</v>
      </c>
      <c r="S1" s="6"/>
      <c r="T1" s="6"/>
      <c r="U1" s="6"/>
      <c r="V1" s="9"/>
      <c r="W1" s="10"/>
      <c r="X1" s="11"/>
      <c r="Y1" s="11"/>
      <c r="Z1" s="11"/>
      <c r="AA1" s="11"/>
    </row>
    <row r="2" spans="1:141" ht="15.5">
      <c r="A2">
        <v>2020</v>
      </c>
      <c r="B2" t="s">
        <v>0</v>
      </c>
      <c r="C2" t="s">
        <v>14</v>
      </c>
      <c r="D2">
        <v>10</v>
      </c>
      <c r="E2">
        <v>3</v>
      </c>
      <c r="F2" s="1">
        <v>31.622776601683803</v>
      </c>
      <c r="J2" s="12"/>
      <c r="K2" s="13" t="s">
        <v>69</v>
      </c>
      <c r="L2" s="8"/>
      <c r="M2" s="8"/>
      <c r="N2" s="11"/>
      <c r="O2" s="14"/>
      <c r="P2" s="8"/>
      <c r="Q2" s="12"/>
      <c r="R2" s="11"/>
      <c r="S2" s="11"/>
      <c r="T2" s="11"/>
      <c r="U2" s="11"/>
      <c r="V2" s="11"/>
      <c r="W2" s="15"/>
      <c r="X2" s="11"/>
      <c r="Y2" s="11"/>
      <c r="Z2" s="11"/>
      <c r="AA2" s="11"/>
    </row>
    <row r="3" spans="1:141" ht="15.5">
      <c r="A3">
        <v>2020</v>
      </c>
      <c r="B3" t="s">
        <v>7</v>
      </c>
      <c r="C3" t="s">
        <v>16</v>
      </c>
      <c r="D3">
        <v>18</v>
      </c>
      <c r="E3">
        <v>3.41</v>
      </c>
      <c r="F3" s="1">
        <v>50.699070827470464</v>
      </c>
      <c r="J3" s="12"/>
      <c r="K3" s="16" t="s">
        <v>70</v>
      </c>
      <c r="L3" s="16" t="s">
        <v>71</v>
      </c>
      <c r="M3" s="16" t="s">
        <v>72</v>
      </c>
      <c r="N3" s="11"/>
      <c r="O3" s="14"/>
      <c r="P3" s="8"/>
      <c r="Q3" s="12"/>
      <c r="R3" s="17" t="s">
        <v>63</v>
      </c>
      <c r="S3" s="18" t="s">
        <v>73</v>
      </c>
      <c r="T3" s="2" t="s">
        <v>55</v>
      </c>
      <c r="U3" s="2" t="s">
        <v>56</v>
      </c>
      <c r="V3" s="4" t="s">
        <v>57</v>
      </c>
      <c r="W3" s="15"/>
      <c r="X3" s="11"/>
      <c r="Y3" s="11"/>
      <c r="Z3" s="11"/>
      <c r="AA3" s="11"/>
    </row>
    <row r="4" spans="1:141" ht="16" thickBot="1">
      <c r="A4">
        <v>2020</v>
      </c>
      <c r="B4" t="s">
        <v>0</v>
      </c>
      <c r="C4" t="s">
        <v>24</v>
      </c>
      <c r="D4">
        <v>90.4</v>
      </c>
      <c r="E4">
        <v>3.02</v>
      </c>
      <c r="F4" s="1">
        <v>32.359365692962832</v>
      </c>
      <c r="J4" s="19"/>
      <c r="K4" s="20"/>
      <c r="L4" s="20"/>
      <c r="M4" s="20"/>
      <c r="N4" s="20"/>
      <c r="O4" s="21"/>
      <c r="P4" s="8"/>
      <c r="Q4" s="12"/>
      <c r="R4" s="22">
        <v>1</v>
      </c>
      <c r="S4" s="23">
        <v>4</v>
      </c>
      <c r="T4">
        <v>90.4</v>
      </c>
      <c r="U4">
        <v>3.02</v>
      </c>
      <c r="V4" s="1">
        <v>32.359365692962832</v>
      </c>
      <c r="W4" s="15"/>
      <c r="X4" s="11"/>
      <c r="Y4" s="11"/>
      <c r="Z4" s="11"/>
      <c r="AA4" s="11"/>
    </row>
    <row r="5" spans="1:141" ht="15.5">
      <c r="A5">
        <v>2020</v>
      </c>
      <c r="B5" t="s">
        <v>2</v>
      </c>
      <c r="C5" t="s">
        <v>58</v>
      </c>
      <c r="D5">
        <v>16.600000000000001</v>
      </c>
      <c r="E5">
        <v>3.45</v>
      </c>
      <c r="F5" s="1">
        <v>53.088444423098856</v>
      </c>
      <c r="J5" s="8"/>
      <c r="K5" s="8"/>
      <c r="L5" s="8"/>
      <c r="M5" s="8"/>
      <c r="N5" s="8"/>
      <c r="O5" s="8"/>
      <c r="P5" s="8"/>
      <c r="Q5" s="12"/>
      <c r="R5" s="24">
        <v>2</v>
      </c>
      <c r="S5" s="23">
        <v>6</v>
      </c>
      <c r="T5">
        <v>10</v>
      </c>
      <c r="U5">
        <v>2.23</v>
      </c>
      <c r="V5" s="1">
        <v>13.031667784522995</v>
      </c>
      <c r="W5" s="15"/>
      <c r="X5" s="11"/>
      <c r="Y5" s="11"/>
      <c r="Z5" s="11"/>
      <c r="AA5" s="11"/>
    </row>
    <row r="6" spans="1:141" ht="15.5">
      <c r="A6">
        <v>2020</v>
      </c>
      <c r="B6" t="s">
        <v>7</v>
      </c>
      <c r="C6" t="s">
        <v>12</v>
      </c>
      <c r="D6">
        <v>10</v>
      </c>
      <c r="E6">
        <v>2.23</v>
      </c>
      <c r="F6" s="1">
        <v>13.031667784522995</v>
      </c>
      <c r="J6" s="8"/>
      <c r="K6" s="8"/>
      <c r="L6" s="8"/>
      <c r="M6" s="8"/>
      <c r="N6" s="8"/>
      <c r="O6" s="8"/>
      <c r="P6" s="8"/>
      <c r="Q6" s="12"/>
      <c r="R6" s="24">
        <v>3</v>
      </c>
      <c r="S6" s="25">
        <v>23</v>
      </c>
      <c r="T6">
        <v>299.2</v>
      </c>
      <c r="U6">
        <v>5.39</v>
      </c>
      <c r="V6" s="1">
        <v>495.45019080479022</v>
      </c>
      <c r="W6" s="15"/>
      <c r="X6" s="11"/>
      <c r="Y6" s="11"/>
      <c r="Z6" s="11"/>
      <c r="AA6" s="11"/>
    </row>
    <row r="7" spans="1:141" ht="16" thickBot="1">
      <c r="A7">
        <v>2020</v>
      </c>
      <c r="B7" t="s">
        <v>2</v>
      </c>
      <c r="C7" t="s">
        <v>6</v>
      </c>
      <c r="D7">
        <v>10</v>
      </c>
      <c r="E7">
        <v>2.2999999999999998</v>
      </c>
      <c r="F7" s="1">
        <v>14.125375446227544</v>
      </c>
      <c r="J7" s="11"/>
      <c r="K7" s="11"/>
      <c r="L7" s="11"/>
      <c r="M7" s="11"/>
      <c r="N7" s="11"/>
      <c r="O7" s="11"/>
      <c r="P7" s="11"/>
      <c r="Q7" s="26"/>
      <c r="R7" s="27"/>
      <c r="S7" s="27"/>
      <c r="T7" s="27"/>
      <c r="U7" s="27"/>
      <c r="V7" s="27"/>
      <c r="W7" s="28"/>
      <c r="X7" s="11"/>
      <c r="Y7" s="11"/>
      <c r="Z7" s="11"/>
      <c r="AA7" s="11"/>
    </row>
    <row r="8" spans="1:141" ht="15.5">
      <c r="A8">
        <v>2020</v>
      </c>
      <c r="B8" t="s">
        <v>7</v>
      </c>
      <c r="C8" t="s">
        <v>16</v>
      </c>
      <c r="D8">
        <v>10.7</v>
      </c>
      <c r="E8">
        <v>3.58</v>
      </c>
      <c r="F8" s="1">
        <v>61.659500186148257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141" ht="15.5">
      <c r="A9">
        <v>2020</v>
      </c>
      <c r="B9" t="s">
        <v>0</v>
      </c>
      <c r="C9" t="s">
        <v>14</v>
      </c>
      <c r="D9">
        <v>95</v>
      </c>
      <c r="E9">
        <v>2.83</v>
      </c>
      <c r="F9" s="1">
        <v>26.001595631652727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141" ht="15.5">
      <c r="A10">
        <v>2020</v>
      </c>
      <c r="B10" t="s">
        <v>2</v>
      </c>
      <c r="C10" t="s">
        <v>13</v>
      </c>
      <c r="D10">
        <v>10</v>
      </c>
      <c r="E10">
        <v>2.2200000000000002</v>
      </c>
      <c r="F10" s="1">
        <v>12.882495516931346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141" ht="15.5">
      <c r="A11">
        <v>2020</v>
      </c>
      <c r="B11" t="s">
        <v>2</v>
      </c>
      <c r="C11" t="s">
        <v>26</v>
      </c>
      <c r="D11">
        <v>10</v>
      </c>
      <c r="E11">
        <v>2.2000000000000002</v>
      </c>
      <c r="F11" s="1">
        <v>12.58925411794168</v>
      </c>
      <c r="K11" s="38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40"/>
      <c r="AD11" s="38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40"/>
      <c r="AW11" s="38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40"/>
      <c r="BP11" s="38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40"/>
      <c r="CI11" s="38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40"/>
      <c r="DB11" s="38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40"/>
      <c r="DU11" s="38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40"/>
    </row>
    <row r="12" spans="1:141" ht="15.5">
      <c r="A12">
        <v>2020</v>
      </c>
      <c r="B12" t="s">
        <v>2</v>
      </c>
      <c r="C12" t="s">
        <v>6</v>
      </c>
      <c r="D12">
        <v>10</v>
      </c>
      <c r="E12">
        <v>3.84</v>
      </c>
      <c r="F12" s="1">
        <v>83.176377110267126</v>
      </c>
      <c r="K12" s="41"/>
      <c r="L12" s="42" t="s">
        <v>74</v>
      </c>
      <c r="M12" s="43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A12" s="46"/>
      <c r="AD12" s="41"/>
      <c r="AE12" s="42" t="s">
        <v>80</v>
      </c>
      <c r="AF12" s="43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5"/>
      <c r="AT12" s="46"/>
      <c r="AW12" s="41"/>
      <c r="AX12" s="42" t="s">
        <v>81</v>
      </c>
      <c r="AY12" s="43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5"/>
      <c r="BM12" s="46"/>
      <c r="BP12" s="41"/>
      <c r="BQ12" s="42" t="s">
        <v>82</v>
      </c>
      <c r="BR12" s="43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5"/>
      <c r="CF12" s="46"/>
      <c r="CI12" s="41"/>
      <c r="CJ12" s="42" t="s">
        <v>83</v>
      </c>
      <c r="CK12" s="43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5"/>
      <c r="CY12" s="46"/>
      <c r="DB12" s="41"/>
      <c r="DC12" s="42" t="s">
        <v>84</v>
      </c>
      <c r="DD12" s="43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5"/>
      <c r="DR12" s="46"/>
      <c r="DU12" s="41"/>
      <c r="DV12" s="42" t="s">
        <v>85</v>
      </c>
      <c r="DW12" s="43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5"/>
      <c r="EK12" s="46"/>
    </row>
    <row r="13" spans="1:141" ht="15.5">
      <c r="A13">
        <v>2020</v>
      </c>
      <c r="B13" t="s">
        <v>7</v>
      </c>
      <c r="C13" t="s">
        <v>16</v>
      </c>
      <c r="D13">
        <v>13.3</v>
      </c>
      <c r="E13">
        <v>4</v>
      </c>
      <c r="F13" s="1">
        <v>100</v>
      </c>
      <c r="K13" s="41"/>
      <c r="L13" s="45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5"/>
      <c r="AA13" s="46"/>
      <c r="AD13" s="41"/>
      <c r="AE13" s="45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5"/>
      <c r="AT13" s="46"/>
      <c r="AW13" s="41"/>
      <c r="AX13" s="45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5"/>
      <c r="BM13" s="46"/>
      <c r="BP13" s="41"/>
      <c r="BQ13" s="45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5"/>
      <c r="CF13" s="46"/>
      <c r="CI13" s="41"/>
      <c r="CJ13" s="45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5"/>
      <c r="CY13" s="46"/>
      <c r="DB13" s="41"/>
      <c r="DC13" s="45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5"/>
      <c r="DR13" s="46"/>
      <c r="DU13" s="41"/>
      <c r="DV13" s="45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5"/>
      <c r="EK13" s="46"/>
    </row>
    <row r="14" spans="1:141" ht="15.5">
      <c r="A14">
        <v>2020</v>
      </c>
      <c r="B14" t="s">
        <v>3</v>
      </c>
      <c r="C14" t="s">
        <v>17</v>
      </c>
      <c r="D14">
        <v>10</v>
      </c>
      <c r="E14">
        <v>4.3499999999999996</v>
      </c>
      <c r="F14" s="1">
        <v>149.62356560944329</v>
      </c>
      <c r="K14" s="41"/>
      <c r="L14" s="45"/>
      <c r="M14" s="47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5"/>
      <c r="AA14" s="46"/>
      <c r="AD14" s="41"/>
      <c r="AE14" s="45"/>
      <c r="AF14" s="47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5"/>
      <c r="AT14" s="46"/>
      <c r="AW14" s="41"/>
      <c r="AX14" s="45"/>
      <c r="AY14" s="47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5"/>
      <c r="BM14" s="46"/>
      <c r="BP14" s="41"/>
      <c r="BQ14" s="45"/>
      <c r="BR14" s="47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5"/>
      <c r="CF14" s="46"/>
      <c r="CI14" s="41"/>
      <c r="CJ14" s="45"/>
      <c r="CK14" s="47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5"/>
      <c r="CY14" s="46"/>
      <c r="DB14" s="41"/>
      <c r="DC14" s="45"/>
      <c r="DD14" s="47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5"/>
      <c r="DR14" s="46"/>
      <c r="DU14" s="41"/>
      <c r="DV14" s="45"/>
      <c r="DW14" s="47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5"/>
      <c r="EK14" s="46"/>
    </row>
    <row r="15" spans="1:141" ht="15.5">
      <c r="A15">
        <v>2020</v>
      </c>
      <c r="B15" t="s">
        <v>0</v>
      </c>
      <c r="C15" t="s">
        <v>50</v>
      </c>
      <c r="D15">
        <v>10</v>
      </c>
      <c r="E15">
        <v>2.88</v>
      </c>
      <c r="F15" s="1">
        <v>27.542287033381665</v>
      </c>
      <c r="K15" s="41"/>
      <c r="L15" s="18" t="s">
        <v>73</v>
      </c>
      <c r="M15" s="2" t="s">
        <v>55</v>
      </c>
      <c r="N15" s="2" t="s">
        <v>56</v>
      </c>
      <c r="O15" s="4" t="s">
        <v>57</v>
      </c>
      <c r="P15" s="29" t="s">
        <v>64</v>
      </c>
      <c r="Q15" s="29" t="s">
        <v>65</v>
      </c>
      <c r="R15" s="29" t="s">
        <v>66</v>
      </c>
      <c r="S15" s="29" t="s">
        <v>67</v>
      </c>
      <c r="T15" s="30" t="s">
        <v>63</v>
      </c>
      <c r="U15" s="44"/>
      <c r="V15" s="45" t="s">
        <v>75</v>
      </c>
      <c r="W15" s="44"/>
      <c r="X15" s="44"/>
      <c r="Y15" s="47"/>
      <c r="Z15" s="47"/>
      <c r="AA15" s="46"/>
      <c r="AD15" s="41"/>
      <c r="AE15" s="18" t="s">
        <v>73</v>
      </c>
      <c r="AF15" s="2" t="s">
        <v>55</v>
      </c>
      <c r="AG15" s="2" t="s">
        <v>56</v>
      </c>
      <c r="AH15" s="4" t="s">
        <v>57</v>
      </c>
      <c r="AI15" s="29" t="s">
        <v>64</v>
      </c>
      <c r="AJ15" s="29" t="s">
        <v>65</v>
      </c>
      <c r="AK15" s="29" t="s">
        <v>66</v>
      </c>
      <c r="AL15" s="29" t="s">
        <v>67</v>
      </c>
      <c r="AM15" s="30" t="s">
        <v>63</v>
      </c>
      <c r="AN15" s="44"/>
      <c r="AO15" s="45" t="s">
        <v>75</v>
      </c>
      <c r="AP15" s="44"/>
      <c r="AQ15" s="44"/>
      <c r="AR15" s="47"/>
      <c r="AS15" s="47"/>
      <c r="AT15" s="46"/>
      <c r="AW15" s="41"/>
      <c r="AX15" s="18" t="s">
        <v>73</v>
      </c>
      <c r="AY15" s="2" t="s">
        <v>55</v>
      </c>
      <c r="AZ15" s="2" t="s">
        <v>56</v>
      </c>
      <c r="BA15" s="4" t="s">
        <v>57</v>
      </c>
      <c r="BB15" s="29" t="s">
        <v>64</v>
      </c>
      <c r="BC15" s="29" t="s">
        <v>65</v>
      </c>
      <c r="BD15" s="29" t="s">
        <v>66</v>
      </c>
      <c r="BE15" s="29" t="s">
        <v>67</v>
      </c>
      <c r="BF15" s="30" t="s">
        <v>63</v>
      </c>
      <c r="BG15" s="44"/>
      <c r="BH15" s="45" t="s">
        <v>75</v>
      </c>
      <c r="BI15" s="44"/>
      <c r="BJ15" s="44"/>
      <c r="BK15" s="47"/>
      <c r="BL15" s="47"/>
      <c r="BM15" s="46"/>
      <c r="BP15" s="41"/>
      <c r="BQ15" s="18" t="s">
        <v>73</v>
      </c>
      <c r="BR15" s="2" t="s">
        <v>55</v>
      </c>
      <c r="BS15" s="2" t="s">
        <v>56</v>
      </c>
      <c r="BT15" s="4" t="s">
        <v>57</v>
      </c>
      <c r="BU15" s="29" t="s">
        <v>64</v>
      </c>
      <c r="BV15" s="29" t="s">
        <v>65</v>
      </c>
      <c r="BW15" s="29" t="s">
        <v>66</v>
      </c>
      <c r="BX15" s="29" t="s">
        <v>67</v>
      </c>
      <c r="BY15" s="30" t="s">
        <v>63</v>
      </c>
      <c r="BZ15" s="44"/>
      <c r="CA15" s="45" t="s">
        <v>75</v>
      </c>
      <c r="CB15" s="44"/>
      <c r="CC15" s="44"/>
      <c r="CD15" s="47"/>
      <c r="CE15" s="47"/>
      <c r="CF15" s="46"/>
      <c r="CI15" s="41"/>
      <c r="CJ15" s="18" t="s">
        <v>73</v>
      </c>
      <c r="CK15" s="2" t="s">
        <v>55</v>
      </c>
      <c r="CL15" s="2" t="s">
        <v>56</v>
      </c>
      <c r="CM15" s="4" t="s">
        <v>57</v>
      </c>
      <c r="CN15" s="29" t="s">
        <v>64</v>
      </c>
      <c r="CO15" s="29" t="s">
        <v>65</v>
      </c>
      <c r="CP15" s="29" t="s">
        <v>66</v>
      </c>
      <c r="CQ15" s="29" t="s">
        <v>67</v>
      </c>
      <c r="CR15" s="30" t="s">
        <v>63</v>
      </c>
      <c r="CS15" s="44"/>
      <c r="CT15" s="45" t="s">
        <v>75</v>
      </c>
      <c r="CU15" s="44"/>
      <c r="CV15" s="44"/>
      <c r="CW15" s="47"/>
      <c r="CX15" s="47"/>
      <c r="CY15" s="46"/>
      <c r="DB15" s="41"/>
      <c r="DC15" s="18" t="s">
        <v>73</v>
      </c>
      <c r="DD15" s="2" t="s">
        <v>55</v>
      </c>
      <c r="DE15" s="2" t="s">
        <v>56</v>
      </c>
      <c r="DF15" s="4" t="s">
        <v>57</v>
      </c>
      <c r="DG15" s="29" t="s">
        <v>64</v>
      </c>
      <c r="DH15" s="29" t="s">
        <v>65</v>
      </c>
      <c r="DI15" s="29" t="s">
        <v>66</v>
      </c>
      <c r="DJ15" s="29" t="s">
        <v>67</v>
      </c>
      <c r="DK15" s="30" t="s">
        <v>63</v>
      </c>
      <c r="DL15" s="44"/>
      <c r="DM15" s="45" t="s">
        <v>75</v>
      </c>
      <c r="DN15" s="44"/>
      <c r="DO15" s="44"/>
      <c r="DP15" s="47"/>
      <c r="DQ15" s="47"/>
      <c r="DR15" s="46"/>
      <c r="DU15" s="41"/>
      <c r="DV15" s="18" t="s">
        <v>73</v>
      </c>
      <c r="DW15" s="2" t="s">
        <v>55</v>
      </c>
      <c r="DX15" s="2" t="s">
        <v>56</v>
      </c>
      <c r="DY15" s="4" t="s">
        <v>57</v>
      </c>
      <c r="DZ15" s="29" t="s">
        <v>64</v>
      </c>
      <c r="EA15" s="29" t="s">
        <v>65</v>
      </c>
      <c r="EB15" s="29" t="s">
        <v>66</v>
      </c>
      <c r="EC15" s="29" t="s">
        <v>67</v>
      </c>
      <c r="ED15" s="30" t="s">
        <v>63</v>
      </c>
      <c r="EE15" s="44"/>
      <c r="EF15" s="45" t="s">
        <v>75</v>
      </c>
      <c r="EG15" s="44"/>
      <c r="EH15" s="44"/>
      <c r="EI15" s="47"/>
      <c r="EJ15" s="47"/>
      <c r="EK15" s="46"/>
    </row>
    <row r="16" spans="1:141" ht="15.5">
      <c r="A16">
        <v>2020</v>
      </c>
      <c r="B16" t="s">
        <v>0</v>
      </c>
      <c r="C16" t="s">
        <v>50</v>
      </c>
      <c r="D16">
        <v>110.9</v>
      </c>
      <c r="E16">
        <v>3.02</v>
      </c>
      <c r="F16" s="1">
        <v>32.359365692962832</v>
      </c>
      <c r="K16" s="41"/>
      <c r="L16" s="12">
        <v>1</v>
      </c>
      <c r="M16" s="48">
        <v>10</v>
      </c>
      <c r="N16" s="48">
        <v>3</v>
      </c>
      <c r="O16" s="49">
        <v>31.622776601683803</v>
      </c>
      <c r="P16" s="31">
        <f t="shared" ref="P16:P53" si="0">SQRT(((T$4-M16)^2)+((U$4-N16)^2)+((V$4-O16)^2))</f>
        <v>80.40337656771257</v>
      </c>
      <c r="Q16" s="31">
        <f t="shared" ref="Q16:Q53" si="1">SQRT(((T$5-M16)^2)+((U$5-N16)^2)+((V$5-O16)^2))</f>
        <v>18.607047779040993</v>
      </c>
      <c r="R16" s="31">
        <f>SQRT(((T$6-M16)^2)+((U$6-N16)^2)+((V$6-O16)^2))</f>
        <v>546.60609424551797</v>
      </c>
      <c r="S16" s="32">
        <f>MIN(P16:R16)</f>
        <v>18.607047779040993</v>
      </c>
      <c r="T16" s="33">
        <f>IF(P16=S16,1,IF(Q16=S16,2,IF(R16=S16,3)))</f>
        <v>2</v>
      </c>
      <c r="U16" s="44"/>
      <c r="V16" s="34"/>
      <c r="W16" s="2" t="s">
        <v>55</v>
      </c>
      <c r="X16" s="2" t="s">
        <v>56</v>
      </c>
      <c r="Y16" s="4" t="s">
        <v>57</v>
      </c>
      <c r="Z16" s="47"/>
      <c r="AA16" s="46"/>
      <c r="AD16" s="41"/>
      <c r="AE16" s="12">
        <v>1</v>
      </c>
      <c r="AF16" s="48">
        <v>10</v>
      </c>
      <c r="AG16" s="48">
        <v>3</v>
      </c>
      <c r="AH16" s="49">
        <v>31.622776601683803</v>
      </c>
      <c r="AI16" s="31">
        <f>SQRT(((W$17-AF16)^2)+((X$17-AG16)^2)+((Y$17-AH16)^2))</f>
        <v>109.50759002999033</v>
      </c>
      <c r="AJ16" s="31">
        <f>SQRT(((W$18-AF16)^2)+((X$18-AG16)^2)+((Y$18-AH16)^2))</f>
        <v>25.745238343113868</v>
      </c>
      <c r="AK16" s="31">
        <f>SQRT(((W$19-AF16)^2)+((X$19-AG16)^2)+((Y$19-AH16)^2))</f>
        <v>33.301651610693433</v>
      </c>
      <c r="AL16" s="32">
        <f>MIN(AI16:AK16)</f>
        <v>25.745238343113868</v>
      </c>
      <c r="AM16" s="33">
        <f>IF(AI16=AL16,1,IF(AJ16=AL16,2,IF(AK16=AL16,3)))</f>
        <v>2</v>
      </c>
      <c r="AN16" s="44"/>
      <c r="AO16" s="34"/>
      <c r="AP16" s="2" t="s">
        <v>55</v>
      </c>
      <c r="AQ16" s="2" t="s">
        <v>56</v>
      </c>
      <c r="AR16" s="4" t="s">
        <v>57</v>
      </c>
      <c r="AS16" s="47"/>
      <c r="AT16" s="46"/>
      <c r="AW16" s="41"/>
      <c r="AX16" s="12">
        <v>1</v>
      </c>
      <c r="AY16" s="48">
        <v>10</v>
      </c>
      <c r="AZ16" s="48">
        <v>3</v>
      </c>
      <c r="BA16" s="49">
        <v>31.622776601683803</v>
      </c>
      <c r="BB16" s="31">
        <f>SQRT(((AP$17-AY16)^2)+((AQ$17-AZ16)^2)+((AR$17-BA16)^2))</f>
        <v>115.36548819563998</v>
      </c>
      <c r="BC16" s="31">
        <f>SQRT(((AP$18-AY16)^2)+((AQ$18-AZ16)^2)+((AR$18-BA16)^2))</f>
        <v>42.143214313151695</v>
      </c>
      <c r="BD16" s="31">
        <f>SQRT(((AP$19-AY16)^2)+((AQ$19-AZ16)^2)+((AR$19-BA16)^2))</f>
        <v>15.245249472675482</v>
      </c>
      <c r="BE16" s="32">
        <f>MIN(BB16:BD16)</f>
        <v>15.245249472675482</v>
      </c>
      <c r="BF16" s="33">
        <f>IF(BB16=BE16,1,IF(BC16=BE16,2,IF(BD16=BE16,3)))</f>
        <v>3</v>
      </c>
      <c r="BG16" s="44"/>
      <c r="BH16" s="34"/>
      <c r="BI16" s="2" t="s">
        <v>55</v>
      </c>
      <c r="BJ16" s="2" t="s">
        <v>56</v>
      </c>
      <c r="BK16" s="4" t="s">
        <v>57</v>
      </c>
      <c r="BL16" s="47"/>
      <c r="BM16" s="46"/>
      <c r="BP16" s="41"/>
      <c r="BQ16" s="12">
        <v>1</v>
      </c>
      <c r="BR16" s="48">
        <v>10</v>
      </c>
      <c r="BS16" s="48">
        <v>3</v>
      </c>
      <c r="BT16" s="49">
        <v>31.622776601683803</v>
      </c>
      <c r="BU16" s="31">
        <f>SQRT(((BI$17-BR16)^2)+((BJ$17-BS16)^2)+((BK$17-BT16)^2))</f>
        <v>115.36548819563998</v>
      </c>
      <c r="BV16" s="31">
        <f>SQRT(((BI$18-BR16)^2)+((BJ$18-BS16)^2)+((BK$18-BT16)^2))</f>
        <v>62.477283895627878</v>
      </c>
      <c r="BW16" s="31">
        <f>SQRT(((BI$19-BR16)^2)+((BJ$19-BS16)^2)+((BK$19-BT16)^2))</f>
        <v>10.66613448911467</v>
      </c>
      <c r="BX16" s="32">
        <f>MIN(BU16:BW16)</f>
        <v>10.66613448911467</v>
      </c>
      <c r="BY16" s="33">
        <f>IF(BU16=BX16,1,IF(BV16=BX16,2,IF(BW16=BX16,3)))</f>
        <v>3</v>
      </c>
      <c r="BZ16" s="44"/>
      <c r="CA16" s="34"/>
      <c r="CB16" s="2" t="s">
        <v>55</v>
      </c>
      <c r="CC16" s="2" t="s">
        <v>56</v>
      </c>
      <c r="CD16" s="4" t="s">
        <v>57</v>
      </c>
      <c r="CE16" s="47"/>
      <c r="CF16" s="46"/>
      <c r="CI16" s="41"/>
      <c r="CJ16" s="12">
        <v>1</v>
      </c>
      <c r="CK16" s="58">
        <v>10</v>
      </c>
      <c r="CL16" s="58">
        <v>3</v>
      </c>
      <c r="CM16" s="59">
        <v>31.622776601683803</v>
      </c>
      <c r="CN16" s="31">
        <f>SQRT(((CB$17-CK16)^2)+((CC$17-CL16)^2)+((CD$17-CM16)^2))</f>
        <v>126.59782658402796</v>
      </c>
      <c r="CO16" s="31">
        <f>SQRT(((CB$18-CK16)^2)+((CC$18-CL16)^2)+((CD$18-CM16)^2))</f>
        <v>70.86878756854955</v>
      </c>
      <c r="CP16" s="31">
        <f>SQRT(((CB$19-CK16)^2)+((CC$19-CL16)^2)+((CD$19-CM16)^2))</f>
        <v>14.375179074153859</v>
      </c>
      <c r="CQ16" s="32">
        <f>MIN(CN16:CP16)</f>
        <v>14.375179074153859</v>
      </c>
      <c r="CR16" s="33">
        <f>IF(CN16=CQ16,1,IF(CO16=CQ16,2,IF(CP16=CQ16,3)))</f>
        <v>3</v>
      </c>
      <c r="CS16" s="44"/>
      <c r="CT16" s="34"/>
      <c r="CU16" s="2" t="s">
        <v>55</v>
      </c>
      <c r="CV16" s="2" t="s">
        <v>56</v>
      </c>
      <c r="CW16" s="4" t="s">
        <v>57</v>
      </c>
      <c r="CX16" s="47"/>
      <c r="CY16" s="46"/>
      <c r="DB16" s="41"/>
      <c r="DC16" s="12">
        <v>1</v>
      </c>
      <c r="DD16" s="58">
        <v>10</v>
      </c>
      <c r="DE16" s="58">
        <v>3</v>
      </c>
      <c r="DF16" s="59">
        <v>31.622776601683803</v>
      </c>
      <c r="DG16" s="31">
        <f>SQRT(((CU$17-DD16)^2)+((CV$17-DE16)^2)+((CW$17-DF16)^2))</f>
        <v>153.23785704025067</v>
      </c>
      <c r="DH16" s="31">
        <f>SQRT(((CU$18-DD16)^2)+((CV$18-DE16)^2)+((CW$18-DF16)^2))</f>
        <v>75.404223301713003</v>
      </c>
      <c r="DI16" s="31">
        <f>SQRT(((CU$19-DD16)^2)+((CV$19-DE16)^2)+((CW$19-DF16)^2))</f>
        <v>22.103962993126</v>
      </c>
      <c r="DJ16" s="32">
        <f>MIN(DG16:DI16)</f>
        <v>22.103962993126</v>
      </c>
      <c r="DK16" s="33">
        <f>IF(DG16=DJ16,1,IF(DH16=DJ16,2,IF(DI16=DJ16,3)))</f>
        <v>3</v>
      </c>
      <c r="DL16" s="44"/>
      <c r="DM16" s="34"/>
      <c r="DN16" s="2" t="s">
        <v>55</v>
      </c>
      <c r="DO16" s="2" t="s">
        <v>56</v>
      </c>
      <c r="DP16" s="4" t="s">
        <v>57</v>
      </c>
      <c r="DQ16" s="47"/>
      <c r="DR16" s="46"/>
      <c r="DU16" s="41"/>
      <c r="DV16" s="12">
        <v>1</v>
      </c>
      <c r="DW16" s="58">
        <v>10</v>
      </c>
      <c r="DX16" s="58">
        <v>3</v>
      </c>
      <c r="DY16" s="59">
        <v>31.622776601683803</v>
      </c>
      <c r="DZ16" s="31">
        <f>SQRT(((DN$17-DW16)^2)+((DO$17-DX16)^2)+((DP$17-DY16)^2))</f>
        <v>214.88434036651634</v>
      </c>
      <c r="EA16" s="31">
        <f>SQRT(((DN$18-DW16)^2)+((DO$18-DX16)^2)+((DP$18-DY16)^2))</f>
        <v>75.404223301713003</v>
      </c>
      <c r="EB16" s="31">
        <f>SQRT(((DN$19-DW16)^2)+((DO$19-DX16)^2)+((DP$19-DY16)^2))</f>
        <v>29.981345529338231</v>
      </c>
      <c r="EC16" s="32">
        <f>MIN(DZ16:EB16)</f>
        <v>29.981345529338231</v>
      </c>
      <c r="ED16" s="33">
        <f>IF(DZ16=EC16,1,IF(EA16=EC16,2,IF(EB16=EC16,3)))</f>
        <v>3</v>
      </c>
      <c r="EE16" s="44"/>
      <c r="EF16" s="34"/>
      <c r="EG16" s="2" t="s">
        <v>55</v>
      </c>
      <c r="EH16" s="2" t="s">
        <v>56</v>
      </c>
      <c r="EI16" s="4" t="s">
        <v>57</v>
      </c>
      <c r="EJ16" s="47"/>
      <c r="EK16" s="46"/>
    </row>
    <row r="17" spans="1:141" ht="15.5">
      <c r="A17">
        <v>2020</v>
      </c>
      <c r="B17" t="s">
        <v>3</v>
      </c>
      <c r="C17" t="s">
        <v>59</v>
      </c>
      <c r="D17">
        <v>15.9</v>
      </c>
      <c r="E17">
        <v>3.7</v>
      </c>
      <c r="F17" s="1">
        <v>70.794578438413865</v>
      </c>
      <c r="K17" s="41"/>
      <c r="L17" s="18">
        <v>2</v>
      </c>
      <c r="M17" s="48">
        <v>18</v>
      </c>
      <c r="N17" s="48">
        <v>3.41</v>
      </c>
      <c r="O17" s="49">
        <v>50.699070827470464</v>
      </c>
      <c r="P17" s="31">
        <f t="shared" si="0"/>
        <v>74.687729142213769</v>
      </c>
      <c r="Q17" s="31">
        <f t="shared" si="1"/>
        <v>38.525649274215333</v>
      </c>
      <c r="R17" s="31">
        <f t="shared" ref="R17:R53" si="2">SQRT(((T$7-M17)^2)+((U$7-N17)^2)+((V$7-O17)^2))</f>
        <v>53.907549404224142</v>
      </c>
      <c r="S17" s="32">
        <f t="shared" ref="S17:S53" si="3">MIN(P17:R17)</f>
        <v>38.525649274215333</v>
      </c>
      <c r="T17" s="33">
        <f t="shared" ref="T17:T53" si="4">IF(P17=S17,1,IF(Q17=S17,2,IF(R17=S17,3)))</f>
        <v>2</v>
      </c>
      <c r="U17" s="44"/>
      <c r="V17" s="35" t="s">
        <v>76</v>
      </c>
      <c r="W17" s="35">
        <f>SUMIF($T$16:$T$53, 1, M$16:M$53)/COUNTIF($T$16:$T$53, 1)</f>
        <v>112.4769230769231</v>
      </c>
      <c r="X17" s="35">
        <f>SUMIF($T$16:$T$53, 1, N$16:N$53)/COUNTIF($T$16:$T$53, 1)</f>
        <v>3.1169230769230771</v>
      </c>
      <c r="Y17" s="35">
        <f>SUMIF($T$16:$T$53, 1, O$16:O$53)/COUNTIF($T$16:$T$53, 1)</f>
        <v>70.228201607204767</v>
      </c>
      <c r="Z17" s="50"/>
      <c r="AA17" s="46"/>
      <c r="AD17" s="41"/>
      <c r="AE17" s="18">
        <v>2</v>
      </c>
      <c r="AF17" s="48">
        <v>18</v>
      </c>
      <c r="AG17" s="48">
        <v>3.41</v>
      </c>
      <c r="AH17" s="49">
        <v>50.699070827470464</v>
      </c>
      <c r="AI17" s="31">
        <f>SQRT(((W$17-AF17)^2)+((X$17-AG17)^2)+((Y$17-AH17)^2))</f>
        <v>96.4746694069363</v>
      </c>
      <c r="AJ17" s="31">
        <f t="shared" ref="AJ17:AJ53" si="5">SQRT(((W$18-AF17)^2)+((X$18-AG17)^2)+((Y$18-AH17)^2))</f>
        <v>7.7693305760571336</v>
      </c>
      <c r="AK17" s="31">
        <f t="shared" ref="AK17:AK53" si="6">SQRT(((W$19-AF17)^2)+((X$19-AG17)^2)+((Y$19-AH17)^2))</f>
        <v>53.907549404224142</v>
      </c>
      <c r="AL17" s="32">
        <f t="shared" ref="AL17:AL53" si="7">MIN(AI17:AK17)</f>
        <v>7.7693305760571336</v>
      </c>
      <c r="AM17" s="33">
        <f t="shared" ref="AM17:AM53" si="8">IF(AI17=AL17,1,IF(AJ17=AL17,2,IF(AK17=AL17,3)))</f>
        <v>2</v>
      </c>
      <c r="AN17" s="44"/>
      <c r="AO17" s="35" t="s">
        <v>76</v>
      </c>
      <c r="AP17" s="35">
        <f>SUMIF($AM$16:$AM$53, 1, AF$16:AF$53)/COUNTIF($AM$16:$AM$53, 1)</f>
        <v>117.25000000000001</v>
      </c>
      <c r="AQ17" s="35">
        <f>SUMIF($AM$16:$AM$53, 1, AG$16:AG$53)/COUNTIF($AM$16:$AM$53, 1)</f>
        <v>3.1483333333333334</v>
      </c>
      <c r="AR17" s="35">
        <f>SUMIF($AM$16:$AM$53, 1, AH$16:AH$53)/COUNTIF($AM$16:$AM$53, 1)</f>
        <v>74.1270277283719</v>
      </c>
      <c r="AS17" s="50"/>
      <c r="AT17" s="46"/>
      <c r="AW17" s="41"/>
      <c r="AX17" s="18">
        <v>2</v>
      </c>
      <c r="AY17" s="48">
        <v>18</v>
      </c>
      <c r="AZ17" s="48">
        <v>3.41</v>
      </c>
      <c r="BA17" s="49">
        <v>50.699070827470464</v>
      </c>
      <c r="BB17" s="31">
        <f>SQRT(((AP$17-AY17)^2)+((AQ$17-AZ17)^2)+((AR$17-BA17)^2))</f>
        <v>101.97793944768125</v>
      </c>
      <c r="BC17" s="31">
        <f t="shared" ref="BC17:BC53" si="9">SQRT(((AP$18-AY17)^2)+((AQ$18-AZ17)^2)+((AR$18-BA17)^2))</f>
        <v>22.687891793676584</v>
      </c>
      <c r="BD17" s="31">
        <f t="shared" ref="BD17:BD53" si="10">SQRT(((AP$19-AY17)^2)+((AQ$19-AZ17)^2)+((AR$19-BA17)^2))</f>
        <v>34.886623959427361</v>
      </c>
      <c r="BE17" s="32">
        <f t="shared" ref="BE17:BE53" si="11">MIN(BB17:BD17)</f>
        <v>22.687891793676584</v>
      </c>
      <c r="BF17" s="33">
        <f t="shared" ref="BF17:BF53" si="12">IF(BB17=BE17,1,IF(BC17=BE17,2,IF(BD17=BE17,3)))</f>
        <v>2</v>
      </c>
      <c r="BG17" s="44"/>
      <c r="BH17" s="35" t="s">
        <v>76</v>
      </c>
      <c r="BI17" s="35">
        <f>SUMIF($BF$16:$BF$53, 1, AY$16:AY$53)/COUNTIF($BF$16:$BF$53, 1)</f>
        <v>117.25000000000001</v>
      </c>
      <c r="BJ17" s="35">
        <f>SUMIF($BF$16:$BF$53, 1, AZ$16:AZ$53)/COUNTIF($BF$16:$BF$53, 1)</f>
        <v>3.1483333333333334</v>
      </c>
      <c r="BK17" s="35">
        <f>SUMIF($BF$16:$BF$53, 1, BA$16:BA$53)/COUNTIF($BF$16:$BF$53, 1)</f>
        <v>74.1270277283719</v>
      </c>
      <c r="BL17" s="50"/>
      <c r="BM17" s="46"/>
      <c r="BP17" s="41"/>
      <c r="BQ17" s="18">
        <v>2</v>
      </c>
      <c r="BR17" s="48">
        <v>18</v>
      </c>
      <c r="BS17" s="48">
        <v>3.41</v>
      </c>
      <c r="BT17" s="49">
        <v>50.699070827470464</v>
      </c>
      <c r="BU17" s="31">
        <f>SQRT(((BI$17-BR17)^2)+((BJ$17-BS17)^2)+((BK$17-BT17)^2))</f>
        <v>101.97793944768125</v>
      </c>
      <c r="BV17" s="31">
        <f t="shared" ref="BV17:BV23" si="13">SQRT(((BI$18-BR17)^2)+((BJ$18-BS17)^2)+((BK$18-BT17)^2))</f>
        <v>43.652253993890334</v>
      </c>
      <c r="BW17" s="31">
        <f t="shared" ref="BW17:BW20" si="14">SQRT(((BI$19-BR17)^2)+((BJ$19-BS17)^2)+((BK$19-BT17)^2))</f>
        <v>27.69878855455952</v>
      </c>
      <c r="BX17" s="32">
        <f t="shared" ref="BX17:BX53" si="15">MIN(BU17:BW17)</f>
        <v>27.69878855455952</v>
      </c>
      <c r="BY17" s="33">
        <f t="shared" ref="BY17:BY53" si="16">IF(BU17=BX17,1,IF(BV17=BX17,2,IF(BW17=BX17,3)))</f>
        <v>3</v>
      </c>
      <c r="BZ17" s="44"/>
      <c r="CA17" s="35" t="s">
        <v>76</v>
      </c>
      <c r="CB17" s="35">
        <f>SUMIF($BY$16:$BY$53, 1, BR$16:BR$53)/COUNTIF($BY$16:$BY$53, 1)</f>
        <v>125.07000000000001</v>
      </c>
      <c r="CC17" s="35">
        <f>SUMIF($BY$16:$BY$53, 1, BS$16:BS$53)/COUNTIF($BY$16:$BY$53, 1)</f>
        <v>3.2359999999999993</v>
      </c>
      <c r="CD17" s="35">
        <f>SUMIF($BY$16:$BY$53, 1, BT$16:BT$53)/COUNTIF($BY$16:$BY$53, 1)</f>
        <v>84.403920012940176</v>
      </c>
      <c r="CE17" s="50"/>
      <c r="CF17" s="46"/>
      <c r="CI17" s="41"/>
      <c r="CJ17" s="57">
        <v>2</v>
      </c>
      <c r="CK17" s="58">
        <v>18</v>
      </c>
      <c r="CL17" s="58">
        <v>3.41</v>
      </c>
      <c r="CM17" s="59">
        <v>50.699070827470464</v>
      </c>
      <c r="CN17" s="31">
        <f>SQRT(((CB$17-CK17)^2)+((CC$17-CL17)^2)+((CD$17-CM17)^2))</f>
        <v>112.24986429664519</v>
      </c>
      <c r="CO17" s="31">
        <f t="shared" ref="CO17:CO23" si="17">SQRT(((CB$18-CK17)^2)+((CC$18-CL17)^2)+((CD$18-CM17)^2))</f>
        <v>52.128772874351682</v>
      </c>
      <c r="CP17" s="31">
        <f>SQRT(((CB$19-CK17)^2)+((CC$19-CL17)^2)+((CD$19-CM17)^2))</f>
        <v>25.051616077710793</v>
      </c>
      <c r="CQ17" s="32">
        <f t="shared" ref="CQ17:CQ53" si="18">MIN(CN17:CP17)</f>
        <v>25.051616077710793</v>
      </c>
      <c r="CR17" s="33">
        <f t="shared" ref="CR17:CR53" si="19">IF(CN17=CQ17,1,IF(CO17=CQ17,2,IF(CP17=CQ17,3)))</f>
        <v>3</v>
      </c>
      <c r="CS17" s="44"/>
      <c r="CT17" s="35" t="s">
        <v>76</v>
      </c>
      <c r="CU17" s="35">
        <f>SUMIF($CR$16:$CR$53, 1, CK$16:CK$53)/COUNTIF($CR$16:$CR$53, 1)</f>
        <v>140.72857142857143</v>
      </c>
      <c r="CV17" s="35">
        <f>SUMIF($CR$16:$CR$53, 1, CL$16:CL$53)/COUNTIF($CR$16:$CR$53, 1)</f>
        <v>3.4914285714285711</v>
      </c>
      <c r="CW17" s="35">
        <f>SUMIF($CR$16:$CR$53, 1, CM$16:CM$53)/COUNTIF($CR$16:$CR$53, 1)</f>
        <v>111.57050915547413</v>
      </c>
      <c r="CX17" s="50"/>
      <c r="CY17" s="46"/>
      <c r="DB17" s="41"/>
      <c r="DC17" s="57">
        <v>2</v>
      </c>
      <c r="DD17" s="58">
        <v>18</v>
      </c>
      <c r="DE17" s="58">
        <v>3.41</v>
      </c>
      <c r="DF17" s="59">
        <v>50.699070827470464</v>
      </c>
      <c r="DG17" s="31">
        <f>SQRT(((CU$17-DD17)^2)+((CV$17-DE17)^2)+((CW$17-DF17)^2))</f>
        <v>136.99503961687867</v>
      </c>
      <c r="DH17" s="31">
        <f t="shared" ref="DH17:DH23" si="20">SQRT(((CU$18-DD17)^2)+((CV$18-DE17)^2)+((CW$18-DF17)^2))</f>
        <v>56.619580807221894</v>
      </c>
      <c r="DI17" s="31">
        <f>SQRT(((CU$19-DD17)^2)+((CV$19-DE17)^2)+((CW$19-DF17)^2))</f>
        <v>27.241173929509763</v>
      </c>
      <c r="DJ17" s="32">
        <f t="shared" ref="DJ17:DJ36" si="21">MIN(DG17:DI17)</f>
        <v>27.241173929509763</v>
      </c>
      <c r="DK17" s="33">
        <f t="shared" ref="DK17:DK53" si="22">IF(DG17=DJ17,1,IF(DH17=DJ17,2,IF(DI17=DJ17,3)))</f>
        <v>3</v>
      </c>
      <c r="DL17" s="44"/>
      <c r="DM17" s="35" t="s">
        <v>76</v>
      </c>
      <c r="DN17" s="35">
        <f>SUMIF($DK$16:$DK$53, 1, DD$16:DD$53)/COUNTIF($DK$16:$DK$53, 1)</f>
        <v>172.2</v>
      </c>
      <c r="DO17" s="35">
        <f>SUMIF($DK$16:$DK$53, 1, DE$16:DE$53)/COUNTIF($DK$16:$DK$53, 1)</f>
        <v>3.8924999999999996</v>
      </c>
      <c r="DP17" s="35">
        <f>SUMIF($DK$16:$DK$53, 1, DF$16:DF$53)/COUNTIF($DK$16:$DK$53, 1)</f>
        <v>172.56830926768509</v>
      </c>
      <c r="DQ17" s="50"/>
      <c r="DR17" s="46"/>
      <c r="DU17" s="41"/>
      <c r="DV17" s="57">
        <v>2</v>
      </c>
      <c r="DW17" s="58">
        <v>18</v>
      </c>
      <c r="DX17" s="58">
        <v>3.41</v>
      </c>
      <c r="DY17" s="59">
        <v>50.699070827470464</v>
      </c>
      <c r="DZ17" s="31">
        <f>SQRT(((DN$17-DW17)^2)+((DO$17-DX17)^2)+((DP$17-DY17)^2))</f>
        <v>196.54511971618089</v>
      </c>
      <c r="EA17" s="31">
        <f t="shared" ref="EA17:EA23" si="23">SQRT(((DN$18-DW17)^2)+((DO$18-DX17)^2)+((DP$18-DY17)^2))</f>
        <v>56.619580807221894</v>
      </c>
      <c r="EB17" s="31">
        <f>SQRT(((DN$19-DW17)^2)+((DO$19-DX17)^2)+((DP$19-DY17)^2))</f>
        <v>31.768368064092328</v>
      </c>
      <c r="EC17" s="32">
        <f>MIN(DZ17:EB17)</f>
        <v>31.768368064092328</v>
      </c>
      <c r="ED17" s="33">
        <f t="shared" ref="ED17:ED53" si="24">IF(DZ17=EC17,1,IF(EA17=EC17,2,IF(EB17=EC17,3)))</f>
        <v>3</v>
      </c>
      <c r="EE17" s="44"/>
      <c r="EF17" s="35" t="s">
        <v>76</v>
      </c>
      <c r="EG17" s="35">
        <f>SUMIF($DK$16:$DK$53, 1, DW$16:DW$53)/COUNTIF($DK$16:$DK$53, 1)</f>
        <v>172.2</v>
      </c>
      <c r="EH17" s="35">
        <f>SUMIF($DK$16:$DK$53, 1, DX$16:DX$53)/COUNTIF($DK$16:$DK$53, 1)</f>
        <v>3.8924999999999996</v>
      </c>
      <c r="EI17" s="35">
        <f>SUMIF($DK$16:$DK$53, 1, DY$16:DY$53)/COUNTIF($DK$16:$DK$53, 1)</f>
        <v>172.56830926768509</v>
      </c>
      <c r="EJ17" s="50"/>
      <c r="EK17" s="46"/>
    </row>
    <row r="18" spans="1:141" ht="15.5">
      <c r="A18">
        <v>2020</v>
      </c>
      <c r="B18" t="s">
        <v>7</v>
      </c>
      <c r="C18" t="s">
        <v>12</v>
      </c>
      <c r="D18">
        <v>14.5</v>
      </c>
      <c r="E18">
        <v>2.86</v>
      </c>
      <c r="F18" s="1">
        <v>26.915348039269158</v>
      </c>
      <c r="K18" s="41"/>
      <c r="L18" s="18">
        <v>3</v>
      </c>
      <c r="M18" s="48">
        <v>90.4</v>
      </c>
      <c r="N18" s="48">
        <v>3.02</v>
      </c>
      <c r="O18" s="49">
        <v>32.359365692962832</v>
      </c>
      <c r="P18" s="31">
        <f t="shared" si="0"/>
        <v>0</v>
      </c>
      <c r="Q18" s="31">
        <f t="shared" si="1"/>
        <v>82.694280373190921</v>
      </c>
      <c r="R18" s="31">
        <f t="shared" si="2"/>
        <v>96.064608197040499</v>
      </c>
      <c r="S18" s="32">
        <f t="shared" si="3"/>
        <v>0</v>
      </c>
      <c r="T18" s="33">
        <f t="shared" si="4"/>
        <v>1</v>
      </c>
      <c r="U18" s="44"/>
      <c r="V18" s="35" t="s">
        <v>77</v>
      </c>
      <c r="W18" s="35">
        <f>SUMIF($T$16:$T$53, 2, M$16:M$53)/COUNTIF($T$17:$T$53, 2)</f>
        <v>13.616666666666665</v>
      </c>
      <c r="X18" s="35">
        <f>SUMIF($T$16:$T$53, 2, N$16:N$53)/COUNTIF($T$16:$T$53, 2)</f>
        <v>3.240800000000001</v>
      </c>
      <c r="Y18" s="35">
        <f>SUMIF($T$16:$T$53, 2, O$16:O$53)/COUNTIF($T$16:$T$53, 2)</f>
        <v>57.111578749410612</v>
      </c>
      <c r="Z18" s="50"/>
      <c r="AA18" s="46"/>
      <c r="AD18" s="41"/>
      <c r="AE18" s="18">
        <v>3</v>
      </c>
      <c r="AF18" s="48">
        <v>90.4</v>
      </c>
      <c r="AG18" s="48">
        <v>3.02</v>
      </c>
      <c r="AH18" s="49">
        <v>32.359365692962832</v>
      </c>
      <c r="AI18" s="31">
        <f t="shared" ref="AI18:AI53" si="25">SQRT(((W$17-AF18)^2)+((X$17-AG18)^2)+((Y$17-AH18)^2))</f>
        <v>43.834331979933253</v>
      </c>
      <c r="AJ18" s="31">
        <f t="shared" si="5"/>
        <v>80.674661955347318</v>
      </c>
      <c r="AK18" s="31">
        <f t="shared" si="6"/>
        <v>96.064608197040499</v>
      </c>
      <c r="AL18" s="32">
        <f t="shared" si="7"/>
        <v>43.834331979933253</v>
      </c>
      <c r="AM18" s="33">
        <f t="shared" si="8"/>
        <v>1</v>
      </c>
      <c r="AN18" s="44"/>
      <c r="AO18" s="35" t="s">
        <v>77</v>
      </c>
      <c r="AP18" s="35">
        <f>SUMIF($AM$16:$AM$53, 2, AF$16:AF$53)/COUNTIF($AM$16:$AM$53, 2)</f>
        <v>16.149999999999999</v>
      </c>
      <c r="AQ18" s="35">
        <f>SUMIF($AM$16:$AM$53, 2, AG$16:AG$53)/COUNTIF($AM$16:$AM$53, 2)</f>
        <v>3.5850000000000009</v>
      </c>
      <c r="AR18" s="35">
        <f>SUMIF($AM$16:$AM$53, 2, AH$16:AH$53)/COUNTIF($AM$16:$AM$53, 2)</f>
        <v>73.310733947231853</v>
      </c>
      <c r="AS18" s="50"/>
      <c r="AT18" s="46"/>
      <c r="AW18" s="41"/>
      <c r="AX18" s="18">
        <v>3</v>
      </c>
      <c r="AY18" s="48">
        <v>90.4</v>
      </c>
      <c r="AZ18" s="48">
        <v>3.02</v>
      </c>
      <c r="BA18" s="49">
        <v>32.359365692962832</v>
      </c>
      <c r="BB18" s="31">
        <f t="shared" ref="BB18:BB53" si="26">SQRT(((AP$17-AY18)^2)+((AQ$17-AZ18)^2)+((AR$17-BA18)^2))</f>
        <v>49.653565444473344</v>
      </c>
      <c r="BC18" s="31">
        <f t="shared" si="9"/>
        <v>84.796204436854083</v>
      </c>
      <c r="BD18" s="31">
        <f t="shared" si="10"/>
        <v>80.575179492948891</v>
      </c>
      <c r="BE18" s="32">
        <f t="shared" si="11"/>
        <v>49.653565444473344</v>
      </c>
      <c r="BF18" s="33">
        <f t="shared" si="12"/>
        <v>1</v>
      </c>
      <c r="BG18" s="44"/>
      <c r="BH18" s="35" t="s">
        <v>77</v>
      </c>
      <c r="BI18" s="35">
        <f>SUMIF($BF$16:$BF$53, 2, AY$16:AY$53)/COUNTIF($BF$16:$BF$53, 2)</f>
        <v>12.758333333333333</v>
      </c>
      <c r="BJ18" s="35">
        <f>SUMIF($BF$16:$BF$53, 2, AZ$16:AZ$53)/COUNTIF($BF$16:$BF$53, 2)</f>
        <v>3.8825000000000003</v>
      </c>
      <c r="BK18" s="35">
        <f>SUMIF($BF$16:$BF$53, 2, BA$16:BA$53)/COUNTIF($BF$16:$BF$53, 2)</f>
        <v>94.032902334188975</v>
      </c>
      <c r="BL18" s="50"/>
      <c r="BM18" s="46"/>
      <c r="BP18" s="41"/>
      <c r="BQ18" s="18">
        <v>3</v>
      </c>
      <c r="BR18" s="48">
        <v>90.4</v>
      </c>
      <c r="BS18" s="48">
        <v>3.02</v>
      </c>
      <c r="BT18" s="49">
        <v>32.359365692962832</v>
      </c>
      <c r="BU18" s="31">
        <f t="shared" ref="BU18:BU53" si="27">SQRT(((BI$17-BR18)^2)+((BJ$17-BS18)^2)+((BK$17-BT18)^2))</f>
        <v>49.653565444473344</v>
      </c>
      <c r="BV18" s="31">
        <f t="shared" si="13"/>
        <v>99.159454571233113</v>
      </c>
      <c r="BW18" s="31">
        <f t="shared" si="14"/>
        <v>74.632553267766255</v>
      </c>
      <c r="BX18" s="32">
        <f t="shared" si="15"/>
        <v>49.653565444473344</v>
      </c>
      <c r="BY18" s="33">
        <f t="shared" si="16"/>
        <v>1</v>
      </c>
      <c r="BZ18" s="44"/>
      <c r="CA18" s="35" t="s">
        <v>77</v>
      </c>
      <c r="CB18" s="35">
        <f>SUMIF($BY$16:$BY$53, 2, BR$16:BR$53)/COUNTIF($BY$16:$BY$53, 2)</f>
        <v>11.85</v>
      </c>
      <c r="CC18" s="35">
        <f>SUMIF($BY$16:$BY$53, 2, BS$16:BS$53)/COUNTIF($BY$16:$BY$53, 2)</f>
        <v>3.9729999999999999</v>
      </c>
      <c r="CD18" s="35">
        <f>SUMIF($BY$16:$BY$53, 2, BT$16:BT$53)/COUNTIF($BY$16:$BY$53, 2)</f>
        <v>102.46073127596983</v>
      </c>
      <c r="CE18" s="50"/>
      <c r="CF18" s="46"/>
      <c r="CI18" s="41"/>
      <c r="CJ18" s="57">
        <v>3</v>
      </c>
      <c r="CK18" s="58">
        <v>90.4</v>
      </c>
      <c r="CL18" s="58">
        <v>3.02</v>
      </c>
      <c r="CM18" s="59">
        <v>32.359365692962832</v>
      </c>
      <c r="CN18" s="31">
        <f t="shared" ref="CN18:CN53" si="28">SQRT(((CB$17-CK18)^2)+((CC$17-CL18)^2)+((CD$17-CM18)^2))</f>
        <v>62.53551942988139</v>
      </c>
      <c r="CO18" s="31">
        <f t="shared" si="17"/>
        <v>105.28633418256332</v>
      </c>
      <c r="CP18" s="31">
        <f t="shared" ref="CP18:CP20" si="29">SQRT(((CB$19-CK18)^2)+((CC$19-CL18)^2)+((CD$19-CM18)^2))</f>
        <v>67.357943298857663</v>
      </c>
      <c r="CQ18" s="32">
        <f t="shared" si="18"/>
        <v>62.53551942988139</v>
      </c>
      <c r="CR18" s="33">
        <f t="shared" si="19"/>
        <v>1</v>
      </c>
      <c r="CS18" s="44"/>
      <c r="CT18" s="35" t="s">
        <v>77</v>
      </c>
      <c r="CU18" s="35">
        <f>SUMIF($CR$16:$CR$53, 2, CK$16:CK$53)/COUNTIF($CR$16:$CR$53, 2)</f>
        <v>11.977777777777778</v>
      </c>
      <c r="CV18" s="35">
        <f>SUMIF($CR$16:$CR$53, 2, CL$16:CL$53)/COUNTIF($CR$16:$CR$53, 2)</f>
        <v>4.0166666666666666</v>
      </c>
      <c r="CW18" s="35">
        <f>SUMIF($CR$16:$CR$53, 2, CM$16:CM$53)/COUNTIF($CR$16:$CR$53, 2)</f>
        <v>106.9942013970611</v>
      </c>
      <c r="CX18" s="50"/>
      <c r="CY18" s="46"/>
      <c r="DB18" s="41"/>
      <c r="DC18" s="57">
        <v>3</v>
      </c>
      <c r="DD18" s="58">
        <v>90.4</v>
      </c>
      <c r="DE18" s="58">
        <v>3.02</v>
      </c>
      <c r="DF18" s="59">
        <v>32.359365692962832</v>
      </c>
      <c r="DG18" s="31">
        <f t="shared" ref="DG18:DG53" si="30">SQRT(((CU$17-DD18)^2)+((CV$17-DE18)^2)+((CW$17-DF18)^2))</f>
        <v>93.848775141593194</v>
      </c>
      <c r="DH18" s="31">
        <f t="shared" si="20"/>
        <v>108.26540067488685</v>
      </c>
      <c r="DI18" s="31">
        <f t="shared" ref="DI18:DI20" si="31">SQRT(((CU$19-DD18)^2)+((CV$19-DE18)^2)+((CW$19-DF18)^2))</f>
        <v>58.992040450378369</v>
      </c>
      <c r="DJ18" s="32">
        <f t="shared" si="21"/>
        <v>58.992040450378369</v>
      </c>
      <c r="DK18" s="33">
        <f t="shared" si="22"/>
        <v>3</v>
      </c>
      <c r="DL18" s="44"/>
      <c r="DM18" s="35" t="s">
        <v>77</v>
      </c>
      <c r="DN18" s="35">
        <f>SUMIF($DK$16:$DK$53, 2, DD$16:DD$53)/COUNTIF($DK$16:$DK$53, 2)</f>
        <v>11.977777777777778</v>
      </c>
      <c r="DO18" s="35">
        <f>SUMIF($DK$16:$DK$53, 2, DE$16:DE$53)/COUNTIF($DK$16:$DK$53, 2)</f>
        <v>4.0166666666666666</v>
      </c>
      <c r="DP18" s="35">
        <f>SUMIF($DK$16:$DK$53, 2, DF$16:DF$53)/COUNTIF($DK$16:$DK$53, 2)</f>
        <v>106.9942013970611</v>
      </c>
      <c r="DQ18" s="50"/>
      <c r="DR18" s="46"/>
      <c r="DU18" s="41"/>
      <c r="DV18" s="57">
        <v>3</v>
      </c>
      <c r="DW18" s="58">
        <v>90.4</v>
      </c>
      <c r="DX18" s="58">
        <v>3.02</v>
      </c>
      <c r="DY18" s="59">
        <v>32.359365692962832</v>
      </c>
      <c r="DZ18" s="31">
        <f t="shared" ref="DZ18:DZ53" si="32">SQRT(((DN$17-DW18)^2)+((DO$17-DX18)^2)+((DP$17-DY18)^2))</f>
        <v>162.32852218445672</v>
      </c>
      <c r="EA18" s="31">
        <f t="shared" si="23"/>
        <v>108.26540067488685</v>
      </c>
      <c r="EB18" s="31">
        <f t="shared" ref="EB18:EB20" si="33">SQRT(((DN$19-DW18)^2)+((DO$19-DX18)^2)+((DP$19-DY18)^2))</f>
        <v>50.93669650629581</v>
      </c>
      <c r="EC18" s="32">
        <f t="shared" ref="EC18:EC36" si="34">MIN(DZ18:EB18)</f>
        <v>50.93669650629581</v>
      </c>
      <c r="ED18" s="33">
        <f>IF(DZ18=EC18,1,IF(EA18=EC18,2,IF(EB18=EC18,3)))</f>
        <v>3</v>
      </c>
      <c r="EE18" s="44"/>
      <c r="EF18" s="35" t="s">
        <v>77</v>
      </c>
      <c r="EG18" s="35">
        <f>SUMIF($DK$16:$DK$53, 2, DW$16:DW$53)/COUNTIF($DK$16:$DK$53, 2)</f>
        <v>11.977777777777778</v>
      </c>
      <c r="EH18" s="35">
        <f>SUMIF($DK$16:$DK$53, 2, DX$16:DX$53)/COUNTIF($DK$16:$DK$53, 2)</f>
        <v>4.0166666666666666</v>
      </c>
      <c r="EI18" s="35">
        <f>SUMIF($DK$16:$DK$53, 2, DY$16:DY$53)/COUNTIF($DK$16:$DK$53, 2)</f>
        <v>106.9942013970611</v>
      </c>
      <c r="EJ18" s="50"/>
      <c r="EK18" s="46"/>
    </row>
    <row r="19" spans="1:141" ht="15.5">
      <c r="A19">
        <v>2020</v>
      </c>
      <c r="B19" t="s">
        <v>2</v>
      </c>
      <c r="C19" t="s">
        <v>6</v>
      </c>
      <c r="D19">
        <v>10</v>
      </c>
      <c r="E19">
        <v>3.24</v>
      </c>
      <c r="F19" s="1">
        <v>41.686938347033561</v>
      </c>
      <c r="K19" s="41"/>
      <c r="L19" s="18">
        <v>4</v>
      </c>
      <c r="M19" s="48">
        <v>16.600000000000001</v>
      </c>
      <c r="N19" s="48">
        <v>3.45</v>
      </c>
      <c r="O19" s="49">
        <v>53.088444423098856</v>
      </c>
      <c r="P19" s="31">
        <f t="shared" si="0"/>
        <v>76.657156254326182</v>
      </c>
      <c r="Q19" s="31">
        <f t="shared" si="1"/>
        <v>40.615191181044032</v>
      </c>
      <c r="R19" s="31">
        <f t="shared" si="2"/>
        <v>55.730112428241668</v>
      </c>
      <c r="S19" s="32">
        <f t="shared" si="3"/>
        <v>40.615191181044032</v>
      </c>
      <c r="T19" s="33">
        <f t="shared" si="4"/>
        <v>2</v>
      </c>
      <c r="U19" s="44"/>
      <c r="V19" s="35" t="s">
        <v>78</v>
      </c>
      <c r="W19" s="35">
        <f>IFERROR(SUMIF($T$16:$T$53, 3, M$16:M$53)/COUNTIF($T$16:$T$53, 3), 0)</f>
        <v>0</v>
      </c>
      <c r="X19" s="35">
        <f>IFERROR(SUMIF($T$16:$T$53, 3, N$16:N$53)/COUNTIF($T$16:$T$53, 3), 0)</f>
        <v>0</v>
      </c>
      <c r="Y19" s="35">
        <f>IFERROR(SUMIF($T$16:$T$53, 3, O$16:O$53)/COUNTIF($T$16:$T$53, 3), 0)</f>
        <v>0</v>
      </c>
      <c r="Z19" s="50"/>
      <c r="AA19" s="46"/>
      <c r="AD19" s="41"/>
      <c r="AE19" s="18">
        <v>4</v>
      </c>
      <c r="AF19" s="48">
        <v>16.600000000000001</v>
      </c>
      <c r="AG19" s="48">
        <v>3.45</v>
      </c>
      <c r="AH19" s="49">
        <v>53.088444423098856</v>
      </c>
      <c r="AI19" s="31">
        <f t="shared" si="25"/>
        <v>97.397467088549206</v>
      </c>
      <c r="AJ19" s="31">
        <f t="shared" si="5"/>
        <v>5.0129484562805686</v>
      </c>
      <c r="AK19" s="31">
        <f t="shared" si="6"/>
        <v>55.730112428241668</v>
      </c>
      <c r="AL19" s="32">
        <f t="shared" si="7"/>
        <v>5.0129484562805686</v>
      </c>
      <c r="AM19" s="33">
        <f t="shared" si="8"/>
        <v>2</v>
      </c>
      <c r="AN19" s="44"/>
      <c r="AO19" s="35" t="s">
        <v>78</v>
      </c>
      <c r="AP19" s="35">
        <f>SUMIF($AM$16:$AM$53, 3, AF$16:AF$53)/COUNTIF($AM$16:$AM$53, 3)</f>
        <v>11.4125</v>
      </c>
      <c r="AQ19" s="35">
        <f>SUMIF($AM$16:$AM$53, 3, AG$16:AG$53)/COUNTIF($AM$16:$AM$53, 3)</f>
        <v>2.4037500000000001</v>
      </c>
      <c r="AR19" s="35">
        <f>SUMIF($AM$16:$AM$53, 3, AH$16:AH$53)/COUNTIF($AM$16:$AM$53, 3)</f>
        <v>16.454818229786415</v>
      </c>
      <c r="AS19" s="50"/>
      <c r="AT19" s="46"/>
      <c r="AW19" s="41"/>
      <c r="AX19" s="18">
        <v>4</v>
      </c>
      <c r="AY19" s="48">
        <v>16.600000000000001</v>
      </c>
      <c r="AZ19" s="48">
        <v>3.45</v>
      </c>
      <c r="BA19" s="49">
        <v>53.088444423098856</v>
      </c>
      <c r="BB19" s="31">
        <f t="shared" si="26"/>
        <v>102.8257530498595</v>
      </c>
      <c r="BC19" s="31">
        <f t="shared" si="9"/>
        <v>20.227746256018222</v>
      </c>
      <c r="BD19" s="31">
        <f t="shared" si="10"/>
        <v>37.013880685275993</v>
      </c>
      <c r="BE19" s="32">
        <f t="shared" si="11"/>
        <v>20.227746256018222</v>
      </c>
      <c r="BF19" s="33">
        <f t="shared" si="12"/>
        <v>2</v>
      </c>
      <c r="BG19" s="44"/>
      <c r="BH19" s="35" t="s">
        <v>78</v>
      </c>
      <c r="BI19" s="35">
        <f>SUMIF($BF$16:$BF$53, 3, AY$16:AY$53)/COUNTIF($BF$16:$BF$53, 3)</f>
        <v>16.350000000000001</v>
      </c>
      <c r="BJ19" s="35">
        <f>SUMIF($BF$16:$BF$53, 3, AZ$16:AZ$53)/COUNTIF($BF$16:$BF$53, 3)</f>
        <v>2.6550000000000002</v>
      </c>
      <c r="BK19" s="35">
        <f>SUMIF($BF$16:$BF$53, 3, BA$16:BA$53)/COUNTIF($BF$16:$BF$53, 3)</f>
        <v>23.059780634156933</v>
      </c>
      <c r="BL19" s="50"/>
      <c r="BM19" s="46"/>
      <c r="BP19" s="41"/>
      <c r="BQ19" s="18">
        <v>4</v>
      </c>
      <c r="BR19" s="48">
        <v>16.600000000000001</v>
      </c>
      <c r="BS19" s="48">
        <v>3.45</v>
      </c>
      <c r="BT19" s="49">
        <v>53.088444423098856</v>
      </c>
      <c r="BU19" s="31">
        <f t="shared" si="27"/>
        <v>102.8257530498595</v>
      </c>
      <c r="BV19" s="31">
        <f t="shared" si="13"/>
        <v>41.126561887189254</v>
      </c>
      <c r="BW19" s="31">
        <f t="shared" si="14"/>
        <v>30.040225930397259</v>
      </c>
      <c r="BX19" s="32">
        <f t="shared" si="15"/>
        <v>30.040225930397259</v>
      </c>
      <c r="BY19" s="33">
        <f t="shared" si="16"/>
        <v>3</v>
      </c>
      <c r="BZ19" s="44"/>
      <c r="CA19" s="35" t="s">
        <v>78</v>
      </c>
      <c r="CB19" s="35">
        <f>SUMIF($BY$16:$BY$53, 3, BR$16:BR$53)/COUNTIF($BY$16:$BY$53, 3)</f>
        <v>23.322222222222219</v>
      </c>
      <c r="CC19" s="35">
        <f>SUMIF($BY$16:$BY$53, 3, BS$16:BS$53)/COUNTIF($BY$16:$BY$53, 3)</f>
        <v>2.7472222222222222</v>
      </c>
      <c r="CD19" s="35">
        <f>SUMIF($BY$16:$BY$53, 3, BT$16:BT$53)/COUNTIF($BY$16:$BY$53, 3)</f>
        <v>26.228309818879296</v>
      </c>
      <c r="CE19" s="50"/>
      <c r="CF19" s="46"/>
      <c r="CI19" s="41"/>
      <c r="CJ19" s="57">
        <v>4</v>
      </c>
      <c r="CK19" s="58">
        <v>16.600000000000001</v>
      </c>
      <c r="CL19" s="58">
        <v>3.45</v>
      </c>
      <c r="CM19" s="59">
        <v>53.088444423098856</v>
      </c>
      <c r="CN19" s="31">
        <f t="shared" si="28"/>
        <v>112.90015813725836</v>
      </c>
      <c r="CO19" s="31">
        <f t="shared" si="17"/>
        <v>49.603011381187095</v>
      </c>
      <c r="CP19" s="31">
        <f t="shared" si="29"/>
        <v>27.697454741666601</v>
      </c>
      <c r="CQ19" s="32">
        <f t="shared" si="18"/>
        <v>27.697454741666601</v>
      </c>
      <c r="CR19" s="33">
        <f t="shared" si="19"/>
        <v>3</v>
      </c>
      <c r="CS19" s="44"/>
      <c r="CT19" s="35" t="s">
        <v>78</v>
      </c>
      <c r="CU19" s="35">
        <f>SUMIF($CR$16:$CR$53, 3, CK$16:CK$53)/COUNTIF($CR$16:$CR$53, 3)</f>
        <v>31.640909090909091</v>
      </c>
      <c r="CV19" s="35">
        <f>SUMIF($CR$16:$CR$53, 3, CL$16:CL$53)/COUNTIF($CR$16:$CR$53, 3)</f>
        <v>2.7704545454545455</v>
      </c>
      <c r="CW19" s="35">
        <f>SUMIF($CR$16:$CR$53, 3, CM$16:CM$53)/COUNTIF($CR$16:$CR$53, 3)</f>
        <v>27.127941498502654</v>
      </c>
      <c r="CX19" s="50"/>
      <c r="CY19" s="46"/>
      <c r="DB19" s="41"/>
      <c r="DC19" s="57">
        <v>4</v>
      </c>
      <c r="DD19" s="58">
        <v>16.600000000000001</v>
      </c>
      <c r="DE19" s="58">
        <v>3.45</v>
      </c>
      <c r="DF19" s="59">
        <v>53.088444423098856</v>
      </c>
      <c r="DG19" s="31">
        <f t="shared" si="30"/>
        <v>137.21536304869883</v>
      </c>
      <c r="DH19" s="31">
        <f t="shared" si="20"/>
        <v>54.106530884160328</v>
      </c>
      <c r="DI19" s="31">
        <f t="shared" si="31"/>
        <v>30.010638786999404</v>
      </c>
      <c r="DJ19" s="32">
        <f t="shared" si="21"/>
        <v>30.010638786999404</v>
      </c>
      <c r="DK19" s="33">
        <f t="shared" si="22"/>
        <v>3</v>
      </c>
      <c r="DL19" s="44"/>
      <c r="DM19" s="35" t="s">
        <v>78</v>
      </c>
      <c r="DN19" s="35">
        <f>SUMIF($DK$16:$DK$53, 3, DD$16:DD$53)/COUNTIF($DK$16:$DK$53, 3)</f>
        <v>39.695999999999998</v>
      </c>
      <c r="DO19" s="35">
        <f>SUMIF($DK$16:$DK$53, 3, DE$16:DE$53)/COUNTIF($DK$16:$DK$53, 3)</f>
        <v>2.7927999999999997</v>
      </c>
      <c r="DP19" s="35">
        <f>SUMIF($DK$16:$DK$53, 3, DF$16:DF$53)/COUNTIF($DK$16:$DK$53, 3)</f>
        <v>27.501401599385471</v>
      </c>
      <c r="DQ19" s="50"/>
      <c r="DR19" s="46"/>
      <c r="DU19" s="41"/>
      <c r="DV19" s="57">
        <v>4</v>
      </c>
      <c r="DW19" s="58">
        <v>16.600000000000001</v>
      </c>
      <c r="DX19" s="58">
        <v>3.45</v>
      </c>
      <c r="DY19" s="59">
        <v>53.088444423098856</v>
      </c>
      <c r="DZ19" s="31">
        <f t="shared" si="32"/>
        <v>196.18102331655476</v>
      </c>
      <c r="EA19" s="31">
        <f t="shared" si="23"/>
        <v>54.106530884160328</v>
      </c>
      <c r="EB19" s="31">
        <f t="shared" si="33"/>
        <v>34.47540990767974</v>
      </c>
      <c r="EC19" s="32">
        <f t="shared" si="34"/>
        <v>34.47540990767974</v>
      </c>
      <c r="ED19" s="33">
        <f t="shared" si="24"/>
        <v>3</v>
      </c>
      <c r="EE19" s="44"/>
      <c r="EF19" s="35" t="s">
        <v>78</v>
      </c>
      <c r="EG19" s="35">
        <f>SUMIF($DK$16:$DK$53, 3, DW$16:DW$53)/COUNTIF($DK$16:$DK$53, 3)</f>
        <v>39.695999999999998</v>
      </c>
      <c r="EH19" s="35">
        <f>SUMIF($DK$16:$DK$53, 3, DX$16:DX$53)/COUNTIF($DK$16:$DK$53, 3)</f>
        <v>2.7927999999999997</v>
      </c>
      <c r="EI19" s="35">
        <f>SUMIF($DK$16:$DK$53, 3, DY$16:DY$53)/COUNTIF($DK$16:$DK$53, 3)</f>
        <v>27.501401599385471</v>
      </c>
      <c r="EJ19" s="50"/>
      <c r="EK19" s="46"/>
    </row>
    <row r="20" spans="1:141" ht="15.5">
      <c r="A20">
        <v>2020</v>
      </c>
      <c r="B20" t="s">
        <v>7</v>
      </c>
      <c r="C20" t="s">
        <v>10</v>
      </c>
      <c r="D20">
        <v>11.2</v>
      </c>
      <c r="E20">
        <v>4.0999999999999996</v>
      </c>
      <c r="F20" s="1">
        <v>112.20184543019634</v>
      </c>
      <c r="K20" s="41"/>
      <c r="L20" s="18">
        <v>5</v>
      </c>
      <c r="M20" s="48">
        <v>10</v>
      </c>
      <c r="N20" s="48">
        <v>2.23</v>
      </c>
      <c r="O20" s="49">
        <v>13.031667784522995</v>
      </c>
      <c r="P20" s="31">
        <f t="shared" si="0"/>
        <v>82.694280373190921</v>
      </c>
      <c r="Q20" s="31">
        <f t="shared" si="1"/>
        <v>0</v>
      </c>
      <c r="R20" s="31">
        <f t="shared" si="2"/>
        <v>16.577010141945816</v>
      </c>
      <c r="S20" s="32">
        <f t="shared" si="3"/>
        <v>0</v>
      </c>
      <c r="T20" s="33">
        <f t="shared" si="4"/>
        <v>2</v>
      </c>
      <c r="U20" s="44"/>
      <c r="V20" s="44"/>
      <c r="W20" s="44"/>
      <c r="X20" s="44"/>
      <c r="Y20" s="47"/>
      <c r="Z20" s="47"/>
      <c r="AA20" s="46"/>
      <c r="AD20" s="41"/>
      <c r="AE20" s="18">
        <v>5</v>
      </c>
      <c r="AF20" s="48">
        <v>10</v>
      </c>
      <c r="AG20" s="48">
        <v>2.23</v>
      </c>
      <c r="AH20" s="49">
        <v>13.031667784522995</v>
      </c>
      <c r="AI20" s="31">
        <f t="shared" si="25"/>
        <v>117.36162011998289</v>
      </c>
      <c r="AJ20" s="31">
        <f t="shared" si="5"/>
        <v>44.239581203829196</v>
      </c>
      <c r="AK20" s="31">
        <f t="shared" si="6"/>
        <v>16.577010141945816</v>
      </c>
      <c r="AL20" s="32">
        <f t="shared" si="7"/>
        <v>16.577010141945816</v>
      </c>
      <c r="AM20" s="33">
        <f t="shared" si="8"/>
        <v>3</v>
      </c>
      <c r="AN20" s="44"/>
      <c r="AO20" s="44"/>
      <c r="AP20" s="44"/>
      <c r="AQ20" s="44"/>
      <c r="AR20" s="47"/>
      <c r="AS20" s="47"/>
      <c r="AT20" s="46"/>
      <c r="AW20" s="41"/>
      <c r="AX20" s="18">
        <v>5</v>
      </c>
      <c r="AY20" s="48">
        <v>10</v>
      </c>
      <c r="AZ20" s="48">
        <v>2.23</v>
      </c>
      <c r="BA20" s="49">
        <v>13.031667784522995</v>
      </c>
      <c r="BB20" s="31">
        <f t="shared" si="26"/>
        <v>123.43439084298821</v>
      </c>
      <c r="BC20" s="31">
        <f t="shared" si="9"/>
        <v>60.607131118773736</v>
      </c>
      <c r="BD20" s="31">
        <f t="shared" si="10"/>
        <v>3.7071962833666028</v>
      </c>
      <c r="BE20" s="32">
        <f t="shared" si="11"/>
        <v>3.7071962833666028</v>
      </c>
      <c r="BF20" s="33">
        <f t="shared" si="12"/>
        <v>3</v>
      </c>
      <c r="BG20" s="44"/>
      <c r="BH20" s="44"/>
      <c r="BI20" s="44"/>
      <c r="BJ20" s="44"/>
      <c r="BK20" s="47"/>
      <c r="BL20" s="47"/>
      <c r="BM20" s="46"/>
      <c r="BP20" s="41"/>
      <c r="BQ20" s="18">
        <v>5</v>
      </c>
      <c r="BR20" s="48">
        <v>10</v>
      </c>
      <c r="BS20" s="48">
        <v>2.23</v>
      </c>
      <c r="BT20" s="49">
        <v>13.031667784522995</v>
      </c>
      <c r="BU20" s="31">
        <f t="shared" si="27"/>
        <v>123.43439084298821</v>
      </c>
      <c r="BV20" s="31">
        <f t="shared" si="13"/>
        <v>81.065030423714632</v>
      </c>
      <c r="BW20" s="31">
        <f t="shared" si="14"/>
        <v>11.877128117730873</v>
      </c>
      <c r="BX20" s="32">
        <f t="shared" si="15"/>
        <v>11.877128117730873</v>
      </c>
      <c r="BY20" s="33">
        <f t="shared" si="16"/>
        <v>3</v>
      </c>
      <c r="BZ20" s="44"/>
      <c r="CA20" s="44"/>
      <c r="CB20" s="44"/>
      <c r="CC20" s="44"/>
      <c r="CD20" s="47"/>
      <c r="CE20" s="47"/>
      <c r="CF20" s="46"/>
      <c r="CI20" s="41"/>
      <c r="CJ20" s="57">
        <v>5</v>
      </c>
      <c r="CK20" s="58">
        <v>10</v>
      </c>
      <c r="CL20" s="58">
        <v>2.23</v>
      </c>
      <c r="CM20" s="59">
        <v>13.031667784522995</v>
      </c>
      <c r="CN20" s="31">
        <f t="shared" si="28"/>
        <v>135.41091286952025</v>
      </c>
      <c r="CO20" s="31">
        <f t="shared" si="17"/>
        <v>89.465177281203836</v>
      </c>
      <c r="CP20" s="31">
        <f t="shared" si="29"/>
        <v>18.759010761454658</v>
      </c>
      <c r="CQ20" s="32">
        <f t="shared" si="18"/>
        <v>18.759010761454658</v>
      </c>
      <c r="CR20" s="33">
        <f t="shared" si="19"/>
        <v>3</v>
      </c>
      <c r="CS20" s="44"/>
      <c r="CT20" s="44"/>
      <c r="CU20" s="44"/>
      <c r="CV20" s="44"/>
      <c r="CW20" s="47"/>
      <c r="CX20" s="47"/>
      <c r="CY20" s="46"/>
      <c r="DB20" s="41"/>
      <c r="DC20" s="57">
        <v>5</v>
      </c>
      <c r="DD20" s="58">
        <v>10</v>
      </c>
      <c r="DE20" s="58">
        <v>2.23</v>
      </c>
      <c r="DF20" s="59">
        <v>13.031667784522995</v>
      </c>
      <c r="DG20" s="31">
        <f t="shared" si="30"/>
        <v>163.71149577389301</v>
      </c>
      <c r="DH20" s="31">
        <f t="shared" si="20"/>
        <v>94.000327156895594</v>
      </c>
      <c r="DI20" s="31">
        <f t="shared" si="31"/>
        <v>25.832653174153986</v>
      </c>
      <c r="DJ20" s="32">
        <f t="shared" si="21"/>
        <v>25.832653174153986</v>
      </c>
      <c r="DK20" s="33">
        <f t="shared" si="22"/>
        <v>3</v>
      </c>
      <c r="DL20" s="44"/>
      <c r="DM20" s="44"/>
      <c r="DN20" s="44"/>
      <c r="DO20" s="44"/>
      <c r="DP20" s="47"/>
      <c r="DQ20" s="47"/>
      <c r="DR20" s="46"/>
      <c r="DU20" s="41"/>
      <c r="DV20" s="57">
        <v>5</v>
      </c>
      <c r="DW20" s="58">
        <v>10</v>
      </c>
      <c r="DX20" s="58">
        <v>2.23</v>
      </c>
      <c r="DY20" s="59">
        <v>13.031667784522995</v>
      </c>
      <c r="DZ20" s="31">
        <f t="shared" si="32"/>
        <v>227.51602994509417</v>
      </c>
      <c r="EA20" s="31">
        <f t="shared" si="23"/>
        <v>94.000327156895594</v>
      </c>
      <c r="EB20" s="31">
        <f t="shared" si="33"/>
        <v>33.038498097113532</v>
      </c>
      <c r="EC20" s="32">
        <f t="shared" si="34"/>
        <v>33.038498097113532</v>
      </c>
      <c r="ED20" s="33">
        <f t="shared" si="24"/>
        <v>3</v>
      </c>
      <c r="EE20" s="44"/>
      <c r="EF20" s="44"/>
      <c r="EG20" s="44"/>
      <c r="EH20" s="44"/>
      <c r="EI20" s="47"/>
      <c r="EJ20" s="47"/>
      <c r="EK20" s="46"/>
    </row>
    <row r="21" spans="1:141" ht="15.5">
      <c r="A21">
        <v>2020</v>
      </c>
      <c r="B21" t="s">
        <v>7</v>
      </c>
      <c r="C21" t="s">
        <v>8</v>
      </c>
      <c r="D21">
        <v>16.2</v>
      </c>
      <c r="E21">
        <v>3.66</v>
      </c>
      <c r="F21" s="1">
        <v>67.60829753919819</v>
      </c>
      <c r="K21" s="41"/>
      <c r="L21" s="18">
        <v>6</v>
      </c>
      <c r="M21" s="48">
        <v>10</v>
      </c>
      <c r="N21" s="48">
        <v>2.2999999999999998</v>
      </c>
      <c r="O21" s="49">
        <v>14.125375446227544</v>
      </c>
      <c r="P21" s="31">
        <f t="shared" si="0"/>
        <v>82.444871279649888</v>
      </c>
      <c r="Q21" s="31">
        <f t="shared" si="1"/>
        <v>1.0959454590768796</v>
      </c>
      <c r="R21" s="31">
        <f t="shared" si="2"/>
        <v>17.458987126889348</v>
      </c>
      <c r="S21" s="32">
        <f t="shared" si="3"/>
        <v>1.0959454590768796</v>
      </c>
      <c r="T21" s="33">
        <f t="shared" si="4"/>
        <v>2</v>
      </c>
      <c r="U21" s="44"/>
      <c r="V21" s="44"/>
      <c r="W21" s="44"/>
      <c r="X21" s="44"/>
      <c r="Y21" s="47"/>
      <c r="Z21" s="47"/>
      <c r="AA21" s="46"/>
      <c r="AD21" s="41"/>
      <c r="AE21" s="18">
        <v>6</v>
      </c>
      <c r="AF21" s="48">
        <v>10</v>
      </c>
      <c r="AG21" s="48">
        <v>2.2999999999999998</v>
      </c>
      <c r="AH21" s="49">
        <v>14.125375446227544</v>
      </c>
      <c r="AI21" s="31">
        <f t="shared" si="25"/>
        <v>116.83199146584832</v>
      </c>
      <c r="AJ21" s="31">
        <f t="shared" si="5"/>
        <v>43.148337822451104</v>
      </c>
      <c r="AK21" s="31">
        <f t="shared" si="6"/>
        <v>17.458987126889348</v>
      </c>
      <c r="AL21" s="32">
        <f t="shared" si="7"/>
        <v>17.458987126889348</v>
      </c>
      <c r="AM21" s="33">
        <f t="shared" si="8"/>
        <v>3</v>
      </c>
      <c r="AN21" s="44"/>
      <c r="AO21" s="44"/>
      <c r="AP21" s="44"/>
      <c r="AQ21" s="44"/>
      <c r="AR21" s="47"/>
      <c r="AS21" s="47"/>
      <c r="AT21" s="46"/>
      <c r="AW21" s="41"/>
      <c r="AX21" s="18">
        <v>6</v>
      </c>
      <c r="AY21" s="48">
        <v>10</v>
      </c>
      <c r="AZ21" s="48">
        <v>2.2999999999999998</v>
      </c>
      <c r="BA21" s="49">
        <v>14.125375446227544</v>
      </c>
      <c r="BB21" s="31">
        <f t="shared" si="26"/>
        <v>122.89621819255387</v>
      </c>
      <c r="BC21" s="31">
        <f t="shared" si="9"/>
        <v>59.517899710023393</v>
      </c>
      <c r="BD21" s="31">
        <f>SQRT(((AP$19-AY21)^2)+((AQ$19-AZ21)^2)+((AR$19-BA21)^2))</f>
        <v>2.7262105557668326</v>
      </c>
      <c r="BE21" s="32">
        <f t="shared" si="11"/>
        <v>2.7262105557668326</v>
      </c>
      <c r="BF21" s="33">
        <f t="shared" si="12"/>
        <v>3</v>
      </c>
      <c r="BG21" s="44"/>
      <c r="BH21" s="44"/>
      <c r="BI21" s="44"/>
      <c r="BJ21" s="44"/>
      <c r="BK21" s="47"/>
      <c r="BL21" s="47"/>
      <c r="BM21" s="46"/>
      <c r="BP21" s="41"/>
      <c r="BQ21" s="18">
        <v>6</v>
      </c>
      <c r="BR21" s="48">
        <v>10</v>
      </c>
      <c r="BS21" s="48">
        <v>2.2999999999999998</v>
      </c>
      <c r="BT21" s="49">
        <v>14.125375446227544</v>
      </c>
      <c r="BU21" s="31">
        <f t="shared" si="27"/>
        <v>122.89621819255387</v>
      </c>
      <c r="BV21" s="31">
        <f t="shared" si="13"/>
        <v>79.970779428351563</v>
      </c>
      <c r="BW21" s="31">
        <f>SQRT(((BI$19-BR21)^2)+((BJ$19-BS21)^2)+((BK$19-BT21)^2))</f>
        <v>10.966864686960426</v>
      </c>
      <c r="BX21" s="32">
        <f t="shared" si="15"/>
        <v>10.966864686960426</v>
      </c>
      <c r="BY21" s="33">
        <f t="shared" si="16"/>
        <v>3</v>
      </c>
      <c r="BZ21" s="44"/>
      <c r="CA21" s="44"/>
      <c r="CB21" s="44"/>
      <c r="CC21" s="44"/>
      <c r="CD21" s="47"/>
      <c r="CE21" s="47"/>
      <c r="CF21" s="46"/>
      <c r="CI21" s="41"/>
      <c r="CJ21" s="57">
        <v>6</v>
      </c>
      <c r="CK21" s="58">
        <v>10</v>
      </c>
      <c r="CL21" s="58">
        <v>2.2999999999999998</v>
      </c>
      <c r="CM21" s="59">
        <v>14.125375446227544</v>
      </c>
      <c r="CN21" s="31">
        <f t="shared" si="28"/>
        <v>134.83714185051318</v>
      </c>
      <c r="CO21" s="31">
        <f t="shared" si="17"/>
        <v>88.370563642918938</v>
      </c>
      <c r="CP21" s="31">
        <f>SQRT(((CB$19-CK21)^2)+((CC$19-CL21)^2)+((CD$19-CM21)^2))</f>
        <v>18.004517018877127</v>
      </c>
      <c r="CQ21" s="32">
        <f t="shared" si="18"/>
        <v>18.004517018877127</v>
      </c>
      <c r="CR21" s="33">
        <f t="shared" si="19"/>
        <v>3</v>
      </c>
      <c r="CS21" s="44"/>
      <c r="CT21" s="44"/>
      <c r="CU21" s="44"/>
      <c r="CV21" s="44"/>
      <c r="CW21" s="47"/>
      <c r="CX21" s="47"/>
      <c r="CY21" s="46"/>
      <c r="DB21" s="41"/>
      <c r="DC21" s="57">
        <v>6</v>
      </c>
      <c r="DD21" s="58">
        <v>10</v>
      </c>
      <c r="DE21" s="58">
        <v>2.2999999999999998</v>
      </c>
      <c r="DF21" s="59">
        <v>14.125375446227544</v>
      </c>
      <c r="DG21" s="31">
        <f t="shared" si="30"/>
        <v>163.05499984179835</v>
      </c>
      <c r="DH21" s="31">
        <f t="shared" si="20"/>
        <v>92.905744617159883</v>
      </c>
      <c r="DI21" s="31">
        <f>SQRT(((CU$19-DD21)^2)+((CV$19-DE21)^2)+((CW$19-DF21)^2))</f>
        <v>25.251079139397344</v>
      </c>
      <c r="DJ21" s="32">
        <f t="shared" si="21"/>
        <v>25.251079139397344</v>
      </c>
      <c r="DK21" s="33">
        <f t="shared" si="22"/>
        <v>3</v>
      </c>
      <c r="DL21" s="44"/>
      <c r="DM21" s="44"/>
      <c r="DN21" s="44"/>
      <c r="DO21" s="44"/>
      <c r="DP21" s="47"/>
      <c r="DQ21" s="47"/>
      <c r="DR21" s="46"/>
      <c r="DU21" s="41"/>
      <c r="DV21" s="57">
        <v>6</v>
      </c>
      <c r="DW21" s="58">
        <v>10</v>
      </c>
      <c r="DX21" s="58">
        <v>2.2999999999999998</v>
      </c>
      <c r="DY21" s="59">
        <v>14.125375446227544</v>
      </c>
      <c r="DZ21" s="31">
        <f t="shared" si="32"/>
        <v>226.74994891774679</v>
      </c>
      <c r="EA21" s="31">
        <f t="shared" si="23"/>
        <v>92.905744617159883</v>
      </c>
      <c r="EB21" s="31">
        <f>SQRT(((DN$19-DW21)^2)+((DO$19-DX21)^2)+((DP$19-DY21)^2))</f>
        <v>32.573199773586332</v>
      </c>
      <c r="EC21" s="32">
        <f t="shared" si="34"/>
        <v>32.573199773586332</v>
      </c>
      <c r="ED21" s="33">
        <f t="shared" si="24"/>
        <v>3</v>
      </c>
      <c r="EE21" s="44"/>
      <c r="EF21" s="44"/>
      <c r="EG21" s="44"/>
      <c r="EH21" s="44"/>
      <c r="EI21" s="47"/>
      <c r="EJ21" s="47"/>
      <c r="EK21" s="46"/>
    </row>
    <row r="22" spans="1:141" ht="15.5">
      <c r="A22">
        <v>2020</v>
      </c>
      <c r="B22" t="s">
        <v>2</v>
      </c>
      <c r="C22" t="s">
        <v>6</v>
      </c>
      <c r="D22">
        <v>10</v>
      </c>
      <c r="E22">
        <v>4.34</v>
      </c>
      <c r="F22" s="1">
        <v>147.91083881682084</v>
      </c>
      <c r="K22" s="41"/>
      <c r="L22" s="18">
        <v>7</v>
      </c>
      <c r="M22" s="48">
        <v>10.7</v>
      </c>
      <c r="N22" s="48">
        <v>3.58</v>
      </c>
      <c r="O22" s="49">
        <v>61.659500186148257</v>
      </c>
      <c r="P22" s="31">
        <f t="shared" si="0"/>
        <v>84.917027040039244</v>
      </c>
      <c r="Q22" s="31">
        <f t="shared" si="1"/>
        <v>48.651604126488529</v>
      </c>
      <c r="R22" s="31">
        <f t="shared" si="2"/>
        <v>62.6833340147572</v>
      </c>
      <c r="S22" s="32">
        <f t="shared" si="3"/>
        <v>48.651604126488529</v>
      </c>
      <c r="T22" s="33">
        <f t="shared" si="4"/>
        <v>2</v>
      </c>
      <c r="U22" s="44"/>
      <c r="V22" s="36" t="s">
        <v>79</v>
      </c>
      <c r="W22" s="36"/>
      <c r="X22" s="36"/>
      <c r="Y22" s="47"/>
      <c r="Z22" s="47"/>
      <c r="AA22" s="46"/>
      <c r="AD22" s="41"/>
      <c r="AE22" s="18">
        <v>7</v>
      </c>
      <c r="AF22" s="48">
        <v>10.7</v>
      </c>
      <c r="AG22" s="48">
        <v>3.58</v>
      </c>
      <c r="AH22" s="49">
        <v>61.659500186148257</v>
      </c>
      <c r="AI22" s="31">
        <f t="shared" si="25"/>
        <v>102.13803970747541</v>
      </c>
      <c r="AJ22" s="31">
        <f t="shared" si="5"/>
        <v>5.4134638152648851</v>
      </c>
      <c r="AK22" s="31">
        <f t="shared" si="6"/>
        <v>62.6833340147572</v>
      </c>
      <c r="AL22" s="32">
        <f t="shared" si="7"/>
        <v>5.4134638152648851</v>
      </c>
      <c r="AM22" s="33">
        <f t="shared" si="8"/>
        <v>2</v>
      </c>
      <c r="AN22" s="44"/>
      <c r="AO22" s="36" t="s">
        <v>79</v>
      </c>
      <c r="AP22" s="36"/>
      <c r="AQ22" s="36"/>
      <c r="AR22" s="47"/>
      <c r="AS22" s="47"/>
      <c r="AT22" s="46"/>
      <c r="AW22" s="41"/>
      <c r="AX22" s="18">
        <v>7</v>
      </c>
      <c r="AY22" s="48">
        <v>10.7</v>
      </c>
      <c r="AZ22" s="48">
        <v>3.58</v>
      </c>
      <c r="BA22" s="49">
        <v>61.659500186148257</v>
      </c>
      <c r="BB22" s="31">
        <f t="shared" si="26"/>
        <v>107.27780795265728</v>
      </c>
      <c r="BC22" s="31">
        <f t="shared" si="9"/>
        <v>12.862883547455997</v>
      </c>
      <c r="BD22" s="31">
        <f t="shared" si="10"/>
        <v>45.225595530499383</v>
      </c>
      <c r="BE22" s="32">
        <f t="shared" si="11"/>
        <v>12.862883547455997</v>
      </c>
      <c r="BF22" s="33">
        <f t="shared" si="12"/>
        <v>2</v>
      </c>
      <c r="BG22" s="44"/>
      <c r="BH22" s="36" t="s">
        <v>79</v>
      </c>
      <c r="BI22" s="36"/>
      <c r="BJ22" s="36"/>
      <c r="BK22" s="47"/>
      <c r="BL22" s="47"/>
      <c r="BM22" s="46"/>
      <c r="BP22" s="41"/>
      <c r="BQ22" s="18">
        <v>7</v>
      </c>
      <c r="BR22" s="48">
        <v>10.7</v>
      </c>
      <c r="BS22" s="48">
        <v>3.58</v>
      </c>
      <c r="BT22" s="49">
        <v>61.659500186148257</v>
      </c>
      <c r="BU22" s="31">
        <f t="shared" si="27"/>
        <v>107.27780795265728</v>
      </c>
      <c r="BV22" s="31">
        <f t="shared" si="13"/>
        <v>32.440182012434491</v>
      </c>
      <c r="BW22" s="31">
        <f t="shared" ref="BW22:BW53" si="35">SQRT(((BI$19-BR22)^2)+((BJ$19-BS22)^2)+((BK$19-BT22)^2))</f>
        <v>39.021999878176175</v>
      </c>
      <c r="BX22" s="32">
        <f t="shared" si="15"/>
        <v>32.440182012434491</v>
      </c>
      <c r="BY22" s="33">
        <f t="shared" si="16"/>
        <v>2</v>
      </c>
      <c r="BZ22" s="44"/>
      <c r="CA22" s="36" t="s">
        <v>79</v>
      </c>
      <c r="CB22" s="36"/>
      <c r="CC22" s="36"/>
      <c r="CD22" s="47"/>
      <c r="CE22" s="47"/>
      <c r="CF22" s="46"/>
      <c r="CI22" s="41"/>
      <c r="CJ22" s="57">
        <v>7</v>
      </c>
      <c r="CK22" s="58">
        <v>10.7</v>
      </c>
      <c r="CL22" s="58">
        <v>3.58</v>
      </c>
      <c r="CM22" s="59">
        <v>61.659500186148257</v>
      </c>
      <c r="CN22" s="31">
        <f t="shared" si="28"/>
        <v>116.61013622004464</v>
      </c>
      <c r="CO22" s="31">
        <f t="shared" si="17"/>
        <v>40.819326396267527</v>
      </c>
      <c r="CP22" s="31">
        <f t="shared" ref="CP22:CP53" si="36">SQRT(((CB$19-CK22)^2)+((CC$19-CL22)^2)+((CD$19-CM22)^2))</f>
        <v>37.621579758111878</v>
      </c>
      <c r="CQ22" s="32">
        <f t="shared" si="18"/>
        <v>37.621579758111878</v>
      </c>
      <c r="CR22" s="33">
        <f t="shared" si="19"/>
        <v>3</v>
      </c>
      <c r="CS22" s="44"/>
      <c r="CT22" s="36" t="s">
        <v>79</v>
      </c>
      <c r="CU22" s="36"/>
      <c r="CV22" s="36"/>
      <c r="CW22" s="47"/>
      <c r="CX22" s="47"/>
      <c r="CY22" s="46"/>
      <c r="DB22" s="41"/>
      <c r="DC22" s="57">
        <v>7</v>
      </c>
      <c r="DD22" s="58">
        <v>10.7</v>
      </c>
      <c r="DE22" s="58">
        <v>3.58</v>
      </c>
      <c r="DF22" s="59">
        <v>61.659500186148257</v>
      </c>
      <c r="DG22" s="31">
        <f t="shared" si="30"/>
        <v>139.2786632940925</v>
      </c>
      <c r="DH22" s="31">
        <f t="shared" si="20"/>
        <v>45.354807106963904</v>
      </c>
      <c r="DI22" s="31">
        <f t="shared" ref="DI22:DI53" si="37">SQRT(((CU$19-DD22)^2)+((CV$19-DE22)^2)+((CW$19-DF22)^2))</f>
        <v>40.393137818136964</v>
      </c>
      <c r="DJ22" s="32">
        <f t="shared" si="21"/>
        <v>40.393137818136964</v>
      </c>
      <c r="DK22" s="33">
        <f t="shared" si="22"/>
        <v>3</v>
      </c>
      <c r="DL22" s="44"/>
      <c r="DM22" s="36" t="s">
        <v>79</v>
      </c>
      <c r="DN22" s="36"/>
      <c r="DO22" s="36"/>
      <c r="DP22" s="47"/>
      <c r="DQ22" s="47"/>
      <c r="DR22" s="46"/>
      <c r="DU22" s="41"/>
      <c r="DV22" s="57">
        <v>7</v>
      </c>
      <c r="DW22" s="58">
        <v>10.7</v>
      </c>
      <c r="DX22" s="58">
        <v>3.58</v>
      </c>
      <c r="DY22" s="59">
        <v>61.659500186148257</v>
      </c>
      <c r="DZ22" s="31">
        <f t="shared" si="32"/>
        <v>195.91608302570464</v>
      </c>
      <c r="EA22" s="31">
        <f t="shared" si="23"/>
        <v>45.354807106963904</v>
      </c>
      <c r="EB22" s="31">
        <f t="shared" ref="EB22:EB53" si="38">SQRT(((DN$19-DW22)^2)+((DO$19-DX22)^2)+((DP$19-DY22)^2))</f>
        <v>44.812536180214195</v>
      </c>
      <c r="EC22" s="32">
        <f t="shared" si="34"/>
        <v>44.812536180214195</v>
      </c>
      <c r="ED22" s="33">
        <f t="shared" si="24"/>
        <v>3</v>
      </c>
      <c r="EE22" s="44"/>
      <c r="EF22" s="36" t="s">
        <v>79</v>
      </c>
      <c r="EG22" s="36"/>
      <c r="EH22" s="36"/>
      <c r="EI22" s="47"/>
      <c r="EJ22" s="47"/>
      <c r="EK22" s="46"/>
    </row>
    <row r="23" spans="1:141" ht="15.5">
      <c r="A23">
        <v>2020</v>
      </c>
      <c r="B23" t="s">
        <v>2</v>
      </c>
      <c r="C23" t="s">
        <v>32</v>
      </c>
      <c r="D23">
        <v>299.2</v>
      </c>
      <c r="E23">
        <v>5.39</v>
      </c>
      <c r="F23" s="1">
        <v>495.45019080479022</v>
      </c>
      <c r="K23" s="41"/>
      <c r="L23" s="18">
        <v>8</v>
      </c>
      <c r="M23" s="48">
        <v>95</v>
      </c>
      <c r="N23" s="48">
        <v>2.83</v>
      </c>
      <c r="O23" s="49">
        <v>26.001595631652727</v>
      </c>
      <c r="P23" s="31">
        <f t="shared" si="0"/>
        <v>7.8496713404123524</v>
      </c>
      <c r="Q23" s="31">
        <f t="shared" si="1"/>
        <v>85.985923431453301</v>
      </c>
      <c r="R23" s="31">
        <f t="shared" si="2"/>
        <v>98.534724211274792</v>
      </c>
      <c r="S23" s="32">
        <f t="shared" si="3"/>
        <v>7.8496713404123524</v>
      </c>
      <c r="T23" s="33">
        <f t="shared" si="4"/>
        <v>1</v>
      </c>
      <c r="U23" s="44"/>
      <c r="V23" s="37">
        <v>1</v>
      </c>
      <c r="W23" s="37">
        <v>2</v>
      </c>
      <c r="X23" s="37">
        <v>3</v>
      </c>
      <c r="Y23" s="47"/>
      <c r="Z23" s="47"/>
      <c r="AA23" s="46"/>
      <c r="AD23" s="41"/>
      <c r="AE23" s="18">
        <v>8</v>
      </c>
      <c r="AF23" s="48">
        <v>95</v>
      </c>
      <c r="AG23" s="48">
        <v>2.83</v>
      </c>
      <c r="AH23" s="49">
        <v>26.001595631652727</v>
      </c>
      <c r="AI23" s="31">
        <f t="shared" si="25"/>
        <v>47.555418631376739</v>
      </c>
      <c r="AJ23" s="31">
        <f t="shared" si="5"/>
        <v>87.127761079185461</v>
      </c>
      <c r="AK23" s="31">
        <f t="shared" si="6"/>
        <v>98.534724211274792</v>
      </c>
      <c r="AL23" s="32">
        <f t="shared" si="7"/>
        <v>47.555418631376739</v>
      </c>
      <c r="AM23" s="33">
        <f t="shared" si="8"/>
        <v>1</v>
      </c>
      <c r="AN23" s="44"/>
      <c r="AO23" s="37">
        <v>1</v>
      </c>
      <c r="AP23" s="37">
        <v>2</v>
      </c>
      <c r="AQ23" s="37">
        <v>3</v>
      </c>
      <c r="AR23" s="47"/>
      <c r="AS23" s="47"/>
      <c r="AT23" s="46"/>
      <c r="AW23" s="41"/>
      <c r="AX23" s="18">
        <v>8</v>
      </c>
      <c r="AY23" s="48">
        <v>95</v>
      </c>
      <c r="AZ23" s="48">
        <v>2.83</v>
      </c>
      <c r="BA23" s="49">
        <v>26.001595631652727</v>
      </c>
      <c r="BB23" s="31">
        <f t="shared" si="26"/>
        <v>53.020949167353081</v>
      </c>
      <c r="BC23" s="31">
        <f t="shared" si="9"/>
        <v>91.956767522366704</v>
      </c>
      <c r="BD23" s="31">
        <f t="shared" si="10"/>
        <v>84.13199631574949</v>
      </c>
      <c r="BE23" s="32">
        <f t="shared" si="11"/>
        <v>53.020949167353081</v>
      </c>
      <c r="BF23" s="33">
        <f t="shared" si="12"/>
        <v>1</v>
      </c>
      <c r="BG23" s="44"/>
      <c r="BH23" s="37">
        <v>1</v>
      </c>
      <c r="BI23" s="37">
        <v>2</v>
      </c>
      <c r="BJ23" s="37">
        <v>3</v>
      </c>
      <c r="BK23" s="47"/>
      <c r="BL23" s="47"/>
      <c r="BM23" s="46"/>
      <c r="BP23" s="41"/>
      <c r="BQ23" s="18">
        <v>8</v>
      </c>
      <c r="BR23" s="48">
        <v>95</v>
      </c>
      <c r="BS23" s="48">
        <v>2.83</v>
      </c>
      <c r="BT23" s="49">
        <v>26.001595631652727</v>
      </c>
      <c r="BU23" s="31">
        <f t="shared" si="27"/>
        <v>53.020949167353081</v>
      </c>
      <c r="BV23" s="31">
        <f t="shared" si="13"/>
        <v>106.73826953822919</v>
      </c>
      <c r="BW23" s="31">
        <f t="shared" si="35"/>
        <v>78.705192970219528</v>
      </c>
      <c r="BX23" s="32">
        <f t="shared" si="15"/>
        <v>53.020949167353081</v>
      </c>
      <c r="BY23" s="33">
        <f t="shared" si="16"/>
        <v>1</v>
      </c>
      <c r="BZ23" s="44"/>
      <c r="CA23" s="37">
        <v>1</v>
      </c>
      <c r="CB23" s="37">
        <v>2</v>
      </c>
      <c r="CC23" s="37">
        <v>3</v>
      </c>
      <c r="CD23" s="47"/>
      <c r="CE23" s="47"/>
      <c r="CF23" s="46"/>
      <c r="CI23" s="41"/>
      <c r="CJ23" s="57">
        <v>8</v>
      </c>
      <c r="CK23" s="58">
        <v>95</v>
      </c>
      <c r="CL23" s="58">
        <v>2.83</v>
      </c>
      <c r="CM23" s="59">
        <v>26.001595631652727</v>
      </c>
      <c r="CN23" s="31">
        <f t="shared" si="28"/>
        <v>65.690191270364892</v>
      </c>
      <c r="CO23" s="31">
        <f t="shared" si="17"/>
        <v>112.96560703362809</v>
      </c>
      <c r="CP23" s="31">
        <f t="shared" si="36"/>
        <v>71.67818411932376</v>
      </c>
      <c r="CQ23" s="32">
        <f t="shared" si="18"/>
        <v>65.690191270364892</v>
      </c>
      <c r="CR23" s="33">
        <f t="shared" si="19"/>
        <v>1</v>
      </c>
      <c r="CS23" s="44"/>
      <c r="CT23" s="37">
        <v>1</v>
      </c>
      <c r="CU23" s="37">
        <v>2</v>
      </c>
      <c r="CV23" s="37">
        <v>3</v>
      </c>
      <c r="CW23" s="47"/>
      <c r="CX23" s="47"/>
      <c r="CY23" s="46"/>
      <c r="DB23" s="41"/>
      <c r="DC23" s="57">
        <v>8</v>
      </c>
      <c r="DD23" s="58">
        <v>95</v>
      </c>
      <c r="DE23" s="58">
        <v>2.83</v>
      </c>
      <c r="DF23" s="59">
        <v>26.001595631652727</v>
      </c>
      <c r="DG23" s="31">
        <f t="shared" si="30"/>
        <v>97.023598646413276</v>
      </c>
      <c r="DH23" s="31">
        <f t="shared" si="20"/>
        <v>115.9909468414009</v>
      </c>
      <c r="DI23" s="31">
        <f t="shared" si="37"/>
        <v>63.369129720230283</v>
      </c>
      <c r="DJ23" s="32">
        <f t="shared" si="21"/>
        <v>63.369129720230283</v>
      </c>
      <c r="DK23" s="33">
        <f t="shared" si="22"/>
        <v>3</v>
      </c>
      <c r="DL23" s="44"/>
      <c r="DM23" s="37">
        <v>1</v>
      </c>
      <c r="DN23" s="37">
        <v>2</v>
      </c>
      <c r="DO23" s="37">
        <v>3</v>
      </c>
      <c r="DP23" s="47"/>
      <c r="DQ23" s="47"/>
      <c r="DR23" s="46"/>
      <c r="DU23" s="41"/>
      <c r="DV23" s="57">
        <v>8</v>
      </c>
      <c r="DW23" s="58">
        <v>95</v>
      </c>
      <c r="DX23" s="58">
        <v>2.83</v>
      </c>
      <c r="DY23" s="59">
        <v>26.001595631652727</v>
      </c>
      <c r="DZ23" s="31">
        <f t="shared" si="32"/>
        <v>165.65859607130781</v>
      </c>
      <c r="EA23" s="31">
        <f t="shared" si="23"/>
        <v>115.9909468414009</v>
      </c>
      <c r="EB23" s="31">
        <f t="shared" si="38"/>
        <v>55.324345615477881</v>
      </c>
      <c r="EC23" s="32">
        <f t="shared" si="34"/>
        <v>55.324345615477881</v>
      </c>
      <c r="ED23" s="33">
        <f t="shared" si="24"/>
        <v>3</v>
      </c>
      <c r="EE23" s="44"/>
      <c r="EF23" s="37">
        <v>1</v>
      </c>
      <c r="EG23" s="37">
        <v>2</v>
      </c>
      <c r="EH23" s="37">
        <v>3</v>
      </c>
      <c r="EI23" s="47"/>
      <c r="EJ23" s="47"/>
      <c r="EK23" s="46"/>
    </row>
    <row r="24" spans="1:141" ht="15.5">
      <c r="A24">
        <v>2020</v>
      </c>
      <c r="B24" t="s">
        <v>3</v>
      </c>
      <c r="C24" t="s">
        <v>23</v>
      </c>
      <c r="D24">
        <v>85.5</v>
      </c>
      <c r="E24">
        <v>2.75</v>
      </c>
      <c r="F24" s="1">
        <v>23.713737056616559</v>
      </c>
      <c r="K24" s="41"/>
      <c r="L24" s="18">
        <v>9</v>
      </c>
      <c r="M24" s="48">
        <v>10</v>
      </c>
      <c r="N24" s="48">
        <v>2.2200000000000002</v>
      </c>
      <c r="O24" s="49">
        <v>12.882495516931346</v>
      </c>
      <c r="P24" s="31">
        <f t="shared" si="0"/>
        <v>82.729368859275041</v>
      </c>
      <c r="Q24" s="31">
        <f t="shared" si="1"/>
        <v>0.14950707481064024</v>
      </c>
      <c r="R24" s="31">
        <f t="shared" si="2"/>
        <v>16.458647901445495</v>
      </c>
      <c r="S24" s="32">
        <f t="shared" si="3"/>
        <v>0.14950707481064024</v>
      </c>
      <c r="T24" s="33">
        <f t="shared" si="4"/>
        <v>2</v>
      </c>
      <c r="U24" s="44"/>
      <c r="V24" s="37">
        <f>COUNTIF($T$16:$T$53,1)</f>
        <v>13</v>
      </c>
      <c r="W24" s="37">
        <f>COUNTIF($T$16:$T$53,2)</f>
        <v>25</v>
      </c>
      <c r="X24" s="37">
        <f>COUNTIF($T$16:$T$53,3)</f>
        <v>0</v>
      </c>
      <c r="Y24" s="47"/>
      <c r="Z24" s="47"/>
      <c r="AA24" s="46"/>
      <c r="AD24" s="41"/>
      <c r="AE24" s="18">
        <v>9</v>
      </c>
      <c r="AF24" s="48">
        <v>10</v>
      </c>
      <c r="AG24" s="48">
        <v>2.2200000000000002</v>
      </c>
      <c r="AH24" s="49">
        <v>12.882495516931346</v>
      </c>
      <c r="AI24" s="31">
        <f t="shared" si="25"/>
        <v>117.43446785893634</v>
      </c>
      <c r="AJ24" s="31">
        <f t="shared" si="5"/>
        <v>44.388445726375195</v>
      </c>
      <c r="AK24" s="31">
        <f t="shared" si="6"/>
        <v>16.458647901445495</v>
      </c>
      <c r="AL24" s="32">
        <f t="shared" si="7"/>
        <v>16.458647901445495</v>
      </c>
      <c r="AM24" s="33">
        <f t="shared" si="8"/>
        <v>3</v>
      </c>
      <c r="AN24" s="44"/>
      <c r="AO24" s="37">
        <f>COUNTIF($AM$16:$AM$53,1)</f>
        <v>12</v>
      </c>
      <c r="AP24" s="37">
        <f>COUNTIF($AM$16:$AM$53,2)</f>
        <v>18</v>
      </c>
      <c r="AQ24" s="37">
        <f>COUNTIF($AM$16:$AM$53,3)</f>
        <v>8</v>
      </c>
      <c r="AR24" s="47"/>
      <c r="AS24" s="47"/>
      <c r="AT24" s="46"/>
      <c r="AW24" s="41"/>
      <c r="AX24" s="18">
        <v>9</v>
      </c>
      <c r="AY24" s="48">
        <v>10</v>
      </c>
      <c r="AZ24" s="48">
        <v>2.2200000000000002</v>
      </c>
      <c r="BA24" s="49">
        <v>12.882495516931346</v>
      </c>
      <c r="BB24" s="31">
        <f t="shared" si="26"/>
        <v>123.50836825323198</v>
      </c>
      <c r="BC24" s="31">
        <f>SQRT(((AP$18-AY24)^2)+((AQ$18-AZ24)^2)+((AR$18-BA24)^2))</f>
        <v>60.75572174527472</v>
      </c>
      <c r="BD24" s="31">
        <f t="shared" si="10"/>
        <v>3.845830193505714</v>
      </c>
      <c r="BE24" s="32">
        <f t="shared" si="11"/>
        <v>3.845830193505714</v>
      </c>
      <c r="BF24" s="33">
        <f t="shared" si="12"/>
        <v>3</v>
      </c>
      <c r="BG24" s="44"/>
      <c r="BH24" s="37">
        <f>COUNTIF($BF$16:$BF$53,1)</f>
        <v>12</v>
      </c>
      <c r="BI24" s="37">
        <f>COUNTIF($BF$16:$BF$53,2)</f>
        <v>12</v>
      </c>
      <c r="BJ24" s="37">
        <f>COUNTIF($BF$16:$BF$53,3)</f>
        <v>14</v>
      </c>
      <c r="BK24" s="47"/>
      <c r="BL24" s="47"/>
      <c r="BM24" s="46"/>
      <c r="BP24" s="41"/>
      <c r="BQ24" s="18">
        <v>9</v>
      </c>
      <c r="BR24" s="48">
        <v>10</v>
      </c>
      <c r="BS24" s="48">
        <v>2.2200000000000002</v>
      </c>
      <c r="BT24" s="49">
        <v>12.882495516931346</v>
      </c>
      <c r="BU24" s="31">
        <f t="shared" si="27"/>
        <v>123.50836825323198</v>
      </c>
      <c r="BV24" s="31">
        <f>SQRT(((BI$18-BR24)^2)+((BJ$18-BS24)^2)+((BK$18-BT24)^2))</f>
        <v>81.214289602472007</v>
      </c>
      <c r="BW24" s="31">
        <f t="shared" si="35"/>
        <v>12.003701818909924</v>
      </c>
      <c r="BX24" s="32">
        <f t="shared" si="15"/>
        <v>12.003701818909924</v>
      </c>
      <c r="BY24" s="33">
        <f t="shared" si="16"/>
        <v>3</v>
      </c>
      <c r="BZ24" s="44"/>
      <c r="CA24" s="37">
        <f>COUNTIF($BY$16:$BY$53,1)</f>
        <v>10</v>
      </c>
      <c r="CB24" s="37">
        <f>COUNTIF($BY$16:$BY$53,2)</f>
        <v>10</v>
      </c>
      <c r="CC24" s="37">
        <f>COUNTIF($BY$16:$BY$53,3)</f>
        <v>18</v>
      </c>
      <c r="CD24" s="47"/>
      <c r="CE24" s="47"/>
      <c r="CF24" s="46"/>
      <c r="CI24" s="41"/>
      <c r="CJ24" s="57">
        <v>9</v>
      </c>
      <c r="CK24" s="58">
        <v>10</v>
      </c>
      <c r="CL24" s="58">
        <v>2.2200000000000002</v>
      </c>
      <c r="CM24" s="59">
        <v>12.882495516931346</v>
      </c>
      <c r="CN24" s="31">
        <f t="shared" si="28"/>
        <v>135.4896723663405</v>
      </c>
      <c r="CO24" s="31">
        <f>SQRT(((CB$18-CK24)^2)+((CC$18-CL24)^2)+((CD$18-CM24)^2))</f>
        <v>89.614484491637185</v>
      </c>
      <c r="CP24" s="31">
        <f t="shared" si="36"/>
        <v>18.8645256391979</v>
      </c>
      <c r="CQ24" s="32">
        <f t="shared" si="18"/>
        <v>18.8645256391979</v>
      </c>
      <c r="CR24" s="33">
        <f t="shared" si="19"/>
        <v>3</v>
      </c>
      <c r="CS24" s="44"/>
      <c r="CT24" s="37">
        <f>COUNTIF($CR$16:$CR$53,1)</f>
        <v>7</v>
      </c>
      <c r="CU24" s="37">
        <f>COUNTIF($CR$16:$CR$53,2)</f>
        <v>9</v>
      </c>
      <c r="CV24" s="37">
        <f>COUNTIF($CR$16:$CR$53,3)</f>
        <v>22</v>
      </c>
      <c r="CW24" s="47"/>
      <c r="CX24" s="47"/>
      <c r="CY24" s="46"/>
      <c r="DB24" s="41"/>
      <c r="DC24" s="57">
        <v>9</v>
      </c>
      <c r="DD24" s="58">
        <v>10</v>
      </c>
      <c r="DE24" s="58">
        <v>2.2200000000000002</v>
      </c>
      <c r="DF24" s="59">
        <v>12.882495516931346</v>
      </c>
      <c r="DG24" s="31">
        <f t="shared" si="30"/>
        <v>163.80140400585262</v>
      </c>
      <c r="DH24" s="31">
        <f>SQRT(((CU$18-DD24)^2)+((CV$18-DE24)^2)+((CW$18-DF24)^2))</f>
        <v>94.14962984376217</v>
      </c>
      <c r="DI24" s="31">
        <f t="shared" si="37"/>
        <v>25.914564972259701</v>
      </c>
      <c r="DJ24" s="32">
        <f t="shared" si="21"/>
        <v>25.914564972259701</v>
      </c>
      <c r="DK24" s="33">
        <f t="shared" si="22"/>
        <v>3</v>
      </c>
      <c r="DL24" s="44"/>
      <c r="DM24" s="37">
        <f>COUNTIF($DK$16:$DK$53,1)</f>
        <v>4</v>
      </c>
      <c r="DN24" s="37">
        <f>COUNTIF($DK$16:$DK$53,2)</f>
        <v>9</v>
      </c>
      <c r="DO24" s="37">
        <f>COUNTIF($DK$16:$DK$53,3)</f>
        <v>25</v>
      </c>
      <c r="DP24" s="47"/>
      <c r="DQ24" s="47"/>
      <c r="DR24" s="46"/>
      <c r="DU24" s="41"/>
      <c r="DV24" s="57">
        <v>9</v>
      </c>
      <c r="DW24" s="58">
        <v>10</v>
      </c>
      <c r="DX24" s="58">
        <v>2.2200000000000002</v>
      </c>
      <c r="DY24" s="59">
        <v>12.882495516931346</v>
      </c>
      <c r="DZ24" s="31">
        <f t="shared" si="32"/>
        <v>227.62072921746474</v>
      </c>
      <c r="EA24" s="31">
        <f>SQRT(((DN$18-DW24)^2)+((DO$18-DX24)^2)+((DP$18-DY24)^2))</f>
        <v>94.14962984376217</v>
      </c>
      <c r="EB24" s="31">
        <f t="shared" si="38"/>
        <v>33.104273604590901</v>
      </c>
      <c r="EC24" s="32">
        <f t="shared" si="34"/>
        <v>33.104273604590901</v>
      </c>
      <c r="ED24" s="33">
        <f t="shared" si="24"/>
        <v>3</v>
      </c>
      <c r="EE24" s="44"/>
      <c r="EF24" s="37">
        <f>COUNTIF($DK$16:$DK$53,1)</f>
        <v>4</v>
      </c>
      <c r="EG24" s="37">
        <f>COUNTIF($DK$16:$DK$53,2)</f>
        <v>9</v>
      </c>
      <c r="EH24" s="37">
        <f>COUNTIF($DK$16:$DK$53,3)</f>
        <v>25</v>
      </c>
      <c r="EI24" s="47"/>
      <c r="EJ24" s="47"/>
      <c r="EK24" s="46"/>
    </row>
    <row r="25" spans="1:141" ht="15.5">
      <c r="A25">
        <v>2020</v>
      </c>
      <c r="B25" t="s">
        <v>7</v>
      </c>
      <c r="C25" t="s">
        <v>8</v>
      </c>
      <c r="D25">
        <v>11</v>
      </c>
      <c r="E25">
        <v>4.37</v>
      </c>
      <c r="F25" s="1">
        <v>153.10874616820308</v>
      </c>
      <c r="K25" s="41"/>
      <c r="L25" s="18">
        <v>10</v>
      </c>
      <c r="M25" s="48">
        <v>10</v>
      </c>
      <c r="N25" s="48">
        <v>2.2000000000000002</v>
      </c>
      <c r="O25" s="49">
        <v>12.58925411794168</v>
      </c>
      <c r="P25" s="31">
        <f t="shared" si="0"/>
        <v>82.799092456915176</v>
      </c>
      <c r="Q25" s="31">
        <f t="shared" si="1"/>
        <v>0.44342964760818904</v>
      </c>
      <c r="R25" s="31">
        <f t="shared" si="2"/>
        <v>16.227424911122267</v>
      </c>
      <c r="S25" s="32">
        <f t="shared" si="3"/>
        <v>0.44342964760818904</v>
      </c>
      <c r="T25" s="33">
        <f t="shared" si="4"/>
        <v>2</v>
      </c>
      <c r="U25" s="44"/>
      <c r="V25" s="44"/>
      <c r="W25" s="44"/>
      <c r="X25" s="44"/>
      <c r="Y25" s="47"/>
      <c r="Z25" s="47"/>
      <c r="AA25" s="46"/>
      <c r="AD25" s="41"/>
      <c r="AE25" s="18">
        <v>10</v>
      </c>
      <c r="AF25" s="48">
        <v>10</v>
      </c>
      <c r="AG25" s="48">
        <v>2.2000000000000002</v>
      </c>
      <c r="AH25" s="49">
        <v>12.58925411794168</v>
      </c>
      <c r="AI25" s="31">
        <f t="shared" si="25"/>
        <v>117.57809650999049</v>
      </c>
      <c r="AJ25" s="31">
        <f t="shared" si="5"/>
        <v>44.681102638673579</v>
      </c>
      <c r="AK25" s="31">
        <f t="shared" si="6"/>
        <v>16.227424911122267</v>
      </c>
      <c r="AL25" s="32">
        <f t="shared" si="7"/>
        <v>16.227424911122267</v>
      </c>
      <c r="AM25" s="33">
        <f t="shared" si="8"/>
        <v>3</v>
      </c>
      <c r="AN25" s="44"/>
      <c r="AO25" s="44"/>
      <c r="AP25" s="44"/>
      <c r="AQ25" s="44"/>
      <c r="AR25" s="47"/>
      <c r="AS25" s="47"/>
      <c r="AT25" s="46"/>
      <c r="AW25" s="41"/>
      <c r="AX25" s="18">
        <v>10</v>
      </c>
      <c r="AY25" s="48">
        <v>10</v>
      </c>
      <c r="AZ25" s="48">
        <v>2.2000000000000002</v>
      </c>
      <c r="BA25" s="49">
        <v>12.58925411794168</v>
      </c>
      <c r="BB25" s="31">
        <f t="shared" si="26"/>
        <v>123.65419288095198</v>
      </c>
      <c r="BC25" s="31">
        <f t="shared" si="9"/>
        <v>61.047840565075632</v>
      </c>
      <c r="BD25" s="31">
        <f t="shared" si="10"/>
        <v>4.120589304369215</v>
      </c>
      <c r="BE25" s="32">
        <f t="shared" si="11"/>
        <v>4.120589304369215</v>
      </c>
      <c r="BF25" s="33">
        <f t="shared" si="12"/>
        <v>3</v>
      </c>
      <c r="BG25" s="44"/>
      <c r="BH25" s="44"/>
      <c r="BI25" s="44"/>
      <c r="BJ25" s="44"/>
      <c r="BK25" s="47"/>
      <c r="BL25" s="47"/>
      <c r="BM25" s="46"/>
      <c r="BP25" s="41"/>
      <c r="BQ25" s="18">
        <v>10</v>
      </c>
      <c r="BR25" s="48">
        <v>10</v>
      </c>
      <c r="BS25" s="48">
        <v>2.2000000000000002</v>
      </c>
      <c r="BT25" s="49">
        <v>12.58925411794168</v>
      </c>
      <c r="BU25" s="31">
        <f t="shared" si="27"/>
        <v>123.65419288095198</v>
      </c>
      <c r="BV25" s="31">
        <f t="shared" ref="BV25:BV53" si="39">SQRT(((BI$18-BR25)^2)+((BJ$18-BS25)^2)+((BK$18-BT25)^2))</f>
        <v>81.507711560315684</v>
      </c>
      <c r="BW25" s="31">
        <f t="shared" si="35"/>
        <v>12.254038131439234</v>
      </c>
      <c r="BX25" s="32">
        <f t="shared" si="15"/>
        <v>12.254038131439234</v>
      </c>
      <c r="BY25" s="33">
        <f t="shared" si="16"/>
        <v>3</v>
      </c>
      <c r="BZ25" s="44"/>
      <c r="CA25" s="44"/>
      <c r="CB25" s="44"/>
      <c r="CC25" s="44"/>
      <c r="CD25" s="47"/>
      <c r="CE25" s="47"/>
      <c r="CF25" s="46"/>
      <c r="CI25" s="41"/>
      <c r="CJ25" s="57">
        <v>10</v>
      </c>
      <c r="CK25" s="58">
        <v>10</v>
      </c>
      <c r="CL25" s="58">
        <v>2.2000000000000002</v>
      </c>
      <c r="CM25" s="59">
        <v>12.58925411794168</v>
      </c>
      <c r="CN25" s="31">
        <f t="shared" si="28"/>
        <v>135.64484669020885</v>
      </c>
      <c r="CO25" s="31">
        <f t="shared" ref="CO25:CO53" si="40">SQRT(((CB$18-CK25)^2)+((CC$18-CL25)^2)+((CD$18-CM25)^2))</f>
        <v>89.907999841871558</v>
      </c>
      <c r="CP25" s="31">
        <f t="shared" si="36"/>
        <v>19.073670268515293</v>
      </c>
      <c r="CQ25" s="32">
        <f t="shared" si="18"/>
        <v>19.073670268515293</v>
      </c>
      <c r="CR25" s="33">
        <f t="shared" si="19"/>
        <v>3</v>
      </c>
      <c r="CS25" s="44"/>
      <c r="CT25" s="44"/>
      <c r="CU25" s="44"/>
      <c r="CV25" s="44"/>
      <c r="CW25" s="47"/>
      <c r="CX25" s="47"/>
      <c r="CY25" s="46"/>
      <c r="DB25" s="41"/>
      <c r="DC25" s="57">
        <v>10</v>
      </c>
      <c r="DD25" s="58">
        <v>10</v>
      </c>
      <c r="DE25" s="58">
        <v>2.2000000000000002</v>
      </c>
      <c r="DF25" s="59">
        <v>12.58925411794168</v>
      </c>
      <c r="DG25" s="31">
        <f t="shared" si="30"/>
        <v>163.97840109086087</v>
      </c>
      <c r="DH25" s="31">
        <f t="shared" ref="DH25:DH53" si="41">SQRT(((CU$18-DD25)^2)+((CV$18-DE25)^2)+((CW$18-DF25)^2))</f>
        <v>94.443136084574022</v>
      </c>
      <c r="DI25" s="31">
        <f t="shared" si="37"/>
        <v>26.077342568197096</v>
      </c>
      <c r="DJ25" s="32">
        <f t="shared" si="21"/>
        <v>26.077342568197096</v>
      </c>
      <c r="DK25" s="33">
        <f t="shared" si="22"/>
        <v>3</v>
      </c>
      <c r="DL25" s="44"/>
      <c r="DM25" s="44"/>
      <c r="DN25" s="44"/>
      <c r="DO25" s="44"/>
      <c r="DP25" s="47"/>
      <c r="DQ25" s="47"/>
      <c r="DR25" s="46"/>
      <c r="DU25" s="41"/>
      <c r="DV25" s="57">
        <v>10</v>
      </c>
      <c r="DW25" s="58">
        <v>10</v>
      </c>
      <c r="DX25" s="58">
        <v>2.2000000000000002</v>
      </c>
      <c r="DY25" s="59">
        <v>12.58925411794168</v>
      </c>
      <c r="DZ25" s="31">
        <f t="shared" si="32"/>
        <v>227.82669431577733</v>
      </c>
      <c r="EA25" s="31">
        <f t="shared" ref="EA25:EA53" si="42">SQRT(((DN$18-DW25)^2)+((DO$18-DX25)^2)+((DP$18-DY25)^2))</f>
        <v>94.443136084574022</v>
      </c>
      <c r="EB25" s="31">
        <f t="shared" si="38"/>
        <v>33.235161656720287</v>
      </c>
      <c r="EC25" s="32">
        <f t="shared" si="34"/>
        <v>33.235161656720287</v>
      </c>
      <c r="ED25" s="33">
        <f t="shared" si="24"/>
        <v>3</v>
      </c>
      <c r="EE25" s="44"/>
      <c r="EF25" s="44"/>
      <c r="EG25" s="44"/>
      <c r="EH25" s="44"/>
      <c r="EI25" s="47"/>
      <c r="EJ25" s="47"/>
      <c r="EK25" s="46"/>
    </row>
    <row r="26" spans="1:141" ht="15.5">
      <c r="A26">
        <v>2020</v>
      </c>
      <c r="B26" t="s">
        <v>3</v>
      </c>
      <c r="C26" t="s">
        <v>5</v>
      </c>
      <c r="D26">
        <v>10</v>
      </c>
      <c r="E26">
        <v>2.4700000000000002</v>
      </c>
      <c r="F26" s="1">
        <v>17.179083871575891</v>
      </c>
      <c r="K26" s="41"/>
      <c r="L26" s="18">
        <v>11</v>
      </c>
      <c r="M26" s="48">
        <v>10</v>
      </c>
      <c r="N26" s="48">
        <v>3.84</v>
      </c>
      <c r="O26" s="49">
        <v>83.176377110267126</v>
      </c>
      <c r="P26" s="31">
        <f t="shared" si="0"/>
        <v>95.116775856766907</v>
      </c>
      <c r="Q26" s="31">
        <f t="shared" si="1"/>
        <v>70.163183696245824</v>
      </c>
      <c r="R26" s="31">
        <f t="shared" si="2"/>
        <v>83.863313249533434</v>
      </c>
      <c r="S26" s="32">
        <f t="shared" si="3"/>
        <v>70.163183696245824</v>
      </c>
      <c r="T26" s="33">
        <f t="shared" si="4"/>
        <v>2</v>
      </c>
      <c r="U26" s="44"/>
      <c r="V26" s="44"/>
      <c r="W26" s="44"/>
      <c r="X26" s="44"/>
      <c r="Y26" s="47"/>
      <c r="Z26" s="47"/>
      <c r="AA26" s="46"/>
      <c r="AD26" s="41"/>
      <c r="AE26" s="18">
        <v>11</v>
      </c>
      <c r="AF26" s="48">
        <v>10</v>
      </c>
      <c r="AG26" s="48">
        <v>3.84</v>
      </c>
      <c r="AH26" s="49">
        <v>83.176377110267126</v>
      </c>
      <c r="AI26" s="31">
        <f t="shared" si="25"/>
        <v>103.2942295213455</v>
      </c>
      <c r="AJ26" s="31">
        <f t="shared" si="5"/>
        <v>26.321341759300307</v>
      </c>
      <c r="AK26" s="31">
        <f t="shared" si="6"/>
        <v>83.863313249533434</v>
      </c>
      <c r="AL26" s="32">
        <f t="shared" si="7"/>
        <v>26.321341759300307</v>
      </c>
      <c r="AM26" s="33">
        <f t="shared" si="8"/>
        <v>2</v>
      </c>
      <c r="AN26" s="44"/>
      <c r="AO26" s="44"/>
      <c r="AP26" s="44"/>
      <c r="AQ26" s="44"/>
      <c r="AR26" s="47"/>
      <c r="AS26" s="47"/>
      <c r="AT26" s="46"/>
      <c r="AW26" s="41"/>
      <c r="AX26" s="18">
        <v>11</v>
      </c>
      <c r="AY26" s="48">
        <v>10</v>
      </c>
      <c r="AZ26" s="48">
        <v>3.84</v>
      </c>
      <c r="BA26" s="49">
        <v>83.176377110267126</v>
      </c>
      <c r="BB26" s="31">
        <f t="shared" si="26"/>
        <v>107.63332024523535</v>
      </c>
      <c r="BC26" s="31">
        <f t="shared" si="9"/>
        <v>11.628346400943885</v>
      </c>
      <c r="BD26" s="31">
        <f t="shared" si="10"/>
        <v>66.751961692177673</v>
      </c>
      <c r="BE26" s="32">
        <f t="shared" si="11"/>
        <v>11.628346400943885</v>
      </c>
      <c r="BF26" s="33">
        <f t="shared" si="12"/>
        <v>2</v>
      </c>
      <c r="BG26" s="44"/>
      <c r="BH26" s="44"/>
      <c r="BI26" s="44"/>
      <c r="BJ26" s="44"/>
      <c r="BK26" s="47"/>
      <c r="BL26" s="47"/>
      <c r="BM26" s="46"/>
      <c r="BP26" s="41"/>
      <c r="BQ26" s="18">
        <v>11</v>
      </c>
      <c r="BR26" s="48">
        <v>10</v>
      </c>
      <c r="BS26" s="48">
        <v>3.84</v>
      </c>
      <c r="BT26" s="49">
        <v>83.176377110267126</v>
      </c>
      <c r="BU26" s="31">
        <f t="shared" si="27"/>
        <v>107.63332024523535</v>
      </c>
      <c r="BV26" s="31">
        <f t="shared" si="39"/>
        <v>11.201533330996661</v>
      </c>
      <c r="BW26" s="31">
        <f t="shared" si="35"/>
        <v>60.462648774854912</v>
      </c>
      <c r="BX26" s="32">
        <f t="shared" si="15"/>
        <v>11.201533330996661</v>
      </c>
      <c r="BY26" s="33">
        <f t="shared" si="16"/>
        <v>2</v>
      </c>
      <c r="BZ26" s="44"/>
      <c r="CA26" s="44"/>
      <c r="CB26" s="44"/>
      <c r="CC26" s="44"/>
      <c r="CD26" s="47"/>
      <c r="CE26" s="47"/>
      <c r="CF26" s="46"/>
      <c r="CI26" s="41"/>
      <c r="CJ26" s="57">
        <v>11</v>
      </c>
      <c r="CK26" s="58">
        <v>10</v>
      </c>
      <c r="CL26" s="58">
        <v>3.84</v>
      </c>
      <c r="CM26" s="59">
        <v>83.176377110267126</v>
      </c>
      <c r="CN26" s="31">
        <f t="shared" si="28"/>
        <v>115.07813249083384</v>
      </c>
      <c r="CO26" s="31">
        <f t="shared" si="40"/>
        <v>19.373345209030251</v>
      </c>
      <c r="CP26" s="31">
        <f t="shared" si="36"/>
        <v>58.495795886835431</v>
      </c>
      <c r="CQ26" s="32">
        <f t="shared" si="18"/>
        <v>19.373345209030251</v>
      </c>
      <c r="CR26" s="33">
        <f t="shared" si="19"/>
        <v>2</v>
      </c>
      <c r="CS26" s="44"/>
      <c r="CT26" s="44"/>
      <c r="CU26" s="44"/>
      <c r="CV26" s="44"/>
      <c r="CW26" s="47"/>
      <c r="CX26" s="47"/>
      <c r="CY26" s="46"/>
      <c r="DB26" s="41"/>
      <c r="DC26" s="57">
        <v>11</v>
      </c>
      <c r="DD26" s="58">
        <v>10</v>
      </c>
      <c r="DE26" s="58">
        <v>3.84</v>
      </c>
      <c r="DF26" s="59">
        <v>83.176377110267126</v>
      </c>
      <c r="DG26" s="31">
        <f t="shared" si="30"/>
        <v>133.77708183540472</v>
      </c>
      <c r="DH26" s="31">
        <f t="shared" si="41"/>
        <v>23.900451246911132</v>
      </c>
      <c r="DI26" s="31">
        <f t="shared" si="37"/>
        <v>60.090764750387713</v>
      </c>
      <c r="DJ26" s="32">
        <f t="shared" si="21"/>
        <v>23.900451246911132</v>
      </c>
      <c r="DK26" s="33">
        <f t="shared" si="22"/>
        <v>2</v>
      </c>
      <c r="DL26" s="44"/>
      <c r="DM26" s="44"/>
      <c r="DN26" s="44"/>
      <c r="DO26" s="44"/>
      <c r="DP26" s="47"/>
      <c r="DQ26" s="47"/>
      <c r="DR26" s="46"/>
      <c r="DU26" s="41"/>
      <c r="DV26" s="57">
        <v>11</v>
      </c>
      <c r="DW26" s="58">
        <v>10</v>
      </c>
      <c r="DX26" s="58">
        <v>3.84</v>
      </c>
      <c r="DY26" s="59">
        <v>83.176377110267126</v>
      </c>
      <c r="DZ26" s="31">
        <f t="shared" si="32"/>
        <v>185.20194462015354</v>
      </c>
      <c r="EA26" s="31">
        <f t="shared" si="42"/>
        <v>23.900451246911132</v>
      </c>
      <c r="EB26" s="31">
        <f t="shared" si="38"/>
        <v>63.108255735500023</v>
      </c>
      <c r="EC26" s="32">
        <f t="shared" si="34"/>
        <v>23.900451246911132</v>
      </c>
      <c r="ED26" s="33">
        <f t="shared" si="24"/>
        <v>2</v>
      </c>
      <c r="EE26" s="44"/>
      <c r="EF26" s="44"/>
      <c r="EG26" s="44"/>
      <c r="EH26" s="44"/>
      <c r="EI26" s="47"/>
      <c r="EJ26" s="47"/>
      <c r="EK26" s="46"/>
    </row>
    <row r="27" spans="1:141" ht="15.5">
      <c r="A27">
        <v>2020</v>
      </c>
      <c r="B27" t="s">
        <v>3</v>
      </c>
      <c r="C27" t="s">
        <v>4</v>
      </c>
      <c r="D27">
        <v>78.3</v>
      </c>
      <c r="E27">
        <v>2.63</v>
      </c>
      <c r="F27" s="1">
        <v>20.6538015581053</v>
      </c>
      <c r="K27" s="41"/>
      <c r="L27" s="18">
        <v>12</v>
      </c>
      <c r="M27" s="48">
        <v>13.3</v>
      </c>
      <c r="N27" s="48">
        <v>4</v>
      </c>
      <c r="O27" s="49">
        <v>100</v>
      </c>
      <c r="P27" s="31">
        <f t="shared" si="0"/>
        <v>102.57010192769789</v>
      </c>
      <c r="Q27" s="31">
        <f t="shared" si="1"/>
        <v>87.048915606925149</v>
      </c>
      <c r="R27" s="31">
        <f t="shared" si="2"/>
        <v>100.95984350225588</v>
      </c>
      <c r="S27" s="32">
        <f t="shared" si="3"/>
        <v>87.048915606925149</v>
      </c>
      <c r="T27" s="33">
        <f t="shared" si="4"/>
        <v>2</v>
      </c>
      <c r="U27" s="44"/>
      <c r="V27" s="44"/>
      <c r="W27" s="44"/>
      <c r="X27" s="44"/>
      <c r="Y27" s="47"/>
      <c r="Z27" s="47"/>
      <c r="AA27" s="46"/>
      <c r="AD27" s="41"/>
      <c r="AE27" s="18">
        <v>12</v>
      </c>
      <c r="AF27" s="48">
        <v>13.3</v>
      </c>
      <c r="AG27" s="48">
        <v>4</v>
      </c>
      <c r="AH27" s="49">
        <v>100</v>
      </c>
      <c r="AI27" s="31">
        <f t="shared" si="25"/>
        <v>103.55289409475351</v>
      </c>
      <c r="AJ27" s="31">
        <f t="shared" si="5"/>
        <v>42.896309162744821</v>
      </c>
      <c r="AK27" s="31">
        <f t="shared" si="6"/>
        <v>100.95984350225588</v>
      </c>
      <c r="AL27" s="32">
        <f t="shared" si="7"/>
        <v>42.896309162744821</v>
      </c>
      <c r="AM27" s="33">
        <f t="shared" si="8"/>
        <v>2</v>
      </c>
      <c r="AN27" s="44"/>
      <c r="AO27" s="44"/>
      <c r="AP27" s="44"/>
      <c r="AQ27" s="44"/>
      <c r="AR27" s="47"/>
      <c r="AS27" s="47"/>
      <c r="AT27" s="46"/>
      <c r="AW27" s="41"/>
      <c r="AX27" s="18">
        <v>12</v>
      </c>
      <c r="AY27" s="48">
        <v>13.3</v>
      </c>
      <c r="AZ27" s="48">
        <v>4</v>
      </c>
      <c r="BA27" s="49">
        <v>100</v>
      </c>
      <c r="BB27" s="31">
        <f t="shared" si="26"/>
        <v>107.12487353681941</v>
      </c>
      <c r="BC27" s="31">
        <f t="shared" si="9"/>
        <v>26.844210687510301</v>
      </c>
      <c r="BD27" s="31">
        <f t="shared" si="10"/>
        <v>83.58174482104647</v>
      </c>
      <c r="BE27" s="32">
        <f t="shared" si="11"/>
        <v>26.844210687510301</v>
      </c>
      <c r="BF27" s="33">
        <f t="shared" si="12"/>
        <v>2</v>
      </c>
      <c r="BG27" s="44"/>
      <c r="BH27" s="44"/>
      <c r="BI27" s="44"/>
      <c r="BJ27" s="44"/>
      <c r="BK27" s="47"/>
      <c r="BL27" s="47"/>
      <c r="BM27" s="46"/>
      <c r="BP27" s="41"/>
      <c r="BQ27" s="18">
        <v>12</v>
      </c>
      <c r="BR27" s="48">
        <v>13.3</v>
      </c>
      <c r="BS27" s="48">
        <v>4</v>
      </c>
      <c r="BT27" s="49">
        <v>100</v>
      </c>
      <c r="BU27" s="31">
        <f t="shared" si="27"/>
        <v>107.12487353681941</v>
      </c>
      <c r="BV27" s="31">
        <f t="shared" si="39"/>
        <v>5.992784292889672</v>
      </c>
      <c r="BW27" s="31">
        <f t="shared" si="35"/>
        <v>77.012394334055429</v>
      </c>
      <c r="BX27" s="32">
        <f t="shared" si="15"/>
        <v>5.992784292889672</v>
      </c>
      <c r="BY27" s="33">
        <f t="shared" si="16"/>
        <v>2</v>
      </c>
      <c r="BZ27" s="44"/>
      <c r="CA27" s="44"/>
      <c r="CB27" s="44"/>
      <c r="CC27" s="44"/>
      <c r="CD27" s="47"/>
      <c r="CE27" s="47"/>
      <c r="CF27" s="46"/>
      <c r="CI27" s="41"/>
      <c r="CJ27" s="57">
        <v>12</v>
      </c>
      <c r="CK27" s="58">
        <v>13.3</v>
      </c>
      <c r="CL27" s="58">
        <v>4</v>
      </c>
      <c r="CM27" s="59">
        <v>100</v>
      </c>
      <c r="CN27" s="31">
        <f t="shared" si="28"/>
        <v>112.85545758607675</v>
      </c>
      <c r="CO27" s="31">
        <f t="shared" si="40"/>
        <v>2.8562961002907477</v>
      </c>
      <c r="CP27" s="31">
        <f t="shared" si="36"/>
        <v>74.459899695147044</v>
      </c>
      <c r="CQ27" s="32">
        <f t="shared" si="18"/>
        <v>2.8562961002907477</v>
      </c>
      <c r="CR27" s="33">
        <f t="shared" si="19"/>
        <v>2</v>
      </c>
      <c r="CS27" s="44"/>
      <c r="CT27" s="44"/>
      <c r="CU27" s="44"/>
      <c r="CV27" s="44"/>
      <c r="CW27" s="47"/>
      <c r="CX27" s="47"/>
      <c r="CY27" s="46"/>
      <c r="DB27" s="41"/>
      <c r="DC27" s="57">
        <v>12</v>
      </c>
      <c r="DD27" s="58">
        <v>13.3</v>
      </c>
      <c r="DE27" s="58">
        <v>4</v>
      </c>
      <c r="DF27" s="59">
        <v>100</v>
      </c>
      <c r="DG27" s="31">
        <f t="shared" si="30"/>
        <v>127.95380472397608</v>
      </c>
      <c r="DH27" s="31">
        <f t="shared" si="41"/>
        <v>7.118103860254327</v>
      </c>
      <c r="DI27" s="31">
        <f t="shared" si="37"/>
        <v>75.154757923576852</v>
      </c>
      <c r="DJ27" s="32">
        <f t="shared" si="21"/>
        <v>7.118103860254327</v>
      </c>
      <c r="DK27" s="33">
        <f t="shared" si="22"/>
        <v>2</v>
      </c>
      <c r="DL27" s="44"/>
      <c r="DM27" s="44"/>
      <c r="DN27" s="44"/>
      <c r="DO27" s="44"/>
      <c r="DP27" s="47"/>
      <c r="DQ27" s="47"/>
      <c r="DR27" s="46"/>
      <c r="DU27" s="41"/>
      <c r="DV27" s="57">
        <v>12</v>
      </c>
      <c r="DW27" s="58">
        <v>13.3</v>
      </c>
      <c r="DX27" s="58">
        <v>4</v>
      </c>
      <c r="DY27" s="59">
        <v>100</v>
      </c>
      <c r="DZ27" s="31">
        <f t="shared" si="32"/>
        <v>174.68652227982668</v>
      </c>
      <c r="EA27" s="31">
        <f t="shared" si="42"/>
        <v>7.118103860254327</v>
      </c>
      <c r="EB27" s="31">
        <f t="shared" si="38"/>
        <v>77.163805750452639</v>
      </c>
      <c r="EC27" s="32">
        <f t="shared" si="34"/>
        <v>7.118103860254327</v>
      </c>
      <c r="ED27" s="33">
        <f t="shared" si="24"/>
        <v>2</v>
      </c>
      <c r="EE27" s="44"/>
      <c r="EF27" s="44"/>
      <c r="EG27" s="44"/>
      <c r="EH27" s="44"/>
      <c r="EI27" s="47"/>
      <c r="EJ27" s="47"/>
      <c r="EK27" s="46"/>
    </row>
    <row r="28" spans="1:141" ht="15.5">
      <c r="A28">
        <v>2020</v>
      </c>
      <c r="B28" t="s">
        <v>0</v>
      </c>
      <c r="C28" t="s">
        <v>1</v>
      </c>
      <c r="D28">
        <v>14.5</v>
      </c>
      <c r="E28">
        <v>2.54</v>
      </c>
      <c r="F28" s="1">
        <v>18.62087136662868</v>
      </c>
      <c r="K28" s="41"/>
      <c r="L28" s="18">
        <v>13</v>
      </c>
      <c r="M28" s="48">
        <v>10</v>
      </c>
      <c r="N28" s="48">
        <v>4.3499999999999996</v>
      </c>
      <c r="O28" s="49">
        <v>149.62356560944329</v>
      </c>
      <c r="P28" s="31">
        <f t="shared" si="0"/>
        <v>142.18586948797795</v>
      </c>
      <c r="Q28" s="31">
        <f t="shared" si="1"/>
        <v>136.60834876175565</v>
      </c>
      <c r="R28" s="31">
        <f t="shared" si="2"/>
        <v>150.0204448922992</v>
      </c>
      <c r="S28" s="32">
        <f t="shared" si="3"/>
        <v>136.60834876175565</v>
      </c>
      <c r="T28" s="33">
        <f t="shared" si="4"/>
        <v>2</v>
      </c>
      <c r="U28" s="44"/>
      <c r="V28" s="44"/>
      <c r="W28" s="44"/>
      <c r="X28" s="44"/>
      <c r="Y28" s="47"/>
      <c r="Z28" s="47"/>
      <c r="AA28" s="46"/>
      <c r="AD28" s="41"/>
      <c r="AE28" s="18">
        <v>13</v>
      </c>
      <c r="AF28" s="48">
        <v>10</v>
      </c>
      <c r="AG28" s="48">
        <v>4.3499999999999996</v>
      </c>
      <c r="AH28" s="49">
        <v>149.62356560944329</v>
      </c>
      <c r="AI28" s="31">
        <f t="shared" si="25"/>
        <v>129.64051861613248</v>
      </c>
      <c r="AJ28" s="31">
        <f t="shared" si="5"/>
        <v>92.589299139850041</v>
      </c>
      <c r="AK28" s="31">
        <f t="shared" si="6"/>
        <v>150.0204448922992</v>
      </c>
      <c r="AL28" s="32">
        <f t="shared" si="7"/>
        <v>92.589299139850041</v>
      </c>
      <c r="AM28" s="33">
        <f t="shared" si="8"/>
        <v>2</v>
      </c>
      <c r="AN28" s="44"/>
      <c r="AO28" s="44"/>
      <c r="AP28" s="44"/>
      <c r="AQ28" s="44"/>
      <c r="AR28" s="47"/>
      <c r="AS28" s="47"/>
      <c r="AT28" s="46"/>
      <c r="AW28" s="41"/>
      <c r="AX28" s="18">
        <v>13</v>
      </c>
      <c r="AY28" s="48">
        <v>10</v>
      </c>
      <c r="AZ28" s="48">
        <v>4.3499999999999996</v>
      </c>
      <c r="BA28" s="49">
        <v>149.62356560944329</v>
      </c>
      <c r="BB28" s="31">
        <f t="shared" si="26"/>
        <v>131.16300444411078</v>
      </c>
      <c r="BC28" s="31">
        <f t="shared" si="9"/>
        <v>76.564064686411612</v>
      </c>
      <c r="BD28" s="31">
        <f t="shared" si="10"/>
        <v>133.19045883237797</v>
      </c>
      <c r="BE28" s="32">
        <f t="shared" si="11"/>
        <v>76.564064686411612</v>
      </c>
      <c r="BF28" s="33">
        <f t="shared" si="12"/>
        <v>2</v>
      </c>
      <c r="BG28" s="44"/>
      <c r="BH28" s="44"/>
      <c r="BI28" s="44"/>
      <c r="BJ28" s="44"/>
      <c r="BK28" s="47"/>
      <c r="BL28" s="47"/>
      <c r="BM28" s="46"/>
      <c r="BP28" s="41"/>
      <c r="BQ28" s="18">
        <v>13</v>
      </c>
      <c r="BR28" s="48">
        <v>10</v>
      </c>
      <c r="BS28" s="48">
        <v>4.3499999999999996</v>
      </c>
      <c r="BT28" s="49">
        <v>149.62356560944329</v>
      </c>
      <c r="BU28" s="31">
        <f t="shared" si="27"/>
        <v>131.16300444411078</v>
      </c>
      <c r="BV28" s="31">
        <f t="shared" si="39"/>
        <v>55.661016900614442</v>
      </c>
      <c r="BW28" s="31">
        <f t="shared" si="35"/>
        <v>126.73431734250404</v>
      </c>
      <c r="BX28" s="32">
        <f t="shared" si="15"/>
        <v>55.661016900614442</v>
      </c>
      <c r="BY28" s="33">
        <f t="shared" si="16"/>
        <v>2</v>
      </c>
      <c r="BZ28" s="44"/>
      <c r="CA28" s="44"/>
      <c r="CB28" s="44"/>
      <c r="CC28" s="44"/>
      <c r="CD28" s="47"/>
      <c r="CE28" s="47"/>
      <c r="CF28" s="46"/>
      <c r="CI28" s="41"/>
      <c r="CJ28" s="57">
        <v>13</v>
      </c>
      <c r="CK28" s="58">
        <v>10</v>
      </c>
      <c r="CL28" s="58">
        <v>4.3499999999999996</v>
      </c>
      <c r="CM28" s="59">
        <v>149.62356560944329</v>
      </c>
      <c r="CN28" s="31">
        <f t="shared" si="28"/>
        <v>132.27224980219196</v>
      </c>
      <c r="CO28" s="31">
        <f t="shared" si="40"/>
        <v>47.200609862232312</v>
      </c>
      <c r="CP28" s="31">
        <f t="shared" si="36"/>
        <v>124.12267985006578</v>
      </c>
      <c r="CQ28" s="32">
        <f t="shared" si="18"/>
        <v>47.200609862232312</v>
      </c>
      <c r="CR28" s="33">
        <f t="shared" si="19"/>
        <v>2</v>
      </c>
      <c r="CS28" s="44"/>
      <c r="CT28" s="44"/>
      <c r="CU28" s="44"/>
      <c r="CV28" s="44"/>
      <c r="CW28" s="47"/>
      <c r="CX28" s="47"/>
      <c r="CY28" s="46"/>
      <c r="DB28" s="41"/>
      <c r="DC28" s="57">
        <v>13</v>
      </c>
      <c r="DD28" s="58">
        <v>10</v>
      </c>
      <c r="DE28" s="58">
        <v>4.3499999999999996</v>
      </c>
      <c r="DF28" s="59">
        <v>149.62356560944329</v>
      </c>
      <c r="DG28" s="31">
        <f t="shared" si="30"/>
        <v>136.15701097682052</v>
      </c>
      <c r="DH28" s="31">
        <f t="shared" si="41"/>
        <v>42.676520584524155</v>
      </c>
      <c r="DI28" s="31">
        <f t="shared" si="37"/>
        <v>124.40257970176032</v>
      </c>
      <c r="DJ28" s="32">
        <f t="shared" si="21"/>
        <v>42.676520584524155</v>
      </c>
      <c r="DK28" s="33">
        <f t="shared" si="22"/>
        <v>2</v>
      </c>
      <c r="DL28" s="44"/>
      <c r="DM28" s="44"/>
      <c r="DN28" s="44"/>
      <c r="DO28" s="44"/>
      <c r="DP28" s="47"/>
      <c r="DQ28" s="47"/>
      <c r="DR28" s="46"/>
      <c r="DU28" s="41"/>
      <c r="DV28" s="57">
        <v>13</v>
      </c>
      <c r="DW28" s="58">
        <v>10</v>
      </c>
      <c r="DX28" s="58">
        <v>4.3499999999999996</v>
      </c>
      <c r="DY28" s="59">
        <v>149.62356560944329</v>
      </c>
      <c r="DZ28" s="31">
        <f t="shared" si="32"/>
        <v>163.81547719245708</v>
      </c>
      <c r="EA28" s="31">
        <f t="shared" si="42"/>
        <v>42.676520584524155</v>
      </c>
      <c r="EB28" s="31">
        <f t="shared" si="38"/>
        <v>125.69049379463611</v>
      </c>
      <c r="EC28" s="32">
        <f t="shared" si="34"/>
        <v>42.676520584524155</v>
      </c>
      <c r="ED28" s="33">
        <f t="shared" si="24"/>
        <v>2</v>
      </c>
      <c r="EE28" s="44"/>
      <c r="EF28" s="44"/>
      <c r="EG28" s="44"/>
      <c r="EH28" s="44"/>
      <c r="EI28" s="47"/>
      <c r="EJ28" s="47"/>
      <c r="EK28" s="46"/>
    </row>
    <row r="29" spans="1:141" ht="15.5">
      <c r="A29">
        <v>2020</v>
      </c>
      <c r="B29" t="s">
        <v>7</v>
      </c>
      <c r="C29" t="s">
        <v>16</v>
      </c>
      <c r="D29">
        <v>78</v>
      </c>
      <c r="E29">
        <v>2.79</v>
      </c>
      <c r="F29" s="1">
        <v>24.831331052955715</v>
      </c>
      <c r="K29" s="41"/>
      <c r="L29" s="18">
        <v>14</v>
      </c>
      <c r="M29" s="48">
        <v>10</v>
      </c>
      <c r="N29" s="48">
        <v>2.88</v>
      </c>
      <c r="O29" s="49">
        <v>27.542287033381665</v>
      </c>
      <c r="P29" s="31">
        <f t="shared" si="0"/>
        <v>80.544297419572743</v>
      </c>
      <c r="Q29" s="31">
        <f t="shared" si="1"/>
        <v>14.525170256673338</v>
      </c>
      <c r="R29" s="31">
        <f t="shared" si="2"/>
        <v>29.442689670428955</v>
      </c>
      <c r="S29" s="32">
        <f t="shared" si="3"/>
        <v>14.525170256673338</v>
      </c>
      <c r="T29" s="33">
        <f t="shared" si="4"/>
        <v>2</v>
      </c>
      <c r="U29" s="44"/>
      <c r="V29" s="44"/>
      <c r="W29" s="44"/>
      <c r="X29" s="44"/>
      <c r="Y29" s="47"/>
      <c r="Z29" s="47"/>
      <c r="AA29" s="46"/>
      <c r="AD29" s="41"/>
      <c r="AE29" s="18">
        <v>14</v>
      </c>
      <c r="AF29" s="48">
        <v>10</v>
      </c>
      <c r="AG29" s="48">
        <v>2.88</v>
      </c>
      <c r="AH29" s="49">
        <v>27.542287033381665</v>
      </c>
      <c r="AI29" s="31">
        <f t="shared" si="25"/>
        <v>111.01199574308048</v>
      </c>
      <c r="AJ29" s="31">
        <f t="shared" si="5"/>
        <v>29.791835576301704</v>
      </c>
      <c r="AK29" s="31">
        <f t="shared" si="6"/>
        <v>29.442689670428955</v>
      </c>
      <c r="AL29" s="32">
        <f t="shared" si="7"/>
        <v>29.442689670428955</v>
      </c>
      <c r="AM29" s="33">
        <f t="shared" si="8"/>
        <v>3</v>
      </c>
      <c r="AN29" s="44"/>
      <c r="AO29" s="44"/>
      <c r="AP29" s="44"/>
      <c r="AQ29" s="44"/>
      <c r="AR29" s="47"/>
      <c r="AS29" s="47"/>
      <c r="AT29" s="46"/>
      <c r="AW29" s="41"/>
      <c r="AX29" s="18">
        <v>14</v>
      </c>
      <c r="AY29" s="48">
        <v>10</v>
      </c>
      <c r="AZ29" s="48">
        <v>2.88</v>
      </c>
      <c r="BA29" s="49">
        <v>27.542287033381665</v>
      </c>
      <c r="BB29" s="31">
        <f t="shared" si="26"/>
        <v>116.93063143760604</v>
      </c>
      <c r="BC29" s="31">
        <f t="shared" si="9"/>
        <v>46.185173572326462</v>
      </c>
      <c r="BD29" s="31">
        <f t="shared" si="10"/>
        <v>11.187221942162312</v>
      </c>
      <c r="BE29" s="32">
        <f t="shared" si="11"/>
        <v>11.187221942162312</v>
      </c>
      <c r="BF29" s="33">
        <f t="shared" si="12"/>
        <v>3</v>
      </c>
      <c r="BG29" s="44"/>
      <c r="BH29" s="44"/>
      <c r="BI29" s="44"/>
      <c r="BJ29" s="44"/>
      <c r="BK29" s="47"/>
      <c r="BL29" s="47"/>
      <c r="BM29" s="46"/>
      <c r="BP29" s="41"/>
      <c r="BQ29" s="18">
        <v>14</v>
      </c>
      <c r="BR29" s="48">
        <v>10</v>
      </c>
      <c r="BS29" s="48">
        <v>2.88</v>
      </c>
      <c r="BT29" s="49">
        <v>27.542287033381665</v>
      </c>
      <c r="BU29" s="31">
        <f t="shared" si="27"/>
        <v>116.93063143760604</v>
      </c>
      <c r="BV29" s="31">
        <f t="shared" si="39"/>
        <v>66.555355397651724</v>
      </c>
      <c r="BW29" s="31">
        <f t="shared" si="35"/>
        <v>7.7759879513210857</v>
      </c>
      <c r="BX29" s="32">
        <f t="shared" si="15"/>
        <v>7.7759879513210857</v>
      </c>
      <c r="BY29" s="33">
        <f t="shared" si="16"/>
        <v>3</v>
      </c>
      <c r="BZ29" s="44"/>
      <c r="CA29" s="44"/>
      <c r="CB29" s="44"/>
      <c r="CC29" s="44"/>
      <c r="CD29" s="47"/>
      <c r="CE29" s="47"/>
      <c r="CF29" s="46"/>
      <c r="CI29" s="41"/>
      <c r="CJ29" s="57">
        <v>14</v>
      </c>
      <c r="CK29" s="58">
        <v>10</v>
      </c>
      <c r="CL29" s="58">
        <v>2.88</v>
      </c>
      <c r="CM29" s="59">
        <v>27.542287033381665</v>
      </c>
      <c r="CN29" s="31">
        <f t="shared" si="28"/>
        <v>128.35293896558045</v>
      </c>
      <c r="CO29" s="31">
        <f t="shared" si="40"/>
        <v>74.949252409412281</v>
      </c>
      <c r="CP29" s="31">
        <f t="shared" si="36"/>
        <v>13.387522959710452</v>
      </c>
      <c r="CQ29" s="32">
        <f t="shared" si="18"/>
        <v>13.387522959710452</v>
      </c>
      <c r="CR29" s="33">
        <f t="shared" si="19"/>
        <v>3</v>
      </c>
      <c r="CS29" s="44"/>
      <c r="CT29" s="44"/>
      <c r="CU29" s="44"/>
      <c r="CV29" s="44"/>
      <c r="CW29" s="47"/>
      <c r="CX29" s="47"/>
      <c r="CY29" s="46"/>
      <c r="DB29" s="41"/>
      <c r="DC29" s="57">
        <v>14</v>
      </c>
      <c r="DD29" s="58">
        <v>10</v>
      </c>
      <c r="DE29" s="58">
        <v>2.88</v>
      </c>
      <c r="DF29" s="59">
        <v>27.542287033381665</v>
      </c>
      <c r="DG29" s="31">
        <f t="shared" si="30"/>
        <v>155.40616250861086</v>
      </c>
      <c r="DH29" s="31">
        <f t="shared" si="41"/>
        <v>79.484654569940943</v>
      </c>
      <c r="DI29" s="31">
        <f t="shared" si="37"/>
        <v>21.645152545313177</v>
      </c>
      <c r="DJ29" s="32">
        <f t="shared" si="21"/>
        <v>21.645152545313177</v>
      </c>
      <c r="DK29" s="33">
        <f t="shared" si="22"/>
        <v>3</v>
      </c>
      <c r="DL29" s="44"/>
      <c r="DM29" s="44"/>
      <c r="DN29" s="44"/>
      <c r="DO29" s="44"/>
      <c r="DP29" s="47"/>
      <c r="DQ29" s="47"/>
      <c r="DR29" s="46"/>
      <c r="DU29" s="41"/>
      <c r="DV29" s="57">
        <v>14</v>
      </c>
      <c r="DW29" s="58">
        <v>10</v>
      </c>
      <c r="DX29" s="58">
        <v>2.88</v>
      </c>
      <c r="DY29" s="59">
        <v>27.542287033381665</v>
      </c>
      <c r="DZ29" s="31">
        <f t="shared" si="32"/>
        <v>217.58311580027222</v>
      </c>
      <c r="EA29" s="31">
        <f t="shared" si="42"/>
        <v>79.484654569940943</v>
      </c>
      <c r="EB29" s="31">
        <f t="shared" si="38"/>
        <v>29.696156173126397</v>
      </c>
      <c r="EC29" s="32">
        <f t="shared" si="34"/>
        <v>29.696156173126397</v>
      </c>
      <c r="ED29" s="33">
        <f t="shared" si="24"/>
        <v>3</v>
      </c>
      <c r="EE29" s="44"/>
      <c r="EF29" s="44"/>
      <c r="EG29" s="44"/>
      <c r="EH29" s="44"/>
      <c r="EI29" s="47"/>
      <c r="EJ29" s="47"/>
      <c r="EK29" s="46"/>
    </row>
    <row r="30" spans="1:141" ht="15.5">
      <c r="A30">
        <v>2020</v>
      </c>
      <c r="B30" t="s">
        <v>7</v>
      </c>
      <c r="C30" t="s">
        <v>34</v>
      </c>
      <c r="D30">
        <v>165.6</v>
      </c>
      <c r="E30">
        <v>3.38</v>
      </c>
      <c r="F30" s="1">
        <v>48.977881936844632</v>
      </c>
      <c r="K30" s="41"/>
      <c r="L30" s="18">
        <v>15</v>
      </c>
      <c r="M30" s="48">
        <v>110.9</v>
      </c>
      <c r="N30" s="48">
        <v>3.02</v>
      </c>
      <c r="O30" s="49">
        <v>32.359365692962832</v>
      </c>
      <c r="P30" s="31">
        <f t="shared" si="0"/>
        <v>20.5</v>
      </c>
      <c r="Q30" s="31">
        <f t="shared" si="1"/>
        <v>102.73750048760147</v>
      </c>
      <c r="R30" s="31">
        <f t="shared" si="2"/>
        <v>115.56409021859213</v>
      </c>
      <c r="S30" s="32">
        <f t="shared" si="3"/>
        <v>20.5</v>
      </c>
      <c r="T30" s="33">
        <f t="shared" si="4"/>
        <v>1</v>
      </c>
      <c r="U30" s="44"/>
      <c r="V30" s="44"/>
      <c r="W30" s="44"/>
      <c r="X30" s="44"/>
      <c r="Y30" s="47"/>
      <c r="Z30" s="47"/>
      <c r="AA30" s="46"/>
      <c r="AD30" s="41"/>
      <c r="AE30" s="18">
        <v>15</v>
      </c>
      <c r="AF30" s="48">
        <v>110.9</v>
      </c>
      <c r="AG30" s="48">
        <v>3.02</v>
      </c>
      <c r="AH30" s="49">
        <v>32.359365692962832</v>
      </c>
      <c r="AI30" s="31">
        <f t="shared" si="25"/>
        <v>37.901778506729109</v>
      </c>
      <c r="AJ30" s="31">
        <f t="shared" si="5"/>
        <v>100.3831048945799</v>
      </c>
      <c r="AK30" s="31">
        <f t="shared" si="6"/>
        <v>115.56409021859213</v>
      </c>
      <c r="AL30" s="32">
        <f t="shared" si="7"/>
        <v>37.901778506729109</v>
      </c>
      <c r="AM30" s="33">
        <f t="shared" si="8"/>
        <v>1</v>
      </c>
      <c r="AN30" s="44"/>
      <c r="AO30" s="44"/>
      <c r="AP30" s="44"/>
      <c r="AQ30" s="44"/>
      <c r="AR30" s="47"/>
      <c r="AS30" s="47"/>
      <c r="AT30" s="46"/>
      <c r="AW30" s="41"/>
      <c r="AX30" s="18">
        <v>15</v>
      </c>
      <c r="AY30" s="48">
        <v>110.9</v>
      </c>
      <c r="AZ30" s="48">
        <v>3.02</v>
      </c>
      <c r="BA30" s="49">
        <v>32.359365692962832</v>
      </c>
      <c r="BB30" s="31">
        <f t="shared" si="26"/>
        <v>42.24779948528203</v>
      </c>
      <c r="BC30" s="31">
        <f t="shared" si="9"/>
        <v>103.22255706431977</v>
      </c>
      <c r="BD30" s="31">
        <f t="shared" si="10"/>
        <v>100.7526528202654</v>
      </c>
      <c r="BE30" s="32">
        <f t="shared" si="11"/>
        <v>42.24779948528203</v>
      </c>
      <c r="BF30" s="33">
        <f t="shared" si="12"/>
        <v>1</v>
      </c>
      <c r="BG30" s="44"/>
      <c r="BH30" s="44"/>
      <c r="BI30" s="44"/>
      <c r="BJ30" s="44"/>
      <c r="BK30" s="47"/>
      <c r="BL30" s="47"/>
      <c r="BM30" s="46"/>
      <c r="BP30" s="41"/>
      <c r="BQ30" s="18">
        <v>15</v>
      </c>
      <c r="BR30" s="48">
        <v>110.9</v>
      </c>
      <c r="BS30" s="48">
        <v>3.02</v>
      </c>
      <c r="BT30" s="49">
        <v>32.359365692962832</v>
      </c>
      <c r="BU30" s="31">
        <f t="shared" si="27"/>
        <v>42.24779948528203</v>
      </c>
      <c r="BV30" s="31">
        <f t="shared" si="39"/>
        <v>115.91443294170824</v>
      </c>
      <c r="BW30" s="31">
        <f t="shared" si="35"/>
        <v>95.006936627100913</v>
      </c>
      <c r="BX30" s="32">
        <f t="shared" si="15"/>
        <v>42.24779948528203</v>
      </c>
      <c r="BY30" s="33">
        <f t="shared" si="16"/>
        <v>1</v>
      </c>
      <c r="BZ30" s="44"/>
      <c r="CA30" s="44"/>
      <c r="CB30" s="44"/>
      <c r="CC30" s="44"/>
      <c r="CD30" s="47"/>
      <c r="CE30" s="47"/>
      <c r="CF30" s="46"/>
      <c r="CI30" s="41"/>
      <c r="CJ30" s="57">
        <v>15</v>
      </c>
      <c r="CK30" s="58">
        <v>110.9</v>
      </c>
      <c r="CL30" s="58">
        <v>3.02</v>
      </c>
      <c r="CM30" s="59">
        <v>32.359365692962832</v>
      </c>
      <c r="CN30" s="31">
        <f t="shared" si="28"/>
        <v>53.939514183621199</v>
      </c>
      <c r="CO30" s="31">
        <f t="shared" si="40"/>
        <v>121.35078147915819</v>
      </c>
      <c r="CP30" s="31">
        <f t="shared" si="36"/>
        <v>87.792547601382495</v>
      </c>
      <c r="CQ30" s="32">
        <f t="shared" si="18"/>
        <v>53.939514183621199</v>
      </c>
      <c r="CR30" s="33">
        <f t="shared" si="19"/>
        <v>1</v>
      </c>
      <c r="CS30" s="44"/>
      <c r="CT30" s="44"/>
      <c r="CU30" s="44"/>
      <c r="CV30" s="44"/>
      <c r="CW30" s="47"/>
      <c r="CX30" s="47"/>
      <c r="CY30" s="46"/>
      <c r="DB30" s="41"/>
      <c r="DC30" s="57">
        <v>15</v>
      </c>
      <c r="DD30" s="58">
        <v>110.9</v>
      </c>
      <c r="DE30" s="58">
        <v>3.02</v>
      </c>
      <c r="DF30" s="59">
        <v>32.359365692962832</v>
      </c>
      <c r="DG30" s="31">
        <f t="shared" si="30"/>
        <v>84.642608460549553</v>
      </c>
      <c r="DH30" s="31">
        <f t="shared" si="41"/>
        <v>123.92319433586637</v>
      </c>
      <c r="DI30" s="31">
        <f t="shared" si="37"/>
        <v>79.431942968630736</v>
      </c>
      <c r="DJ30" s="32">
        <f t="shared" si="21"/>
        <v>79.431942968630736</v>
      </c>
      <c r="DK30" s="33">
        <f t="shared" si="22"/>
        <v>3</v>
      </c>
      <c r="DL30" s="44"/>
      <c r="DM30" s="44"/>
      <c r="DN30" s="44"/>
      <c r="DO30" s="44"/>
      <c r="DP30" s="47"/>
      <c r="DQ30" s="47"/>
      <c r="DR30" s="46"/>
      <c r="DU30" s="41"/>
      <c r="DV30" s="57">
        <v>15</v>
      </c>
      <c r="DW30" s="58">
        <v>110.9</v>
      </c>
      <c r="DX30" s="58">
        <v>3.02</v>
      </c>
      <c r="DY30" s="59">
        <v>32.359365692962832</v>
      </c>
      <c r="DZ30" s="31">
        <f t="shared" si="32"/>
        <v>153.02613866457472</v>
      </c>
      <c r="EA30" s="31">
        <f t="shared" si="42"/>
        <v>123.92319433586637</v>
      </c>
      <c r="EB30" s="31">
        <f t="shared" si="38"/>
        <v>71.369888965686982</v>
      </c>
      <c r="EC30" s="32">
        <f t="shared" si="34"/>
        <v>71.369888965686982</v>
      </c>
      <c r="ED30" s="33">
        <f t="shared" si="24"/>
        <v>3</v>
      </c>
      <c r="EE30" s="44"/>
      <c r="EF30" s="44"/>
      <c r="EG30" s="44"/>
      <c r="EH30" s="44"/>
      <c r="EI30" s="47"/>
      <c r="EJ30" s="47"/>
      <c r="EK30" s="46"/>
    </row>
    <row r="31" spans="1:141" ht="15.5">
      <c r="A31">
        <v>2020</v>
      </c>
      <c r="B31" t="s">
        <v>3</v>
      </c>
      <c r="C31" t="s">
        <v>23</v>
      </c>
      <c r="D31">
        <v>87.8</v>
      </c>
      <c r="E31">
        <v>4.2</v>
      </c>
      <c r="F31" s="1">
        <v>125.89254117941677</v>
      </c>
      <c r="K31" s="41"/>
      <c r="L31" s="18">
        <v>16</v>
      </c>
      <c r="M31" s="48">
        <v>15.9</v>
      </c>
      <c r="N31" s="48">
        <v>3.7</v>
      </c>
      <c r="O31" s="49">
        <v>70.794578438413865</v>
      </c>
      <c r="P31" s="31">
        <f t="shared" si="0"/>
        <v>83.833036320940224</v>
      </c>
      <c r="Q31" s="31">
        <f t="shared" si="1"/>
        <v>58.082051850889179</v>
      </c>
      <c r="R31" s="31">
        <f t="shared" si="2"/>
        <v>72.652407642642743</v>
      </c>
      <c r="S31" s="32">
        <f t="shared" si="3"/>
        <v>58.082051850889179</v>
      </c>
      <c r="T31" s="33">
        <f t="shared" si="4"/>
        <v>2</v>
      </c>
      <c r="U31" s="44"/>
      <c r="V31" s="44"/>
      <c r="W31" s="44"/>
      <c r="X31" s="44"/>
      <c r="Y31" s="47"/>
      <c r="Z31" s="47"/>
      <c r="AA31" s="46"/>
      <c r="AD31" s="41"/>
      <c r="AE31" s="18">
        <v>16</v>
      </c>
      <c r="AF31" s="48">
        <v>15.9</v>
      </c>
      <c r="AG31" s="48">
        <v>3.7</v>
      </c>
      <c r="AH31" s="49">
        <v>70.794578438413865</v>
      </c>
      <c r="AI31" s="31">
        <f t="shared" si="25"/>
        <v>96.580343923694301</v>
      </c>
      <c r="AJ31" s="31">
        <f t="shared" si="5"/>
        <v>13.879803897763622</v>
      </c>
      <c r="AK31" s="31">
        <f t="shared" si="6"/>
        <v>72.652407642642743</v>
      </c>
      <c r="AL31" s="32">
        <f t="shared" si="7"/>
        <v>13.879803897763622</v>
      </c>
      <c r="AM31" s="33">
        <f t="shared" si="8"/>
        <v>2</v>
      </c>
      <c r="AN31" s="44"/>
      <c r="AO31" s="44"/>
      <c r="AP31" s="44"/>
      <c r="AQ31" s="44"/>
      <c r="AR31" s="47"/>
      <c r="AS31" s="47"/>
      <c r="AT31" s="46"/>
      <c r="AW31" s="41"/>
      <c r="AX31" s="18">
        <v>16</v>
      </c>
      <c r="AY31" s="48">
        <v>15.9</v>
      </c>
      <c r="AZ31" s="48">
        <v>3.7</v>
      </c>
      <c r="BA31" s="49">
        <v>70.794578438413865</v>
      </c>
      <c r="BB31" s="31">
        <f t="shared" si="26"/>
        <v>101.40627226351067</v>
      </c>
      <c r="BC31" s="31">
        <f t="shared" si="9"/>
        <v>2.5311585380128028</v>
      </c>
      <c r="BD31" s="31">
        <f t="shared" si="10"/>
        <v>54.540145396245798</v>
      </c>
      <c r="BE31" s="32">
        <f t="shared" si="11"/>
        <v>2.5311585380128028</v>
      </c>
      <c r="BF31" s="33">
        <f t="shared" si="12"/>
        <v>2</v>
      </c>
      <c r="BG31" s="44"/>
      <c r="BH31" s="44"/>
      <c r="BI31" s="44"/>
      <c r="BJ31" s="44"/>
      <c r="BK31" s="47"/>
      <c r="BL31" s="47"/>
      <c r="BM31" s="46"/>
      <c r="BP31" s="41"/>
      <c r="BQ31" s="18">
        <v>16</v>
      </c>
      <c r="BR31" s="48">
        <v>15.9</v>
      </c>
      <c r="BS31" s="48">
        <v>3.7</v>
      </c>
      <c r="BT31" s="49">
        <v>70.794578438413865</v>
      </c>
      <c r="BU31" s="31">
        <f t="shared" si="27"/>
        <v>101.40627226351067</v>
      </c>
      <c r="BV31" s="31">
        <f t="shared" si="39"/>
        <v>23.450438656438752</v>
      </c>
      <c r="BW31" s="31">
        <f t="shared" si="35"/>
        <v>47.748355431504571</v>
      </c>
      <c r="BX31" s="32">
        <f t="shared" si="15"/>
        <v>23.450438656438752</v>
      </c>
      <c r="BY31" s="33">
        <f t="shared" si="16"/>
        <v>2</v>
      </c>
      <c r="BZ31" s="44"/>
      <c r="CA31" s="44"/>
      <c r="CB31" s="44"/>
      <c r="CC31" s="44"/>
      <c r="CD31" s="47"/>
      <c r="CE31" s="47"/>
      <c r="CF31" s="46"/>
      <c r="CI31" s="41"/>
      <c r="CJ31" s="57">
        <v>16</v>
      </c>
      <c r="CK31" s="58">
        <v>15.9</v>
      </c>
      <c r="CL31" s="58">
        <v>3.7</v>
      </c>
      <c r="CM31" s="59">
        <v>70.794578438413865</v>
      </c>
      <c r="CN31" s="31">
        <f t="shared" si="28"/>
        <v>110.01599144711705</v>
      </c>
      <c r="CO31" s="31">
        <f t="shared" si="40"/>
        <v>31.925260602404705</v>
      </c>
      <c r="CP31" s="31">
        <f t="shared" si="36"/>
        <v>45.190147896177415</v>
      </c>
      <c r="CQ31" s="32">
        <f t="shared" si="18"/>
        <v>31.925260602404705</v>
      </c>
      <c r="CR31" s="33">
        <f t="shared" si="19"/>
        <v>2</v>
      </c>
      <c r="CS31" s="44"/>
      <c r="CT31" s="44"/>
      <c r="CU31" s="44"/>
      <c r="CV31" s="44"/>
      <c r="CW31" s="47"/>
      <c r="CX31" s="47"/>
      <c r="CY31" s="46"/>
      <c r="DB31" s="41"/>
      <c r="DC31" s="57">
        <v>16</v>
      </c>
      <c r="DD31" s="58">
        <v>15.9</v>
      </c>
      <c r="DE31" s="58">
        <v>3.7</v>
      </c>
      <c r="DF31" s="59">
        <v>70.794578438413865</v>
      </c>
      <c r="DG31" s="31">
        <f t="shared" si="30"/>
        <v>131.31980914081956</v>
      </c>
      <c r="DH31" s="31">
        <f t="shared" si="41"/>
        <v>36.412865958154022</v>
      </c>
      <c r="DI31" s="31">
        <f t="shared" si="37"/>
        <v>46.426452108710066</v>
      </c>
      <c r="DJ31" s="32">
        <f t="shared" si="21"/>
        <v>36.412865958154022</v>
      </c>
      <c r="DK31" s="33">
        <f t="shared" si="22"/>
        <v>2</v>
      </c>
      <c r="DL31" s="44"/>
      <c r="DM31" s="44"/>
      <c r="DN31" s="44"/>
      <c r="DO31" s="44"/>
      <c r="DP31" s="47"/>
      <c r="DQ31" s="47"/>
      <c r="DR31" s="46"/>
      <c r="DU31" s="41"/>
      <c r="DV31" s="57">
        <v>16</v>
      </c>
      <c r="DW31" s="58">
        <v>15.9</v>
      </c>
      <c r="DX31" s="58">
        <v>3.7</v>
      </c>
      <c r="DY31" s="59">
        <v>70.794578438413865</v>
      </c>
      <c r="DZ31" s="31">
        <f t="shared" si="32"/>
        <v>186.5143944663761</v>
      </c>
      <c r="EA31" s="31">
        <f t="shared" si="42"/>
        <v>36.412865958154022</v>
      </c>
      <c r="EB31" s="31">
        <f t="shared" si="38"/>
        <v>49.410239714611627</v>
      </c>
      <c r="EC31" s="32">
        <f t="shared" si="34"/>
        <v>36.412865958154022</v>
      </c>
      <c r="ED31" s="33">
        <f t="shared" si="24"/>
        <v>2</v>
      </c>
      <c r="EE31" s="44"/>
      <c r="EF31" s="44"/>
      <c r="EG31" s="44"/>
      <c r="EH31" s="44"/>
      <c r="EI31" s="47"/>
      <c r="EJ31" s="47"/>
      <c r="EK31" s="46"/>
    </row>
    <row r="32" spans="1:141" ht="15.5">
      <c r="A32">
        <v>2020</v>
      </c>
      <c r="B32" t="s">
        <v>0</v>
      </c>
      <c r="C32" t="s">
        <v>27</v>
      </c>
      <c r="D32">
        <v>86.2</v>
      </c>
      <c r="E32">
        <v>2.65</v>
      </c>
      <c r="F32" s="1">
        <v>21.134890398366473</v>
      </c>
      <c r="K32" s="41"/>
      <c r="L32" s="18">
        <v>17</v>
      </c>
      <c r="M32" s="48">
        <v>14.5</v>
      </c>
      <c r="N32" s="48">
        <v>2.86</v>
      </c>
      <c r="O32" s="49">
        <v>26.915348039269158</v>
      </c>
      <c r="P32" s="31">
        <f t="shared" si="0"/>
        <v>76.095157061495897</v>
      </c>
      <c r="Q32" s="31">
        <f t="shared" si="1"/>
        <v>14.608335887979456</v>
      </c>
      <c r="R32" s="31">
        <f t="shared" si="2"/>
        <v>30.706116004388932</v>
      </c>
      <c r="S32" s="32">
        <f t="shared" si="3"/>
        <v>14.608335887979456</v>
      </c>
      <c r="T32" s="33">
        <f t="shared" si="4"/>
        <v>2</v>
      </c>
      <c r="U32" s="44"/>
      <c r="V32" s="44"/>
      <c r="W32" s="44"/>
      <c r="X32" s="44"/>
      <c r="Y32" s="47"/>
      <c r="Z32" s="47"/>
      <c r="AA32" s="46"/>
      <c r="AD32" s="41"/>
      <c r="AE32" s="18">
        <v>17</v>
      </c>
      <c r="AF32" s="48">
        <v>14.5</v>
      </c>
      <c r="AG32" s="48">
        <v>2.86</v>
      </c>
      <c r="AH32" s="49">
        <v>26.915348039269158</v>
      </c>
      <c r="AI32" s="31">
        <f t="shared" si="25"/>
        <v>107.12397840486598</v>
      </c>
      <c r="AJ32" s="31">
        <f t="shared" si="5"/>
        <v>30.211548049013768</v>
      </c>
      <c r="AK32" s="31">
        <f t="shared" si="6"/>
        <v>30.706116004388932</v>
      </c>
      <c r="AL32" s="32">
        <f t="shared" si="7"/>
        <v>30.211548049013768</v>
      </c>
      <c r="AM32" s="33">
        <f t="shared" si="8"/>
        <v>2</v>
      </c>
      <c r="AN32" s="44"/>
      <c r="AO32" s="44"/>
      <c r="AP32" s="44"/>
      <c r="AQ32" s="44"/>
      <c r="AR32" s="47"/>
      <c r="AS32" s="47"/>
      <c r="AT32" s="46"/>
      <c r="AW32" s="41"/>
      <c r="AX32" s="18">
        <v>17</v>
      </c>
      <c r="AY32" s="48">
        <v>14.5</v>
      </c>
      <c r="AZ32" s="48">
        <v>2.86</v>
      </c>
      <c r="BA32" s="49">
        <v>26.915348039269158</v>
      </c>
      <c r="BB32" s="31">
        <f t="shared" si="26"/>
        <v>113.07779771103411</v>
      </c>
      <c r="BC32" s="31">
        <f t="shared" si="9"/>
        <v>46.430377540450642</v>
      </c>
      <c r="BD32" s="31">
        <f t="shared" si="10"/>
        <v>10.916203745239326</v>
      </c>
      <c r="BE32" s="32">
        <f t="shared" si="11"/>
        <v>10.916203745239326</v>
      </c>
      <c r="BF32" s="33">
        <f t="shared" si="12"/>
        <v>3</v>
      </c>
      <c r="BG32" s="44"/>
      <c r="BH32" s="44"/>
      <c r="BI32" s="44"/>
      <c r="BJ32" s="44"/>
      <c r="BK32" s="47"/>
      <c r="BL32" s="47"/>
      <c r="BM32" s="46"/>
      <c r="BP32" s="41"/>
      <c r="BQ32" s="18">
        <v>17</v>
      </c>
      <c r="BR32" s="48">
        <v>14.5</v>
      </c>
      <c r="BS32" s="48">
        <v>2.86</v>
      </c>
      <c r="BT32" s="49">
        <v>26.915348039269158</v>
      </c>
      <c r="BU32" s="31">
        <f t="shared" si="27"/>
        <v>113.07779771103411</v>
      </c>
      <c r="BV32" s="31">
        <f t="shared" si="39"/>
        <v>67.147933725166013</v>
      </c>
      <c r="BW32" s="31">
        <f t="shared" si="35"/>
        <v>4.2813461685974215</v>
      </c>
      <c r="BX32" s="32">
        <f t="shared" si="15"/>
        <v>4.2813461685974215</v>
      </c>
      <c r="BY32" s="33">
        <f t="shared" si="16"/>
        <v>3</v>
      </c>
      <c r="BZ32" s="44"/>
      <c r="CA32" s="44"/>
      <c r="CB32" s="44"/>
      <c r="CC32" s="44"/>
      <c r="CD32" s="47"/>
      <c r="CE32" s="47"/>
      <c r="CF32" s="46"/>
      <c r="CI32" s="41"/>
      <c r="CJ32" s="57">
        <v>17</v>
      </c>
      <c r="CK32" s="58">
        <v>14.5</v>
      </c>
      <c r="CL32" s="58">
        <v>2.86</v>
      </c>
      <c r="CM32" s="59">
        <v>26.915348039269158</v>
      </c>
      <c r="CN32" s="31">
        <f t="shared" si="28"/>
        <v>124.62263912938111</v>
      </c>
      <c r="CO32" s="31">
        <f t="shared" si="40"/>
        <v>75.600040987951687</v>
      </c>
      <c r="CP32" s="31">
        <f t="shared" si="36"/>
        <v>8.8496522689712798</v>
      </c>
      <c r="CQ32" s="32">
        <f t="shared" si="18"/>
        <v>8.8496522689712798</v>
      </c>
      <c r="CR32" s="33">
        <f t="shared" si="19"/>
        <v>3</v>
      </c>
      <c r="CS32" s="44"/>
      <c r="CT32" s="44"/>
      <c r="CU32" s="44"/>
      <c r="CV32" s="44"/>
      <c r="CW32" s="47"/>
      <c r="CX32" s="47"/>
      <c r="CY32" s="46"/>
      <c r="DB32" s="41"/>
      <c r="DC32" s="57">
        <v>17</v>
      </c>
      <c r="DD32" s="58">
        <v>14.5</v>
      </c>
      <c r="DE32" s="58">
        <v>2.86</v>
      </c>
      <c r="DF32" s="59">
        <v>26.915348039269158</v>
      </c>
      <c r="DG32" s="31">
        <f t="shared" si="30"/>
        <v>151.98864184717684</v>
      </c>
      <c r="DH32" s="31">
        <f t="shared" si="41"/>
        <v>80.126913317653731</v>
      </c>
      <c r="DI32" s="31">
        <f t="shared" si="37"/>
        <v>17.142461282737333</v>
      </c>
      <c r="DJ32" s="32">
        <f t="shared" si="21"/>
        <v>17.142461282737333</v>
      </c>
      <c r="DK32" s="33">
        <f t="shared" si="22"/>
        <v>3</v>
      </c>
      <c r="DL32" s="44"/>
      <c r="DM32" s="44"/>
      <c r="DN32" s="44"/>
      <c r="DO32" s="44"/>
      <c r="DP32" s="47"/>
      <c r="DQ32" s="47"/>
      <c r="DR32" s="46"/>
      <c r="DU32" s="41"/>
      <c r="DV32" s="57">
        <v>17</v>
      </c>
      <c r="DW32" s="58">
        <v>14.5</v>
      </c>
      <c r="DX32" s="58">
        <v>2.86</v>
      </c>
      <c r="DY32" s="59">
        <v>26.915348039269158</v>
      </c>
      <c r="DZ32" s="31">
        <f t="shared" si="32"/>
        <v>214.6745005138161</v>
      </c>
      <c r="EA32" s="31">
        <f t="shared" si="42"/>
        <v>80.126913317653731</v>
      </c>
      <c r="EB32" s="31">
        <f t="shared" si="38"/>
        <v>25.202904408328116</v>
      </c>
      <c r="EC32" s="32">
        <f t="shared" si="34"/>
        <v>25.202904408328116</v>
      </c>
      <c r="ED32" s="33">
        <f t="shared" si="24"/>
        <v>3</v>
      </c>
      <c r="EE32" s="44"/>
      <c r="EF32" s="44"/>
      <c r="EG32" s="44"/>
      <c r="EH32" s="44"/>
      <c r="EI32" s="47"/>
      <c r="EJ32" s="47"/>
      <c r="EK32" s="46"/>
    </row>
    <row r="33" spans="1:141" ht="15.5">
      <c r="A33">
        <v>2020</v>
      </c>
      <c r="B33" t="s">
        <v>0</v>
      </c>
      <c r="C33" t="s">
        <v>36</v>
      </c>
      <c r="D33">
        <v>93.9</v>
      </c>
      <c r="E33">
        <v>2.52</v>
      </c>
      <c r="F33" s="1">
        <v>18.197008586099841</v>
      </c>
      <c r="K33" s="41"/>
      <c r="L33" s="18">
        <v>18</v>
      </c>
      <c r="M33" s="48">
        <v>10</v>
      </c>
      <c r="N33" s="48">
        <v>3.24</v>
      </c>
      <c r="O33" s="49">
        <v>41.686938347033561</v>
      </c>
      <c r="P33" s="31">
        <f t="shared" si="0"/>
        <v>80.939557767614275</v>
      </c>
      <c r="Q33" s="31">
        <f t="shared" si="1"/>
        <v>28.673064555618826</v>
      </c>
      <c r="R33" s="31">
        <f t="shared" si="2"/>
        <v>42.991841420778627</v>
      </c>
      <c r="S33" s="32">
        <f t="shared" si="3"/>
        <v>28.673064555618826</v>
      </c>
      <c r="T33" s="33">
        <f t="shared" si="4"/>
        <v>2</v>
      </c>
      <c r="U33" s="44"/>
      <c r="V33" s="44"/>
      <c r="W33" s="44"/>
      <c r="X33" s="44"/>
      <c r="Y33" s="47"/>
      <c r="Z33" s="47"/>
      <c r="AA33" s="46"/>
      <c r="AD33" s="41"/>
      <c r="AE33" s="18">
        <v>18</v>
      </c>
      <c r="AF33" s="48">
        <v>10</v>
      </c>
      <c r="AG33" s="48">
        <v>3.24</v>
      </c>
      <c r="AH33" s="49">
        <v>41.686938347033561</v>
      </c>
      <c r="AI33" s="31">
        <f t="shared" si="25"/>
        <v>106.37734072502944</v>
      </c>
      <c r="AJ33" s="31">
        <f t="shared" si="5"/>
        <v>15.842973520157768</v>
      </c>
      <c r="AK33" s="31">
        <f t="shared" si="6"/>
        <v>42.991841420778627</v>
      </c>
      <c r="AL33" s="32">
        <f t="shared" si="7"/>
        <v>15.842973520157768</v>
      </c>
      <c r="AM33" s="33">
        <f t="shared" si="8"/>
        <v>2</v>
      </c>
      <c r="AN33" s="44"/>
      <c r="AO33" s="44"/>
      <c r="AP33" s="44"/>
      <c r="AQ33" s="44"/>
      <c r="AR33" s="47"/>
      <c r="AS33" s="47"/>
      <c r="AT33" s="46"/>
      <c r="AW33" s="41"/>
      <c r="AX33" s="18">
        <v>18</v>
      </c>
      <c r="AY33" s="48">
        <v>10</v>
      </c>
      <c r="AZ33" s="48">
        <v>3.24</v>
      </c>
      <c r="BA33" s="49">
        <v>41.686938347033561</v>
      </c>
      <c r="BB33" s="31">
        <f t="shared" si="26"/>
        <v>112.04878536533541</v>
      </c>
      <c r="BC33" s="31">
        <f t="shared" si="9"/>
        <v>32.218100086180144</v>
      </c>
      <c r="BD33" s="31">
        <f t="shared" si="10"/>
        <v>25.285457399930262</v>
      </c>
      <c r="BE33" s="32">
        <f t="shared" si="11"/>
        <v>25.285457399930262</v>
      </c>
      <c r="BF33" s="33">
        <f t="shared" si="12"/>
        <v>3</v>
      </c>
      <c r="BG33" s="44"/>
      <c r="BH33" s="44"/>
      <c r="BI33" s="44"/>
      <c r="BJ33" s="44"/>
      <c r="BK33" s="47"/>
      <c r="BL33" s="47"/>
      <c r="BM33" s="46"/>
      <c r="BP33" s="41"/>
      <c r="BQ33" s="18">
        <v>18</v>
      </c>
      <c r="BR33" s="48">
        <v>10</v>
      </c>
      <c r="BS33" s="48">
        <v>3.24</v>
      </c>
      <c r="BT33" s="49">
        <v>41.686938347033561</v>
      </c>
      <c r="BU33" s="31">
        <f t="shared" si="27"/>
        <v>112.04878536533541</v>
      </c>
      <c r="BV33" s="31">
        <f t="shared" si="39"/>
        <v>52.422525261306795</v>
      </c>
      <c r="BW33" s="31">
        <f t="shared" si="35"/>
        <v>19.688466914932185</v>
      </c>
      <c r="BX33" s="32">
        <f t="shared" si="15"/>
        <v>19.688466914932185</v>
      </c>
      <c r="BY33" s="33">
        <f t="shared" si="16"/>
        <v>3</v>
      </c>
      <c r="BZ33" s="44"/>
      <c r="CA33" s="44"/>
      <c r="CB33" s="44"/>
      <c r="CC33" s="44"/>
      <c r="CD33" s="47"/>
      <c r="CE33" s="47"/>
      <c r="CF33" s="46"/>
      <c r="CI33" s="41"/>
      <c r="CJ33" s="57">
        <v>18</v>
      </c>
      <c r="CK33" s="58">
        <v>10</v>
      </c>
      <c r="CL33" s="58">
        <v>3.24</v>
      </c>
      <c r="CM33" s="59">
        <v>41.686938347033561</v>
      </c>
      <c r="CN33" s="31">
        <f t="shared" si="28"/>
        <v>122.74300566079276</v>
      </c>
      <c r="CO33" s="31">
        <f t="shared" si="40"/>
        <v>60.806362298440654</v>
      </c>
      <c r="CP33" s="31">
        <f t="shared" si="36"/>
        <v>20.413074997364017</v>
      </c>
      <c r="CQ33" s="32">
        <f t="shared" si="18"/>
        <v>20.413074997364017</v>
      </c>
      <c r="CR33" s="33">
        <f t="shared" si="19"/>
        <v>3</v>
      </c>
      <c r="CS33" s="44"/>
      <c r="CT33" s="44"/>
      <c r="CU33" s="44"/>
      <c r="CV33" s="44"/>
      <c r="CW33" s="47"/>
      <c r="CX33" s="47"/>
      <c r="CY33" s="46"/>
      <c r="DB33" s="41"/>
      <c r="DC33" s="57">
        <v>18</v>
      </c>
      <c r="DD33" s="58">
        <v>10</v>
      </c>
      <c r="DE33" s="58">
        <v>3.24</v>
      </c>
      <c r="DF33" s="59">
        <v>41.686938347033561</v>
      </c>
      <c r="DG33" s="31">
        <f t="shared" si="30"/>
        <v>148.23540762253788</v>
      </c>
      <c r="DH33" s="31">
        <f t="shared" si="41"/>
        <v>65.341819863965185</v>
      </c>
      <c r="DI33" s="31">
        <f t="shared" si="37"/>
        <v>26.086659587812481</v>
      </c>
      <c r="DJ33" s="32">
        <f t="shared" si="21"/>
        <v>26.086659587812481</v>
      </c>
      <c r="DK33" s="33">
        <f t="shared" si="22"/>
        <v>3</v>
      </c>
      <c r="DL33" s="44"/>
      <c r="DM33" s="44"/>
      <c r="DN33" s="44"/>
      <c r="DO33" s="44"/>
      <c r="DP33" s="47"/>
      <c r="DQ33" s="47"/>
      <c r="DR33" s="46"/>
      <c r="DU33" s="41"/>
      <c r="DV33" s="57">
        <v>18</v>
      </c>
      <c r="DW33" s="58">
        <v>10</v>
      </c>
      <c r="DX33" s="58">
        <v>3.24</v>
      </c>
      <c r="DY33" s="59">
        <v>41.686938347033561</v>
      </c>
      <c r="DZ33" s="31">
        <f t="shared" si="32"/>
        <v>208.42072596150115</v>
      </c>
      <c r="EA33" s="31">
        <f t="shared" si="42"/>
        <v>65.341819863965185</v>
      </c>
      <c r="EB33" s="31">
        <f t="shared" si="38"/>
        <v>32.913247434108868</v>
      </c>
      <c r="EC33" s="32">
        <f t="shared" si="34"/>
        <v>32.913247434108868</v>
      </c>
      <c r="ED33" s="33">
        <f t="shared" si="24"/>
        <v>3</v>
      </c>
      <c r="EE33" s="44"/>
      <c r="EF33" s="44"/>
      <c r="EG33" s="44"/>
      <c r="EH33" s="44"/>
      <c r="EI33" s="47"/>
      <c r="EJ33" s="47"/>
      <c r="EK33" s="46"/>
    </row>
    <row r="34" spans="1:141" ht="15.5">
      <c r="A34">
        <v>2020</v>
      </c>
      <c r="B34" t="s">
        <v>19</v>
      </c>
      <c r="C34" t="s">
        <v>48</v>
      </c>
      <c r="D34">
        <v>37.9</v>
      </c>
      <c r="E34">
        <v>2.94</v>
      </c>
      <c r="F34" s="1">
        <v>29.512092266663863</v>
      </c>
      <c r="K34" s="41"/>
      <c r="L34" s="18">
        <v>19</v>
      </c>
      <c r="M34" s="48">
        <v>11.2</v>
      </c>
      <c r="N34" s="48">
        <v>4.0999999999999996</v>
      </c>
      <c r="O34" s="49">
        <v>112.20184543019634</v>
      </c>
      <c r="P34" s="31">
        <f t="shared" si="0"/>
        <v>112.4661192119233</v>
      </c>
      <c r="Q34" s="31">
        <f t="shared" si="1"/>
        <v>99.195065574223051</v>
      </c>
      <c r="R34" s="31">
        <f t="shared" si="2"/>
        <v>112.83396703981329</v>
      </c>
      <c r="S34" s="32">
        <f t="shared" si="3"/>
        <v>99.195065574223051</v>
      </c>
      <c r="T34" s="33">
        <f t="shared" si="4"/>
        <v>2</v>
      </c>
      <c r="U34" s="44"/>
      <c r="V34" s="44"/>
      <c r="W34" s="44"/>
      <c r="X34" s="44"/>
      <c r="Y34" s="47"/>
      <c r="Z34" s="47"/>
      <c r="AA34" s="46"/>
      <c r="AD34" s="41"/>
      <c r="AE34" s="18">
        <v>19</v>
      </c>
      <c r="AF34" s="48">
        <v>11.2</v>
      </c>
      <c r="AG34" s="48">
        <v>4.0999999999999996</v>
      </c>
      <c r="AH34" s="49">
        <v>112.20184543019634</v>
      </c>
      <c r="AI34" s="31">
        <f t="shared" si="25"/>
        <v>109.63470419509073</v>
      </c>
      <c r="AJ34" s="31">
        <f t="shared" si="5"/>
        <v>55.149940937211056</v>
      </c>
      <c r="AK34" s="31">
        <f t="shared" si="6"/>
        <v>112.83396703981329</v>
      </c>
      <c r="AL34" s="32">
        <f t="shared" si="7"/>
        <v>55.149940937211056</v>
      </c>
      <c r="AM34" s="33">
        <f t="shared" si="8"/>
        <v>2</v>
      </c>
      <c r="AN34" s="44"/>
      <c r="AO34" s="44"/>
      <c r="AP34" s="44"/>
      <c r="AQ34" s="44"/>
      <c r="AR34" s="47"/>
      <c r="AS34" s="47"/>
      <c r="AT34" s="46"/>
      <c r="AW34" s="41"/>
      <c r="AX34" s="18">
        <v>19</v>
      </c>
      <c r="AY34" s="48">
        <v>11.2</v>
      </c>
      <c r="AZ34" s="48">
        <v>4.0999999999999996</v>
      </c>
      <c r="BA34" s="49">
        <v>112.20184543019634</v>
      </c>
      <c r="BB34" s="31">
        <f t="shared" si="26"/>
        <v>112.68185263152009</v>
      </c>
      <c r="BC34" s="31">
        <f t="shared" si="9"/>
        <v>39.208242467373779</v>
      </c>
      <c r="BD34" s="31">
        <f t="shared" si="10"/>
        <v>95.762287138667162</v>
      </c>
      <c r="BE34" s="32">
        <f t="shared" si="11"/>
        <v>39.208242467373779</v>
      </c>
      <c r="BF34" s="33">
        <f t="shared" si="12"/>
        <v>2</v>
      </c>
      <c r="BG34" s="44"/>
      <c r="BH34" s="44"/>
      <c r="BI34" s="44"/>
      <c r="BJ34" s="44"/>
      <c r="BK34" s="47"/>
      <c r="BL34" s="47"/>
      <c r="BM34" s="46"/>
      <c r="BP34" s="41"/>
      <c r="BQ34" s="18">
        <v>19</v>
      </c>
      <c r="BR34" s="48">
        <v>11.2</v>
      </c>
      <c r="BS34" s="48">
        <v>4.0999999999999996</v>
      </c>
      <c r="BT34" s="49">
        <v>112.20184543019634</v>
      </c>
      <c r="BU34" s="31">
        <f t="shared" si="27"/>
        <v>112.68185263152009</v>
      </c>
      <c r="BV34" s="31">
        <f t="shared" si="39"/>
        <v>18.236946078050774</v>
      </c>
      <c r="BW34" s="31">
        <f t="shared" si="35"/>
        <v>89.30239773433459</v>
      </c>
      <c r="BX34" s="32">
        <f t="shared" si="15"/>
        <v>18.236946078050774</v>
      </c>
      <c r="BY34" s="33">
        <f t="shared" si="16"/>
        <v>2</v>
      </c>
      <c r="BZ34" s="44"/>
      <c r="CA34" s="44"/>
      <c r="CB34" s="44"/>
      <c r="CC34" s="44"/>
      <c r="CD34" s="47"/>
      <c r="CE34" s="47"/>
      <c r="CF34" s="46"/>
      <c r="CI34" s="41"/>
      <c r="CJ34" s="57">
        <v>19</v>
      </c>
      <c r="CK34" s="58">
        <v>11.2</v>
      </c>
      <c r="CL34" s="58">
        <v>4.0999999999999996</v>
      </c>
      <c r="CM34" s="59">
        <v>112.20184543019634</v>
      </c>
      <c r="CN34" s="31">
        <f t="shared" si="28"/>
        <v>117.21709795718088</v>
      </c>
      <c r="CO34" s="31">
        <f t="shared" si="40"/>
        <v>9.7636025096104788</v>
      </c>
      <c r="CP34" s="31">
        <f t="shared" si="36"/>
        <v>86.834481082294658</v>
      </c>
      <c r="CQ34" s="32">
        <f t="shared" si="18"/>
        <v>9.7636025096104788</v>
      </c>
      <c r="CR34" s="33">
        <f t="shared" si="19"/>
        <v>2</v>
      </c>
      <c r="CS34" s="44"/>
      <c r="CT34" s="44"/>
      <c r="CU34" s="44"/>
      <c r="CV34" s="44"/>
      <c r="CW34" s="47"/>
      <c r="CX34" s="47"/>
      <c r="CY34" s="46"/>
      <c r="DB34" s="41"/>
      <c r="DC34" s="57">
        <v>19</v>
      </c>
      <c r="DD34" s="58">
        <v>11.2</v>
      </c>
      <c r="DE34" s="58">
        <v>4.0999999999999996</v>
      </c>
      <c r="DF34" s="59">
        <v>112.20184543019634</v>
      </c>
      <c r="DG34" s="31">
        <f t="shared" si="30"/>
        <v>129.53153963804331</v>
      </c>
      <c r="DH34" s="31">
        <f t="shared" si="41"/>
        <v>5.2660648583072387</v>
      </c>
      <c r="DI34" s="31">
        <f t="shared" si="37"/>
        <v>87.50524319009439</v>
      </c>
      <c r="DJ34" s="32">
        <f t="shared" si="21"/>
        <v>5.2660648583072387</v>
      </c>
      <c r="DK34" s="33">
        <f t="shared" si="22"/>
        <v>2</v>
      </c>
      <c r="DL34" s="44"/>
      <c r="DM34" s="44"/>
      <c r="DN34" s="44"/>
      <c r="DO34" s="44"/>
      <c r="DP34" s="47"/>
      <c r="DQ34" s="47"/>
      <c r="DR34" s="46"/>
      <c r="DU34" s="41"/>
      <c r="DV34" s="57">
        <v>19</v>
      </c>
      <c r="DW34" s="58">
        <v>11.2</v>
      </c>
      <c r="DX34" s="58">
        <v>4.0999999999999996</v>
      </c>
      <c r="DY34" s="59">
        <v>112.20184543019634</v>
      </c>
      <c r="DZ34" s="31">
        <f t="shared" si="32"/>
        <v>171.94520351697176</v>
      </c>
      <c r="EA34" s="31">
        <f t="shared" si="42"/>
        <v>5.2660648583072387</v>
      </c>
      <c r="EB34" s="31">
        <f t="shared" si="38"/>
        <v>89.375029918743778</v>
      </c>
      <c r="EC34" s="32">
        <f t="shared" si="34"/>
        <v>5.2660648583072387</v>
      </c>
      <c r="ED34" s="33">
        <f t="shared" si="24"/>
        <v>2</v>
      </c>
      <c r="EE34" s="44"/>
      <c r="EF34" s="44"/>
      <c r="EG34" s="44"/>
      <c r="EH34" s="44"/>
      <c r="EI34" s="47"/>
      <c r="EJ34" s="47"/>
      <c r="EK34" s="46"/>
    </row>
    <row r="35" spans="1:141" ht="15.5">
      <c r="A35">
        <v>2020</v>
      </c>
      <c r="B35" t="s">
        <v>0</v>
      </c>
      <c r="C35" t="s">
        <v>36</v>
      </c>
      <c r="D35">
        <v>136.19999999999999</v>
      </c>
      <c r="E35">
        <v>2.6</v>
      </c>
      <c r="F35" s="1">
        <v>19.952623149688804</v>
      </c>
      <c r="K35" s="41"/>
      <c r="L35" s="18">
        <v>20</v>
      </c>
      <c r="M35" s="48">
        <v>16.2</v>
      </c>
      <c r="N35" s="48">
        <v>3.66</v>
      </c>
      <c r="O35" s="49">
        <v>67.60829753919819</v>
      </c>
      <c r="P35" s="31">
        <f t="shared" si="0"/>
        <v>82.149478369010637</v>
      </c>
      <c r="Q35" s="31">
        <f t="shared" si="1"/>
        <v>54.946277538873353</v>
      </c>
      <c r="R35" s="31">
        <f t="shared" si="2"/>
        <v>69.618370392797559</v>
      </c>
      <c r="S35" s="32">
        <f t="shared" si="3"/>
        <v>54.946277538873353</v>
      </c>
      <c r="T35" s="33">
        <f t="shared" si="4"/>
        <v>2</v>
      </c>
      <c r="U35" s="44"/>
      <c r="V35" s="44"/>
      <c r="W35" s="44"/>
      <c r="X35" s="44"/>
      <c r="Y35" s="47"/>
      <c r="Z35" s="47"/>
      <c r="AA35" s="46"/>
      <c r="AD35" s="41"/>
      <c r="AE35" s="18">
        <v>20</v>
      </c>
      <c r="AF35" s="48">
        <v>16.2</v>
      </c>
      <c r="AG35" s="48">
        <v>3.66</v>
      </c>
      <c r="AH35" s="49">
        <v>67.60829753919819</v>
      </c>
      <c r="AI35" s="31">
        <f t="shared" si="25"/>
        <v>96.314094228361526</v>
      </c>
      <c r="AJ35" s="31">
        <f t="shared" si="5"/>
        <v>10.818061060235827</v>
      </c>
      <c r="AK35" s="31">
        <f t="shared" si="6"/>
        <v>69.618370392797559</v>
      </c>
      <c r="AL35" s="32">
        <f t="shared" si="7"/>
        <v>10.818061060235827</v>
      </c>
      <c r="AM35" s="33">
        <f t="shared" si="8"/>
        <v>2</v>
      </c>
      <c r="AN35" s="44"/>
      <c r="AO35" s="44"/>
      <c r="AP35" s="44"/>
      <c r="AQ35" s="44"/>
      <c r="AR35" s="47"/>
      <c r="AS35" s="47"/>
      <c r="AT35" s="46"/>
      <c r="AW35" s="41"/>
      <c r="AX35" s="18">
        <v>20</v>
      </c>
      <c r="AY35" s="48">
        <v>16.2</v>
      </c>
      <c r="AZ35" s="48">
        <v>3.66</v>
      </c>
      <c r="BA35" s="49">
        <v>67.60829753919819</v>
      </c>
      <c r="BB35" s="31">
        <f t="shared" si="26"/>
        <v>101.26133588915872</v>
      </c>
      <c r="BC35" s="31">
        <f t="shared" si="9"/>
        <v>5.7031487783213102</v>
      </c>
      <c r="BD35" s="31">
        <f t="shared" si="10"/>
        <v>51.392380425223728</v>
      </c>
      <c r="BE35" s="32">
        <f t="shared" si="11"/>
        <v>5.7031487783213102</v>
      </c>
      <c r="BF35" s="33">
        <f t="shared" si="12"/>
        <v>2</v>
      </c>
      <c r="BG35" s="44"/>
      <c r="BH35" s="44"/>
      <c r="BI35" s="44"/>
      <c r="BJ35" s="44"/>
      <c r="BK35" s="47"/>
      <c r="BL35" s="47"/>
      <c r="BM35" s="46"/>
      <c r="BP35" s="41"/>
      <c r="BQ35" s="18">
        <v>20</v>
      </c>
      <c r="BR35" s="48">
        <v>16.2</v>
      </c>
      <c r="BS35" s="48">
        <v>3.66</v>
      </c>
      <c r="BT35" s="49">
        <v>67.60829753919819</v>
      </c>
      <c r="BU35" s="31">
        <f t="shared" si="27"/>
        <v>101.26133588915872</v>
      </c>
      <c r="BV35" s="31">
        <f t="shared" si="39"/>
        <v>26.648720687228018</v>
      </c>
      <c r="BW35" s="31">
        <f t="shared" si="35"/>
        <v>44.560104167727729</v>
      </c>
      <c r="BX35" s="32">
        <f t="shared" si="15"/>
        <v>26.648720687228018</v>
      </c>
      <c r="BY35" s="33">
        <f t="shared" si="16"/>
        <v>2</v>
      </c>
      <c r="BZ35" s="44"/>
      <c r="CA35" s="44"/>
      <c r="CB35" s="44"/>
      <c r="CC35" s="44"/>
      <c r="CD35" s="47"/>
      <c r="CE35" s="47"/>
      <c r="CF35" s="46"/>
      <c r="CI35" s="41"/>
      <c r="CJ35" s="57">
        <v>20</v>
      </c>
      <c r="CK35" s="58">
        <v>16.2</v>
      </c>
      <c r="CL35" s="58">
        <v>3.66</v>
      </c>
      <c r="CM35" s="59">
        <v>67.60829753919819</v>
      </c>
      <c r="CN35" s="31">
        <f t="shared" si="28"/>
        <v>110.15874731622753</v>
      </c>
      <c r="CO35" s="31">
        <f t="shared" si="40"/>
        <v>35.124245278383682</v>
      </c>
      <c r="CP35" s="31">
        <f t="shared" si="36"/>
        <v>41.99836421086021</v>
      </c>
      <c r="CQ35" s="32">
        <f t="shared" si="18"/>
        <v>35.124245278383682</v>
      </c>
      <c r="CR35" s="33">
        <f t="shared" si="19"/>
        <v>2</v>
      </c>
      <c r="CS35" s="44"/>
      <c r="CT35" s="44"/>
      <c r="CU35" s="44"/>
      <c r="CV35" s="44"/>
      <c r="CW35" s="47"/>
      <c r="CX35" s="47"/>
      <c r="CY35" s="46"/>
      <c r="DB35" s="41"/>
      <c r="DC35" s="57">
        <v>20</v>
      </c>
      <c r="DD35" s="58">
        <v>16.2</v>
      </c>
      <c r="DE35" s="58">
        <v>3.66</v>
      </c>
      <c r="DF35" s="59">
        <v>67.60829753919819</v>
      </c>
      <c r="DG35" s="31">
        <f t="shared" si="30"/>
        <v>132.06085554986223</v>
      </c>
      <c r="DH35" s="31">
        <f t="shared" si="41"/>
        <v>39.613177028682756</v>
      </c>
      <c r="DI35" s="31">
        <f t="shared" si="37"/>
        <v>43.334422689715133</v>
      </c>
      <c r="DJ35" s="32">
        <f t="shared" si="21"/>
        <v>39.613177028682756</v>
      </c>
      <c r="DK35" s="33">
        <f t="shared" si="22"/>
        <v>2</v>
      </c>
      <c r="DL35" s="44"/>
      <c r="DM35" s="44"/>
      <c r="DN35" s="44"/>
      <c r="DO35" s="44"/>
      <c r="DP35" s="47"/>
      <c r="DQ35" s="47"/>
      <c r="DR35" s="46"/>
      <c r="DU35" s="41"/>
      <c r="DV35" s="57">
        <v>20</v>
      </c>
      <c r="DW35" s="58">
        <v>16.2</v>
      </c>
      <c r="DX35" s="58">
        <v>3.66</v>
      </c>
      <c r="DY35" s="59">
        <v>67.60829753919819</v>
      </c>
      <c r="DZ35" s="31">
        <f t="shared" si="32"/>
        <v>188.02302550032033</v>
      </c>
      <c r="EA35" s="31">
        <f t="shared" si="42"/>
        <v>39.613177028682756</v>
      </c>
      <c r="EB35" s="31">
        <f t="shared" si="38"/>
        <v>46.490613609275648</v>
      </c>
      <c r="EC35" s="32">
        <f t="shared" si="34"/>
        <v>39.613177028682756</v>
      </c>
      <c r="ED35" s="33">
        <f t="shared" si="24"/>
        <v>2</v>
      </c>
      <c r="EE35" s="44"/>
      <c r="EF35" s="44"/>
      <c r="EG35" s="44"/>
      <c r="EH35" s="44"/>
      <c r="EI35" s="47"/>
      <c r="EJ35" s="47"/>
      <c r="EK35" s="46"/>
    </row>
    <row r="36" spans="1:141" ht="15.5">
      <c r="A36">
        <v>2020</v>
      </c>
      <c r="B36" t="s">
        <v>7</v>
      </c>
      <c r="C36" t="s">
        <v>10</v>
      </c>
      <c r="D36">
        <v>16.8</v>
      </c>
      <c r="E36">
        <v>2.39</v>
      </c>
      <c r="F36" s="1">
        <v>15.6675107010815</v>
      </c>
      <c r="K36" s="41"/>
      <c r="L36" s="18">
        <v>21</v>
      </c>
      <c r="M36" s="48">
        <v>10</v>
      </c>
      <c r="N36" s="48">
        <v>4.34</v>
      </c>
      <c r="O36" s="49">
        <v>147.91083881682084</v>
      </c>
      <c r="P36" s="31">
        <f t="shared" si="0"/>
        <v>140.77657951908648</v>
      </c>
      <c r="Q36" s="31">
        <f t="shared" si="1"/>
        <v>134.89567405354353</v>
      </c>
      <c r="R36" s="31">
        <f t="shared" si="2"/>
        <v>148.31200841299247</v>
      </c>
      <c r="S36" s="32">
        <f t="shared" si="3"/>
        <v>134.89567405354353</v>
      </c>
      <c r="T36" s="33">
        <f t="shared" si="4"/>
        <v>2</v>
      </c>
      <c r="U36" s="44"/>
      <c r="V36" s="44"/>
      <c r="W36" s="44"/>
      <c r="X36" s="44"/>
      <c r="Y36" s="47"/>
      <c r="Z36" s="47"/>
      <c r="AA36" s="46"/>
      <c r="AD36" s="41"/>
      <c r="AE36" s="18">
        <v>21</v>
      </c>
      <c r="AF36" s="48">
        <v>10</v>
      </c>
      <c r="AG36" s="48">
        <v>4.34</v>
      </c>
      <c r="AH36" s="49">
        <v>147.91083881682084</v>
      </c>
      <c r="AI36" s="31">
        <f t="shared" si="25"/>
        <v>128.59863064711928</v>
      </c>
      <c r="AJ36" s="31">
        <f t="shared" si="5"/>
        <v>90.877907916099034</v>
      </c>
      <c r="AK36" s="31">
        <f t="shared" si="6"/>
        <v>148.31200841299247</v>
      </c>
      <c r="AL36" s="32">
        <f t="shared" si="7"/>
        <v>90.877907916099034</v>
      </c>
      <c r="AM36" s="33">
        <f t="shared" si="8"/>
        <v>2</v>
      </c>
      <c r="AN36" s="44"/>
      <c r="AO36" s="44"/>
      <c r="AP36" s="44"/>
      <c r="AQ36" s="44"/>
      <c r="AR36" s="47"/>
      <c r="AS36" s="47"/>
      <c r="AT36" s="46"/>
      <c r="AW36" s="41"/>
      <c r="AX36" s="18">
        <v>21</v>
      </c>
      <c r="AY36" s="48">
        <v>10</v>
      </c>
      <c r="AZ36" s="48">
        <v>4.34</v>
      </c>
      <c r="BA36" s="49">
        <v>147.91083881682084</v>
      </c>
      <c r="BB36" s="31">
        <f t="shared" si="26"/>
        <v>130.18461256300751</v>
      </c>
      <c r="BC36" s="31">
        <f t="shared" si="9"/>
        <v>74.856984788018778</v>
      </c>
      <c r="BD36" s="31">
        <f t="shared" si="10"/>
        <v>131.47786722065169</v>
      </c>
      <c r="BE36" s="32">
        <f t="shared" si="11"/>
        <v>74.856984788018778</v>
      </c>
      <c r="BF36" s="33">
        <f t="shared" si="12"/>
        <v>2</v>
      </c>
      <c r="BG36" s="44"/>
      <c r="BH36" s="44"/>
      <c r="BI36" s="44"/>
      <c r="BJ36" s="44"/>
      <c r="BK36" s="47"/>
      <c r="BL36" s="47"/>
      <c r="BM36" s="46"/>
      <c r="BP36" s="41"/>
      <c r="BQ36" s="18">
        <v>21</v>
      </c>
      <c r="BR36" s="48">
        <v>10</v>
      </c>
      <c r="BS36" s="48">
        <v>4.34</v>
      </c>
      <c r="BT36" s="49">
        <v>147.91083881682084</v>
      </c>
      <c r="BU36" s="31">
        <f t="shared" si="27"/>
        <v>130.18461256300751</v>
      </c>
      <c r="BV36" s="31">
        <f t="shared" si="39"/>
        <v>53.950437891219117</v>
      </c>
      <c r="BW36" s="31">
        <f t="shared" si="35"/>
        <v>125.02379155317171</v>
      </c>
      <c r="BX36" s="32">
        <f t="shared" si="15"/>
        <v>53.950437891219117</v>
      </c>
      <c r="BY36" s="33">
        <f t="shared" si="16"/>
        <v>2</v>
      </c>
      <c r="BZ36" s="44"/>
      <c r="CA36" s="44"/>
      <c r="CB36" s="44"/>
      <c r="CC36" s="44"/>
      <c r="CD36" s="47"/>
      <c r="CE36" s="47"/>
      <c r="CF36" s="46"/>
      <c r="CI36" s="41"/>
      <c r="CJ36" s="57">
        <v>21</v>
      </c>
      <c r="CK36" s="58">
        <v>10</v>
      </c>
      <c r="CL36" s="58">
        <v>4.34</v>
      </c>
      <c r="CM36" s="59">
        <v>147.91083881682084</v>
      </c>
      <c r="CN36" s="31">
        <f t="shared" si="28"/>
        <v>131.43611547806293</v>
      </c>
      <c r="CO36" s="31">
        <f t="shared" si="40"/>
        <v>45.489223608179131</v>
      </c>
      <c r="CP36" s="31">
        <f t="shared" si="36"/>
        <v>122.42000003807604</v>
      </c>
      <c r="CQ36" s="32">
        <f t="shared" si="18"/>
        <v>45.489223608179131</v>
      </c>
      <c r="CR36" s="33">
        <f t="shared" si="19"/>
        <v>2</v>
      </c>
      <c r="CS36" s="44"/>
      <c r="CT36" s="44"/>
      <c r="CU36" s="44"/>
      <c r="CV36" s="44"/>
      <c r="CW36" s="47"/>
      <c r="CX36" s="47"/>
      <c r="CY36" s="46"/>
      <c r="DB36" s="41"/>
      <c r="DC36" s="57">
        <v>21</v>
      </c>
      <c r="DD36" s="58">
        <v>10</v>
      </c>
      <c r="DE36" s="58">
        <v>4.34</v>
      </c>
      <c r="DF36" s="59">
        <v>147.91083881682084</v>
      </c>
      <c r="DG36" s="31">
        <f t="shared" si="30"/>
        <v>135.68824201499496</v>
      </c>
      <c r="DH36" s="31">
        <f t="shared" si="41"/>
        <v>40.965685239268225</v>
      </c>
      <c r="DI36" s="31">
        <f t="shared" si="37"/>
        <v>122.71634244803042</v>
      </c>
      <c r="DJ36" s="32">
        <f t="shared" si="21"/>
        <v>40.965685239268225</v>
      </c>
      <c r="DK36" s="33">
        <f t="shared" si="22"/>
        <v>2</v>
      </c>
      <c r="DL36" s="44"/>
      <c r="DM36" s="44"/>
      <c r="DN36" s="44"/>
      <c r="DO36" s="44"/>
      <c r="DP36" s="47"/>
      <c r="DQ36" s="47"/>
      <c r="DR36" s="46"/>
      <c r="DU36" s="41"/>
      <c r="DV36" s="57">
        <v>21</v>
      </c>
      <c r="DW36" s="58">
        <v>10</v>
      </c>
      <c r="DX36" s="58">
        <v>4.34</v>
      </c>
      <c r="DY36" s="59">
        <v>147.91083881682084</v>
      </c>
      <c r="DZ36" s="31">
        <f t="shared" si="32"/>
        <v>164.06410669395436</v>
      </c>
      <c r="EA36" s="31">
        <f t="shared" si="42"/>
        <v>40.965685239268225</v>
      </c>
      <c r="EB36" s="31">
        <f t="shared" si="38"/>
        <v>124.02692778126655</v>
      </c>
      <c r="EC36" s="32">
        <f t="shared" si="34"/>
        <v>40.965685239268225</v>
      </c>
      <c r="ED36" s="33">
        <f t="shared" si="24"/>
        <v>2</v>
      </c>
      <c r="EE36" s="44"/>
      <c r="EF36" s="44"/>
      <c r="EG36" s="44"/>
      <c r="EH36" s="44"/>
      <c r="EI36" s="47"/>
      <c r="EJ36" s="47"/>
      <c r="EK36" s="46"/>
    </row>
    <row r="37" spans="1:141" ht="15.5">
      <c r="A37">
        <v>2020</v>
      </c>
      <c r="B37" t="s">
        <v>0</v>
      </c>
      <c r="C37" t="s">
        <v>15</v>
      </c>
      <c r="D37">
        <v>55.2</v>
      </c>
      <c r="E37">
        <v>2.74</v>
      </c>
      <c r="F37" s="1">
        <v>23.442288153199236</v>
      </c>
      <c r="K37" s="41"/>
      <c r="L37" s="18">
        <v>22</v>
      </c>
      <c r="M37" s="48">
        <v>299.2</v>
      </c>
      <c r="N37" s="48">
        <v>5.39</v>
      </c>
      <c r="O37" s="49">
        <v>495.45019080479022</v>
      </c>
      <c r="P37" s="31">
        <f t="shared" si="0"/>
        <v>507.99229246392417</v>
      </c>
      <c r="Q37" s="31">
        <f t="shared" si="1"/>
        <v>562.47156101713813</v>
      </c>
      <c r="R37" s="31">
        <f t="shared" si="2"/>
        <v>578.8096264476801</v>
      </c>
      <c r="S37" s="32">
        <f t="shared" si="3"/>
        <v>507.99229246392417</v>
      </c>
      <c r="T37" s="33">
        <f t="shared" si="4"/>
        <v>1</v>
      </c>
      <c r="U37" s="44"/>
      <c r="V37" s="44"/>
      <c r="W37" s="44"/>
      <c r="X37" s="44"/>
      <c r="Y37" s="47"/>
      <c r="Z37" s="47"/>
      <c r="AA37" s="46"/>
      <c r="AD37" s="41"/>
      <c r="AE37" s="18">
        <v>22</v>
      </c>
      <c r="AF37" s="48">
        <v>299.2</v>
      </c>
      <c r="AG37" s="48">
        <v>5.39</v>
      </c>
      <c r="AH37" s="49">
        <v>495.45019080479022</v>
      </c>
      <c r="AI37" s="31">
        <f t="shared" si="25"/>
        <v>464.41836142800275</v>
      </c>
      <c r="AJ37" s="31">
        <f t="shared" si="5"/>
        <v>523.16651092845609</v>
      </c>
      <c r="AK37" s="31">
        <f t="shared" si="6"/>
        <v>578.8096264476801</v>
      </c>
      <c r="AL37" s="32">
        <f t="shared" si="7"/>
        <v>464.41836142800275</v>
      </c>
      <c r="AM37" s="33">
        <f t="shared" si="8"/>
        <v>1</v>
      </c>
      <c r="AN37" s="44"/>
      <c r="AO37" s="44"/>
      <c r="AP37" s="44"/>
      <c r="AQ37" s="44"/>
      <c r="AR37" s="47"/>
      <c r="AS37" s="47"/>
      <c r="AT37" s="46"/>
      <c r="AW37" s="41"/>
      <c r="AX37" s="18">
        <v>22</v>
      </c>
      <c r="AY37" s="48">
        <v>299.2</v>
      </c>
      <c r="AZ37" s="48">
        <v>5.39</v>
      </c>
      <c r="BA37" s="49">
        <v>495.45019080479022</v>
      </c>
      <c r="BB37" s="31">
        <f t="shared" si="26"/>
        <v>458.93794277022096</v>
      </c>
      <c r="BC37" s="31">
        <f t="shared" si="9"/>
        <v>508.25415055953488</v>
      </c>
      <c r="BD37" s="31">
        <f t="shared" si="10"/>
        <v>558.80867011310693</v>
      </c>
      <c r="BE37" s="32">
        <f t="shared" si="11"/>
        <v>458.93794277022096</v>
      </c>
      <c r="BF37" s="33">
        <f t="shared" si="12"/>
        <v>1</v>
      </c>
      <c r="BG37" s="44"/>
      <c r="BH37" s="44"/>
      <c r="BI37" s="44"/>
      <c r="BJ37" s="44"/>
      <c r="BK37" s="47"/>
      <c r="BL37" s="47"/>
      <c r="BM37" s="46"/>
      <c r="BP37" s="41"/>
      <c r="BQ37" s="18">
        <v>22</v>
      </c>
      <c r="BR37" s="48">
        <v>299.2</v>
      </c>
      <c r="BS37" s="48">
        <v>5.39</v>
      </c>
      <c r="BT37" s="49">
        <v>495.45019080479022</v>
      </c>
      <c r="BU37" s="31">
        <f t="shared" si="27"/>
        <v>458.93794277022096</v>
      </c>
      <c r="BV37" s="31">
        <f t="shared" si="39"/>
        <v>493.1398791845146</v>
      </c>
      <c r="BW37" s="31">
        <f t="shared" si="35"/>
        <v>550.60358003392889</v>
      </c>
      <c r="BX37" s="32">
        <f t="shared" si="15"/>
        <v>458.93794277022096</v>
      </c>
      <c r="BY37" s="33">
        <f t="shared" si="16"/>
        <v>1</v>
      </c>
      <c r="BZ37" s="44"/>
      <c r="CA37" s="44"/>
      <c r="CB37" s="44"/>
      <c r="CC37" s="44"/>
      <c r="CD37" s="47"/>
      <c r="CE37" s="47"/>
      <c r="CF37" s="46"/>
      <c r="CI37" s="41"/>
      <c r="CJ37" s="57">
        <v>22</v>
      </c>
      <c r="CK37" s="58">
        <v>299.2</v>
      </c>
      <c r="CL37" s="58">
        <v>5.39</v>
      </c>
      <c r="CM37" s="59">
        <v>495.45019080479022</v>
      </c>
      <c r="CN37" s="31">
        <f t="shared" si="28"/>
        <v>446.41341080649323</v>
      </c>
      <c r="CO37" s="31">
        <f t="shared" si="40"/>
        <v>486.83954819812482</v>
      </c>
      <c r="CP37" s="31">
        <f t="shared" si="36"/>
        <v>544.32040761112751</v>
      </c>
      <c r="CQ37" s="32">
        <f>MIN(CN37:CP37)</f>
        <v>446.41341080649323</v>
      </c>
      <c r="CR37" s="33">
        <f t="shared" si="19"/>
        <v>1</v>
      </c>
      <c r="CS37" s="44"/>
      <c r="CT37" s="44"/>
      <c r="CU37" s="44"/>
      <c r="CV37" s="44"/>
      <c r="CW37" s="47"/>
      <c r="CX37" s="47"/>
      <c r="CY37" s="46"/>
      <c r="DB37" s="41"/>
      <c r="DC37" s="57">
        <v>22</v>
      </c>
      <c r="DD37" s="58">
        <v>299.2</v>
      </c>
      <c r="DE37" s="58">
        <v>5.39</v>
      </c>
      <c r="DF37" s="59">
        <v>495.45019080479022</v>
      </c>
      <c r="DG37" s="31">
        <f t="shared" si="30"/>
        <v>415.30760675687009</v>
      </c>
      <c r="DH37" s="31">
        <f t="shared" si="41"/>
        <v>483.11131914855173</v>
      </c>
      <c r="DI37" s="31">
        <f t="shared" si="37"/>
        <v>539.37042775979864</v>
      </c>
      <c r="DJ37" s="32">
        <f>MIN(DG37:DI37)</f>
        <v>415.30760675687009</v>
      </c>
      <c r="DK37" s="33">
        <f t="shared" si="22"/>
        <v>1</v>
      </c>
      <c r="DL37" s="44"/>
      <c r="DM37" s="44"/>
      <c r="DN37" s="44"/>
      <c r="DO37" s="44"/>
      <c r="DP37" s="47"/>
      <c r="DQ37" s="47"/>
      <c r="DR37" s="46"/>
      <c r="DU37" s="41"/>
      <c r="DV37" s="57">
        <v>22</v>
      </c>
      <c r="DW37" s="58">
        <v>299.2</v>
      </c>
      <c r="DX37" s="58">
        <v>5.39</v>
      </c>
      <c r="DY37" s="59">
        <v>495.45019080479022</v>
      </c>
      <c r="DZ37" s="31">
        <f t="shared" si="32"/>
        <v>346.96390580461133</v>
      </c>
      <c r="EA37" s="31">
        <f t="shared" si="42"/>
        <v>483.11131914855173</v>
      </c>
      <c r="EB37" s="31">
        <f t="shared" si="38"/>
        <v>535.09358133194269</v>
      </c>
      <c r="EC37" s="32">
        <f>MIN(DZ37:EB37)</f>
        <v>346.96390580461133</v>
      </c>
      <c r="ED37" s="33">
        <f t="shared" si="24"/>
        <v>1</v>
      </c>
      <c r="EE37" s="44"/>
      <c r="EF37" s="44"/>
      <c r="EG37" s="44"/>
      <c r="EH37" s="44"/>
      <c r="EI37" s="47"/>
      <c r="EJ37" s="47"/>
      <c r="EK37" s="46"/>
    </row>
    <row r="38" spans="1:141" ht="15.5">
      <c r="A38">
        <v>2020</v>
      </c>
      <c r="B38" t="s">
        <v>2</v>
      </c>
      <c r="C38" t="s">
        <v>6</v>
      </c>
      <c r="D38">
        <v>10.199999999999999</v>
      </c>
      <c r="E38">
        <v>3.79</v>
      </c>
      <c r="F38" s="1">
        <v>78.523563461007228</v>
      </c>
      <c r="K38" s="41"/>
      <c r="L38" s="18">
        <v>23</v>
      </c>
      <c r="M38" s="48">
        <v>85.5</v>
      </c>
      <c r="N38" s="48">
        <v>2.75</v>
      </c>
      <c r="O38" s="49">
        <v>23.713737056616559</v>
      </c>
      <c r="P38" s="31">
        <f t="shared" si="0"/>
        <v>9.9413175443504862</v>
      </c>
      <c r="Q38" s="31">
        <f t="shared" si="1"/>
        <v>76.253701575292766</v>
      </c>
      <c r="R38" s="31">
        <f t="shared" si="2"/>
        <v>88.770230512206908</v>
      </c>
      <c r="S38" s="32">
        <f t="shared" si="3"/>
        <v>9.9413175443504862</v>
      </c>
      <c r="T38" s="33">
        <f t="shared" si="4"/>
        <v>1</v>
      </c>
      <c r="U38" s="44"/>
      <c r="V38" s="44"/>
      <c r="W38" s="44"/>
      <c r="X38" s="44"/>
      <c r="Y38" s="47"/>
      <c r="Z38" s="47"/>
      <c r="AA38" s="46"/>
      <c r="AD38" s="41"/>
      <c r="AE38" s="18">
        <v>23</v>
      </c>
      <c r="AF38" s="48">
        <v>85.5</v>
      </c>
      <c r="AG38" s="48">
        <v>2.75</v>
      </c>
      <c r="AH38" s="49">
        <v>23.713737056616559</v>
      </c>
      <c r="AI38" s="31">
        <f t="shared" si="25"/>
        <v>53.772524802825949</v>
      </c>
      <c r="AJ38" s="31">
        <f t="shared" si="5"/>
        <v>79.264559075844517</v>
      </c>
      <c r="AK38" s="31">
        <f t="shared" si="6"/>
        <v>88.770230512206908</v>
      </c>
      <c r="AL38" s="32">
        <f t="shared" si="7"/>
        <v>53.772524802825949</v>
      </c>
      <c r="AM38" s="33">
        <f t="shared" si="8"/>
        <v>1</v>
      </c>
      <c r="AN38" s="44"/>
      <c r="AO38" s="44"/>
      <c r="AP38" s="44"/>
      <c r="AQ38" s="44"/>
      <c r="AR38" s="47"/>
      <c r="AS38" s="47"/>
      <c r="AT38" s="46"/>
      <c r="AW38" s="41"/>
      <c r="AX38" s="18">
        <v>23</v>
      </c>
      <c r="AY38" s="48">
        <v>85.5</v>
      </c>
      <c r="AZ38" s="48">
        <v>2.75</v>
      </c>
      <c r="BA38" s="49">
        <v>23.713737056616559</v>
      </c>
      <c r="BB38" s="31">
        <f t="shared" si="26"/>
        <v>59.579535461426183</v>
      </c>
      <c r="BC38" s="31">
        <f t="shared" si="9"/>
        <v>85.264188412062552</v>
      </c>
      <c r="BD38" s="31">
        <f t="shared" si="10"/>
        <v>74.443061784473969</v>
      </c>
      <c r="BE38" s="32">
        <f t="shared" si="11"/>
        <v>59.579535461426183</v>
      </c>
      <c r="BF38" s="33">
        <f t="shared" si="12"/>
        <v>1</v>
      </c>
      <c r="BG38" s="44"/>
      <c r="BH38" s="44"/>
      <c r="BI38" s="44"/>
      <c r="BJ38" s="44"/>
      <c r="BK38" s="47"/>
      <c r="BL38" s="47"/>
      <c r="BM38" s="46"/>
      <c r="BP38" s="41"/>
      <c r="BQ38" s="18">
        <v>23</v>
      </c>
      <c r="BR38" s="48">
        <v>85.5</v>
      </c>
      <c r="BS38" s="48">
        <v>2.75</v>
      </c>
      <c r="BT38" s="49">
        <v>23.713737056616559</v>
      </c>
      <c r="BU38" s="31">
        <f t="shared" si="27"/>
        <v>59.579535461426183</v>
      </c>
      <c r="BV38" s="31">
        <f t="shared" si="39"/>
        <v>101.18012468379841</v>
      </c>
      <c r="BW38" s="31">
        <f t="shared" si="35"/>
        <v>69.153157440586014</v>
      </c>
      <c r="BX38" s="32">
        <f t="shared" si="15"/>
        <v>59.579535461426183</v>
      </c>
      <c r="BY38" s="33">
        <f t="shared" si="16"/>
        <v>1</v>
      </c>
      <c r="BZ38" s="44"/>
      <c r="CA38" s="44"/>
      <c r="CB38" s="44"/>
      <c r="CC38" s="44"/>
      <c r="CD38" s="47"/>
      <c r="CE38" s="47"/>
      <c r="CF38" s="46"/>
      <c r="CI38" s="41"/>
      <c r="CJ38" s="57">
        <v>23</v>
      </c>
      <c r="CK38" s="58">
        <v>85.5</v>
      </c>
      <c r="CL38" s="58">
        <v>2.75</v>
      </c>
      <c r="CM38" s="59">
        <v>23.713737056616559</v>
      </c>
      <c r="CN38" s="31">
        <f t="shared" si="28"/>
        <v>72.452187015106958</v>
      </c>
      <c r="CO38" s="31">
        <f t="shared" si="40"/>
        <v>107.82813792133693</v>
      </c>
      <c r="CP38" s="31">
        <f t="shared" si="36"/>
        <v>62.228603819107811</v>
      </c>
      <c r="CQ38" s="32">
        <f t="shared" si="18"/>
        <v>62.228603819107811</v>
      </c>
      <c r="CR38" s="33">
        <f t="shared" si="19"/>
        <v>3</v>
      </c>
      <c r="CS38" s="44"/>
      <c r="CT38" s="44"/>
      <c r="CU38" s="44"/>
      <c r="CV38" s="44"/>
      <c r="CW38" s="47"/>
      <c r="CX38" s="47"/>
      <c r="CY38" s="46"/>
      <c r="DB38" s="41"/>
      <c r="DC38" s="57">
        <v>23</v>
      </c>
      <c r="DD38" s="58">
        <v>85.5</v>
      </c>
      <c r="DE38" s="58">
        <v>2.75</v>
      </c>
      <c r="DF38" s="59">
        <v>23.713737056616559</v>
      </c>
      <c r="DG38" s="31">
        <f t="shared" si="30"/>
        <v>103.77647720942325</v>
      </c>
      <c r="DH38" s="31">
        <f t="shared" si="41"/>
        <v>111.09796283325059</v>
      </c>
      <c r="DI38" s="31">
        <f t="shared" si="37"/>
        <v>53.967201927774092</v>
      </c>
      <c r="DJ38" s="32">
        <f t="shared" ref="DJ38:DJ53" si="43">MIN(DG38:DI38)</f>
        <v>53.967201927774092</v>
      </c>
      <c r="DK38" s="33">
        <f t="shared" si="22"/>
        <v>3</v>
      </c>
      <c r="DL38" s="44"/>
      <c r="DM38" s="44"/>
      <c r="DN38" s="44"/>
      <c r="DO38" s="44"/>
      <c r="DP38" s="47"/>
      <c r="DQ38" s="47"/>
      <c r="DR38" s="46"/>
      <c r="DU38" s="41"/>
      <c r="DV38" s="57">
        <v>23</v>
      </c>
      <c r="DW38" s="58">
        <v>85.5</v>
      </c>
      <c r="DX38" s="58">
        <v>2.75</v>
      </c>
      <c r="DY38" s="59">
        <v>23.713737056616559</v>
      </c>
      <c r="DZ38" s="31">
        <f t="shared" si="32"/>
        <v>172.26688298796788</v>
      </c>
      <c r="EA38" s="31">
        <f t="shared" si="42"/>
        <v>111.09796283325059</v>
      </c>
      <c r="EB38" s="31">
        <f t="shared" si="38"/>
        <v>45.960359556127813</v>
      </c>
      <c r="EC38" s="32">
        <f t="shared" ref="EC38:EC53" si="44">MIN(DZ38:EB38)</f>
        <v>45.960359556127813</v>
      </c>
      <c r="ED38" s="33">
        <f t="shared" si="24"/>
        <v>3</v>
      </c>
      <c r="EE38" s="44"/>
      <c r="EF38" s="44"/>
      <c r="EG38" s="44"/>
      <c r="EH38" s="44"/>
      <c r="EI38" s="47"/>
      <c r="EJ38" s="47"/>
      <c r="EK38" s="46"/>
    </row>
    <row r="39" spans="1:141" ht="15.5">
      <c r="A39">
        <v>2020</v>
      </c>
      <c r="B39" t="s">
        <v>7</v>
      </c>
      <c r="C39" t="s">
        <v>10</v>
      </c>
      <c r="D39">
        <v>10</v>
      </c>
      <c r="E39">
        <v>3.16</v>
      </c>
      <c r="F39" s="1">
        <v>38.018939632056139</v>
      </c>
      <c r="K39" s="51"/>
      <c r="L39" s="18">
        <v>24</v>
      </c>
      <c r="M39" s="48">
        <v>11</v>
      </c>
      <c r="N39" s="48">
        <v>4.37</v>
      </c>
      <c r="O39" s="49">
        <v>153.10874616820308</v>
      </c>
      <c r="P39" s="31">
        <f t="shared" si="0"/>
        <v>144.52195468216701</v>
      </c>
      <c r="Q39" s="31">
        <f t="shared" si="1"/>
        <v>140.09699314584756</v>
      </c>
      <c r="R39" s="31">
        <f t="shared" si="2"/>
        <v>153.56557248680201</v>
      </c>
      <c r="S39" s="32">
        <f t="shared" si="3"/>
        <v>140.09699314584756</v>
      </c>
      <c r="T39" s="33">
        <f t="shared" si="4"/>
        <v>2</v>
      </c>
      <c r="U39" s="47"/>
      <c r="V39" s="47"/>
      <c r="W39" s="47"/>
      <c r="X39" s="47"/>
      <c r="Y39" s="47"/>
      <c r="Z39" s="47"/>
      <c r="AA39" s="46"/>
      <c r="AD39" s="51"/>
      <c r="AE39" s="18">
        <v>24</v>
      </c>
      <c r="AF39" s="48">
        <v>11</v>
      </c>
      <c r="AG39" s="48">
        <v>4.37</v>
      </c>
      <c r="AH39" s="49">
        <v>153.10874616820308</v>
      </c>
      <c r="AI39" s="31">
        <f t="shared" si="25"/>
        <v>131.02793895067779</v>
      </c>
      <c r="AJ39" s="31">
        <f t="shared" si="5"/>
        <v>96.039461626542419</v>
      </c>
      <c r="AK39" s="31">
        <f t="shared" si="6"/>
        <v>153.56557248680201</v>
      </c>
      <c r="AL39" s="32">
        <f t="shared" si="7"/>
        <v>96.039461626542419</v>
      </c>
      <c r="AM39" s="33">
        <f t="shared" si="8"/>
        <v>2</v>
      </c>
      <c r="AN39" s="47"/>
      <c r="AO39" s="47"/>
      <c r="AP39" s="47"/>
      <c r="AQ39" s="47"/>
      <c r="AR39" s="47"/>
      <c r="AS39" s="47"/>
      <c r="AT39" s="46"/>
      <c r="AW39" s="51"/>
      <c r="AX39" s="18">
        <v>24</v>
      </c>
      <c r="AY39" s="48">
        <v>11</v>
      </c>
      <c r="AZ39" s="48">
        <v>4.37</v>
      </c>
      <c r="BA39" s="49">
        <v>153.10874616820308</v>
      </c>
      <c r="BB39" s="31">
        <f t="shared" si="26"/>
        <v>132.39587160162216</v>
      </c>
      <c r="BC39" s="31">
        <f t="shared" si="9"/>
        <v>79.967877797389832</v>
      </c>
      <c r="BD39" s="31">
        <f t="shared" si="10"/>
        <v>136.66869545111811</v>
      </c>
      <c r="BE39" s="32">
        <f t="shared" si="11"/>
        <v>79.967877797389832</v>
      </c>
      <c r="BF39" s="33">
        <f t="shared" si="12"/>
        <v>2</v>
      </c>
      <c r="BG39" s="47"/>
      <c r="BH39" s="47"/>
      <c r="BI39" s="47"/>
      <c r="BJ39" s="47"/>
      <c r="BK39" s="47"/>
      <c r="BL39" s="47"/>
      <c r="BM39" s="46"/>
      <c r="BP39" s="51"/>
      <c r="BQ39" s="18">
        <v>24</v>
      </c>
      <c r="BR39" s="48">
        <v>11</v>
      </c>
      <c r="BS39" s="48">
        <v>4.37</v>
      </c>
      <c r="BT39" s="49">
        <v>153.10874616820308</v>
      </c>
      <c r="BU39" s="31">
        <f t="shared" si="27"/>
        <v>132.39587160162216</v>
      </c>
      <c r="BV39" s="31">
        <f t="shared" si="39"/>
        <v>59.104016082343627</v>
      </c>
      <c r="BW39" s="31">
        <f t="shared" si="35"/>
        <v>130.17026220099399</v>
      </c>
      <c r="BX39" s="32">
        <f t="shared" si="15"/>
        <v>59.104016082343627</v>
      </c>
      <c r="BY39" s="33">
        <f t="shared" si="16"/>
        <v>2</v>
      </c>
      <c r="BZ39" s="47"/>
      <c r="CA39" s="47"/>
      <c r="CB39" s="47"/>
      <c r="CC39" s="47"/>
      <c r="CD39" s="47"/>
      <c r="CE39" s="47"/>
      <c r="CF39" s="46"/>
      <c r="CI39" s="51"/>
      <c r="CJ39" s="57">
        <v>24</v>
      </c>
      <c r="CK39" s="58">
        <v>11</v>
      </c>
      <c r="CL39" s="58">
        <v>4.37</v>
      </c>
      <c r="CM39" s="59">
        <v>153.10874616820308</v>
      </c>
      <c r="CN39" s="31">
        <f t="shared" si="28"/>
        <v>133.16757861065469</v>
      </c>
      <c r="CO39" s="31">
        <f t="shared" si="40"/>
        <v>50.656702631773037</v>
      </c>
      <c r="CP39" s="31">
        <f t="shared" si="36"/>
        <v>127.48770802083109</v>
      </c>
      <c r="CQ39" s="32">
        <f t="shared" si="18"/>
        <v>50.656702631773037</v>
      </c>
      <c r="CR39" s="33">
        <f t="shared" si="19"/>
        <v>2</v>
      </c>
      <c r="CS39" s="47"/>
      <c r="CT39" s="47"/>
      <c r="CU39" s="47"/>
      <c r="CV39" s="47"/>
      <c r="CW39" s="47"/>
      <c r="CX39" s="47"/>
      <c r="CY39" s="46"/>
      <c r="DB39" s="51"/>
      <c r="DC39" s="57">
        <v>24</v>
      </c>
      <c r="DD39" s="58">
        <v>11</v>
      </c>
      <c r="DE39" s="58">
        <v>4.37</v>
      </c>
      <c r="DF39" s="59">
        <v>153.10874616820308</v>
      </c>
      <c r="DG39" s="31">
        <f t="shared" si="30"/>
        <v>136.21930577850816</v>
      </c>
      <c r="DH39" s="31">
        <f t="shared" si="41"/>
        <v>46.126262945060041</v>
      </c>
      <c r="DI39" s="31">
        <f t="shared" si="37"/>
        <v>127.67054797009976</v>
      </c>
      <c r="DJ39" s="32">
        <f t="shared" si="43"/>
        <v>46.126262945060041</v>
      </c>
      <c r="DK39" s="33">
        <f t="shared" si="22"/>
        <v>2</v>
      </c>
      <c r="DL39" s="47"/>
      <c r="DM39" s="47"/>
      <c r="DN39" s="47"/>
      <c r="DO39" s="47"/>
      <c r="DP39" s="47"/>
      <c r="DQ39" s="47"/>
      <c r="DR39" s="46"/>
      <c r="DU39" s="51"/>
      <c r="DV39" s="57">
        <v>24</v>
      </c>
      <c r="DW39" s="58">
        <v>11</v>
      </c>
      <c r="DX39" s="58">
        <v>4.37</v>
      </c>
      <c r="DY39" s="59">
        <v>153.10874616820308</v>
      </c>
      <c r="DZ39" s="31">
        <f t="shared" si="32"/>
        <v>162.37100296011207</v>
      </c>
      <c r="EA39" s="31">
        <f t="shared" si="42"/>
        <v>46.126262945060041</v>
      </c>
      <c r="EB39" s="31">
        <f t="shared" si="38"/>
        <v>128.85322264293461</v>
      </c>
      <c r="EC39" s="32">
        <f t="shared" si="44"/>
        <v>46.126262945060041</v>
      </c>
      <c r="ED39" s="33">
        <f t="shared" si="24"/>
        <v>2</v>
      </c>
      <c r="EE39" s="47"/>
      <c r="EF39" s="47"/>
      <c r="EG39" s="47"/>
      <c r="EH39" s="47"/>
      <c r="EI39" s="47"/>
      <c r="EJ39" s="47"/>
      <c r="EK39" s="46"/>
    </row>
    <row r="40" spans="1:141" ht="15.5">
      <c r="K40" s="51"/>
      <c r="L40" s="18">
        <v>25</v>
      </c>
      <c r="M40" s="48">
        <v>10</v>
      </c>
      <c r="N40" s="48">
        <v>2.4700000000000002</v>
      </c>
      <c r="O40" s="49">
        <v>17.179083871575891</v>
      </c>
      <c r="P40" s="31">
        <f t="shared" si="0"/>
        <v>81.822389699743738</v>
      </c>
      <c r="Q40" s="31">
        <f t="shared" si="1"/>
        <v>4.1543543661013267</v>
      </c>
      <c r="R40" s="31">
        <f t="shared" si="2"/>
        <v>20.030522276432009</v>
      </c>
      <c r="S40" s="32">
        <f t="shared" si="3"/>
        <v>4.1543543661013267</v>
      </c>
      <c r="T40" s="33">
        <f t="shared" si="4"/>
        <v>2</v>
      </c>
      <c r="U40" s="47"/>
      <c r="V40" s="47"/>
      <c r="W40" s="47"/>
      <c r="X40" s="47"/>
      <c r="Y40" s="47"/>
      <c r="Z40" s="47"/>
      <c r="AA40" s="46"/>
      <c r="AD40" s="51"/>
      <c r="AE40" s="18">
        <v>25</v>
      </c>
      <c r="AF40" s="48">
        <v>10</v>
      </c>
      <c r="AG40" s="48">
        <v>2.4700000000000002</v>
      </c>
      <c r="AH40" s="49">
        <v>17.179083871575891</v>
      </c>
      <c r="AI40" s="31">
        <f t="shared" si="25"/>
        <v>115.39561155134837</v>
      </c>
      <c r="AJ40" s="31">
        <f t="shared" si="5"/>
        <v>40.103348458527421</v>
      </c>
      <c r="AK40" s="31">
        <f t="shared" si="6"/>
        <v>20.030522276432009</v>
      </c>
      <c r="AL40" s="32">
        <f t="shared" si="7"/>
        <v>20.030522276432009</v>
      </c>
      <c r="AM40" s="33">
        <f t="shared" si="8"/>
        <v>3</v>
      </c>
      <c r="AN40" s="47"/>
      <c r="AO40" s="47"/>
      <c r="AP40" s="47"/>
      <c r="AQ40" s="47"/>
      <c r="AR40" s="47"/>
      <c r="AS40" s="47"/>
      <c r="AT40" s="46"/>
      <c r="AW40" s="51"/>
      <c r="AX40" s="18">
        <v>25</v>
      </c>
      <c r="AY40" s="48">
        <v>10</v>
      </c>
      <c r="AZ40" s="48">
        <v>2.4700000000000002</v>
      </c>
      <c r="BA40" s="49">
        <v>17.179083871575891</v>
      </c>
      <c r="BB40" s="31">
        <f t="shared" si="26"/>
        <v>121.43348362633719</v>
      </c>
      <c r="BC40" s="31">
        <f t="shared" si="9"/>
        <v>56.478561111415438</v>
      </c>
      <c r="BD40" s="31">
        <f t="shared" si="10"/>
        <v>1.5887435388937763</v>
      </c>
      <c r="BE40" s="32">
        <f t="shared" si="11"/>
        <v>1.5887435388937763</v>
      </c>
      <c r="BF40" s="33">
        <f t="shared" si="12"/>
        <v>3</v>
      </c>
      <c r="BG40" s="47"/>
      <c r="BH40" s="47"/>
      <c r="BI40" s="47"/>
      <c r="BJ40" s="47"/>
      <c r="BK40" s="47"/>
      <c r="BL40" s="47"/>
      <c r="BM40" s="46"/>
      <c r="BP40" s="51"/>
      <c r="BQ40" s="18">
        <v>25</v>
      </c>
      <c r="BR40" s="48">
        <v>10</v>
      </c>
      <c r="BS40" s="48">
        <v>2.4700000000000002</v>
      </c>
      <c r="BT40" s="49">
        <v>17.179083871575891</v>
      </c>
      <c r="BU40" s="31">
        <f t="shared" si="27"/>
        <v>121.43348362633719</v>
      </c>
      <c r="BV40" s="31">
        <f t="shared" si="39"/>
        <v>76.91627247411347</v>
      </c>
      <c r="BW40" s="31">
        <f t="shared" si="35"/>
        <v>8.6567499336316267</v>
      </c>
      <c r="BX40" s="32">
        <f t="shared" si="15"/>
        <v>8.6567499336316267</v>
      </c>
      <c r="BY40" s="33">
        <f t="shared" si="16"/>
        <v>3</v>
      </c>
      <c r="BZ40" s="47"/>
      <c r="CA40" s="47"/>
      <c r="CB40" s="47"/>
      <c r="CC40" s="47"/>
      <c r="CD40" s="47"/>
      <c r="CE40" s="47"/>
      <c r="CF40" s="46"/>
      <c r="CI40" s="51"/>
      <c r="CJ40" s="57">
        <v>25</v>
      </c>
      <c r="CK40" s="58">
        <v>10</v>
      </c>
      <c r="CL40" s="58">
        <v>2.4700000000000002</v>
      </c>
      <c r="CM40" s="59">
        <v>17.179083871575891</v>
      </c>
      <c r="CN40" s="31">
        <f t="shared" si="28"/>
        <v>133.26991502298364</v>
      </c>
      <c r="CO40" s="31">
        <f t="shared" si="40"/>
        <v>85.314951169225736</v>
      </c>
      <c r="CP40" s="31">
        <f t="shared" si="36"/>
        <v>16.107356932287637</v>
      </c>
      <c r="CQ40" s="32">
        <f t="shared" si="18"/>
        <v>16.107356932287637</v>
      </c>
      <c r="CR40" s="33">
        <f t="shared" si="19"/>
        <v>3</v>
      </c>
      <c r="CS40" s="47"/>
      <c r="CT40" s="47"/>
      <c r="CU40" s="47"/>
      <c r="CV40" s="47"/>
      <c r="CW40" s="47"/>
      <c r="CX40" s="47"/>
      <c r="CY40" s="46"/>
      <c r="DB40" s="51"/>
      <c r="DC40" s="57">
        <v>25</v>
      </c>
      <c r="DD40" s="58">
        <v>10</v>
      </c>
      <c r="DE40" s="58">
        <v>2.4700000000000002</v>
      </c>
      <c r="DF40" s="59">
        <v>17.179083871575891</v>
      </c>
      <c r="DG40" s="31">
        <f t="shared" si="30"/>
        <v>161.24746159616706</v>
      </c>
      <c r="DH40" s="31">
        <f t="shared" si="41"/>
        <v>89.850203777358075</v>
      </c>
      <c r="DI40" s="31">
        <f t="shared" si="37"/>
        <v>23.820138271969263</v>
      </c>
      <c r="DJ40" s="32">
        <f t="shared" si="43"/>
        <v>23.820138271969263</v>
      </c>
      <c r="DK40" s="33">
        <f t="shared" si="22"/>
        <v>3</v>
      </c>
      <c r="DL40" s="47"/>
      <c r="DM40" s="47"/>
      <c r="DN40" s="47"/>
      <c r="DO40" s="47"/>
      <c r="DP40" s="47"/>
      <c r="DQ40" s="47"/>
      <c r="DR40" s="46"/>
      <c r="DU40" s="51"/>
      <c r="DV40" s="57">
        <v>25</v>
      </c>
      <c r="DW40" s="58">
        <v>10</v>
      </c>
      <c r="DX40" s="58">
        <v>2.4700000000000002</v>
      </c>
      <c r="DY40" s="59">
        <v>17.179083871575891</v>
      </c>
      <c r="DZ40" s="31">
        <f t="shared" si="32"/>
        <v>224.62563272131882</v>
      </c>
      <c r="EA40" s="31">
        <f t="shared" si="42"/>
        <v>89.850203777358075</v>
      </c>
      <c r="EB40" s="31">
        <f t="shared" si="38"/>
        <v>31.440528925478525</v>
      </c>
      <c r="EC40" s="32">
        <f t="shared" si="44"/>
        <v>31.440528925478525</v>
      </c>
      <c r="ED40" s="33">
        <f t="shared" si="24"/>
        <v>3</v>
      </c>
      <c r="EE40" s="47"/>
      <c r="EF40" s="47"/>
      <c r="EG40" s="47"/>
      <c r="EH40" s="47"/>
      <c r="EI40" s="47"/>
      <c r="EJ40" s="47"/>
      <c r="EK40" s="46"/>
    </row>
    <row r="41" spans="1:141" ht="15.5">
      <c r="K41" s="51"/>
      <c r="L41" s="18">
        <v>26</v>
      </c>
      <c r="M41" s="48">
        <v>78.3</v>
      </c>
      <c r="N41" s="48">
        <v>2.63</v>
      </c>
      <c r="O41" s="49">
        <v>20.6538015581053</v>
      </c>
      <c r="P41" s="31">
        <f t="shared" si="0"/>
        <v>16.839902960387366</v>
      </c>
      <c r="Q41" s="31">
        <f t="shared" si="1"/>
        <v>68.725154952625488</v>
      </c>
      <c r="R41" s="31">
        <f t="shared" si="2"/>
        <v>81.020901123115095</v>
      </c>
      <c r="S41" s="32">
        <f t="shared" si="3"/>
        <v>16.839902960387366</v>
      </c>
      <c r="T41" s="33">
        <f t="shared" si="4"/>
        <v>1</v>
      </c>
      <c r="U41" s="47"/>
      <c r="V41" s="47"/>
      <c r="W41" s="47"/>
      <c r="X41" s="47"/>
      <c r="Y41" s="47"/>
      <c r="Z41" s="47"/>
      <c r="AA41" s="46"/>
      <c r="AD41" s="51"/>
      <c r="AE41" s="18">
        <v>26</v>
      </c>
      <c r="AF41" s="48">
        <v>78.3</v>
      </c>
      <c r="AG41" s="48">
        <v>2.63</v>
      </c>
      <c r="AH41" s="49">
        <v>20.6538015581053</v>
      </c>
      <c r="AI41" s="31">
        <f t="shared" si="25"/>
        <v>60.215615128610224</v>
      </c>
      <c r="AJ41" s="31">
        <f t="shared" si="5"/>
        <v>74.252785843239408</v>
      </c>
      <c r="AK41" s="31">
        <f t="shared" si="6"/>
        <v>81.020901123115095</v>
      </c>
      <c r="AL41" s="32">
        <f t="shared" si="7"/>
        <v>60.215615128610224</v>
      </c>
      <c r="AM41" s="33">
        <f t="shared" si="8"/>
        <v>1</v>
      </c>
      <c r="AN41" s="47"/>
      <c r="AO41" s="47"/>
      <c r="AP41" s="47"/>
      <c r="AQ41" s="47"/>
      <c r="AR41" s="47"/>
      <c r="AS41" s="47"/>
      <c r="AT41" s="46"/>
      <c r="AW41" s="51"/>
      <c r="AX41" s="18">
        <v>26</v>
      </c>
      <c r="AY41" s="48">
        <v>78.3</v>
      </c>
      <c r="AZ41" s="48">
        <v>2.63</v>
      </c>
      <c r="BA41" s="49">
        <v>20.6538015581053</v>
      </c>
      <c r="BB41" s="31">
        <f t="shared" si="26"/>
        <v>66.157063768738482</v>
      </c>
      <c r="BC41" s="31">
        <f t="shared" si="9"/>
        <v>81.463409292964442</v>
      </c>
      <c r="BD41" s="31">
        <f t="shared" si="10"/>
        <v>67.019551671911387</v>
      </c>
      <c r="BE41" s="32">
        <f t="shared" si="11"/>
        <v>66.157063768738482</v>
      </c>
      <c r="BF41" s="33">
        <f t="shared" si="12"/>
        <v>1</v>
      </c>
      <c r="BG41" s="47"/>
      <c r="BH41" s="47"/>
      <c r="BI41" s="47"/>
      <c r="BJ41" s="47"/>
      <c r="BK41" s="47"/>
      <c r="BL41" s="47"/>
      <c r="BM41" s="46"/>
      <c r="BP41" s="51"/>
      <c r="BQ41" s="18">
        <v>26</v>
      </c>
      <c r="BR41" s="48">
        <v>78.3</v>
      </c>
      <c r="BS41" s="48">
        <v>2.63</v>
      </c>
      <c r="BT41" s="49">
        <v>20.6538015581053</v>
      </c>
      <c r="BU41" s="31">
        <f t="shared" si="27"/>
        <v>66.157063768738482</v>
      </c>
      <c r="BV41" s="31">
        <f t="shared" si="39"/>
        <v>98.395992074886294</v>
      </c>
      <c r="BW41" s="31">
        <f t="shared" si="35"/>
        <v>61.996708463549886</v>
      </c>
      <c r="BX41" s="32">
        <f t="shared" si="15"/>
        <v>61.996708463549886</v>
      </c>
      <c r="BY41" s="33">
        <f t="shared" si="16"/>
        <v>3</v>
      </c>
      <c r="BZ41" s="47"/>
      <c r="CA41" s="47"/>
      <c r="CB41" s="47"/>
      <c r="CC41" s="47"/>
      <c r="CD41" s="47"/>
      <c r="CE41" s="47"/>
      <c r="CF41" s="46"/>
      <c r="CI41" s="51"/>
      <c r="CJ41" s="57">
        <v>26</v>
      </c>
      <c r="CK41" s="58">
        <v>78.3</v>
      </c>
      <c r="CL41" s="58">
        <v>2.63</v>
      </c>
      <c r="CM41" s="59">
        <v>20.6538015581053</v>
      </c>
      <c r="CN41" s="31">
        <f t="shared" si="28"/>
        <v>79.068816476569822</v>
      </c>
      <c r="CO41" s="31">
        <f t="shared" si="40"/>
        <v>105.40294065567444</v>
      </c>
      <c r="CP41" s="31">
        <f t="shared" si="36"/>
        <v>55.259794903542087</v>
      </c>
      <c r="CQ41" s="32">
        <f t="shared" si="18"/>
        <v>55.259794903542087</v>
      </c>
      <c r="CR41" s="33">
        <f t="shared" si="19"/>
        <v>3</v>
      </c>
      <c r="CS41" s="47"/>
      <c r="CT41" s="47"/>
      <c r="CU41" s="47"/>
      <c r="CV41" s="47"/>
      <c r="CW41" s="47"/>
      <c r="CX41" s="47"/>
      <c r="CY41" s="46"/>
      <c r="DB41" s="51"/>
      <c r="DC41" s="57">
        <v>26</v>
      </c>
      <c r="DD41" s="58">
        <v>78.3</v>
      </c>
      <c r="DE41" s="58">
        <v>2.63</v>
      </c>
      <c r="DF41" s="59">
        <v>20.6538015581053</v>
      </c>
      <c r="DG41" s="31">
        <f t="shared" si="30"/>
        <v>110.29014602466252</v>
      </c>
      <c r="DH41" s="31">
        <f t="shared" si="41"/>
        <v>108.88170024980796</v>
      </c>
      <c r="DI41" s="31">
        <f t="shared" si="37"/>
        <v>47.106315711483923</v>
      </c>
      <c r="DJ41" s="32">
        <f t="shared" si="43"/>
        <v>47.106315711483923</v>
      </c>
      <c r="DK41" s="33">
        <f t="shared" si="22"/>
        <v>3</v>
      </c>
      <c r="DL41" s="47"/>
      <c r="DM41" s="47"/>
      <c r="DN41" s="47"/>
      <c r="DO41" s="47"/>
      <c r="DP41" s="47"/>
      <c r="DQ41" s="47"/>
      <c r="DR41" s="46"/>
      <c r="DU41" s="51"/>
      <c r="DV41" s="57">
        <v>26</v>
      </c>
      <c r="DW41" s="58">
        <v>78.3</v>
      </c>
      <c r="DX41" s="58">
        <v>2.63</v>
      </c>
      <c r="DY41" s="59">
        <v>20.6538015581053</v>
      </c>
      <c r="DZ41" s="31">
        <f t="shared" si="32"/>
        <v>178.59681284640547</v>
      </c>
      <c r="EA41" s="31">
        <f t="shared" si="42"/>
        <v>108.88170024980796</v>
      </c>
      <c r="EB41" s="31">
        <f t="shared" si="38"/>
        <v>39.206950227801961</v>
      </c>
      <c r="EC41" s="32">
        <f t="shared" si="44"/>
        <v>39.206950227801961</v>
      </c>
      <c r="ED41" s="33">
        <f t="shared" si="24"/>
        <v>3</v>
      </c>
      <c r="EE41" s="47"/>
      <c r="EF41" s="47"/>
      <c r="EG41" s="47"/>
      <c r="EH41" s="47"/>
      <c r="EI41" s="47"/>
      <c r="EJ41" s="47"/>
      <c r="EK41" s="46"/>
    </row>
    <row r="42" spans="1:141" ht="15.5">
      <c r="K42" s="51"/>
      <c r="L42" s="18">
        <v>27</v>
      </c>
      <c r="M42" s="48">
        <v>14.5</v>
      </c>
      <c r="N42" s="48">
        <v>2.54</v>
      </c>
      <c r="O42" s="49">
        <v>18.62087136662868</v>
      </c>
      <c r="P42" s="31">
        <f t="shared" si="0"/>
        <v>77.134859994393693</v>
      </c>
      <c r="Q42" s="31">
        <f t="shared" si="1"/>
        <v>7.1822904899637017</v>
      </c>
      <c r="R42" s="31">
        <f t="shared" si="2"/>
        <v>23.736858479009641</v>
      </c>
      <c r="S42" s="32">
        <f t="shared" si="3"/>
        <v>7.1822904899637017</v>
      </c>
      <c r="T42" s="33">
        <f t="shared" si="4"/>
        <v>2</v>
      </c>
      <c r="U42" s="47"/>
      <c r="V42" s="47"/>
      <c r="W42" s="47"/>
      <c r="X42" s="47"/>
      <c r="Y42" s="47"/>
      <c r="Z42" s="47"/>
      <c r="AA42" s="46"/>
      <c r="AD42" s="51"/>
      <c r="AE42" s="18">
        <v>27</v>
      </c>
      <c r="AF42" s="48">
        <v>14.5</v>
      </c>
      <c r="AG42" s="48">
        <v>2.54</v>
      </c>
      <c r="AH42" s="49">
        <v>18.62087136662868</v>
      </c>
      <c r="AI42" s="31">
        <f t="shared" si="25"/>
        <v>110.73900320310759</v>
      </c>
      <c r="AJ42" s="31">
        <f t="shared" si="5"/>
        <v>38.507219495111841</v>
      </c>
      <c r="AK42" s="31">
        <f t="shared" si="6"/>
        <v>23.736858479009641</v>
      </c>
      <c r="AL42" s="32">
        <f t="shared" si="7"/>
        <v>23.736858479009641</v>
      </c>
      <c r="AM42" s="33">
        <f t="shared" si="8"/>
        <v>3</v>
      </c>
      <c r="AN42" s="47"/>
      <c r="AO42" s="47"/>
      <c r="AP42" s="47"/>
      <c r="AQ42" s="47"/>
      <c r="AR42" s="47"/>
      <c r="AS42" s="47"/>
      <c r="AT42" s="46"/>
      <c r="AW42" s="51"/>
      <c r="AX42" s="18">
        <v>27</v>
      </c>
      <c r="AY42" s="48">
        <v>14.5</v>
      </c>
      <c r="AZ42" s="48">
        <v>2.54</v>
      </c>
      <c r="BA42" s="49">
        <v>18.62087136662868</v>
      </c>
      <c r="BB42" s="31">
        <f t="shared" si="26"/>
        <v>116.78555545742263</v>
      </c>
      <c r="BC42" s="31">
        <f t="shared" si="9"/>
        <v>54.724725619095246</v>
      </c>
      <c r="BD42" s="31">
        <f t="shared" si="10"/>
        <v>3.7739907927980187</v>
      </c>
      <c r="BE42" s="32">
        <f t="shared" si="11"/>
        <v>3.7739907927980187</v>
      </c>
      <c r="BF42" s="33">
        <f t="shared" si="12"/>
        <v>3</v>
      </c>
      <c r="BG42" s="47"/>
      <c r="BH42" s="47"/>
      <c r="BI42" s="47"/>
      <c r="BJ42" s="47"/>
      <c r="BK42" s="47"/>
      <c r="BL42" s="47"/>
      <c r="BM42" s="46"/>
      <c r="BP42" s="51"/>
      <c r="BQ42" s="18">
        <v>27</v>
      </c>
      <c r="BR42" s="48">
        <v>14.5</v>
      </c>
      <c r="BS42" s="48">
        <v>2.54</v>
      </c>
      <c r="BT42" s="49">
        <v>18.62087136662868</v>
      </c>
      <c r="BU42" s="31">
        <f t="shared" si="27"/>
        <v>116.78555545742263</v>
      </c>
      <c r="BV42" s="31">
        <f t="shared" si="39"/>
        <v>75.444086074920747</v>
      </c>
      <c r="BW42" s="31">
        <f t="shared" si="35"/>
        <v>4.8103680197411309</v>
      </c>
      <c r="BX42" s="32">
        <f t="shared" si="15"/>
        <v>4.8103680197411309</v>
      </c>
      <c r="BY42" s="33">
        <f t="shared" si="16"/>
        <v>3</v>
      </c>
      <c r="BZ42" s="47"/>
      <c r="CA42" s="47"/>
      <c r="CB42" s="47"/>
      <c r="CC42" s="47"/>
      <c r="CD42" s="47"/>
      <c r="CE42" s="47"/>
      <c r="CF42" s="46"/>
      <c r="CI42" s="51"/>
      <c r="CJ42" s="57">
        <v>27</v>
      </c>
      <c r="CK42" s="58">
        <v>14.5</v>
      </c>
      <c r="CL42" s="58">
        <v>2.54</v>
      </c>
      <c r="CM42" s="59">
        <v>18.62087136662868</v>
      </c>
      <c r="CN42" s="31">
        <f t="shared" si="28"/>
        <v>128.66086741975195</v>
      </c>
      <c r="CO42" s="31">
        <f t="shared" si="40"/>
        <v>83.893969381701993</v>
      </c>
      <c r="CP42" s="31">
        <f t="shared" si="36"/>
        <v>11.651080026865987</v>
      </c>
      <c r="CQ42" s="32">
        <f t="shared" si="18"/>
        <v>11.651080026865987</v>
      </c>
      <c r="CR42" s="33">
        <f t="shared" si="19"/>
        <v>3</v>
      </c>
      <c r="CS42" s="47"/>
      <c r="CT42" s="47"/>
      <c r="CU42" s="47"/>
      <c r="CV42" s="47"/>
      <c r="CW42" s="47"/>
      <c r="CX42" s="47"/>
      <c r="CY42" s="46"/>
      <c r="DB42" s="51"/>
      <c r="DC42" s="57">
        <v>27</v>
      </c>
      <c r="DD42" s="58">
        <v>14.5</v>
      </c>
      <c r="DE42" s="58">
        <v>2.54</v>
      </c>
      <c r="DF42" s="59">
        <v>18.62087136662868</v>
      </c>
      <c r="DG42" s="31">
        <f t="shared" si="30"/>
        <v>156.76157892258567</v>
      </c>
      <c r="DH42" s="31">
        <f t="shared" si="41"/>
        <v>88.421646727769357</v>
      </c>
      <c r="DI42" s="31">
        <f t="shared" si="37"/>
        <v>19.137244210934679</v>
      </c>
      <c r="DJ42" s="32">
        <f t="shared" si="43"/>
        <v>19.137244210934679</v>
      </c>
      <c r="DK42" s="33">
        <f t="shared" si="22"/>
        <v>3</v>
      </c>
      <c r="DL42" s="47"/>
      <c r="DM42" s="47"/>
      <c r="DN42" s="47"/>
      <c r="DO42" s="47"/>
      <c r="DP42" s="47"/>
      <c r="DQ42" s="47"/>
      <c r="DR42" s="46"/>
      <c r="DU42" s="51"/>
      <c r="DV42" s="57">
        <v>27</v>
      </c>
      <c r="DW42" s="58">
        <v>14.5</v>
      </c>
      <c r="DX42" s="58">
        <v>2.54</v>
      </c>
      <c r="DY42" s="59">
        <v>18.62087136662868</v>
      </c>
      <c r="DZ42" s="31">
        <f t="shared" si="32"/>
        <v>220.38814145173424</v>
      </c>
      <c r="EA42" s="31">
        <f t="shared" si="42"/>
        <v>88.421646727769357</v>
      </c>
      <c r="EB42" s="31">
        <f t="shared" si="38"/>
        <v>26.716402097866908</v>
      </c>
      <c r="EC42" s="32">
        <f t="shared" si="44"/>
        <v>26.716402097866908</v>
      </c>
      <c r="ED42" s="33">
        <f t="shared" si="24"/>
        <v>3</v>
      </c>
      <c r="EE42" s="47"/>
      <c r="EF42" s="47"/>
      <c r="EG42" s="47"/>
      <c r="EH42" s="47"/>
      <c r="EI42" s="47"/>
      <c r="EJ42" s="47"/>
      <c r="EK42" s="46"/>
    </row>
    <row r="43" spans="1:141" ht="15.5">
      <c r="K43" s="51"/>
      <c r="L43" s="18">
        <v>28</v>
      </c>
      <c r="M43" s="48">
        <v>78</v>
      </c>
      <c r="N43" s="48">
        <v>2.79</v>
      </c>
      <c r="O43" s="49">
        <v>24.831331052955715</v>
      </c>
      <c r="P43" s="31">
        <f t="shared" si="0"/>
        <v>14.508073805338434</v>
      </c>
      <c r="Q43" s="31">
        <f t="shared" si="1"/>
        <v>69.018444297509348</v>
      </c>
      <c r="R43" s="31">
        <f t="shared" si="2"/>
        <v>81.904695236973339</v>
      </c>
      <c r="S43" s="32">
        <f t="shared" si="3"/>
        <v>14.508073805338434</v>
      </c>
      <c r="T43" s="33">
        <f t="shared" si="4"/>
        <v>1</v>
      </c>
      <c r="U43" s="47"/>
      <c r="V43" s="47"/>
      <c r="W43" s="47"/>
      <c r="X43" s="47"/>
      <c r="Y43" s="47"/>
      <c r="Z43" s="47"/>
      <c r="AA43" s="46"/>
      <c r="AD43" s="51"/>
      <c r="AE43" s="18">
        <v>28</v>
      </c>
      <c r="AF43" s="48">
        <v>78</v>
      </c>
      <c r="AG43" s="48">
        <v>2.79</v>
      </c>
      <c r="AH43" s="49">
        <v>24.831331052955715</v>
      </c>
      <c r="AI43" s="31">
        <f t="shared" si="25"/>
        <v>57.005622175970871</v>
      </c>
      <c r="AJ43" s="31">
        <f t="shared" si="5"/>
        <v>72.023823996616528</v>
      </c>
      <c r="AK43" s="31">
        <f t="shared" si="6"/>
        <v>81.904695236973339</v>
      </c>
      <c r="AL43" s="32">
        <f t="shared" si="7"/>
        <v>57.005622175970871</v>
      </c>
      <c r="AM43" s="33">
        <f t="shared" si="8"/>
        <v>1</v>
      </c>
      <c r="AN43" s="47"/>
      <c r="AO43" s="47"/>
      <c r="AP43" s="47"/>
      <c r="AQ43" s="47"/>
      <c r="AR43" s="47"/>
      <c r="AS43" s="47"/>
      <c r="AT43" s="46"/>
      <c r="AW43" s="51"/>
      <c r="AX43" s="18">
        <v>28</v>
      </c>
      <c r="AY43" s="48">
        <v>78</v>
      </c>
      <c r="AZ43" s="48">
        <v>2.79</v>
      </c>
      <c r="BA43" s="49">
        <v>24.831331052955715</v>
      </c>
      <c r="BB43" s="31">
        <f t="shared" si="26"/>
        <v>63.013939834709724</v>
      </c>
      <c r="BC43" s="31">
        <f t="shared" si="9"/>
        <v>78.589484220126735</v>
      </c>
      <c r="BD43" s="31">
        <f t="shared" si="10"/>
        <v>67.113413803718998</v>
      </c>
      <c r="BE43" s="32">
        <f t="shared" si="11"/>
        <v>63.013939834709724</v>
      </c>
      <c r="BF43" s="33">
        <f t="shared" si="12"/>
        <v>1</v>
      </c>
      <c r="BG43" s="47"/>
      <c r="BH43" s="47"/>
      <c r="BI43" s="47"/>
      <c r="BJ43" s="47"/>
      <c r="BK43" s="47"/>
      <c r="BL43" s="47"/>
      <c r="BM43" s="46"/>
      <c r="BP43" s="51"/>
      <c r="BQ43" s="18">
        <v>28</v>
      </c>
      <c r="BR43" s="48">
        <v>78</v>
      </c>
      <c r="BS43" s="48">
        <v>2.79</v>
      </c>
      <c r="BT43" s="49">
        <v>24.831331052955715</v>
      </c>
      <c r="BU43" s="31">
        <f t="shared" si="27"/>
        <v>63.013939834709724</v>
      </c>
      <c r="BV43" s="31">
        <f t="shared" si="39"/>
        <v>95.113227752432266</v>
      </c>
      <c r="BW43" s="31">
        <f t="shared" si="35"/>
        <v>61.675595788661383</v>
      </c>
      <c r="BX43" s="32">
        <f t="shared" si="15"/>
        <v>61.675595788661383</v>
      </c>
      <c r="BY43" s="33">
        <f t="shared" si="16"/>
        <v>3</v>
      </c>
      <c r="BZ43" s="47"/>
      <c r="CA43" s="47"/>
      <c r="CB43" s="47"/>
      <c r="CC43" s="47"/>
      <c r="CD43" s="47"/>
      <c r="CE43" s="47"/>
      <c r="CF43" s="46"/>
      <c r="CI43" s="51"/>
      <c r="CJ43" s="57">
        <v>28</v>
      </c>
      <c r="CK43" s="58">
        <v>78</v>
      </c>
      <c r="CL43" s="58">
        <v>2.79</v>
      </c>
      <c r="CM43" s="59">
        <v>24.831331052955715</v>
      </c>
      <c r="CN43" s="31">
        <f t="shared" si="28"/>
        <v>75.925471163472295</v>
      </c>
      <c r="CO43" s="31">
        <f t="shared" si="40"/>
        <v>101.99777334817121</v>
      </c>
      <c r="CP43" s="31">
        <f t="shared" si="36"/>
        <v>54.695637507270739</v>
      </c>
      <c r="CQ43" s="32">
        <f t="shared" si="18"/>
        <v>54.695637507270739</v>
      </c>
      <c r="CR43" s="33">
        <f t="shared" si="19"/>
        <v>3</v>
      </c>
      <c r="CS43" s="47"/>
      <c r="CT43" s="47"/>
      <c r="CU43" s="47"/>
      <c r="CV43" s="47"/>
      <c r="CW43" s="47"/>
      <c r="CX43" s="47"/>
      <c r="CY43" s="46"/>
      <c r="DB43" s="51"/>
      <c r="DC43" s="57">
        <v>28</v>
      </c>
      <c r="DD43" s="58">
        <v>78</v>
      </c>
      <c r="DE43" s="58">
        <v>2.79</v>
      </c>
      <c r="DF43" s="59">
        <v>24.831331052955715</v>
      </c>
      <c r="DG43" s="31">
        <f t="shared" si="30"/>
        <v>107.04695555414274</v>
      </c>
      <c r="DH43" s="31">
        <f t="shared" si="41"/>
        <v>105.40956219173799</v>
      </c>
      <c r="DI43" s="31">
        <f t="shared" si="37"/>
        <v>46.415946736878524</v>
      </c>
      <c r="DJ43" s="32">
        <f t="shared" si="43"/>
        <v>46.415946736878524</v>
      </c>
      <c r="DK43" s="33">
        <f t="shared" si="22"/>
        <v>3</v>
      </c>
      <c r="DL43" s="47"/>
      <c r="DM43" s="47"/>
      <c r="DN43" s="47"/>
      <c r="DO43" s="47"/>
      <c r="DP43" s="47"/>
      <c r="DQ43" s="47"/>
      <c r="DR43" s="46"/>
      <c r="DU43" s="51"/>
      <c r="DV43" s="57">
        <v>28</v>
      </c>
      <c r="DW43" s="58">
        <v>78</v>
      </c>
      <c r="DX43" s="58">
        <v>2.79</v>
      </c>
      <c r="DY43" s="59">
        <v>24.831331052955715</v>
      </c>
      <c r="DZ43" s="31">
        <f t="shared" si="32"/>
        <v>175.21720873895185</v>
      </c>
      <c r="EA43" s="31">
        <f t="shared" si="42"/>
        <v>105.40956219173799</v>
      </c>
      <c r="EB43" s="31">
        <f t="shared" si="38"/>
        <v>38.396949104882175</v>
      </c>
      <c r="EC43" s="32">
        <f t="shared" si="44"/>
        <v>38.396949104882175</v>
      </c>
      <c r="ED43" s="33">
        <f t="shared" si="24"/>
        <v>3</v>
      </c>
      <c r="EE43" s="47"/>
      <c r="EF43" s="47"/>
      <c r="EG43" s="47"/>
      <c r="EH43" s="47"/>
      <c r="EI43" s="47"/>
      <c r="EJ43" s="47"/>
      <c r="EK43" s="46"/>
    </row>
    <row r="44" spans="1:141" ht="15.5">
      <c r="K44" s="51"/>
      <c r="L44" s="18">
        <v>29</v>
      </c>
      <c r="M44" s="48">
        <v>165.6</v>
      </c>
      <c r="N44" s="48">
        <v>3.38</v>
      </c>
      <c r="O44" s="49">
        <v>48.977881936844632</v>
      </c>
      <c r="P44" s="31">
        <f t="shared" si="0"/>
        <v>77.015223703811714</v>
      </c>
      <c r="Q44" s="31">
        <f t="shared" si="1"/>
        <v>159.70226301428718</v>
      </c>
      <c r="R44" s="31">
        <f t="shared" si="2"/>
        <v>172.72410752127072</v>
      </c>
      <c r="S44" s="32">
        <f t="shared" si="3"/>
        <v>77.015223703811714</v>
      </c>
      <c r="T44" s="33">
        <f t="shared" si="4"/>
        <v>1</v>
      </c>
      <c r="U44" s="47"/>
      <c r="V44" s="47"/>
      <c r="W44" s="47"/>
      <c r="X44" s="47"/>
      <c r="Y44" s="47"/>
      <c r="Z44" s="47"/>
      <c r="AA44" s="46"/>
      <c r="AD44" s="51"/>
      <c r="AE44" s="18">
        <v>29</v>
      </c>
      <c r="AF44" s="48">
        <v>165.6</v>
      </c>
      <c r="AG44" s="48">
        <v>3.38</v>
      </c>
      <c r="AH44" s="49">
        <v>48.977881936844632</v>
      </c>
      <c r="AI44" s="31">
        <f t="shared" si="25"/>
        <v>57.216314083791652</v>
      </c>
      <c r="AJ44" s="31">
        <f t="shared" si="5"/>
        <v>152.20088702629118</v>
      </c>
      <c r="AK44" s="31">
        <f t="shared" si="6"/>
        <v>172.72410752127072</v>
      </c>
      <c r="AL44" s="32">
        <f t="shared" si="7"/>
        <v>57.216314083791652</v>
      </c>
      <c r="AM44" s="33">
        <f t="shared" si="8"/>
        <v>1</v>
      </c>
      <c r="AN44" s="47"/>
      <c r="AO44" s="47"/>
      <c r="AP44" s="47"/>
      <c r="AQ44" s="47"/>
      <c r="AR44" s="47"/>
      <c r="AS44" s="47"/>
      <c r="AT44" s="46"/>
      <c r="AW44" s="51"/>
      <c r="AX44" s="18">
        <v>29</v>
      </c>
      <c r="AY44" s="48">
        <v>165.6</v>
      </c>
      <c r="AZ44" s="48">
        <v>3.38</v>
      </c>
      <c r="BA44" s="49">
        <v>48.977881936844632</v>
      </c>
      <c r="BB44" s="31">
        <f t="shared" si="26"/>
        <v>54.500052325552282</v>
      </c>
      <c r="BC44" s="31">
        <f t="shared" si="9"/>
        <v>151.41807095574623</v>
      </c>
      <c r="BD44" s="31">
        <f t="shared" si="10"/>
        <v>157.58327288518242</v>
      </c>
      <c r="BE44" s="32">
        <f t="shared" si="11"/>
        <v>54.500052325552282</v>
      </c>
      <c r="BF44" s="33">
        <f t="shared" si="12"/>
        <v>1</v>
      </c>
      <c r="BG44" s="47"/>
      <c r="BH44" s="47"/>
      <c r="BI44" s="47"/>
      <c r="BJ44" s="47"/>
      <c r="BK44" s="47"/>
      <c r="BL44" s="47"/>
      <c r="BM44" s="46"/>
      <c r="BP44" s="51"/>
      <c r="BQ44" s="18">
        <v>29</v>
      </c>
      <c r="BR44" s="48">
        <v>165.6</v>
      </c>
      <c r="BS44" s="48">
        <v>3.38</v>
      </c>
      <c r="BT44" s="49">
        <v>48.977881936844632</v>
      </c>
      <c r="BU44" s="31">
        <f t="shared" si="27"/>
        <v>54.500052325552282</v>
      </c>
      <c r="BV44" s="31">
        <f t="shared" si="39"/>
        <v>159.34485381931717</v>
      </c>
      <c r="BW44" s="31">
        <f t="shared" si="35"/>
        <v>151.48543197329695</v>
      </c>
      <c r="BX44" s="32">
        <f t="shared" si="15"/>
        <v>54.500052325552282</v>
      </c>
      <c r="BY44" s="33">
        <f t="shared" si="16"/>
        <v>1</v>
      </c>
      <c r="BZ44" s="47"/>
      <c r="CA44" s="47"/>
      <c r="CB44" s="47"/>
      <c r="CC44" s="47"/>
      <c r="CD44" s="47"/>
      <c r="CE44" s="47"/>
      <c r="CF44" s="46"/>
      <c r="CI44" s="51"/>
      <c r="CJ44" s="57">
        <v>29</v>
      </c>
      <c r="CK44" s="58">
        <v>165.6</v>
      </c>
      <c r="CL44" s="58">
        <v>3.38</v>
      </c>
      <c r="CM44" s="59">
        <v>48.977881936844632</v>
      </c>
      <c r="CN44" s="31">
        <f t="shared" si="28"/>
        <v>53.830342835328203</v>
      </c>
      <c r="CO44" s="31">
        <f t="shared" si="40"/>
        <v>162.78768172816874</v>
      </c>
      <c r="CP44" s="31">
        <f t="shared" si="36"/>
        <v>144.08646532082489</v>
      </c>
      <c r="CQ44" s="32">
        <f t="shared" si="18"/>
        <v>53.830342835328203</v>
      </c>
      <c r="CR44" s="33">
        <f t="shared" si="19"/>
        <v>1</v>
      </c>
      <c r="CS44" s="47"/>
      <c r="CT44" s="47"/>
      <c r="CU44" s="47"/>
      <c r="CV44" s="47"/>
      <c r="CW44" s="47"/>
      <c r="CX44" s="47"/>
      <c r="CY44" s="46"/>
      <c r="DB44" s="51"/>
      <c r="DC44" s="57">
        <v>29</v>
      </c>
      <c r="DD44" s="58">
        <v>165.6</v>
      </c>
      <c r="DE44" s="58">
        <v>3.38</v>
      </c>
      <c r="DF44" s="59">
        <v>48.977881936844632</v>
      </c>
      <c r="DG44" s="31">
        <f t="shared" si="30"/>
        <v>67.353079793284294</v>
      </c>
      <c r="DH44" s="31">
        <f t="shared" si="41"/>
        <v>164.21353728803285</v>
      </c>
      <c r="DI44" s="31">
        <f t="shared" si="37"/>
        <v>135.73072415636162</v>
      </c>
      <c r="DJ44" s="32">
        <f t="shared" si="43"/>
        <v>67.353079793284294</v>
      </c>
      <c r="DK44" s="33">
        <f t="shared" si="22"/>
        <v>1</v>
      </c>
      <c r="DL44" s="47"/>
      <c r="DM44" s="47"/>
      <c r="DN44" s="47"/>
      <c r="DO44" s="47"/>
      <c r="DP44" s="47"/>
      <c r="DQ44" s="47"/>
      <c r="DR44" s="46"/>
      <c r="DU44" s="51"/>
      <c r="DV44" s="57">
        <v>29</v>
      </c>
      <c r="DW44" s="58">
        <v>165.6</v>
      </c>
      <c r="DX44" s="58">
        <v>3.38</v>
      </c>
      <c r="DY44" s="59">
        <v>48.977881936844632</v>
      </c>
      <c r="DZ44" s="31">
        <f t="shared" si="32"/>
        <v>123.76759020062465</v>
      </c>
      <c r="EA44" s="31">
        <f t="shared" si="42"/>
        <v>164.21353728803285</v>
      </c>
      <c r="EB44" s="31">
        <f t="shared" si="38"/>
        <v>127.72392582255398</v>
      </c>
      <c r="EC44" s="32">
        <f t="shared" si="44"/>
        <v>123.76759020062465</v>
      </c>
      <c r="ED44" s="33">
        <f t="shared" si="24"/>
        <v>1</v>
      </c>
      <c r="EE44" s="47"/>
      <c r="EF44" s="47"/>
      <c r="EG44" s="47"/>
      <c r="EH44" s="47"/>
      <c r="EI44" s="47"/>
      <c r="EJ44" s="47"/>
      <c r="EK44" s="46"/>
    </row>
    <row r="45" spans="1:141" ht="15.5">
      <c r="K45" s="51"/>
      <c r="L45" s="18">
        <v>30</v>
      </c>
      <c r="M45" s="48">
        <v>87.8</v>
      </c>
      <c r="N45" s="48">
        <v>4.2</v>
      </c>
      <c r="O45" s="49">
        <v>125.89254117941677</v>
      </c>
      <c r="P45" s="31">
        <f t="shared" si="0"/>
        <v>93.576745597289218</v>
      </c>
      <c r="Q45" s="31">
        <f t="shared" si="1"/>
        <v>137.09229607625019</v>
      </c>
      <c r="R45" s="31">
        <f t="shared" si="2"/>
        <v>153.54286673307601</v>
      </c>
      <c r="S45" s="32">
        <f t="shared" si="3"/>
        <v>93.576745597289218</v>
      </c>
      <c r="T45" s="33">
        <f t="shared" si="4"/>
        <v>1</v>
      </c>
      <c r="U45" s="47"/>
      <c r="V45" s="47"/>
      <c r="W45" s="47"/>
      <c r="X45" s="47"/>
      <c r="Y45" s="47"/>
      <c r="Z45" s="47"/>
      <c r="AA45" s="46"/>
      <c r="AD45" s="51"/>
      <c r="AE45" s="18">
        <v>30</v>
      </c>
      <c r="AF45" s="48">
        <v>87.8</v>
      </c>
      <c r="AG45" s="48">
        <v>4.2</v>
      </c>
      <c r="AH45" s="49">
        <v>125.89254117941677</v>
      </c>
      <c r="AI45" s="31">
        <f t="shared" si="25"/>
        <v>60.898623040067243</v>
      </c>
      <c r="AJ45" s="31">
        <f t="shared" si="5"/>
        <v>101.16772114603731</v>
      </c>
      <c r="AK45" s="31">
        <f t="shared" si="6"/>
        <v>153.54286673307601</v>
      </c>
      <c r="AL45" s="32">
        <f t="shared" si="7"/>
        <v>60.898623040067243</v>
      </c>
      <c r="AM45" s="33">
        <f t="shared" si="8"/>
        <v>1</v>
      </c>
      <c r="AN45" s="47"/>
      <c r="AO45" s="47"/>
      <c r="AP45" s="47"/>
      <c r="AQ45" s="47"/>
      <c r="AR45" s="47"/>
      <c r="AS45" s="47"/>
      <c r="AT45" s="46"/>
      <c r="AW45" s="51"/>
      <c r="AX45" s="18">
        <v>30</v>
      </c>
      <c r="AY45" s="48">
        <v>87.8</v>
      </c>
      <c r="AZ45" s="48">
        <v>4.2</v>
      </c>
      <c r="BA45" s="49">
        <v>125.89254117941677</v>
      </c>
      <c r="BB45" s="31">
        <f t="shared" si="26"/>
        <v>59.565735835529523</v>
      </c>
      <c r="BC45" s="31">
        <f t="shared" si="9"/>
        <v>88.876021382612848</v>
      </c>
      <c r="BD45" s="31">
        <f t="shared" si="10"/>
        <v>133.47243863327196</v>
      </c>
      <c r="BE45" s="32">
        <f t="shared" si="11"/>
        <v>59.565735835529523</v>
      </c>
      <c r="BF45" s="33">
        <f t="shared" si="12"/>
        <v>1</v>
      </c>
      <c r="BG45" s="47"/>
      <c r="BH45" s="47"/>
      <c r="BI45" s="47"/>
      <c r="BJ45" s="47"/>
      <c r="BK45" s="47"/>
      <c r="BL45" s="47"/>
      <c r="BM45" s="46"/>
      <c r="BP45" s="51"/>
      <c r="BQ45" s="18">
        <v>30</v>
      </c>
      <c r="BR45" s="48">
        <v>87.8</v>
      </c>
      <c r="BS45" s="48">
        <v>4.2</v>
      </c>
      <c r="BT45" s="49">
        <v>125.89254117941677</v>
      </c>
      <c r="BU45" s="31">
        <f t="shared" si="27"/>
        <v>59.565735835529523</v>
      </c>
      <c r="BV45" s="31">
        <f t="shared" si="39"/>
        <v>81.525389479041792</v>
      </c>
      <c r="BW45" s="31">
        <f t="shared" si="35"/>
        <v>125.22805662613608</v>
      </c>
      <c r="BX45" s="32">
        <f t="shared" si="15"/>
        <v>59.565735835529523</v>
      </c>
      <c r="BY45" s="33">
        <f t="shared" si="16"/>
        <v>1</v>
      </c>
      <c r="BZ45" s="47"/>
      <c r="CA45" s="47"/>
      <c r="CB45" s="47"/>
      <c r="CC45" s="47"/>
      <c r="CD45" s="47"/>
      <c r="CE45" s="47"/>
      <c r="CF45" s="46"/>
      <c r="CI45" s="51"/>
      <c r="CJ45" s="57">
        <v>30</v>
      </c>
      <c r="CK45" s="58">
        <v>87.8</v>
      </c>
      <c r="CL45" s="58">
        <v>4.2</v>
      </c>
      <c r="CM45" s="59">
        <v>125.89254117941677</v>
      </c>
      <c r="CN45" s="31">
        <f t="shared" si="28"/>
        <v>55.778919694589014</v>
      </c>
      <c r="CO45" s="31">
        <f t="shared" si="40"/>
        <v>79.482726075237721</v>
      </c>
      <c r="CP45" s="31">
        <f t="shared" si="36"/>
        <v>118.71163971203009</v>
      </c>
      <c r="CQ45" s="32">
        <f t="shared" si="18"/>
        <v>55.778919694589014</v>
      </c>
      <c r="CR45" s="33">
        <f t="shared" si="19"/>
        <v>1</v>
      </c>
      <c r="CS45" s="47"/>
      <c r="CT45" s="47"/>
      <c r="CU45" s="47"/>
      <c r="CV45" s="47"/>
      <c r="CW45" s="47"/>
      <c r="CX45" s="47"/>
      <c r="CY45" s="46"/>
      <c r="DB45" s="51"/>
      <c r="DC45" s="57">
        <v>30</v>
      </c>
      <c r="DD45" s="58">
        <v>87.8</v>
      </c>
      <c r="DE45" s="58">
        <v>4.2</v>
      </c>
      <c r="DF45" s="59">
        <v>125.89254117941677</v>
      </c>
      <c r="DG45" s="31">
        <f t="shared" si="30"/>
        <v>54.836633268588017</v>
      </c>
      <c r="DH45" s="31">
        <f t="shared" si="41"/>
        <v>78.142115663427788</v>
      </c>
      <c r="DI45" s="31">
        <f t="shared" si="37"/>
        <v>113.62364737180977</v>
      </c>
      <c r="DJ45" s="32">
        <f t="shared" si="43"/>
        <v>54.836633268588017</v>
      </c>
      <c r="DK45" s="33">
        <f t="shared" si="22"/>
        <v>1</v>
      </c>
      <c r="DL45" s="47"/>
      <c r="DM45" s="47"/>
      <c r="DN45" s="47"/>
      <c r="DO45" s="47"/>
      <c r="DP45" s="47"/>
      <c r="DQ45" s="47"/>
      <c r="DR45" s="46"/>
      <c r="DU45" s="51"/>
      <c r="DV45" s="57">
        <v>30</v>
      </c>
      <c r="DW45" s="58">
        <v>87.8</v>
      </c>
      <c r="DX45" s="58">
        <v>4.2</v>
      </c>
      <c r="DY45" s="59">
        <v>125.89254117941677</v>
      </c>
      <c r="DZ45" s="31">
        <f t="shared" si="32"/>
        <v>96.447301065814216</v>
      </c>
      <c r="EA45" s="31">
        <f t="shared" si="42"/>
        <v>78.142115663427788</v>
      </c>
      <c r="EB45" s="31">
        <f t="shared" si="38"/>
        <v>109.52986522267432</v>
      </c>
      <c r="EC45" s="32">
        <f t="shared" si="44"/>
        <v>78.142115663427788</v>
      </c>
      <c r="ED45" s="33">
        <f t="shared" si="24"/>
        <v>2</v>
      </c>
      <c r="EE45" s="47"/>
      <c r="EF45" s="47"/>
      <c r="EG45" s="47"/>
      <c r="EH45" s="47"/>
      <c r="EI45" s="47"/>
      <c r="EJ45" s="47"/>
      <c r="EK45" s="46"/>
    </row>
    <row r="46" spans="1:141" ht="15.5">
      <c r="K46" s="51"/>
      <c r="L46" s="18">
        <v>31</v>
      </c>
      <c r="M46" s="48">
        <v>86.2</v>
      </c>
      <c r="N46" s="48">
        <v>2.65</v>
      </c>
      <c r="O46" s="49">
        <v>21.134890398366473</v>
      </c>
      <c r="P46" s="31">
        <f t="shared" si="0"/>
        <v>11.990235428839755</v>
      </c>
      <c r="Q46" s="31">
        <f t="shared" si="1"/>
        <v>76.630794180469678</v>
      </c>
      <c r="R46" s="31">
        <f t="shared" si="2"/>
        <v>88.792714183940589</v>
      </c>
      <c r="S46" s="32">
        <f t="shared" si="3"/>
        <v>11.990235428839755</v>
      </c>
      <c r="T46" s="33">
        <f t="shared" si="4"/>
        <v>1</v>
      </c>
      <c r="U46" s="47"/>
      <c r="V46" s="47"/>
      <c r="W46" s="47"/>
      <c r="X46" s="47"/>
      <c r="Y46" s="47"/>
      <c r="Z46" s="47"/>
      <c r="AA46" s="46"/>
      <c r="AD46" s="51"/>
      <c r="AE46" s="18">
        <v>31</v>
      </c>
      <c r="AF46" s="48">
        <v>86.2</v>
      </c>
      <c r="AG46" s="48">
        <v>2.65</v>
      </c>
      <c r="AH46" s="49">
        <v>21.134890398366473</v>
      </c>
      <c r="AI46" s="31">
        <f t="shared" si="25"/>
        <v>55.685257555282483</v>
      </c>
      <c r="AJ46" s="31">
        <f t="shared" si="5"/>
        <v>81.012415265352601</v>
      </c>
      <c r="AK46" s="31">
        <f t="shared" si="6"/>
        <v>88.792714183940589</v>
      </c>
      <c r="AL46" s="32">
        <f t="shared" si="7"/>
        <v>55.685257555282483</v>
      </c>
      <c r="AM46" s="33">
        <f t="shared" si="8"/>
        <v>1</v>
      </c>
      <c r="AN46" s="47"/>
      <c r="AO46" s="47"/>
      <c r="AP46" s="47"/>
      <c r="AQ46" s="47"/>
      <c r="AR46" s="47"/>
      <c r="AS46" s="47"/>
      <c r="AT46" s="46"/>
      <c r="AW46" s="51"/>
      <c r="AX46" s="18">
        <v>31</v>
      </c>
      <c r="AY46" s="48">
        <v>86.2</v>
      </c>
      <c r="AZ46" s="48">
        <v>2.65</v>
      </c>
      <c r="BA46" s="49">
        <v>21.134890398366473</v>
      </c>
      <c r="BB46" s="31">
        <f t="shared" si="26"/>
        <v>61.420822649271528</v>
      </c>
      <c r="BC46" s="31">
        <f t="shared" si="9"/>
        <v>87.350989548119472</v>
      </c>
      <c r="BD46" s="31">
        <f t="shared" si="10"/>
        <v>74.93419693848476</v>
      </c>
      <c r="BE46" s="32">
        <f t="shared" si="11"/>
        <v>61.420822649271528</v>
      </c>
      <c r="BF46" s="33">
        <f t="shared" si="12"/>
        <v>1</v>
      </c>
      <c r="BG46" s="47"/>
      <c r="BH46" s="47"/>
      <c r="BI46" s="47"/>
      <c r="BJ46" s="47"/>
      <c r="BK46" s="47"/>
      <c r="BL46" s="47"/>
      <c r="BM46" s="46"/>
      <c r="BP46" s="51"/>
      <c r="BQ46" s="18">
        <v>31</v>
      </c>
      <c r="BR46" s="48">
        <v>86.2</v>
      </c>
      <c r="BS46" s="48">
        <v>2.65</v>
      </c>
      <c r="BT46" s="49">
        <v>21.134890398366473</v>
      </c>
      <c r="BU46" s="31">
        <f t="shared" si="27"/>
        <v>61.420822649271528</v>
      </c>
      <c r="BV46" s="31">
        <f t="shared" si="39"/>
        <v>103.4858328623928</v>
      </c>
      <c r="BW46" s="31">
        <f t="shared" si="35"/>
        <v>69.876517711029649</v>
      </c>
      <c r="BX46" s="32">
        <f t="shared" si="15"/>
        <v>61.420822649271528</v>
      </c>
      <c r="BY46" s="33">
        <f t="shared" si="16"/>
        <v>1</v>
      </c>
      <c r="BZ46" s="47"/>
      <c r="CA46" s="47"/>
      <c r="CB46" s="47"/>
      <c r="CC46" s="47"/>
      <c r="CD46" s="47"/>
      <c r="CE46" s="47"/>
      <c r="CF46" s="46"/>
      <c r="CI46" s="51"/>
      <c r="CJ46" s="57">
        <v>31</v>
      </c>
      <c r="CK46" s="58">
        <v>86.2</v>
      </c>
      <c r="CL46" s="58">
        <v>2.65</v>
      </c>
      <c r="CM46" s="59">
        <v>21.134890398366473</v>
      </c>
      <c r="CN46" s="31">
        <f t="shared" si="28"/>
        <v>74.257594927184414</v>
      </c>
      <c r="CO46" s="31">
        <f t="shared" si="40"/>
        <v>110.19784582036648</v>
      </c>
      <c r="CP46" s="31">
        <f t="shared" si="36"/>
        <v>63.083811804815319</v>
      </c>
      <c r="CQ46" s="32">
        <f t="shared" si="18"/>
        <v>63.083811804815319</v>
      </c>
      <c r="CR46" s="33">
        <f t="shared" si="19"/>
        <v>3</v>
      </c>
      <c r="CS46" s="47"/>
      <c r="CT46" s="47"/>
      <c r="CU46" s="47"/>
      <c r="CV46" s="47"/>
      <c r="CW46" s="47"/>
      <c r="CX46" s="47"/>
      <c r="CY46" s="46"/>
      <c r="DB46" s="51"/>
      <c r="DC46" s="57">
        <v>31</v>
      </c>
      <c r="DD46" s="58">
        <v>86.2</v>
      </c>
      <c r="DE46" s="58">
        <v>2.65</v>
      </c>
      <c r="DF46" s="59">
        <v>21.134890398366473</v>
      </c>
      <c r="DG46" s="31">
        <f t="shared" si="30"/>
        <v>105.60622256317359</v>
      </c>
      <c r="DH46" s="31">
        <f t="shared" si="41"/>
        <v>113.50166225458234</v>
      </c>
      <c r="DI46" s="31">
        <f t="shared" si="37"/>
        <v>54.887389914376612</v>
      </c>
      <c r="DJ46" s="32">
        <f t="shared" si="43"/>
        <v>54.887389914376612</v>
      </c>
      <c r="DK46" s="33">
        <f t="shared" si="22"/>
        <v>3</v>
      </c>
      <c r="DL46" s="47"/>
      <c r="DM46" s="47"/>
      <c r="DN46" s="47"/>
      <c r="DO46" s="47"/>
      <c r="DP46" s="47"/>
      <c r="DQ46" s="47"/>
      <c r="DR46" s="46"/>
      <c r="DU46" s="51"/>
      <c r="DV46" s="57">
        <v>31</v>
      </c>
      <c r="DW46" s="58">
        <v>86.2</v>
      </c>
      <c r="DX46" s="58">
        <v>2.65</v>
      </c>
      <c r="DY46" s="59">
        <v>21.134890398366473</v>
      </c>
      <c r="DZ46" s="31">
        <f t="shared" si="32"/>
        <v>174.15402423343681</v>
      </c>
      <c r="EA46" s="31">
        <f t="shared" si="42"/>
        <v>113.50166225458234</v>
      </c>
      <c r="EB46" s="31">
        <f t="shared" si="38"/>
        <v>46.937989653506683</v>
      </c>
      <c r="EC46" s="32">
        <f t="shared" si="44"/>
        <v>46.937989653506683</v>
      </c>
      <c r="ED46" s="33">
        <f t="shared" si="24"/>
        <v>3</v>
      </c>
      <c r="EE46" s="47"/>
      <c r="EF46" s="47"/>
      <c r="EG46" s="47"/>
      <c r="EH46" s="47"/>
      <c r="EI46" s="47"/>
      <c r="EJ46" s="47"/>
      <c r="EK46" s="46"/>
    </row>
    <row r="47" spans="1:141" ht="15.5">
      <c r="K47" s="51"/>
      <c r="L47" s="18">
        <v>32</v>
      </c>
      <c r="M47" s="48">
        <v>93.9</v>
      </c>
      <c r="N47" s="48">
        <v>2.52</v>
      </c>
      <c r="O47" s="49">
        <v>18.197008586099841</v>
      </c>
      <c r="P47" s="31">
        <f t="shared" si="0"/>
        <v>14.596998281232779</v>
      </c>
      <c r="Q47" s="31">
        <f t="shared" si="1"/>
        <v>84.059353111931784</v>
      </c>
      <c r="R47" s="31">
        <f t="shared" si="2"/>
        <v>95.680152181539668</v>
      </c>
      <c r="S47" s="32">
        <f t="shared" si="3"/>
        <v>14.596998281232779</v>
      </c>
      <c r="T47" s="33">
        <f t="shared" si="4"/>
        <v>1</v>
      </c>
      <c r="U47" s="47"/>
      <c r="V47" s="47"/>
      <c r="W47" s="47"/>
      <c r="X47" s="47"/>
      <c r="Y47" s="47"/>
      <c r="Z47" s="47"/>
      <c r="AA47" s="46"/>
      <c r="AD47" s="51"/>
      <c r="AE47" s="18">
        <v>32</v>
      </c>
      <c r="AF47" s="48">
        <v>93.9</v>
      </c>
      <c r="AG47" s="48">
        <v>2.52</v>
      </c>
      <c r="AH47" s="49">
        <v>18.197008586099841</v>
      </c>
      <c r="AI47" s="31">
        <f t="shared" si="25"/>
        <v>55.251275418447669</v>
      </c>
      <c r="AJ47" s="31">
        <f t="shared" si="5"/>
        <v>89.220384076433731</v>
      </c>
      <c r="AK47" s="31">
        <f t="shared" si="6"/>
        <v>95.680152181539668</v>
      </c>
      <c r="AL47" s="32">
        <f t="shared" si="7"/>
        <v>55.251275418447669</v>
      </c>
      <c r="AM47" s="33">
        <f t="shared" si="8"/>
        <v>1</v>
      </c>
      <c r="AN47" s="47"/>
      <c r="AO47" s="47"/>
      <c r="AP47" s="47"/>
      <c r="AQ47" s="47"/>
      <c r="AR47" s="47"/>
      <c r="AS47" s="47"/>
      <c r="AT47" s="46"/>
      <c r="AW47" s="51"/>
      <c r="AX47" s="18">
        <v>32</v>
      </c>
      <c r="AY47" s="48">
        <v>93.9</v>
      </c>
      <c r="AZ47" s="48">
        <v>2.52</v>
      </c>
      <c r="BA47" s="49">
        <v>18.197008586099841</v>
      </c>
      <c r="BB47" s="31">
        <f t="shared" si="26"/>
        <v>60.611750874172053</v>
      </c>
      <c r="BC47" s="31">
        <f t="shared" si="9"/>
        <v>95.308548662658197</v>
      </c>
      <c r="BD47" s="31">
        <f t="shared" si="10"/>
        <v>82.505977950389351</v>
      </c>
      <c r="BE47" s="32">
        <f t="shared" si="11"/>
        <v>60.611750874172053</v>
      </c>
      <c r="BF47" s="33">
        <f t="shared" si="12"/>
        <v>1</v>
      </c>
      <c r="BG47" s="47"/>
      <c r="BH47" s="47"/>
      <c r="BI47" s="47"/>
      <c r="BJ47" s="47"/>
      <c r="BK47" s="47"/>
      <c r="BL47" s="47"/>
      <c r="BM47" s="46"/>
      <c r="BP47" s="51"/>
      <c r="BQ47" s="18">
        <v>32</v>
      </c>
      <c r="BR47" s="48">
        <v>93.9</v>
      </c>
      <c r="BS47" s="48">
        <v>2.52</v>
      </c>
      <c r="BT47" s="49">
        <v>18.197008586099841</v>
      </c>
      <c r="BU47" s="31">
        <f t="shared" si="27"/>
        <v>60.611750874172053</v>
      </c>
      <c r="BV47" s="31">
        <f t="shared" si="39"/>
        <v>111.07164019796372</v>
      </c>
      <c r="BW47" s="31">
        <f t="shared" si="35"/>
        <v>77.702427741939744</v>
      </c>
      <c r="BX47" s="32">
        <f t="shared" si="15"/>
        <v>60.611750874172053</v>
      </c>
      <c r="BY47" s="33">
        <f t="shared" si="16"/>
        <v>1</v>
      </c>
      <c r="BZ47" s="47"/>
      <c r="CA47" s="47"/>
      <c r="CB47" s="47"/>
      <c r="CC47" s="47"/>
      <c r="CD47" s="47"/>
      <c r="CE47" s="47"/>
      <c r="CF47" s="46"/>
      <c r="CI47" s="51"/>
      <c r="CJ47" s="57">
        <v>32</v>
      </c>
      <c r="CK47" s="58">
        <v>93.9</v>
      </c>
      <c r="CL47" s="58">
        <v>2.52</v>
      </c>
      <c r="CM47" s="59">
        <v>18.197008586099841</v>
      </c>
      <c r="CN47" s="31">
        <f t="shared" si="28"/>
        <v>73.180849111509232</v>
      </c>
      <c r="CO47" s="31">
        <f t="shared" si="40"/>
        <v>117.62095336527125</v>
      </c>
      <c r="CP47" s="31">
        <f t="shared" si="36"/>
        <v>71.033626864178203</v>
      </c>
      <c r="CQ47" s="32">
        <f t="shared" si="18"/>
        <v>71.033626864178203</v>
      </c>
      <c r="CR47" s="33">
        <f t="shared" si="19"/>
        <v>3</v>
      </c>
      <c r="CS47" s="47"/>
      <c r="CT47" s="47"/>
      <c r="CU47" s="47"/>
      <c r="CV47" s="47"/>
      <c r="CW47" s="47"/>
      <c r="CX47" s="47"/>
      <c r="CY47" s="46"/>
      <c r="DB47" s="51"/>
      <c r="DC47" s="57">
        <v>32</v>
      </c>
      <c r="DD47" s="58">
        <v>93.9</v>
      </c>
      <c r="DE47" s="58">
        <v>2.52</v>
      </c>
      <c r="DF47" s="59">
        <v>18.197008586099841</v>
      </c>
      <c r="DG47" s="31">
        <f t="shared" si="30"/>
        <v>104.46276553915823</v>
      </c>
      <c r="DH47" s="31">
        <f t="shared" si="41"/>
        <v>120.82397094966423</v>
      </c>
      <c r="DI47" s="31">
        <f t="shared" si="37"/>
        <v>62.89688935862906</v>
      </c>
      <c r="DJ47" s="32">
        <f t="shared" si="43"/>
        <v>62.89688935862906</v>
      </c>
      <c r="DK47" s="33">
        <f t="shared" si="22"/>
        <v>3</v>
      </c>
      <c r="DL47" s="47"/>
      <c r="DM47" s="47"/>
      <c r="DN47" s="47"/>
      <c r="DO47" s="47"/>
      <c r="DP47" s="47"/>
      <c r="DQ47" s="47"/>
      <c r="DR47" s="46"/>
      <c r="DU47" s="51"/>
      <c r="DV47" s="57">
        <v>32</v>
      </c>
      <c r="DW47" s="58">
        <v>93.9</v>
      </c>
      <c r="DX47" s="58">
        <v>2.52</v>
      </c>
      <c r="DY47" s="59">
        <v>18.197008586099841</v>
      </c>
      <c r="DZ47" s="31">
        <f t="shared" si="32"/>
        <v>173.09902434841854</v>
      </c>
      <c r="EA47" s="31">
        <f t="shared" si="42"/>
        <v>120.82397094966423</v>
      </c>
      <c r="EB47" s="31">
        <f t="shared" si="38"/>
        <v>54.99745235177425</v>
      </c>
      <c r="EC47" s="32">
        <f t="shared" si="44"/>
        <v>54.99745235177425</v>
      </c>
      <c r="ED47" s="33">
        <f t="shared" si="24"/>
        <v>3</v>
      </c>
      <c r="EE47" s="47"/>
      <c r="EF47" s="47"/>
      <c r="EG47" s="47"/>
      <c r="EH47" s="47"/>
      <c r="EI47" s="47"/>
      <c r="EJ47" s="47"/>
      <c r="EK47" s="46"/>
    </row>
    <row r="48" spans="1:141" ht="15.5">
      <c r="K48" s="51"/>
      <c r="L48" s="18">
        <v>33</v>
      </c>
      <c r="M48" s="48">
        <v>37.9</v>
      </c>
      <c r="N48" s="48">
        <v>2.94</v>
      </c>
      <c r="O48" s="49">
        <v>29.512092266663863</v>
      </c>
      <c r="P48" s="31">
        <f t="shared" si="0"/>
        <v>52.577213371993288</v>
      </c>
      <c r="Q48" s="31">
        <f t="shared" si="1"/>
        <v>32.411702996164024</v>
      </c>
      <c r="R48" s="31">
        <f t="shared" si="2"/>
        <v>48.12501625928121</v>
      </c>
      <c r="S48" s="32">
        <f t="shared" si="3"/>
        <v>32.411702996164024</v>
      </c>
      <c r="T48" s="33">
        <f t="shared" si="4"/>
        <v>2</v>
      </c>
      <c r="U48" s="47"/>
      <c r="V48" s="47"/>
      <c r="W48" s="47"/>
      <c r="X48" s="47"/>
      <c r="Y48" s="47"/>
      <c r="Z48" s="47"/>
      <c r="AA48" s="46"/>
      <c r="AD48" s="51"/>
      <c r="AE48" s="18">
        <v>33</v>
      </c>
      <c r="AF48" s="48">
        <v>37.9</v>
      </c>
      <c r="AG48" s="48">
        <v>2.94</v>
      </c>
      <c r="AH48" s="49">
        <v>29.512092266663863</v>
      </c>
      <c r="AI48" s="31">
        <f t="shared" si="25"/>
        <v>84.96793699524153</v>
      </c>
      <c r="AJ48" s="31">
        <f t="shared" si="5"/>
        <v>36.762785701427717</v>
      </c>
      <c r="AK48" s="31">
        <f t="shared" si="6"/>
        <v>48.12501625928121</v>
      </c>
      <c r="AL48" s="32">
        <f t="shared" si="7"/>
        <v>36.762785701427717</v>
      </c>
      <c r="AM48" s="33">
        <f t="shared" si="8"/>
        <v>2</v>
      </c>
      <c r="AN48" s="47"/>
      <c r="AO48" s="47"/>
      <c r="AP48" s="47"/>
      <c r="AQ48" s="47"/>
      <c r="AR48" s="47"/>
      <c r="AS48" s="47"/>
      <c r="AT48" s="46"/>
      <c r="AW48" s="51"/>
      <c r="AX48" s="18">
        <v>33</v>
      </c>
      <c r="AY48" s="48">
        <v>37.9</v>
      </c>
      <c r="AZ48" s="48">
        <v>2.94</v>
      </c>
      <c r="BA48" s="49">
        <v>29.512092266663863</v>
      </c>
      <c r="BB48" s="31">
        <f t="shared" si="26"/>
        <v>91.032732404504657</v>
      </c>
      <c r="BC48" s="31">
        <f t="shared" si="9"/>
        <v>48.906027625056481</v>
      </c>
      <c r="BD48" s="31">
        <f t="shared" si="10"/>
        <v>29.535870151167273</v>
      </c>
      <c r="BE48" s="32">
        <f t="shared" si="11"/>
        <v>29.535870151167273</v>
      </c>
      <c r="BF48" s="33">
        <f t="shared" si="12"/>
        <v>3</v>
      </c>
      <c r="BG48" s="47"/>
      <c r="BH48" s="47"/>
      <c r="BI48" s="47"/>
      <c r="BJ48" s="47"/>
      <c r="BK48" s="47"/>
      <c r="BL48" s="47"/>
      <c r="BM48" s="46"/>
      <c r="BP48" s="51"/>
      <c r="BQ48" s="18">
        <v>33</v>
      </c>
      <c r="BR48" s="48">
        <v>37.9</v>
      </c>
      <c r="BS48" s="48">
        <v>2.94</v>
      </c>
      <c r="BT48" s="49">
        <v>29.512092266663863</v>
      </c>
      <c r="BU48" s="31">
        <f t="shared" si="27"/>
        <v>91.032732404504657</v>
      </c>
      <c r="BV48" s="31">
        <f t="shared" si="39"/>
        <v>69.252629125524365</v>
      </c>
      <c r="BW48" s="31">
        <f t="shared" si="35"/>
        <v>22.497023145362679</v>
      </c>
      <c r="BX48" s="32">
        <f t="shared" si="15"/>
        <v>22.497023145362679</v>
      </c>
      <c r="BY48" s="33">
        <f t="shared" si="16"/>
        <v>3</v>
      </c>
      <c r="BZ48" s="47"/>
      <c r="CA48" s="47"/>
      <c r="CB48" s="47"/>
      <c r="CC48" s="47"/>
      <c r="CD48" s="47"/>
      <c r="CE48" s="47"/>
      <c r="CF48" s="46"/>
      <c r="CI48" s="51"/>
      <c r="CJ48" s="57">
        <v>33</v>
      </c>
      <c r="CK48" s="58">
        <v>37.9</v>
      </c>
      <c r="CL48" s="58">
        <v>2.94</v>
      </c>
      <c r="CM48" s="59">
        <v>29.512092266663863</v>
      </c>
      <c r="CN48" s="31">
        <f t="shared" si="28"/>
        <v>103.01363632707503</v>
      </c>
      <c r="CO48" s="31">
        <f t="shared" si="40"/>
        <v>77.467241607727559</v>
      </c>
      <c r="CP48" s="31">
        <f t="shared" si="36"/>
        <v>14.944296416166758</v>
      </c>
      <c r="CQ48" s="32">
        <f t="shared" si="18"/>
        <v>14.944296416166758</v>
      </c>
      <c r="CR48" s="33">
        <f t="shared" si="19"/>
        <v>3</v>
      </c>
      <c r="CS48" s="47"/>
      <c r="CT48" s="47"/>
      <c r="CU48" s="47"/>
      <c r="CV48" s="47"/>
      <c r="CW48" s="47"/>
      <c r="CX48" s="47"/>
      <c r="CY48" s="46"/>
      <c r="DB48" s="51"/>
      <c r="DC48" s="57">
        <v>33</v>
      </c>
      <c r="DD48" s="58">
        <v>37.9</v>
      </c>
      <c r="DE48" s="58">
        <v>2.94</v>
      </c>
      <c r="DF48" s="59">
        <v>29.512092266663863</v>
      </c>
      <c r="DG48" s="31">
        <f t="shared" si="30"/>
        <v>131.55836331380831</v>
      </c>
      <c r="DH48" s="31">
        <f t="shared" si="41"/>
        <v>81.710452521964228</v>
      </c>
      <c r="DI48" s="31">
        <f t="shared" si="37"/>
        <v>6.6999357873598431</v>
      </c>
      <c r="DJ48" s="32">
        <f t="shared" si="43"/>
        <v>6.6999357873598431</v>
      </c>
      <c r="DK48" s="33">
        <f t="shared" si="22"/>
        <v>3</v>
      </c>
      <c r="DL48" s="47"/>
      <c r="DM48" s="47"/>
      <c r="DN48" s="47"/>
      <c r="DO48" s="47"/>
      <c r="DP48" s="47"/>
      <c r="DQ48" s="47"/>
      <c r="DR48" s="46"/>
      <c r="DU48" s="51"/>
      <c r="DV48" s="57">
        <v>33</v>
      </c>
      <c r="DW48" s="58">
        <v>37.9</v>
      </c>
      <c r="DX48" s="58">
        <v>2.94</v>
      </c>
      <c r="DY48" s="59">
        <v>29.512092266663863</v>
      </c>
      <c r="DZ48" s="31">
        <f t="shared" si="32"/>
        <v>196.22048435087831</v>
      </c>
      <c r="EA48" s="31">
        <f t="shared" si="42"/>
        <v>81.710452521964228</v>
      </c>
      <c r="EB48" s="31">
        <f t="shared" si="38"/>
        <v>2.700029777517357</v>
      </c>
      <c r="EC48" s="32">
        <f t="shared" si="44"/>
        <v>2.700029777517357</v>
      </c>
      <c r="ED48" s="33">
        <f t="shared" si="24"/>
        <v>3</v>
      </c>
      <c r="EE48" s="47"/>
      <c r="EF48" s="47"/>
      <c r="EG48" s="47"/>
      <c r="EH48" s="47"/>
      <c r="EI48" s="47"/>
      <c r="EJ48" s="47"/>
      <c r="EK48" s="46"/>
    </row>
    <row r="49" spans="11:141" ht="15.5">
      <c r="K49" s="51"/>
      <c r="L49" s="18">
        <v>34</v>
      </c>
      <c r="M49" s="48">
        <v>136.19999999999999</v>
      </c>
      <c r="N49" s="48">
        <v>2.6</v>
      </c>
      <c r="O49" s="49">
        <v>19.952623149688804</v>
      </c>
      <c r="P49" s="31">
        <f t="shared" si="0"/>
        <v>47.45254113885877</v>
      </c>
      <c r="Q49" s="31">
        <f t="shared" si="1"/>
        <v>126.39017573833266</v>
      </c>
      <c r="R49" s="31">
        <f t="shared" si="2"/>
        <v>137.67827414139637</v>
      </c>
      <c r="S49" s="32">
        <f t="shared" si="3"/>
        <v>47.45254113885877</v>
      </c>
      <c r="T49" s="33">
        <f t="shared" si="4"/>
        <v>1</v>
      </c>
      <c r="U49" s="47"/>
      <c r="V49" s="47"/>
      <c r="W49" s="47"/>
      <c r="X49" s="47"/>
      <c r="Y49" s="47"/>
      <c r="Z49" s="47"/>
      <c r="AA49" s="46"/>
      <c r="AD49" s="51"/>
      <c r="AE49" s="18">
        <v>34</v>
      </c>
      <c r="AF49" s="48">
        <v>136.19999999999999</v>
      </c>
      <c r="AG49" s="48">
        <v>2.6</v>
      </c>
      <c r="AH49" s="49">
        <v>19.952623149688804</v>
      </c>
      <c r="AI49" s="31">
        <f t="shared" si="25"/>
        <v>55.593932919011245</v>
      </c>
      <c r="AJ49" s="31">
        <f t="shared" si="5"/>
        <v>128.09321690477293</v>
      </c>
      <c r="AK49" s="31">
        <f t="shared" si="6"/>
        <v>137.67827414139637</v>
      </c>
      <c r="AL49" s="32">
        <f t="shared" si="7"/>
        <v>55.593932919011245</v>
      </c>
      <c r="AM49" s="33">
        <f t="shared" si="8"/>
        <v>1</v>
      </c>
      <c r="AN49" s="47"/>
      <c r="AO49" s="47"/>
      <c r="AP49" s="47"/>
      <c r="AQ49" s="47"/>
      <c r="AR49" s="47"/>
      <c r="AS49" s="47"/>
      <c r="AT49" s="46"/>
      <c r="AW49" s="51"/>
      <c r="AX49" s="18">
        <v>34</v>
      </c>
      <c r="AY49" s="48">
        <v>136.19999999999999</v>
      </c>
      <c r="AZ49" s="48">
        <v>2.6</v>
      </c>
      <c r="BA49" s="49">
        <v>19.952623149688804</v>
      </c>
      <c r="BB49" s="31">
        <f t="shared" si="26"/>
        <v>57.395725284199372</v>
      </c>
      <c r="BC49" s="31">
        <f t="shared" si="9"/>
        <v>131.37755026214666</v>
      </c>
      <c r="BD49" s="31">
        <f t="shared" si="10"/>
        <v>124.83666652698714</v>
      </c>
      <c r="BE49" s="32">
        <f t="shared" si="11"/>
        <v>57.395725284199372</v>
      </c>
      <c r="BF49" s="33">
        <f t="shared" si="12"/>
        <v>1</v>
      </c>
      <c r="BG49" s="47"/>
      <c r="BH49" s="47"/>
      <c r="BI49" s="47"/>
      <c r="BJ49" s="47"/>
      <c r="BK49" s="47"/>
      <c r="BL49" s="47"/>
      <c r="BM49" s="46"/>
      <c r="BP49" s="51"/>
      <c r="BQ49" s="18">
        <v>34</v>
      </c>
      <c r="BR49" s="48">
        <v>136.19999999999999</v>
      </c>
      <c r="BS49" s="48">
        <v>2.6</v>
      </c>
      <c r="BT49" s="49">
        <v>19.952623149688804</v>
      </c>
      <c r="BU49" s="31">
        <f t="shared" si="27"/>
        <v>57.395725284199372</v>
      </c>
      <c r="BV49" s="31">
        <f t="shared" si="39"/>
        <v>143.97005813622474</v>
      </c>
      <c r="BW49" s="31">
        <f t="shared" si="35"/>
        <v>119.89028297836855</v>
      </c>
      <c r="BX49" s="32">
        <f t="shared" si="15"/>
        <v>57.395725284199372</v>
      </c>
      <c r="BY49" s="33">
        <f t="shared" si="16"/>
        <v>1</v>
      </c>
      <c r="BZ49" s="47"/>
      <c r="CA49" s="47"/>
      <c r="CB49" s="47"/>
      <c r="CC49" s="47"/>
      <c r="CD49" s="47"/>
      <c r="CE49" s="47"/>
      <c r="CF49" s="46"/>
      <c r="CI49" s="51"/>
      <c r="CJ49" s="57">
        <v>34</v>
      </c>
      <c r="CK49" s="58">
        <v>136.19999999999999</v>
      </c>
      <c r="CL49" s="58">
        <v>2.6</v>
      </c>
      <c r="CM49" s="59">
        <v>19.952623149688804</v>
      </c>
      <c r="CN49" s="31">
        <f t="shared" si="28"/>
        <v>65.408340931068992</v>
      </c>
      <c r="CO49" s="31">
        <f t="shared" si="40"/>
        <v>149.2393900268226</v>
      </c>
      <c r="CP49" s="31">
        <f t="shared" si="36"/>
        <v>113.05219428919526</v>
      </c>
      <c r="CQ49" s="32">
        <f t="shared" si="18"/>
        <v>65.408340931068992</v>
      </c>
      <c r="CR49" s="33">
        <f t="shared" si="19"/>
        <v>1</v>
      </c>
      <c r="CS49" s="47"/>
      <c r="CT49" s="47"/>
      <c r="CU49" s="47"/>
      <c r="CV49" s="47"/>
      <c r="CW49" s="47"/>
      <c r="CX49" s="47"/>
      <c r="CY49" s="46"/>
      <c r="DB49" s="51"/>
      <c r="DC49" s="57">
        <v>34</v>
      </c>
      <c r="DD49" s="58">
        <v>136.19999999999999</v>
      </c>
      <c r="DE49" s="58">
        <v>2.6</v>
      </c>
      <c r="DF49" s="59">
        <v>19.952623149688804</v>
      </c>
      <c r="DG49" s="31">
        <f t="shared" si="30"/>
        <v>91.734070226119954</v>
      </c>
      <c r="DH49" s="31">
        <f t="shared" si="41"/>
        <v>151.68850906401923</v>
      </c>
      <c r="DI49" s="31">
        <f t="shared" si="37"/>
        <v>104.80514176267511</v>
      </c>
      <c r="DJ49" s="32">
        <f t="shared" si="43"/>
        <v>91.734070226119954</v>
      </c>
      <c r="DK49" s="33">
        <f t="shared" si="22"/>
        <v>1</v>
      </c>
      <c r="DL49" s="47"/>
      <c r="DM49" s="47"/>
      <c r="DN49" s="47"/>
      <c r="DO49" s="47"/>
      <c r="DP49" s="47"/>
      <c r="DQ49" s="47"/>
      <c r="DR49" s="46"/>
      <c r="DU49" s="51"/>
      <c r="DV49" s="57">
        <v>34</v>
      </c>
      <c r="DW49" s="58">
        <v>136.19999999999999</v>
      </c>
      <c r="DX49" s="58">
        <v>2.6</v>
      </c>
      <c r="DY49" s="59">
        <v>19.952623149688804</v>
      </c>
      <c r="DZ49" s="31">
        <f t="shared" si="32"/>
        <v>156.80949654123873</v>
      </c>
      <c r="EA49" s="31">
        <f t="shared" si="42"/>
        <v>151.68850906401923</v>
      </c>
      <c r="EB49" s="31">
        <f t="shared" si="38"/>
        <v>96.798983692612211</v>
      </c>
      <c r="EC49" s="32">
        <f t="shared" si="44"/>
        <v>96.798983692612211</v>
      </c>
      <c r="ED49" s="33">
        <f t="shared" si="24"/>
        <v>3</v>
      </c>
      <c r="EE49" s="47"/>
      <c r="EF49" s="47"/>
      <c r="EG49" s="47"/>
      <c r="EH49" s="47"/>
      <c r="EI49" s="47"/>
      <c r="EJ49" s="47"/>
      <c r="EK49" s="46"/>
    </row>
    <row r="50" spans="11:141" ht="15.5">
      <c r="K50" s="51"/>
      <c r="L50" s="18">
        <v>35</v>
      </c>
      <c r="M50" s="48">
        <v>16.8</v>
      </c>
      <c r="N50" s="48">
        <v>2.39</v>
      </c>
      <c r="O50" s="49">
        <v>15.6675107010815</v>
      </c>
      <c r="P50" s="31">
        <f t="shared" si="0"/>
        <v>75.471682921940953</v>
      </c>
      <c r="Q50" s="31">
        <f t="shared" si="1"/>
        <v>7.2947424821423033</v>
      </c>
      <c r="R50" s="31">
        <f t="shared" si="2"/>
        <v>23.095951843743165</v>
      </c>
      <c r="S50" s="32">
        <f t="shared" si="3"/>
        <v>7.2947424821423033</v>
      </c>
      <c r="T50" s="33">
        <f t="shared" si="4"/>
        <v>2</v>
      </c>
      <c r="U50" s="47"/>
      <c r="V50" s="47"/>
      <c r="W50" s="47"/>
      <c r="X50" s="47"/>
      <c r="Y50" s="47"/>
      <c r="Z50" s="47"/>
      <c r="AA50" s="46"/>
      <c r="AD50" s="51"/>
      <c r="AE50" s="18">
        <v>35</v>
      </c>
      <c r="AF50" s="48">
        <v>16.8</v>
      </c>
      <c r="AG50" s="48">
        <v>2.39</v>
      </c>
      <c r="AH50" s="49">
        <v>15.6675107010815</v>
      </c>
      <c r="AI50" s="31">
        <f t="shared" si="25"/>
        <v>110.14295719101038</v>
      </c>
      <c r="AJ50" s="31">
        <f t="shared" si="5"/>
        <v>41.574851150011895</v>
      </c>
      <c r="AK50" s="31">
        <f t="shared" si="6"/>
        <v>23.095951843743165</v>
      </c>
      <c r="AL50" s="32">
        <f t="shared" si="7"/>
        <v>23.095951843743165</v>
      </c>
      <c r="AM50" s="33">
        <f t="shared" si="8"/>
        <v>3</v>
      </c>
      <c r="AN50" s="47"/>
      <c r="AO50" s="47"/>
      <c r="AP50" s="47"/>
      <c r="AQ50" s="47"/>
      <c r="AR50" s="47"/>
      <c r="AS50" s="47"/>
      <c r="AT50" s="46"/>
      <c r="AW50" s="51"/>
      <c r="AX50" s="18">
        <v>35</v>
      </c>
      <c r="AY50" s="48">
        <v>16.8</v>
      </c>
      <c r="AZ50" s="48">
        <v>2.39</v>
      </c>
      <c r="BA50" s="49">
        <v>15.6675107010815</v>
      </c>
      <c r="BB50" s="31">
        <f t="shared" si="26"/>
        <v>116.22518100871473</v>
      </c>
      <c r="BC50" s="31">
        <f t="shared" si="9"/>
        <v>57.659272551824031</v>
      </c>
      <c r="BD50" s="31">
        <f t="shared" si="10"/>
        <v>5.4447404398424215</v>
      </c>
      <c r="BE50" s="32">
        <f t="shared" si="11"/>
        <v>5.4447404398424215</v>
      </c>
      <c r="BF50" s="33">
        <f t="shared" si="12"/>
        <v>3</v>
      </c>
      <c r="BG50" s="47"/>
      <c r="BH50" s="47"/>
      <c r="BI50" s="47"/>
      <c r="BJ50" s="47"/>
      <c r="BK50" s="47"/>
      <c r="BL50" s="47"/>
      <c r="BM50" s="46"/>
      <c r="BP50" s="51"/>
      <c r="BQ50" s="18">
        <v>35</v>
      </c>
      <c r="BR50" s="48">
        <v>16.8</v>
      </c>
      <c r="BS50" s="48">
        <v>2.39</v>
      </c>
      <c r="BT50" s="49">
        <v>15.6675107010815</v>
      </c>
      <c r="BU50" s="31">
        <f t="shared" si="27"/>
        <v>116.22518100871473</v>
      </c>
      <c r="BV50" s="31">
        <f t="shared" si="39"/>
        <v>78.483738643777386</v>
      </c>
      <c r="BW50" s="31">
        <f t="shared" si="35"/>
        <v>7.4106936087960795</v>
      </c>
      <c r="BX50" s="32">
        <f t="shared" si="15"/>
        <v>7.4106936087960795</v>
      </c>
      <c r="BY50" s="33">
        <f t="shared" si="16"/>
        <v>3</v>
      </c>
      <c r="BZ50" s="47"/>
      <c r="CA50" s="47"/>
      <c r="CB50" s="47"/>
      <c r="CC50" s="47"/>
      <c r="CD50" s="47"/>
      <c r="CE50" s="47"/>
      <c r="CF50" s="46"/>
      <c r="CI50" s="51"/>
      <c r="CJ50" s="57">
        <v>35</v>
      </c>
      <c r="CK50" s="58">
        <v>16.8</v>
      </c>
      <c r="CL50" s="58">
        <v>2.39</v>
      </c>
      <c r="CM50" s="59">
        <v>15.6675107010815</v>
      </c>
      <c r="CN50" s="31">
        <f t="shared" si="28"/>
        <v>128.24898666690265</v>
      </c>
      <c r="CO50" s="31">
        <f t="shared" si="40"/>
        <v>86.948671794117814</v>
      </c>
      <c r="CP50" s="31">
        <f t="shared" si="36"/>
        <v>12.417627327254488</v>
      </c>
      <c r="CQ50" s="32">
        <f t="shared" si="18"/>
        <v>12.417627327254488</v>
      </c>
      <c r="CR50" s="33">
        <f t="shared" si="19"/>
        <v>3</v>
      </c>
      <c r="CS50" s="47"/>
      <c r="CT50" s="47"/>
      <c r="CU50" s="47"/>
      <c r="CV50" s="47"/>
      <c r="CW50" s="47"/>
      <c r="CX50" s="47"/>
      <c r="CY50" s="46"/>
      <c r="DB50" s="51"/>
      <c r="DC50" s="57">
        <v>35</v>
      </c>
      <c r="DD50" s="58">
        <v>16.8</v>
      </c>
      <c r="DE50" s="58">
        <v>2.39</v>
      </c>
      <c r="DF50" s="59">
        <v>15.6675107010815</v>
      </c>
      <c r="DG50" s="31">
        <f t="shared" si="30"/>
        <v>156.70637853567968</v>
      </c>
      <c r="DH50" s="31">
        <f t="shared" si="41"/>
        <v>91.4683787168225</v>
      </c>
      <c r="DI50" s="31">
        <f t="shared" si="37"/>
        <v>18.754700807218022</v>
      </c>
      <c r="DJ50" s="32">
        <f t="shared" si="43"/>
        <v>18.754700807218022</v>
      </c>
      <c r="DK50" s="33">
        <f t="shared" si="22"/>
        <v>3</v>
      </c>
      <c r="DL50" s="47"/>
      <c r="DM50" s="47"/>
      <c r="DN50" s="47"/>
      <c r="DO50" s="47"/>
      <c r="DP50" s="47"/>
      <c r="DQ50" s="47"/>
      <c r="DR50" s="46"/>
      <c r="DU50" s="51"/>
      <c r="DV50" s="57">
        <v>35</v>
      </c>
      <c r="DW50" s="58">
        <v>16.8</v>
      </c>
      <c r="DX50" s="58">
        <v>2.39</v>
      </c>
      <c r="DY50" s="59">
        <v>15.6675107010815</v>
      </c>
      <c r="DZ50" s="31">
        <f t="shared" si="32"/>
        <v>220.83767363628857</v>
      </c>
      <c r="EA50" s="31">
        <f t="shared" si="42"/>
        <v>91.4683787168225</v>
      </c>
      <c r="EB50" s="31">
        <f t="shared" si="38"/>
        <v>25.776540451211861</v>
      </c>
      <c r="EC50" s="32">
        <f t="shared" si="44"/>
        <v>25.776540451211861</v>
      </c>
      <c r="ED50" s="33">
        <f t="shared" si="24"/>
        <v>3</v>
      </c>
      <c r="EE50" s="47"/>
      <c r="EF50" s="47"/>
      <c r="EG50" s="47"/>
      <c r="EH50" s="47"/>
      <c r="EI50" s="47"/>
      <c r="EJ50" s="47"/>
      <c r="EK50" s="46"/>
    </row>
    <row r="51" spans="11:141" ht="15.5">
      <c r="K51" s="52"/>
      <c r="L51" s="18">
        <v>36</v>
      </c>
      <c r="M51" s="48">
        <v>55.2</v>
      </c>
      <c r="N51" s="48">
        <v>2.74</v>
      </c>
      <c r="O51" s="49">
        <v>23.442288153199236</v>
      </c>
      <c r="P51" s="31">
        <f t="shared" si="0"/>
        <v>36.312982139314265</v>
      </c>
      <c r="Q51" s="31">
        <f t="shared" si="1"/>
        <v>46.386216880240376</v>
      </c>
      <c r="R51" s="31">
        <f t="shared" si="2"/>
        <v>60.034060947578965</v>
      </c>
      <c r="S51" s="32">
        <f t="shared" si="3"/>
        <v>36.312982139314265</v>
      </c>
      <c r="T51" s="33">
        <f t="shared" si="4"/>
        <v>1</v>
      </c>
      <c r="U51" s="48"/>
      <c r="V51" s="48"/>
      <c r="W51" s="48"/>
      <c r="X51" s="48"/>
      <c r="Y51" s="48"/>
      <c r="Z51" s="48"/>
      <c r="AA51" s="53"/>
      <c r="AD51" s="52"/>
      <c r="AE51" s="18">
        <v>36</v>
      </c>
      <c r="AF51" s="48">
        <v>55.2</v>
      </c>
      <c r="AG51" s="48">
        <v>2.74</v>
      </c>
      <c r="AH51" s="49">
        <v>23.442288153199236</v>
      </c>
      <c r="AI51" s="31">
        <f t="shared" si="25"/>
        <v>73.95748566501824</v>
      </c>
      <c r="AJ51" s="31">
        <f t="shared" si="5"/>
        <v>53.5074344460958</v>
      </c>
      <c r="AK51" s="31">
        <f t="shared" si="6"/>
        <v>60.034060947578965</v>
      </c>
      <c r="AL51" s="32">
        <f t="shared" si="7"/>
        <v>53.5074344460958</v>
      </c>
      <c r="AM51" s="33">
        <f t="shared" si="8"/>
        <v>2</v>
      </c>
      <c r="AN51" s="48"/>
      <c r="AO51" s="48"/>
      <c r="AP51" s="48"/>
      <c r="AQ51" s="48"/>
      <c r="AR51" s="48"/>
      <c r="AS51" s="48"/>
      <c r="AT51" s="53"/>
      <c r="AW51" s="52"/>
      <c r="AX51" s="18">
        <v>36</v>
      </c>
      <c r="AY51" s="48">
        <v>55.2</v>
      </c>
      <c r="AZ51" s="48">
        <v>2.74</v>
      </c>
      <c r="BA51" s="49">
        <v>23.442288153199236</v>
      </c>
      <c r="BB51" s="31">
        <f t="shared" si="26"/>
        <v>80.12060947043642</v>
      </c>
      <c r="BC51" s="31">
        <f t="shared" si="9"/>
        <v>63.344126885705592</v>
      </c>
      <c r="BD51" s="31">
        <f t="shared" si="10"/>
        <v>44.342789224890879</v>
      </c>
      <c r="BE51" s="32">
        <f t="shared" si="11"/>
        <v>44.342789224890879</v>
      </c>
      <c r="BF51" s="33">
        <f t="shared" si="12"/>
        <v>3</v>
      </c>
      <c r="BG51" s="48"/>
      <c r="BH51" s="48"/>
      <c r="BI51" s="48"/>
      <c r="BJ51" s="48"/>
      <c r="BK51" s="48"/>
      <c r="BL51" s="48"/>
      <c r="BM51" s="53"/>
      <c r="BP51" s="52"/>
      <c r="BQ51" s="18">
        <v>36</v>
      </c>
      <c r="BR51" s="48">
        <v>55.2</v>
      </c>
      <c r="BS51" s="48">
        <v>2.74</v>
      </c>
      <c r="BT51" s="49">
        <v>23.442288153199236</v>
      </c>
      <c r="BU51" s="31">
        <f t="shared" si="27"/>
        <v>80.12060947043642</v>
      </c>
      <c r="BV51" s="31">
        <f t="shared" si="39"/>
        <v>82.374966987209135</v>
      </c>
      <c r="BW51" s="31">
        <f t="shared" si="35"/>
        <v>38.851975972942796</v>
      </c>
      <c r="BX51" s="32">
        <f t="shared" si="15"/>
        <v>38.851975972942796</v>
      </c>
      <c r="BY51" s="33">
        <f t="shared" si="16"/>
        <v>3</v>
      </c>
      <c r="BZ51" s="48"/>
      <c r="CA51" s="48"/>
      <c r="CB51" s="48"/>
      <c r="CC51" s="48"/>
      <c r="CD51" s="48"/>
      <c r="CE51" s="48"/>
      <c r="CF51" s="53"/>
      <c r="CI51" s="52"/>
      <c r="CJ51" s="57">
        <v>36</v>
      </c>
      <c r="CK51" s="58">
        <v>55.2</v>
      </c>
      <c r="CL51" s="58">
        <v>2.74</v>
      </c>
      <c r="CM51" s="59">
        <v>23.442288153199236</v>
      </c>
      <c r="CN51" s="31">
        <f t="shared" si="28"/>
        <v>92.727468826678219</v>
      </c>
      <c r="CO51" s="31">
        <f t="shared" si="40"/>
        <v>90.136880035568865</v>
      </c>
      <c r="CP51" s="31">
        <f t="shared" si="36"/>
        <v>31.999291944221447</v>
      </c>
      <c r="CQ51" s="32">
        <f t="shared" si="18"/>
        <v>31.999291944221447</v>
      </c>
      <c r="CR51" s="33">
        <f t="shared" si="19"/>
        <v>3</v>
      </c>
      <c r="CS51" s="48"/>
      <c r="CT51" s="48"/>
      <c r="CU51" s="48"/>
      <c r="CV51" s="48"/>
      <c r="CW51" s="48"/>
      <c r="CX51" s="48"/>
      <c r="CY51" s="53"/>
      <c r="DB51" s="52"/>
      <c r="DC51" s="57">
        <v>36</v>
      </c>
      <c r="DD51" s="58">
        <v>55.2</v>
      </c>
      <c r="DE51" s="58">
        <v>2.74</v>
      </c>
      <c r="DF51" s="59">
        <v>23.442288153199236</v>
      </c>
      <c r="DG51" s="31">
        <f t="shared" si="30"/>
        <v>122.80995282360469</v>
      </c>
      <c r="DH51" s="31">
        <f t="shared" si="41"/>
        <v>94.078225845913764</v>
      </c>
      <c r="DI51" s="31">
        <f t="shared" si="37"/>
        <v>23.8456648580805</v>
      </c>
      <c r="DJ51" s="32">
        <f t="shared" si="43"/>
        <v>23.8456648580805</v>
      </c>
      <c r="DK51" s="33">
        <f t="shared" si="22"/>
        <v>3</v>
      </c>
      <c r="DL51" s="48"/>
      <c r="DM51" s="48"/>
      <c r="DN51" s="48"/>
      <c r="DO51" s="48"/>
      <c r="DP51" s="48"/>
      <c r="DQ51" s="48"/>
      <c r="DR51" s="53"/>
      <c r="DU51" s="52"/>
      <c r="DV51" s="57">
        <v>36</v>
      </c>
      <c r="DW51" s="58">
        <v>55.2</v>
      </c>
      <c r="DX51" s="58">
        <v>2.74</v>
      </c>
      <c r="DY51" s="59">
        <v>23.442288153199236</v>
      </c>
      <c r="DZ51" s="31">
        <f t="shared" si="32"/>
        <v>189.54919791359731</v>
      </c>
      <c r="EA51" s="31">
        <f t="shared" si="42"/>
        <v>94.078225845913764</v>
      </c>
      <c r="EB51" s="31">
        <f t="shared" si="38"/>
        <v>16.026640502894235</v>
      </c>
      <c r="EC51" s="32">
        <f t="shared" si="44"/>
        <v>16.026640502894235</v>
      </c>
      <c r="ED51" s="33">
        <f t="shared" si="24"/>
        <v>3</v>
      </c>
      <c r="EE51" s="48"/>
      <c r="EF51" s="48"/>
      <c r="EG51" s="48"/>
      <c r="EH51" s="48"/>
      <c r="EI51" s="48"/>
      <c r="EJ51" s="48"/>
      <c r="EK51" s="53"/>
    </row>
    <row r="52" spans="11:141" ht="15.5">
      <c r="K52" s="52"/>
      <c r="L52" s="18">
        <v>37</v>
      </c>
      <c r="M52" s="48">
        <v>10.199999999999999</v>
      </c>
      <c r="N52" s="48">
        <v>3.79</v>
      </c>
      <c r="O52" s="49">
        <v>78.523563461007228</v>
      </c>
      <c r="P52" s="31">
        <f t="shared" si="0"/>
        <v>92.540618409253753</v>
      </c>
      <c r="Q52" s="31">
        <f t="shared" si="1"/>
        <v>65.510777733892724</v>
      </c>
      <c r="R52" s="31">
        <f t="shared" si="2"/>
        <v>79.273918274643336</v>
      </c>
      <c r="S52" s="32">
        <f t="shared" si="3"/>
        <v>65.510777733892724</v>
      </c>
      <c r="T52" s="33">
        <f t="shared" si="4"/>
        <v>2</v>
      </c>
      <c r="U52" s="48"/>
      <c r="V52" s="48"/>
      <c r="W52" s="48"/>
      <c r="X52" s="48"/>
      <c r="Y52" s="48"/>
      <c r="Z52" s="48"/>
      <c r="AA52" s="53"/>
      <c r="AD52" s="52"/>
      <c r="AE52" s="18">
        <v>37</v>
      </c>
      <c r="AF52" s="48">
        <v>10.199999999999999</v>
      </c>
      <c r="AG52" s="48">
        <v>3.79</v>
      </c>
      <c r="AH52" s="49">
        <v>78.523563461007228</v>
      </c>
      <c r="AI52" s="31">
        <f t="shared" si="25"/>
        <v>102.61498455348881</v>
      </c>
      <c r="AJ52" s="31">
        <f t="shared" si="5"/>
        <v>21.689820677929966</v>
      </c>
      <c r="AK52" s="31">
        <f t="shared" si="6"/>
        <v>79.273918274643336</v>
      </c>
      <c r="AL52" s="32">
        <f t="shared" si="7"/>
        <v>21.689820677929966</v>
      </c>
      <c r="AM52" s="33">
        <f t="shared" si="8"/>
        <v>2</v>
      </c>
      <c r="AN52" s="48"/>
      <c r="AO52" s="48"/>
      <c r="AP52" s="48"/>
      <c r="AQ52" s="48"/>
      <c r="AR52" s="48"/>
      <c r="AS52" s="48"/>
      <c r="AT52" s="53"/>
      <c r="AW52" s="52"/>
      <c r="AX52" s="18">
        <v>37</v>
      </c>
      <c r="AY52" s="48">
        <v>10.199999999999999</v>
      </c>
      <c r="AZ52" s="48">
        <v>3.79</v>
      </c>
      <c r="BA52" s="49">
        <v>78.523563461007228</v>
      </c>
      <c r="BB52" s="31">
        <f t="shared" si="26"/>
        <v>107.14216612781101</v>
      </c>
      <c r="BC52" s="31">
        <f t="shared" si="9"/>
        <v>7.9131609701615195</v>
      </c>
      <c r="BD52" s="31">
        <f t="shared" si="10"/>
        <v>62.096062515192514</v>
      </c>
      <c r="BE52" s="32">
        <f t="shared" si="11"/>
        <v>7.9131609701615195</v>
      </c>
      <c r="BF52" s="33">
        <f t="shared" si="12"/>
        <v>2</v>
      </c>
      <c r="BG52" s="48"/>
      <c r="BH52" s="48"/>
      <c r="BI52" s="48"/>
      <c r="BJ52" s="48"/>
      <c r="BK52" s="48"/>
      <c r="BL52" s="48"/>
      <c r="BM52" s="53"/>
      <c r="BP52" s="52"/>
      <c r="BQ52" s="18">
        <v>37</v>
      </c>
      <c r="BR52" s="48">
        <v>10.199999999999999</v>
      </c>
      <c r="BS52" s="48">
        <v>3.79</v>
      </c>
      <c r="BT52" s="49">
        <v>78.523563461007228</v>
      </c>
      <c r="BU52" s="31">
        <f t="shared" si="27"/>
        <v>107.14216612781101</v>
      </c>
      <c r="BV52" s="31">
        <f t="shared" si="39"/>
        <v>15.719199024684142</v>
      </c>
      <c r="BW52" s="31">
        <f t="shared" si="35"/>
        <v>55.815248189576415</v>
      </c>
      <c r="BX52" s="32">
        <f t="shared" si="15"/>
        <v>15.719199024684142</v>
      </c>
      <c r="BY52" s="33">
        <f t="shared" si="16"/>
        <v>2</v>
      </c>
      <c r="BZ52" s="48"/>
      <c r="CA52" s="48"/>
      <c r="CB52" s="48"/>
      <c r="CC52" s="48"/>
      <c r="CD52" s="48"/>
      <c r="CE52" s="48"/>
      <c r="CF52" s="53"/>
      <c r="CI52" s="52"/>
      <c r="CJ52" s="57">
        <v>37</v>
      </c>
      <c r="CK52" s="58">
        <v>10.199999999999999</v>
      </c>
      <c r="CL52" s="58">
        <v>3.79</v>
      </c>
      <c r="CM52" s="59">
        <v>78.523563461007228</v>
      </c>
      <c r="CN52" s="31">
        <f t="shared" si="28"/>
        <v>115.02174754879123</v>
      </c>
      <c r="CO52" s="31">
        <f t="shared" si="40"/>
        <v>23.994665907273678</v>
      </c>
      <c r="CP52" s="31">
        <f t="shared" si="36"/>
        <v>53.926557975061826</v>
      </c>
      <c r="CQ52" s="32">
        <f t="shared" si="18"/>
        <v>23.994665907273678</v>
      </c>
      <c r="CR52" s="33">
        <f t="shared" si="19"/>
        <v>2</v>
      </c>
      <c r="CS52" s="48"/>
      <c r="CT52" s="48"/>
      <c r="CU52" s="48"/>
      <c r="CV52" s="48"/>
      <c r="CW52" s="48"/>
      <c r="CX52" s="48"/>
      <c r="CY52" s="53"/>
      <c r="DB52" s="52"/>
      <c r="DC52" s="57">
        <v>37</v>
      </c>
      <c r="DD52" s="58">
        <v>10.199999999999999</v>
      </c>
      <c r="DE52" s="58">
        <v>3.79</v>
      </c>
      <c r="DF52" s="59">
        <v>78.523563461007228</v>
      </c>
      <c r="DG52" s="31">
        <f t="shared" si="30"/>
        <v>134.64730863932886</v>
      </c>
      <c r="DH52" s="31">
        <f t="shared" si="41"/>
        <v>28.526988906837126</v>
      </c>
      <c r="DI52" s="31">
        <f t="shared" si="37"/>
        <v>55.697953395894132</v>
      </c>
      <c r="DJ52" s="32">
        <f t="shared" si="43"/>
        <v>28.526988906837126</v>
      </c>
      <c r="DK52" s="33">
        <f t="shared" si="22"/>
        <v>2</v>
      </c>
      <c r="DL52" s="48"/>
      <c r="DM52" s="48"/>
      <c r="DN52" s="48"/>
      <c r="DO52" s="48"/>
      <c r="DP52" s="48"/>
      <c r="DQ52" s="48"/>
      <c r="DR52" s="53"/>
      <c r="DU52" s="52"/>
      <c r="DV52" s="57">
        <v>37</v>
      </c>
      <c r="DW52" s="58">
        <v>10.199999999999999</v>
      </c>
      <c r="DX52" s="58">
        <v>3.79</v>
      </c>
      <c r="DY52" s="59">
        <v>78.523563461007228</v>
      </c>
      <c r="DZ52" s="31">
        <f t="shared" si="32"/>
        <v>187.31904526794025</v>
      </c>
      <c r="EA52" s="31">
        <f t="shared" si="42"/>
        <v>28.526988906837126</v>
      </c>
      <c r="EB52" s="31">
        <f t="shared" si="38"/>
        <v>58.942933629685662</v>
      </c>
      <c r="EC52" s="32">
        <f t="shared" si="44"/>
        <v>28.526988906837126</v>
      </c>
      <c r="ED52" s="33">
        <f t="shared" si="24"/>
        <v>2</v>
      </c>
      <c r="EE52" s="48"/>
      <c r="EF52" s="48"/>
      <c r="EG52" s="48"/>
      <c r="EH52" s="48"/>
      <c r="EI52" s="48"/>
      <c r="EJ52" s="48"/>
      <c r="EK52" s="53"/>
    </row>
    <row r="53" spans="11:141" ht="15.5">
      <c r="K53" s="52"/>
      <c r="L53" s="18">
        <v>38</v>
      </c>
      <c r="M53" s="48">
        <v>10</v>
      </c>
      <c r="N53" s="48">
        <v>3.16</v>
      </c>
      <c r="O53" s="49">
        <v>38.018939632056139</v>
      </c>
      <c r="P53" s="31">
        <f t="shared" si="0"/>
        <v>80.599071813340785</v>
      </c>
      <c r="Q53" s="31">
        <f t="shared" si="1"/>
        <v>25.004572669464327</v>
      </c>
      <c r="R53" s="31">
        <f t="shared" si="2"/>
        <v>39.438881459112515</v>
      </c>
      <c r="S53" s="32">
        <f t="shared" si="3"/>
        <v>25.004572669464327</v>
      </c>
      <c r="T53" s="33">
        <f t="shared" si="4"/>
        <v>2</v>
      </c>
      <c r="U53" s="48"/>
      <c r="V53" s="48"/>
      <c r="W53" s="48"/>
      <c r="X53" s="48"/>
      <c r="Y53" s="48"/>
      <c r="Z53" s="48"/>
      <c r="AA53" s="53"/>
      <c r="AD53" s="52"/>
      <c r="AE53" s="18">
        <v>38</v>
      </c>
      <c r="AF53" s="48">
        <v>10</v>
      </c>
      <c r="AG53" s="48">
        <v>3.16</v>
      </c>
      <c r="AH53" s="49">
        <v>38.018939632056139</v>
      </c>
      <c r="AI53" s="31">
        <f t="shared" si="25"/>
        <v>107.41954280259561</v>
      </c>
      <c r="AJ53" s="31">
        <f t="shared" si="5"/>
        <v>19.432335806158559</v>
      </c>
      <c r="AK53" s="31">
        <f t="shared" si="6"/>
        <v>39.438881459112515</v>
      </c>
      <c r="AL53" s="32">
        <f t="shared" si="7"/>
        <v>19.432335806158559</v>
      </c>
      <c r="AM53" s="33">
        <f t="shared" si="8"/>
        <v>2</v>
      </c>
      <c r="AN53" s="48"/>
      <c r="AO53" s="48"/>
      <c r="AP53" s="48"/>
      <c r="AQ53" s="48"/>
      <c r="AR53" s="48"/>
      <c r="AS53" s="48"/>
      <c r="AT53" s="53"/>
      <c r="AW53" s="52"/>
      <c r="AX53" s="18">
        <v>38</v>
      </c>
      <c r="AY53" s="48">
        <v>10</v>
      </c>
      <c r="AZ53" s="48">
        <v>3.16</v>
      </c>
      <c r="BA53" s="49">
        <v>38.018939632056139</v>
      </c>
      <c r="BB53" s="31">
        <f t="shared" si="26"/>
        <v>113.16517424580061</v>
      </c>
      <c r="BC53" s="31">
        <f t="shared" si="9"/>
        <v>35.826161823235665</v>
      </c>
      <c r="BD53" s="31">
        <f t="shared" si="10"/>
        <v>21.623561273858826</v>
      </c>
      <c r="BE53" s="32">
        <f t="shared" si="11"/>
        <v>21.623561273858826</v>
      </c>
      <c r="BF53" s="33">
        <f t="shared" si="12"/>
        <v>3</v>
      </c>
      <c r="BG53" s="48"/>
      <c r="BH53" s="48"/>
      <c r="BI53" s="48"/>
      <c r="BJ53" s="48"/>
      <c r="BK53" s="48"/>
      <c r="BL53" s="48"/>
      <c r="BM53" s="53"/>
      <c r="BP53" s="52"/>
      <c r="BQ53" s="18">
        <v>38</v>
      </c>
      <c r="BR53" s="48">
        <v>10</v>
      </c>
      <c r="BS53" s="48">
        <v>3.16</v>
      </c>
      <c r="BT53" s="49">
        <v>38.018939632056139</v>
      </c>
      <c r="BU53" s="31">
        <f t="shared" si="27"/>
        <v>113.16517424580061</v>
      </c>
      <c r="BV53" s="31">
        <f t="shared" si="39"/>
        <v>56.08649058930061</v>
      </c>
      <c r="BW53" s="31">
        <f t="shared" si="35"/>
        <v>16.258965616681426</v>
      </c>
      <c r="BX53" s="32">
        <f t="shared" si="15"/>
        <v>16.258965616681426</v>
      </c>
      <c r="BY53" s="33">
        <f t="shared" si="16"/>
        <v>3</v>
      </c>
      <c r="BZ53" s="48"/>
      <c r="CA53" s="48"/>
      <c r="CB53" s="48"/>
      <c r="CC53" s="48"/>
      <c r="CD53" s="48"/>
      <c r="CE53" s="48"/>
      <c r="CF53" s="53"/>
      <c r="CI53" s="52"/>
      <c r="CJ53" s="57">
        <v>38</v>
      </c>
      <c r="CK53" s="58">
        <v>10</v>
      </c>
      <c r="CL53" s="58">
        <v>3.16</v>
      </c>
      <c r="CM53" s="59">
        <v>38.018939632056139</v>
      </c>
      <c r="CN53" s="31">
        <f t="shared" si="28"/>
        <v>124.06722806984526</v>
      </c>
      <c r="CO53" s="31">
        <f t="shared" si="40"/>
        <v>64.473467250316105</v>
      </c>
      <c r="CP53" s="31">
        <f t="shared" si="36"/>
        <v>17.795250541182984</v>
      </c>
      <c r="CQ53" s="32">
        <f t="shared" si="18"/>
        <v>17.795250541182984</v>
      </c>
      <c r="CR53" s="33">
        <f t="shared" si="19"/>
        <v>3</v>
      </c>
      <c r="CS53" s="48"/>
      <c r="CT53" s="48"/>
      <c r="CU53" s="48"/>
      <c r="CV53" s="48"/>
      <c r="CW53" s="48"/>
      <c r="CX53" s="48"/>
      <c r="CY53" s="53"/>
      <c r="DB53" s="52"/>
      <c r="DC53" s="57">
        <v>38</v>
      </c>
      <c r="DD53" s="58">
        <v>10</v>
      </c>
      <c r="DE53" s="58">
        <v>3.16</v>
      </c>
      <c r="DF53" s="59">
        <v>38.018939632056139</v>
      </c>
      <c r="DG53" s="31">
        <f t="shared" si="30"/>
        <v>149.99967537301956</v>
      </c>
      <c r="DH53" s="31">
        <f t="shared" si="41"/>
        <v>69.008928540204181</v>
      </c>
      <c r="DI53" s="31">
        <f t="shared" si="37"/>
        <v>24.230033683163015</v>
      </c>
      <c r="DJ53" s="32">
        <f t="shared" si="43"/>
        <v>24.230033683163015</v>
      </c>
      <c r="DK53" s="33">
        <f t="shared" si="22"/>
        <v>3</v>
      </c>
      <c r="DL53" s="48"/>
      <c r="DM53" s="48"/>
      <c r="DN53" s="48"/>
      <c r="DO53" s="48"/>
      <c r="DP53" s="48"/>
      <c r="DQ53" s="48"/>
      <c r="DR53" s="53"/>
      <c r="DU53" s="52"/>
      <c r="DV53" s="57">
        <v>38</v>
      </c>
      <c r="DW53" s="58">
        <v>10</v>
      </c>
      <c r="DX53" s="58">
        <v>3.16</v>
      </c>
      <c r="DY53" s="59">
        <v>38.018939632056139</v>
      </c>
      <c r="DZ53" s="31">
        <f t="shared" si="32"/>
        <v>210.74370554205197</v>
      </c>
      <c r="EA53" s="31">
        <f t="shared" si="42"/>
        <v>69.008928540204181</v>
      </c>
      <c r="EB53" s="31">
        <f t="shared" si="38"/>
        <v>31.505648035053554</v>
      </c>
      <c r="EC53" s="32">
        <f t="shared" si="44"/>
        <v>31.505648035053554</v>
      </c>
      <c r="ED53" s="33">
        <f t="shared" si="24"/>
        <v>3</v>
      </c>
      <c r="EE53" s="48"/>
      <c r="EF53" s="48"/>
      <c r="EG53" s="48"/>
      <c r="EH53" s="48"/>
      <c r="EI53" s="48"/>
      <c r="EJ53" s="48"/>
      <c r="EK53" s="53"/>
    </row>
    <row r="54" spans="11:141">
      <c r="K54" s="52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53"/>
      <c r="AD54" s="52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53"/>
      <c r="AW54" s="52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53"/>
      <c r="BP54" s="52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53"/>
      <c r="CI54" s="52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53"/>
      <c r="DB54" s="52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53"/>
      <c r="DU54" s="52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53"/>
    </row>
    <row r="55" spans="11:141">
      <c r="K55" s="52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53"/>
      <c r="AD55" s="52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53"/>
      <c r="AW55" s="52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53"/>
      <c r="BP55" s="52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53"/>
      <c r="CI55" s="52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53"/>
      <c r="DB55" s="52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53"/>
      <c r="DU55" s="52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53"/>
    </row>
    <row r="56" spans="11:141">
      <c r="K56" s="54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6"/>
      <c r="AD56" s="54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6"/>
      <c r="AW56" s="54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6"/>
      <c r="BP56" s="54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6"/>
      <c r="CI56" s="54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6"/>
      <c r="DB56" s="54"/>
      <c r="DC56" s="55"/>
      <c r="DD56" s="55"/>
      <c r="DE56" s="55"/>
      <c r="DF56" s="55"/>
      <c r="DG56" s="55"/>
      <c r="DH56" s="55"/>
      <c r="DI56" s="55"/>
      <c r="DJ56" s="55"/>
      <c r="DK56" s="55"/>
      <c r="DL56" s="55"/>
      <c r="DM56" s="55"/>
      <c r="DN56" s="55"/>
      <c r="DO56" s="55"/>
      <c r="DP56" s="55"/>
      <c r="DQ56" s="55"/>
      <c r="DR56" s="56"/>
      <c r="DU56" s="54"/>
      <c r="DV56" s="55"/>
      <c r="DW56" s="55"/>
      <c r="DX56" s="55"/>
      <c r="DY56" s="55"/>
      <c r="DZ56" s="55"/>
      <c r="EA56" s="55"/>
      <c r="EB56" s="55"/>
      <c r="EC56" s="55"/>
      <c r="ED56" s="55"/>
      <c r="EE56" s="55"/>
      <c r="EF56" s="55"/>
      <c r="EG56" s="55"/>
      <c r="EH56" s="55"/>
      <c r="EI56" s="55"/>
      <c r="EJ56" s="55"/>
      <c r="EK56" s="56"/>
    </row>
  </sheetData>
  <conditionalFormatting sqref="T16:T53">
    <cfRule type="cellIs" dxfId="20" priority="19" operator="equal">
      <formula>3</formula>
    </cfRule>
    <cfRule type="cellIs" dxfId="19" priority="20" operator="equal">
      <formula>2</formula>
    </cfRule>
    <cfRule type="cellIs" dxfId="18" priority="21" operator="equal">
      <formula>1</formula>
    </cfRule>
  </conditionalFormatting>
  <conditionalFormatting sqref="AM16:AM53">
    <cfRule type="cellIs" dxfId="17" priority="16" operator="equal">
      <formula>3</formula>
    </cfRule>
    <cfRule type="cellIs" dxfId="16" priority="17" operator="equal">
      <formula>2</formula>
    </cfRule>
    <cfRule type="cellIs" dxfId="15" priority="18" operator="equal">
      <formula>1</formula>
    </cfRule>
  </conditionalFormatting>
  <conditionalFormatting sqref="BF16:BF53">
    <cfRule type="cellIs" dxfId="14" priority="13" operator="equal">
      <formula>3</formula>
    </cfRule>
    <cfRule type="cellIs" dxfId="13" priority="14" operator="equal">
      <formula>2</formula>
    </cfRule>
    <cfRule type="cellIs" dxfId="12" priority="15" operator="equal">
      <formula>1</formula>
    </cfRule>
  </conditionalFormatting>
  <conditionalFormatting sqref="BY16:BY53">
    <cfRule type="cellIs" dxfId="11" priority="10" operator="equal">
      <formula>3</formula>
    </cfRule>
    <cfRule type="cellIs" dxfId="10" priority="11" operator="equal">
      <formula>2</formula>
    </cfRule>
    <cfRule type="cellIs" dxfId="9" priority="12" operator="equal">
      <formula>1</formula>
    </cfRule>
  </conditionalFormatting>
  <conditionalFormatting sqref="CR16:CR53">
    <cfRule type="cellIs" dxfId="8" priority="7" operator="equal">
      <formula>3</formula>
    </cfRule>
    <cfRule type="cellIs" dxfId="7" priority="8" operator="equal">
      <formula>2</formula>
    </cfRule>
    <cfRule type="cellIs" dxfId="6" priority="9" operator="equal">
      <formula>1</formula>
    </cfRule>
  </conditionalFormatting>
  <conditionalFormatting sqref="DK16:DK53">
    <cfRule type="cellIs" dxfId="5" priority="4" operator="equal">
      <formula>3</formula>
    </cfRule>
    <cfRule type="cellIs" dxfId="4" priority="5" operator="equal">
      <formula>2</formula>
    </cfRule>
    <cfRule type="cellIs" dxfId="3" priority="6" operator="equal">
      <formula>1</formula>
    </cfRule>
  </conditionalFormatting>
  <conditionalFormatting sqref="ED16:ED53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3AF5-B32D-47C0-AF4C-4E8C16C20549}">
  <dimension ref="A1:BT93"/>
  <sheetViews>
    <sheetView workbookViewId="0">
      <selection activeCell="B1" sqref="B1:G39"/>
    </sheetView>
  </sheetViews>
  <sheetFormatPr defaultRowHeight="14.5"/>
  <cols>
    <col min="2" max="3" width="14.08984375" bestFit="1" customWidth="1"/>
    <col min="4" max="4" width="14.6328125" bestFit="1" customWidth="1"/>
    <col min="5" max="5" width="10" bestFit="1" customWidth="1"/>
    <col min="6" max="6" width="9.81640625" bestFit="1" customWidth="1"/>
    <col min="13" max="13" width="15.1796875" customWidth="1"/>
    <col min="15" max="15" width="10.08984375" bestFit="1" customWidth="1"/>
    <col min="19" max="21" width="11.81640625" bestFit="1" customWidth="1"/>
    <col min="28" max="28" width="9.90625" customWidth="1"/>
  </cols>
  <sheetData>
    <row r="1" spans="1:28">
      <c r="A1" t="s">
        <v>87</v>
      </c>
      <c r="B1" s="2" t="s">
        <v>52</v>
      </c>
      <c r="C1" s="3" t="s">
        <v>53</v>
      </c>
      <c r="D1" s="4" t="s">
        <v>54</v>
      </c>
      <c r="E1" s="2" t="s">
        <v>55</v>
      </c>
      <c r="F1" s="2" t="s">
        <v>56</v>
      </c>
      <c r="G1" s="4" t="s">
        <v>57</v>
      </c>
      <c r="H1" t="s">
        <v>86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57</v>
      </c>
      <c r="R1" t="s">
        <v>86</v>
      </c>
      <c r="S1" t="s">
        <v>32</v>
      </c>
      <c r="T1" t="s">
        <v>34</v>
      </c>
    </row>
    <row r="2" spans="1:28">
      <c r="A2">
        <v>22</v>
      </c>
      <c r="B2">
        <v>2020</v>
      </c>
      <c r="C2" t="s">
        <v>2</v>
      </c>
      <c r="D2" t="s">
        <v>32</v>
      </c>
      <c r="E2">
        <v>299.2</v>
      </c>
      <c r="F2">
        <v>5.39</v>
      </c>
      <c r="G2" s="1">
        <v>495.45019080479022</v>
      </c>
      <c r="H2">
        <v>1</v>
      </c>
      <c r="K2">
        <v>1</v>
      </c>
      <c r="L2">
        <v>2020</v>
      </c>
      <c r="M2" t="s">
        <v>2</v>
      </c>
      <c r="N2" t="s">
        <v>32</v>
      </c>
      <c r="O2">
        <v>299.2</v>
      </c>
      <c r="P2">
        <v>5.39</v>
      </c>
      <c r="Q2" s="1">
        <v>495.45019080479022</v>
      </c>
      <c r="R2">
        <v>1</v>
      </c>
      <c r="S2">
        <f>SQRT((O$2-O2)^2+(P$2-P2)^2+(Q$2-Q2)^2)</f>
        <v>0</v>
      </c>
      <c r="T2">
        <f>SQRT((O$3-O2)^2+(P$3-P2)^2+(Q$3-Q2)^2)</f>
        <v>466.03704003638398</v>
      </c>
    </row>
    <row r="3" spans="1:28">
      <c r="A3">
        <v>29</v>
      </c>
      <c r="B3">
        <v>2020</v>
      </c>
      <c r="C3" t="s">
        <v>7</v>
      </c>
      <c r="D3" t="s">
        <v>34</v>
      </c>
      <c r="E3">
        <v>165.6</v>
      </c>
      <c r="F3">
        <v>3.38</v>
      </c>
      <c r="G3" s="1">
        <v>48.977881936844632</v>
      </c>
      <c r="H3">
        <v>1</v>
      </c>
      <c r="K3">
        <v>2</v>
      </c>
      <c r="L3">
        <v>2020</v>
      </c>
      <c r="M3" t="s">
        <v>7</v>
      </c>
      <c r="N3" t="s">
        <v>34</v>
      </c>
      <c r="O3">
        <v>165.6</v>
      </c>
      <c r="P3">
        <v>3.38</v>
      </c>
      <c r="Q3" s="1">
        <v>48.977881936844632</v>
      </c>
      <c r="R3">
        <v>1</v>
      </c>
      <c r="S3">
        <f>SQRT((O$2-O3)^2+(P$2-P3)^2+(Q$2-Q3)^2)</f>
        <v>466.03704003638398</v>
      </c>
      <c r="T3">
        <f>SQRT((O$3-O3)^2+(P$3-P3)^2+(Q$3-Q3)^2)</f>
        <v>0</v>
      </c>
    </row>
    <row r="4" spans="1:28">
      <c r="A4">
        <v>13</v>
      </c>
      <c r="B4">
        <v>2020</v>
      </c>
      <c r="C4" t="s">
        <v>3</v>
      </c>
      <c r="D4" t="s">
        <v>17</v>
      </c>
      <c r="E4">
        <v>10</v>
      </c>
      <c r="F4">
        <v>4.3499999999999996</v>
      </c>
      <c r="G4" s="1">
        <v>149.62356560944329</v>
      </c>
      <c r="H4">
        <v>2</v>
      </c>
      <c r="K4" s="66" t="s">
        <v>98</v>
      </c>
      <c r="L4" s="66"/>
      <c r="M4" s="66"/>
      <c r="N4" s="66"/>
      <c r="O4" s="66"/>
      <c r="P4" s="66"/>
      <c r="Q4" s="66"/>
      <c r="R4" s="66"/>
      <c r="S4">
        <f>SUM(S2:S3)/(COUNTA(S2:S3)-1)</f>
        <v>466.03704003638398</v>
      </c>
      <c r="T4">
        <f>SUM(T2:T3)/(COUNTA(T2:T3)-1)</f>
        <v>466.03704003638398</v>
      </c>
      <c r="V4">
        <v>466.03704003638398</v>
      </c>
      <c r="W4">
        <v>466.03704003638398</v>
      </c>
    </row>
    <row r="5" spans="1:28">
      <c r="A5">
        <v>16</v>
      </c>
      <c r="B5">
        <v>2020</v>
      </c>
      <c r="C5" t="s">
        <v>3</v>
      </c>
      <c r="D5" t="s">
        <v>59</v>
      </c>
      <c r="E5">
        <v>15.9</v>
      </c>
      <c r="F5">
        <v>3.7</v>
      </c>
      <c r="G5" s="1">
        <v>70.794578438413865</v>
      </c>
      <c r="H5">
        <v>2</v>
      </c>
    </row>
    <row r="6" spans="1:28">
      <c r="A6">
        <v>30</v>
      </c>
      <c r="B6">
        <v>2020</v>
      </c>
      <c r="C6" t="s">
        <v>3</v>
      </c>
      <c r="D6" t="s">
        <v>23</v>
      </c>
      <c r="E6">
        <v>87.8</v>
      </c>
      <c r="F6">
        <v>4.2</v>
      </c>
      <c r="G6" s="1">
        <v>125.89254117941677</v>
      </c>
      <c r="H6">
        <v>2</v>
      </c>
      <c r="K6" t="s">
        <v>94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57</v>
      </c>
      <c r="R6" t="s">
        <v>86</v>
      </c>
      <c r="S6" t="s">
        <v>17</v>
      </c>
      <c r="T6" t="s">
        <v>59</v>
      </c>
      <c r="U6" t="s">
        <v>23</v>
      </c>
      <c r="V6" t="s">
        <v>6</v>
      </c>
      <c r="W6" t="s">
        <v>6</v>
      </c>
      <c r="X6" t="s">
        <v>6</v>
      </c>
      <c r="Y6" t="s">
        <v>16</v>
      </c>
      <c r="Z6" t="s">
        <v>10</v>
      </c>
      <c r="AA6" t="s">
        <v>8</v>
      </c>
      <c r="AB6" t="s">
        <v>8</v>
      </c>
    </row>
    <row r="7" spans="1:28">
      <c r="A7">
        <v>11</v>
      </c>
      <c r="B7">
        <v>2020</v>
      </c>
      <c r="C7" t="s">
        <v>2</v>
      </c>
      <c r="D7" t="s">
        <v>6</v>
      </c>
      <c r="E7">
        <v>10</v>
      </c>
      <c r="F7">
        <v>3.84</v>
      </c>
      <c r="G7" s="1">
        <v>83.176377110267126</v>
      </c>
      <c r="H7">
        <v>2</v>
      </c>
      <c r="K7">
        <v>1</v>
      </c>
      <c r="L7">
        <v>2020</v>
      </c>
      <c r="M7" t="s">
        <v>3</v>
      </c>
      <c r="N7" t="s">
        <v>17</v>
      </c>
      <c r="O7">
        <v>10</v>
      </c>
      <c r="P7">
        <v>4.3499999999999996</v>
      </c>
      <c r="Q7" s="1">
        <v>149.62356560944329</v>
      </c>
      <c r="R7">
        <v>2</v>
      </c>
      <c r="S7">
        <f t="shared" ref="S7:S16" si="0">SQRT((O$7-O7)^2+(P$7-P7)^2+(Q$7-Q7)^2)</f>
        <v>0</v>
      </c>
      <c r="T7">
        <f t="shared" ref="T7:T16" si="1">SQRT((O$8-O7)^2+(P$8-P7)^2+(Q$8-Q7)^2)</f>
        <v>79.052145564875858</v>
      </c>
      <c r="U7">
        <f t="shared" ref="U7:U16" si="2">SQRT((O$9-O7)^2+(P$9-P7)^2+(Q$9-Q7)^2)</f>
        <v>81.338945287595877</v>
      </c>
      <c r="V7">
        <f t="shared" ref="V7:V16" si="3">SQRT((O$10-O7)^2+(P$10-P7)^2+(Q$10-Q7)^2)</f>
        <v>66.449145663770949</v>
      </c>
      <c r="W7">
        <f t="shared" ref="W7:W16" si="4">SQRT((O$11-O7)^2+(P$11-P7)^2+(Q$11-Q7)^2)</f>
        <v>1.7127559855877827</v>
      </c>
      <c r="X7">
        <f t="shared" ref="X7:X16" si="5">SQRT((O$12-O7)^2+(P$12-P7)^2+(Q$12-Q7)^2)</f>
        <v>71.102488743416089</v>
      </c>
      <c r="Y7">
        <f t="shared" ref="Y7:Y16" si="6">SQRT((O$13-O7)^2+(P$13-P7)^2+(Q$13-Q7)^2)</f>
        <v>49.7344022161192</v>
      </c>
      <c r="Z7">
        <f t="shared" ref="Z7:Z16" si="7">SQRT((O$14-O7)^2+(P$14-P7)^2+(Q$14-Q7)^2)</f>
        <v>37.44179003698752</v>
      </c>
      <c r="AA7">
        <f t="shared" ref="AA7:AA16" si="8">SQRT((O$15-O7)^2+(P$15-P7)^2+(Q$15-Q7)^2)</f>
        <v>82.252175026768541</v>
      </c>
      <c r="AB7">
        <f t="shared" ref="AB7:AB16" si="9">SQRT((O$16-O7)^2+(P$16-P7)^2+(Q$16-Q7)^2)</f>
        <v>3.6258631423644809</v>
      </c>
    </row>
    <row r="8" spans="1:28">
      <c r="A8">
        <v>21</v>
      </c>
      <c r="B8">
        <v>2020</v>
      </c>
      <c r="C8" t="s">
        <v>2</v>
      </c>
      <c r="D8" t="s">
        <v>6</v>
      </c>
      <c r="E8">
        <v>10</v>
      </c>
      <c r="F8">
        <v>4.34</v>
      </c>
      <c r="G8" s="1">
        <v>147.91083881682084</v>
      </c>
      <c r="H8">
        <v>2</v>
      </c>
      <c r="K8">
        <v>2</v>
      </c>
      <c r="L8">
        <v>2020</v>
      </c>
      <c r="M8" t="s">
        <v>3</v>
      </c>
      <c r="N8" t="s">
        <v>59</v>
      </c>
      <c r="O8">
        <v>15.9</v>
      </c>
      <c r="P8">
        <v>3.7</v>
      </c>
      <c r="Q8" s="1">
        <v>70.794578438413865</v>
      </c>
      <c r="R8">
        <v>2</v>
      </c>
      <c r="S8">
        <f t="shared" si="0"/>
        <v>79.052145564875858</v>
      </c>
      <c r="T8">
        <f t="shared" si="1"/>
        <v>0</v>
      </c>
      <c r="U8">
        <f t="shared" si="2"/>
        <v>90.585018067056438</v>
      </c>
      <c r="V8">
        <f t="shared" si="3"/>
        <v>13.71636024425967</v>
      </c>
      <c r="W8">
        <f t="shared" si="4"/>
        <v>77.344277194568591</v>
      </c>
      <c r="X8">
        <f t="shared" si="5"/>
        <v>9.6039215677489018</v>
      </c>
      <c r="Y8">
        <f t="shared" si="6"/>
        <v>29.322459797737984</v>
      </c>
      <c r="Z8">
        <f t="shared" si="7"/>
        <v>41.675073601959703</v>
      </c>
      <c r="AA8">
        <f t="shared" si="8"/>
        <v>3.2006227470145001</v>
      </c>
      <c r="AB8">
        <f t="shared" si="9"/>
        <v>82.462604306727258</v>
      </c>
    </row>
    <row r="9" spans="1:28">
      <c r="A9">
        <v>37</v>
      </c>
      <c r="B9">
        <v>2020</v>
      </c>
      <c r="C9" t="s">
        <v>2</v>
      </c>
      <c r="D9" t="s">
        <v>6</v>
      </c>
      <c r="E9">
        <v>10.199999999999999</v>
      </c>
      <c r="F9">
        <v>3.79</v>
      </c>
      <c r="G9" s="1">
        <v>78.523563461007228</v>
      </c>
      <c r="H9">
        <v>2</v>
      </c>
      <c r="K9">
        <v>3</v>
      </c>
      <c r="L9">
        <v>2020</v>
      </c>
      <c r="M9" t="s">
        <v>3</v>
      </c>
      <c r="N9" t="s">
        <v>23</v>
      </c>
      <c r="O9">
        <v>87.8</v>
      </c>
      <c r="P9">
        <v>4.2</v>
      </c>
      <c r="Q9" s="1">
        <v>125.89254117941677</v>
      </c>
      <c r="R9">
        <v>2</v>
      </c>
      <c r="S9">
        <f t="shared" si="0"/>
        <v>81.338945287595877</v>
      </c>
      <c r="T9">
        <f t="shared" si="1"/>
        <v>90.585018067056438</v>
      </c>
      <c r="U9">
        <f t="shared" si="2"/>
        <v>0</v>
      </c>
      <c r="V9">
        <f t="shared" si="3"/>
        <v>88.756071751641358</v>
      </c>
      <c r="W9">
        <f t="shared" si="4"/>
        <v>80.855828675793759</v>
      </c>
      <c r="X9">
        <f t="shared" si="5"/>
        <v>90.916160005178284</v>
      </c>
      <c r="Y9">
        <f t="shared" si="6"/>
        <v>78.87150111876781</v>
      </c>
      <c r="Z9">
        <f t="shared" si="7"/>
        <v>77.813913602245464</v>
      </c>
      <c r="AA9">
        <f t="shared" si="8"/>
        <v>92.324994756091698</v>
      </c>
      <c r="AB9">
        <f t="shared" si="9"/>
        <v>81.480001926801876</v>
      </c>
    </row>
    <row r="10" spans="1:28">
      <c r="A10">
        <v>12</v>
      </c>
      <c r="B10">
        <v>2020</v>
      </c>
      <c r="C10" t="s">
        <v>7</v>
      </c>
      <c r="D10" t="s">
        <v>16</v>
      </c>
      <c r="E10">
        <v>13.3</v>
      </c>
      <c r="F10">
        <v>4</v>
      </c>
      <c r="G10" s="1">
        <v>100</v>
      </c>
      <c r="H10">
        <v>2</v>
      </c>
      <c r="K10">
        <v>4</v>
      </c>
      <c r="L10">
        <v>2020</v>
      </c>
      <c r="M10" t="s">
        <v>2</v>
      </c>
      <c r="N10" t="s">
        <v>6</v>
      </c>
      <c r="O10">
        <v>10</v>
      </c>
      <c r="P10">
        <v>3.84</v>
      </c>
      <c r="Q10" s="1">
        <v>83.176377110267126</v>
      </c>
      <c r="R10">
        <v>2</v>
      </c>
      <c r="S10">
        <f t="shared" si="0"/>
        <v>66.449145663770949</v>
      </c>
      <c r="T10">
        <f t="shared" si="1"/>
        <v>13.71636024425967</v>
      </c>
      <c r="U10">
        <f t="shared" si="2"/>
        <v>88.756071751641358</v>
      </c>
      <c r="V10">
        <f t="shared" si="3"/>
        <v>0</v>
      </c>
      <c r="W10">
        <f t="shared" si="4"/>
        <v>64.736392643066466</v>
      </c>
      <c r="X10">
        <f t="shared" si="5"/>
        <v>4.6573785389142683</v>
      </c>
      <c r="Y10">
        <f t="shared" si="6"/>
        <v>17.144966816414193</v>
      </c>
      <c r="Z10">
        <f t="shared" si="7"/>
        <v>29.051427007828973</v>
      </c>
      <c r="AA10">
        <f t="shared" si="8"/>
        <v>16.758206990341595</v>
      </c>
      <c r="AB10">
        <f t="shared" si="9"/>
        <v>69.94152659225675</v>
      </c>
    </row>
    <row r="11" spans="1:28">
      <c r="A11">
        <v>19</v>
      </c>
      <c r="B11">
        <v>2020</v>
      </c>
      <c r="C11" t="s">
        <v>7</v>
      </c>
      <c r="D11" t="s">
        <v>10</v>
      </c>
      <c r="E11">
        <v>11.2</v>
      </c>
      <c r="F11">
        <v>4.0999999999999996</v>
      </c>
      <c r="G11" s="1">
        <v>112.20184543019634</v>
      </c>
      <c r="H11">
        <v>2</v>
      </c>
      <c r="K11">
        <v>5</v>
      </c>
      <c r="L11">
        <v>2020</v>
      </c>
      <c r="M11" t="s">
        <v>2</v>
      </c>
      <c r="N11" t="s">
        <v>6</v>
      </c>
      <c r="O11">
        <v>10</v>
      </c>
      <c r="P11">
        <v>4.34</v>
      </c>
      <c r="Q11" s="1">
        <v>147.91083881682084</v>
      </c>
      <c r="R11">
        <v>2</v>
      </c>
      <c r="S11">
        <f t="shared" si="0"/>
        <v>1.7127559855877827</v>
      </c>
      <c r="T11">
        <f t="shared" si="1"/>
        <v>77.344277194568591</v>
      </c>
      <c r="U11">
        <f t="shared" si="2"/>
        <v>80.855828675793759</v>
      </c>
      <c r="V11">
        <f t="shared" si="3"/>
        <v>64.736392643066466</v>
      </c>
      <c r="W11">
        <f t="shared" si="4"/>
        <v>0</v>
      </c>
      <c r="X11">
        <f t="shared" si="5"/>
        <v>69.389743343692359</v>
      </c>
      <c r="Y11">
        <f t="shared" si="6"/>
        <v>48.025556489554461</v>
      </c>
      <c r="Z11">
        <f t="shared" si="7"/>
        <v>35.729956740611826</v>
      </c>
      <c r="AA11">
        <f t="shared" si="8"/>
        <v>80.544401019836812</v>
      </c>
      <c r="AB11">
        <f t="shared" si="9"/>
        <v>5.2933109519046351</v>
      </c>
    </row>
    <row r="12" spans="1:28">
      <c r="A12">
        <v>20</v>
      </c>
      <c r="B12">
        <v>2020</v>
      </c>
      <c r="C12" t="s">
        <v>7</v>
      </c>
      <c r="D12" t="s">
        <v>8</v>
      </c>
      <c r="E12">
        <v>16.2</v>
      </c>
      <c r="F12">
        <v>3.66</v>
      </c>
      <c r="G12" s="1">
        <v>67.60829753919819</v>
      </c>
      <c r="H12">
        <v>2</v>
      </c>
      <c r="K12">
        <v>6</v>
      </c>
      <c r="L12">
        <v>2020</v>
      </c>
      <c r="M12" t="s">
        <v>2</v>
      </c>
      <c r="N12" t="s">
        <v>6</v>
      </c>
      <c r="O12">
        <v>10.199999999999999</v>
      </c>
      <c r="P12">
        <v>3.79</v>
      </c>
      <c r="Q12" s="1">
        <v>78.523563461007228</v>
      </c>
      <c r="R12">
        <v>2</v>
      </c>
      <c r="S12">
        <f t="shared" si="0"/>
        <v>71.102488743416089</v>
      </c>
      <c r="T12">
        <f t="shared" si="1"/>
        <v>9.6039215677489018</v>
      </c>
      <c r="U12">
        <f t="shared" si="2"/>
        <v>90.916160005178284</v>
      </c>
      <c r="V12">
        <f t="shared" si="3"/>
        <v>4.6573785389142683</v>
      </c>
      <c r="W12">
        <f t="shared" si="4"/>
        <v>69.389743343692359</v>
      </c>
      <c r="X12">
        <f t="shared" si="5"/>
        <v>0</v>
      </c>
      <c r="Y12">
        <f t="shared" si="6"/>
        <v>21.700032866642939</v>
      </c>
      <c r="Z12">
        <f t="shared" si="7"/>
        <v>33.694551138072882</v>
      </c>
      <c r="AA12">
        <f t="shared" si="8"/>
        <v>12.456320891170302</v>
      </c>
      <c r="AB12">
        <f t="shared" si="9"/>
        <v>74.591727956025977</v>
      </c>
    </row>
    <row r="13" spans="1:28">
      <c r="A13">
        <v>24</v>
      </c>
      <c r="B13">
        <v>2020</v>
      </c>
      <c r="C13" t="s">
        <v>7</v>
      </c>
      <c r="D13" t="s">
        <v>8</v>
      </c>
      <c r="E13">
        <v>11</v>
      </c>
      <c r="F13">
        <v>4.37</v>
      </c>
      <c r="G13" s="1">
        <v>153.10874616820308</v>
      </c>
      <c r="H13">
        <v>2</v>
      </c>
      <c r="K13">
        <v>7</v>
      </c>
      <c r="L13">
        <v>2020</v>
      </c>
      <c r="M13" t="s">
        <v>7</v>
      </c>
      <c r="N13" t="s">
        <v>16</v>
      </c>
      <c r="O13">
        <v>13.3</v>
      </c>
      <c r="P13">
        <v>4</v>
      </c>
      <c r="Q13" s="1">
        <v>100</v>
      </c>
      <c r="R13">
        <v>2</v>
      </c>
      <c r="S13">
        <f t="shared" si="0"/>
        <v>49.7344022161192</v>
      </c>
      <c r="T13">
        <f t="shared" si="1"/>
        <v>29.322459797737984</v>
      </c>
      <c r="U13">
        <f t="shared" si="2"/>
        <v>78.87150111876781</v>
      </c>
      <c r="V13">
        <f t="shared" si="3"/>
        <v>17.144966816414193</v>
      </c>
      <c r="W13">
        <f t="shared" si="4"/>
        <v>48.025556489554461</v>
      </c>
      <c r="X13">
        <f t="shared" si="5"/>
        <v>21.700032866642939</v>
      </c>
      <c r="Y13">
        <f t="shared" si="6"/>
        <v>0</v>
      </c>
      <c r="Z13">
        <f t="shared" si="7"/>
        <v>12.381640921235093</v>
      </c>
      <c r="AA13">
        <f t="shared" si="8"/>
        <v>32.523037808745876</v>
      </c>
      <c r="AB13">
        <f t="shared" si="9"/>
        <v>53.15981395338612</v>
      </c>
    </row>
    <row r="14" spans="1:28">
      <c r="A14">
        <v>23</v>
      </c>
      <c r="B14">
        <v>2020</v>
      </c>
      <c r="C14" t="s">
        <v>3</v>
      </c>
      <c r="D14" t="s">
        <v>23</v>
      </c>
      <c r="E14">
        <v>85.5</v>
      </c>
      <c r="F14">
        <v>2.75</v>
      </c>
      <c r="G14" s="1">
        <v>23.713737056616559</v>
      </c>
      <c r="H14">
        <v>3</v>
      </c>
      <c r="K14">
        <v>8</v>
      </c>
      <c r="L14">
        <v>2020</v>
      </c>
      <c r="M14" t="s">
        <v>7</v>
      </c>
      <c r="N14" t="s">
        <v>10</v>
      </c>
      <c r="O14">
        <v>11.2</v>
      </c>
      <c r="P14">
        <v>4.0999999999999996</v>
      </c>
      <c r="Q14" s="1">
        <v>112.20184543019634</v>
      </c>
      <c r="R14">
        <v>2</v>
      </c>
      <c r="S14">
        <f t="shared" si="0"/>
        <v>37.44179003698752</v>
      </c>
      <c r="T14">
        <f t="shared" si="1"/>
        <v>41.675073601959703</v>
      </c>
      <c r="U14">
        <f t="shared" si="2"/>
        <v>77.813913602245464</v>
      </c>
      <c r="V14">
        <f t="shared" si="3"/>
        <v>29.051427007828973</v>
      </c>
      <c r="W14">
        <f t="shared" si="4"/>
        <v>35.729956740611826</v>
      </c>
      <c r="X14">
        <f t="shared" si="5"/>
        <v>33.694551138072882</v>
      </c>
      <c r="Y14">
        <f t="shared" si="6"/>
        <v>12.381640921235093</v>
      </c>
      <c r="Z14">
        <f t="shared" si="7"/>
        <v>0</v>
      </c>
      <c r="AA14">
        <f t="shared" si="8"/>
        <v>44.875139147491744</v>
      </c>
      <c r="AB14">
        <f t="shared" si="9"/>
        <v>40.908280677500201</v>
      </c>
    </row>
    <row r="15" spans="1:28">
      <c r="A15">
        <v>25</v>
      </c>
      <c r="B15">
        <v>2020</v>
      </c>
      <c r="C15" t="s">
        <v>3</v>
      </c>
      <c r="D15" t="s">
        <v>5</v>
      </c>
      <c r="E15">
        <v>10</v>
      </c>
      <c r="F15">
        <v>2.4700000000000002</v>
      </c>
      <c r="G15" s="1">
        <v>17.179083871575891</v>
      </c>
      <c r="H15">
        <v>3</v>
      </c>
      <c r="K15">
        <v>9</v>
      </c>
      <c r="L15">
        <v>2020</v>
      </c>
      <c r="M15" t="s">
        <v>7</v>
      </c>
      <c r="N15" t="s">
        <v>8</v>
      </c>
      <c r="O15">
        <v>16.2</v>
      </c>
      <c r="P15">
        <v>3.66</v>
      </c>
      <c r="Q15" s="1">
        <v>67.60829753919819</v>
      </c>
      <c r="R15">
        <v>2</v>
      </c>
      <c r="S15">
        <f t="shared" si="0"/>
        <v>82.252175026768541</v>
      </c>
      <c r="T15">
        <f t="shared" si="1"/>
        <v>3.2006227470145001</v>
      </c>
      <c r="U15">
        <f t="shared" si="2"/>
        <v>92.324994756091698</v>
      </c>
      <c r="V15">
        <f t="shared" si="3"/>
        <v>16.758206990341595</v>
      </c>
      <c r="W15">
        <f t="shared" si="4"/>
        <v>80.544401019836812</v>
      </c>
      <c r="X15">
        <f t="shared" si="5"/>
        <v>12.456320891170302</v>
      </c>
      <c r="Y15">
        <f t="shared" si="6"/>
        <v>32.523037808745876</v>
      </c>
      <c r="Z15">
        <f t="shared" si="7"/>
        <v>44.875139147491744</v>
      </c>
      <c r="AA15">
        <f t="shared" si="8"/>
        <v>0</v>
      </c>
      <c r="AB15">
        <f t="shared" si="9"/>
        <v>85.66137295047929</v>
      </c>
    </row>
    <row r="16" spans="1:28">
      <c r="A16">
        <v>26</v>
      </c>
      <c r="B16">
        <v>2020</v>
      </c>
      <c r="C16" t="s">
        <v>3</v>
      </c>
      <c r="D16" t="s">
        <v>4</v>
      </c>
      <c r="E16">
        <v>78.3</v>
      </c>
      <c r="F16">
        <v>2.63</v>
      </c>
      <c r="G16" s="1">
        <v>20.6538015581053</v>
      </c>
      <c r="H16">
        <v>3</v>
      </c>
      <c r="K16">
        <v>10</v>
      </c>
      <c r="L16">
        <v>2020</v>
      </c>
      <c r="M16" t="s">
        <v>7</v>
      </c>
      <c r="N16" t="s">
        <v>8</v>
      </c>
      <c r="O16">
        <v>11</v>
      </c>
      <c r="P16">
        <v>4.37</v>
      </c>
      <c r="Q16" s="1">
        <v>153.10874616820308</v>
      </c>
      <c r="R16">
        <v>2</v>
      </c>
      <c r="S16">
        <f t="shared" si="0"/>
        <v>3.6258631423644809</v>
      </c>
      <c r="T16">
        <f t="shared" si="1"/>
        <v>82.462604306727258</v>
      </c>
      <c r="U16">
        <f t="shared" si="2"/>
        <v>81.480001926801876</v>
      </c>
      <c r="V16">
        <f t="shared" si="3"/>
        <v>69.94152659225675</v>
      </c>
      <c r="W16">
        <f t="shared" si="4"/>
        <v>5.2933109519046351</v>
      </c>
      <c r="X16">
        <f t="shared" si="5"/>
        <v>74.591727956025977</v>
      </c>
      <c r="Y16">
        <f t="shared" si="6"/>
        <v>53.15981395338612</v>
      </c>
      <c r="Z16">
        <f t="shared" si="7"/>
        <v>40.908280677500201</v>
      </c>
      <c r="AA16">
        <f t="shared" si="8"/>
        <v>85.66137295047929</v>
      </c>
      <c r="AB16">
        <f t="shared" si="9"/>
        <v>0</v>
      </c>
    </row>
    <row r="17" spans="1:44">
      <c r="A17">
        <v>1</v>
      </c>
      <c r="B17">
        <v>2020</v>
      </c>
      <c r="C17" t="s">
        <v>0</v>
      </c>
      <c r="D17" t="s">
        <v>14</v>
      </c>
      <c r="E17">
        <v>10</v>
      </c>
      <c r="F17">
        <v>3</v>
      </c>
      <c r="G17" s="1">
        <v>31.622776601683803</v>
      </c>
      <c r="H17">
        <v>3</v>
      </c>
      <c r="K17" s="66" t="s">
        <v>98</v>
      </c>
      <c r="L17" s="66"/>
      <c r="M17" s="66"/>
      <c r="N17" s="66"/>
      <c r="O17" s="66"/>
      <c r="P17" s="66"/>
      <c r="Q17" s="66"/>
      <c r="R17" s="66"/>
      <c r="S17">
        <f>SUM(S7:S16)/(COUNTA(S7:S16)-1)</f>
        <v>52.523301296387366</v>
      </c>
      <c r="T17">
        <f t="shared" ref="T17:AB17" si="10">SUM(T7:T16)/(COUNTA(T7:T16)-1)</f>
        <v>47.440275899105437</v>
      </c>
      <c r="U17">
        <f t="shared" si="10"/>
        <v>84.771381687908061</v>
      </c>
      <c r="V17">
        <f t="shared" si="10"/>
        <v>41.245719583166021</v>
      </c>
      <c r="W17">
        <f t="shared" si="10"/>
        <v>51.514691449401852</v>
      </c>
      <c r="X17">
        <f t="shared" si="10"/>
        <v>43.123591672318</v>
      </c>
      <c r="Y17">
        <f t="shared" si="10"/>
        <v>38.095934665400407</v>
      </c>
      <c r="Z17">
        <f t="shared" si="10"/>
        <v>39.285752541548156</v>
      </c>
      <c r="AA17">
        <f t="shared" si="10"/>
        <v>50.06625237088226</v>
      </c>
      <c r="AB17">
        <f t="shared" si="10"/>
        <v>55.236055828605174</v>
      </c>
      <c r="AE17">
        <v>52.523301296387366</v>
      </c>
      <c r="AF17">
        <v>47.440275899105437</v>
      </c>
      <c r="AG17">
        <v>84.771381687908061</v>
      </c>
      <c r="AH17">
        <v>41.245719583166021</v>
      </c>
      <c r="AI17">
        <v>51.514691449401852</v>
      </c>
      <c r="AJ17">
        <v>43.123591672318</v>
      </c>
      <c r="AK17">
        <v>38.095934665400407</v>
      </c>
      <c r="AL17">
        <v>39.285752541548156</v>
      </c>
      <c r="AM17">
        <v>50.06625237088226</v>
      </c>
      <c r="AN17">
        <v>55.236055828605174</v>
      </c>
    </row>
    <row r="18" spans="1:44">
      <c r="A18">
        <v>3</v>
      </c>
      <c r="B18">
        <v>2020</v>
      </c>
      <c r="C18" t="s">
        <v>0</v>
      </c>
      <c r="D18" t="s">
        <v>24</v>
      </c>
      <c r="E18">
        <v>90.4</v>
      </c>
      <c r="F18">
        <v>3.02</v>
      </c>
      <c r="G18" s="1">
        <v>32.359365692962832</v>
      </c>
      <c r="H18">
        <v>3</v>
      </c>
    </row>
    <row r="19" spans="1:44">
      <c r="A19">
        <v>8</v>
      </c>
      <c r="B19">
        <v>2020</v>
      </c>
      <c r="C19" t="s">
        <v>0</v>
      </c>
      <c r="D19" t="s">
        <v>14</v>
      </c>
      <c r="E19">
        <v>95</v>
      </c>
      <c r="F19">
        <v>2.83</v>
      </c>
      <c r="G19" s="1">
        <v>26.001595631652727</v>
      </c>
      <c r="H19">
        <v>3</v>
      </c>
      <c r="K19" t="s">
        <v>94</v>
      </c>
      <c r="L19" t="s">
        <v>89</v>
      </c>
      <c r="M19" t="s">
        <v>90</v>
      </c>
      <c r="N19" t="s">
        <v>91</v>
      </c>
      <c r="O19" t="s">
        <v>95</v>
      </c>
      <c r="P19" t="s">
        <v>93</v>
      </c>
      <c r="Q19" t="s">
        <v>96</v>
      </c>
      <c r="R19" t="s">
        <v>97</v>
      </c>
      <c r="S19" t="s">
        <v>23</v>
      </c>
      <c r="T19" t="s">
        <v>5</v>
      </c>
      <c r="U19" t="s">
        <v>4</v>
      </c>
      <c r="V19" t="s">
        <v>14</v>
      </c>
      <c r="W19" t="s">
        <v>24</v>
      </c>
      <c r="X19" t="s">
        <v>14</v>
      </c>
      <c r="Y19" t="s">
        <v>50</v>
      </c>
      <c r="Z19" t="s">
        <v>50</v>
      </c>
      <c r="AA19" t="s">
        <v>1</v>
      </c>
      <c r="AB19" t="s">
        <v>27</v>
      </c>
      <c r="AC19" t="s">
        <v>36</v>
      </c>
      <c r="AD19" t="s">
        <v>36</v>
      </c>
      <c r="AE19" t="s">
        <v>15</v>
      </c>
      <c r="AF19" t="s">
        <v>58</v>
      </c>
      <c r="AG19" t="s">
        <v>6</v>
      </c>
      <c r="AH19" t="s">
        <v>13</v>
      </c>
      <c r="AI19" t="s">
        <v>26</v>
      </c>
      <c r="AJ19" t="s">
        <v>6</v>
      </c>
      <c r="AK19" t="s">
        <v>16</v>
      </c>
      <c r="AL19" t="s">
        <v>12</v>
      </c>
      <c r="AM19" t="s">
        <v>16</v>
      </c>
      <c r="AN19" t="s">
        <v>12</v>
      </c>
      <c r="AO19" t="s">
        <v>16</v>
      </c>
      <c r="AP19" t="s">
        <v>10</v>
      </c>
      <c r="AQ19" t="s">
        <v>10</v>
      </c>
      <c r="AR19" t="s">
        <v>48</v>
      </c>
    </row>
    <row r="20" spans="1:44">
      <c r="A20">
        <v>14</v>
      </c>
      <c r="B20">
        <v>2020</v>
      </c>
      <c r="C20" t="s">
        <v>0</v>
      </c>
      <c r="D20" t="s">
        <v>50</v>
      </c>
      <c r="E20">
        <v>10</v>
      </c>
      <c r="F20">
        <v>2.88</v>
      </c>
      <c r="G20" s="1">
        <v>27.542287033381665</v>
      </c>
      <c r="H20">
        <v>3</v>
      </c>
      <c r="K20">
        <v>1</v>
      </c>
      <c r="L20">
        <v>2020</v>
      </c>
      <c r="M20" t="s">
        <v>3</v>
      </c>
      <c r="N20" t="s">
        <v>23</v>
      </c>
      <c r="O20">
        <v>85.5</v>
      </c>
      <c r="P20">
        <v>2.75</v>
      </c>
      <c r="Q20" s="1">
        <v>23.713737056616559</v>
      </c>
      <c r="R20">
        <v>3</v>
      </c>
      <c r="S20">
        <f t="shared" ref="S20:S45" si="11">SQRT((O$20-O20)^2+(P$20-P20)^2+(Q$20-Q20)^2)</f>
        <v>0</v>
      </c>
      <c r="T20">
        <f t="shared" ref="T20:T45" si="12">SQRT((O$21-O20)^2+(P$21-P20)^2+(Q$21-Q20)^2)</f>
        <v>75.782782294191094</v>
      </c>
      <c r="U20">
        <f t="shared" ref="U20:U45" si="13">SQRT((O$22-O20)^2+(P$22-P20)^2+(Q$22-Q20)^2)</f>
        <v>7.8241680231861963</v>
      </c>
      <c r="V20">
        <f t="shared" ref="V20:V45" si="14">SQRT((O$23-O20)^2+(P$23-P20)^2+(Q$23-Q20)^2)</f>
        <v>75.913539019897087</v>
      </c>
      <c r="W20">
        <f t="shared" ref="W20:W45" si="15">SQRT((O$24-O20)^2+(P$24-P20)^2+(Q$24-Q20)^2)</f>
        <v>9.9413175443504862</v>
      </c>
      <c r="X20">
        <f t="shared" ref="X20:X45" si="16">SQRT((O$25-O20)^2+(P$25-P20)^2+(Q$25-Q20)^2)</f>
        <v>9.7719341411701368</v>
      </c>
      <c r="Y20">
        <f t="shared" ref="Y20:Y45" si="17">SQRT((O$26-O20)^2+(P$26-P20)^2+(Q$26-Q20)^2)</f>
        <v>75.597120943357282</v>
      </c>
      <c r="Z20">
        <f t="shared" ref="Z20:Z45" si="18">SQRT((O$27-O20)^2+(P$27-P20)^2+(Q$27-Q20)^2)</f>
        <v>26.832439220421445</v>
      </c>
      <c r="AA20">
        <f t="shared" ref="AA20:AA45" si="19">SQRT((O$28-O20)^2+(P$28-P20)^2+(Q$28-Q20)^2)</f>
        <v>71.182732322777937</v>
      </c>
      <c r="AB20">
        <f t="shared" ref="AB20:AB45" si="20">SQRT((O$29-O20)^2+(P$29-P20)^2+(Q$29-Q20)^2)</f>
        <v>2.6740325515534846</v>
      </c>
      <c r="AC20">
        <f t="shared" ref="AC20:AC45" si="21">SQRT((O$30-O20)^2+(P$30-P20)^2+(Q$30-Q20)^2)</f>
        <v>10.052223287283756</v>
      </c>
      <c r="AD20">
        <f t="shared" ref="AD20:AD45" si="22">SQRT((O$31-O20)^2+(P$31-P20)^2+(Q$31-Q20)^2)</f>
        <v>50.839536561822477</v>
      </c>
      <c r="AE20">
        <f t="shared" ref="AE20:AE45" si="23">SQRT((O$32-O20)^2+(P$32-P20)^2+(Q$32-Q20)^2)</f>
        <v>30.301217541662684</v>
      </c>
      <c r="AF20">
        <f t="shared" ref="AF20:AF45" si="24">SQRT((O$33-O20)^2+(P$33-P20)^2+(Q$33-Q20)^2)</f>
        <v>74.903761139654861</v>
      </c>
      <c r="AG20">
        <f t="shared" ref="AG20:AG45" si="25">SQRT((O$34-O20)^2+(P$34-P20)^2+(Q$34-Q20)^2)</f>
        <v>76.107747163948972</v>
      </c>
      <c r="AH20">
        <f t="shared" ref="AH20:AH45" si="26">SQRT((O$35-O20)^2+(P$35-P20)^2+(Q$35-Q20)^2)</f>
        <v>76.274810345821265</v>
      </c>
      <c r="AI20">
        <f t="shared" ref="AI20:AI45" si="27">SQRT((O$36-O20)^2+(P$36-P20)^2+(Q$36-Q20)^2)</f>
        <v>76.317144998046601</v>
      </c>
      <c r="AJ20">
        <f t="shared" ref="AJ20:AJ45" si="28">SQRT((O$37-O20)^2+(P$37-P20)^2+(Q$37-Q20)^2)</f>
        <v>77.611378448175032</v>
      </c>
      <c r="AK20">
        <f t="shared" ref="AK20:AK45" si="29">SQRT((O$38-O20)^2+(P$38-P20)^2+(Q$38-Q20)^2)</f>
        <v>72.697275318435345</v>
      </c>
      <c r="AL20">
        <f t="shared" ref="AL20:AL45" si="30">SQRT((O$39-O20)^2+(P$39-P20)^2+(Q$39-Q20)^2)</f>
        <v>76.253701575292766</v>
      </c>
      <c r="AM20">
        <f t="shared" ref="AM20:AM45" si="31">SQRT((O$40-O20)^2+(P$40-P20)^2+(Q$40-Q20)^2)</f>
        <v>83.878542187394558</v>
      </c>
      <c r="AN20">
        <f t="shared" ref="AN20:AN45" si="32">SQRT((O$41-O20)^2+(P$41-P20)^2+(Q$41-Q20)^2)</f>
        <v>71.072233768780904</v>
      </c>
      <c r="AO20">
        <f t="shared" ref="AO20:AO45" si="33">SQRT((O$42-O20)^2+(P$42-P20)^2+(Q$42-Q20)^2)</f>
        <v>7.5829160842418224</v>
      </c>
      <c r="AP20">
        <f t="shared" ref="AP20:AP45" si="34">SQRT((O$43-O20)^2+(P$43-P20)^2+(Q$43-Q20)^2)</f>
        <v>69.170523769626811</v>
      </c>
      <c r="AQ20">
        <f t="shared" ref="AQ20:AQ45" si="35">SQRT((O$44-O20)^2+(P$44-P20)^2+(Q$44-Q20)^2)</f>
        <v>76.844368178314554</v>
      </c>
      <c r="AR20">
        <f t="shared" ref="AR20:AR45" si="36">SQRT((O$45-O20)^2+(P$45-P20)^2+(Q$45-Q20)^2)</f>
        <v>47.952236894037412</v>
      </c>
    </row>
    <row r="21" spans="1:44">
      <c r="A21">
        <v>15</v>
      </c>
      <c r="B21">
        <v>2020</v>
      </c>
      <c r="C21" t="s">
        <v>0</v>
      </c>
      <c r="D21" t="s">
        <v>50</v>
      </c>
      <c r="E21">
        <v>110.9</v>
      </c>
      <c r="F21">
        <v>3.02</v>
      </c>
      <c r="G21" s="1">
        <v>32.359365692962832</v>
      </c>
      <c r="H21">
        <v>3</v>
      </c>
      <c r="K21">
        <v>2</v>
      </c>
      <c r="L21">
        <v>2020</v>
      </c>
      <c r="M21" t="s">
        <v>3</v>
      </c>
      <c r="N21" t="s">
        <v>5</v>
      </c>
      <c r="O21">
        <v>10</v>
      </c>
      <c r="P21">
        <v>2.4700000000000002</v>
      </c>
      <c r="Q21" s="1">
        <v>17.179083871575891</v>
      </c>
      <c r="R21">
        <v>3</v>
      </c>
      <c r="S21">
        <f t="shared" si="11"/>
        <v>75.782782294191094</v>
      </c>
      <c r="T21">
        <f t="shared" si="12"/>
        <v>0</v>
      </c>
      <c r="U21">
        <f t="shared" si="13"/>
        <v>68.388517040516973</v>
      </c>
      <c r="V21">
        <f t="shared" si="14"/>
        <v>14.453413426653656</v>
      </c>
      <c r="W21">
        <f t="shared" si="15"/>
        <v>81.822389699743738</v>
      </c>
      <c r="X21">
        <f t="shared" si="16"/>
        <v>85.457394728348078</v>
      </c>
      <c r="Y21">
        <f t="shared" si="17"/>
        <v>10.371310417341736</v>
      </c>
      <c r="Z21">
        <f t="shared" si="18"/>
        <v>102.03702002791307</v>
      </c>
      <c r="AA21">
        <f t="shared" si="19"/>
        <v>4.7258492549901119</v>
      </c>
      <c r="AB21">
        <f t="shared" si="20"/>
        <v>76.302823049199162</v>
      </c>
      <c r="AC21">
        <f t="shared" si="21"/>
        <v>83.906189704481505</v>
      </c>
      <c r="AD21">
        <f t="shared" si="22"/>
        <v>126.2305407582778</v>
      </c>
      <c r="AE21">
        <f t="shared" si="23"/>
        <v>45.63267061956099</v>
      </c>
      <c r="AF21">
        <f t="shared" si="24"/>
        <v>36.523999989312152</v>
      </c>
      <c r="AG21">
        <f t="shared" si="25"/>
        <v>3.0584367162070691</v>
      </c>
      <c r="AH21">
        <f t="shared" si="26"/>
        <v>4.3038554215107085</v>
      </c>
      <c r="AI21">
        <f t="shared" si="27"/>
        <v>4.5977643662269037</v>
      </c>
      <c r="AJ21">
        <f t="shared" si="28"/>
        <v>24.51994761393691</v>
      </c>
      <c r="AK21">
        <f t="shared" si="29"/>
        <v>34.474238577861911</v>
      </c>
      <c r="AL21">
        <f t="shared" si="30"/>
        <v>4.1543543661013267</v>
      </c>
      <c r="AM21">
        <f t="shared" si="31"/>
        <v>44.499770061402288</v>
      </c>
      <c r="AN21">
        <f t="shared" si="32"/>
        <v>10.732983739068455</v>
      </c>
      <c r="AO21">
        <f t="shared" si="33"/>
        <v>68.429958986725509</v>
      </c>
      <c r="AP21">
        <f t="shared" si="34"/>
        <v>6.9664376441448521</v>
      </c>
      <c r="AQ21">
        <f t="shared" si="35"/>
        <v>20.851275455415713</v>
      </c>
      <c r="AR21">
        <f t="shared" si="36"/>
        <v>30.507933330091543</v>
      </c>
    </row>
    <row r="22" spans="1:44">
      <c r="A22">
        <v>27</v>
      </c>
      <c r="B22">
        <v>2020</v>
      </c>
      <c r="C22" t="s">
        <v>0</v>
      </c>
      <c r="D22" t="s">
        <v>1</v>
      </c>
      <c r="E22">
        <v>14.5</v>
      </c>
      <c r="F22">
        <v>2.54</v>
      </c>
      <c r="G22" s="1">
        <v>18.62087136662868</v>
      </c>
      <c r="H22">
        <v>3</v>
      </c>
      <c r="K22">
        <v>3</v>
      </c>
      <c r="L22">
        <v>2020</v>
      </c>
      <c r="M22" t="s">
        <v>3</v>
      </c>
      <c r="N22" t="s">
        <v>4</v>
      </c>
      <c r="O22">
        <v>78.3</v>
      </c>
      <c r="P22">
        <v>2.63</v>
      </c>
      <c r="Q22" s="1">
        <v>20.6538015581053</v>
      </c>
      <c r="R22">
        <v>3</v>
      </c>
      <c r="S22">
        <f t="shared" si="11"/>
        <v>7.8241680231861963</v>
      </c>
      <c r="T22">
        <f t="shared" si="12"/>
        <v>68.388517040516973</v>
      </c>
      <c r="U22">
        <f t="shared" si="13"/>
        <v>0</v>
      </c>
      <c r="V22">
        <f t="shared" si="14"/>
        <v>69.176190365664453</v>
      </c>
      <c r="W22">
        <f t="shared" si="15"/>
        <v>16.839902960387366</v>
      </c>
      <c r="X22">
        <f t="shared" si="16"/>
        <v>17.53650197311508</v>
      </c>
      <c r="Y22">
        <f t="shared" si="17"/>
        <v>68.6469499114352</v>
      </c>
      <c r="Z22">
        <f t="shared" si="18"/>
        <v>34.640039430047757</v>
      </c>
      <c r="AA22">
        <f t="shared" si="19"/>
        <v>63.832443985511134</v>
      </c>
      <c r="AB22">
        <f t="shared" si="20"/>
        <v>7.9146602246858286</v>
      </c>
      <c r="AC22">
        <f t="shared" si="21"/>
        <v>15.792654359141014</v>
      </c>
      <c r="AD22">
        <f t="shared" si="22"/>
        <v>57.904253308029354</v>
      </c>
      <c r="AE22">
        <f t="shared" si="23"/>
        <v>23.267955593283617</v>
      </c>
      <c r="AF22">
        <f t="shared" si="24"/>
        <v>69.710605059629742</v>
      </c>
      <c r="AG22">
        <f t="shared" si="25"/>
        <v>68.612092574838783</v>
      </c>
      <c r="AH22">
        <f t="shared" si="26"/>
        <v>68.741918052856121</v>
      </c>
      <c r="AI22">
        <f t="shared" si="27"/>
        <v>68.775808431560066</v>
      </c>
      <c r="AJ22">
        <f t="shared" si="28"/>
        <v>71.467859511683756</v>
      </c>
      <c r="AK22">
        <f t="shared" si="29"/>
        <v>67.37519280468635</v>
      </c>
      <c r="AL22">
        <f t="shared" si="30"/>
        <v>68.725154952625488</v>
      </c>
      <c r="AM22">
        <f t="shared" si="31"/>
        <v>79.070410521091162</v>
      </c>
      <c r="AN22">
        <f t="shared" si="32"/>
        <v>64.106940843685365</v>
      </c>
      <c r="AO22">
        <f t="shared" si="33"/>
        <v>4.1913425868503236</v>
      </c>
      <c r="AP22">
        <f t="shared" si="34"/>
        <v>61.702274646165513</v>
      </c>
      <c r="AQ22">
        <f t="shared" si="35"/>
        <v>70.474952432246283</v>
      </c>
      <c r="AR22">
        <f t="shared" si="36"/>
        <v>41.360916506737794</v>
      </c>
    </row>
    <row r="23" spans="1:44">
      <c r="A23">
        <v>31</v>
      </c>
      <c r="B23">
        <v>2020</v>
      </c>
      <c r="C23" t="s">
        <v>0</v>
      </c>
      <c r="D23" t="s">
        <v>27</v>
      </c>
      <c r="E23">
        <v>86.2</v>
      </c>
      <c r="F23">
        <v>2.65</v>
      </c>
      <c r="G23" s="1">
        <v>21.134890398366473</v>
      </c>
      <c r="H23">
        <v>3</v>
      </c>
      <c r="K23">
        <v>4</v>
      </c>
      <c r="L23">
        <v>2020</v>
      </c>
      <c r="M23" t="s">
        <v>0</v>
      </c>
      <c r="N23" t="s">
        <v>14</v>
      </c>
      <c r="O23">
        <v>10</v>
      </c>
      <c r="P23">
        <v>3</v>
      </c>
      <c r="Q23" s="1">
        <v>31.622776601683803</v>
      </c>
      <c r="R23">
        <v>3</v>
      </c>
      <c r="S23">
        <f t="shared" si="11"/>
        <v>75.913539019897087</v>
      </c>
      <c r="T23">
        <f t="shared" si="12"/>
        <v>14.453413426653656</v>
      </c>
      <c r="U23">
        <f t="shared" si="13"/>
        <v>69.176190365664453</v>
      </c>
      <c r="V23">
        <f t="shared" si="14"/>
        <v>0</v>
      </c>
      <c r="W23">
        <f t="shared" si="15"/>
        <v>80.40337656771257</v>
      </c>
      <c r="X23">
        <f t="shared" si="16"/>
        <v>85.185835533249531</v>
      </c>
      <c r="Y23">
        <f t="shared" si="17"/>
        <v>4.0822536811205845</v>
      </c>
      <c r="Z23">
        <f t="shared" si="18"/>
        <v>100.90269056615583</v>
      </c>
      <c r="AA23">
        <f t="shared" si="19"/>
        <v>13.766304505616379</v>
      </c>
      <c r="AB23">
        <f t="shared" si="20"/>
        <v>76.919167032760669</v>
      </c>
      <c r="AC23">
        <f t="shared" si="21"/>
        <v>84.968768655361117</v>
      </c>
      <c r="AD23">
        <f t="shared" si="22"/>
        <v>126.73907243464072</v>
      </c>
      <c r="AE23">
        <f t="shared" si="23"/>
        <v>45.935040995473052</v>
      </c>
      <c r="AF23">
        <f t="shared" si="24"/>
        <v>22.46190987025221</v>
      </c>
      <c r="AG23">
        <f t="shared" si="25"/>
        <v>17.511397636823911</v>
      </c>
      <c r="AH23">
        <f t="shared" si="26"/>
        <v>18.756506474701805</v>
      </c>
      <c r="AI23">
        <f t="shared" si="27"/>
        <v>19.050327507397792</v>
      </c>
      <c r="AJ23">
        <f t="shared" si="28"/>
        <v>10.067022977850078</v>
      </c>
      <c r="AK23">
        <f t="shared" si="29"/>
        <v>20.689927534643072</v>
      </c>
      <c r="AL23">
        <f t="shared" si="30"/>
        <v>18.607047779040993</v>
      </c>
      <c r="AM23">
        <f t="shared" si="31"/>
        <v>30.050476929485214</v>
      </c>
      <c r="AN23">
        <f t="shared" si="32"/>
        <v>6.513791804336182</v>
      </c>
      <c r="AO23">
        <f t="shared" si="33"/>
        <v>68.338626212716179</v>
      </c>
      <c r="AP23">
        <f t="shared" si="34"/>
        <v>17.354613506469185</v>
      </c>
      <c r="AQ23">
        <f t="shared" si="35"/>
        <v>6.3981639171798195</v>
      </c>
      <c r="AR23">
        <f t="shared" si="36"/>
        <v>27.979788926332137</v>
      </c>
    </row>
    <row r="24" spans="1:44">
      <c r="A24">
        <v>32</v>
      </c>
      <c r="B24">
        <v>2020</v>
      </c>
      <c r="C24" t="s">
        <v>0</v>
      </c>
      <c r="D24" t="s">
        <v>36</v>
      </c>
      <c r="E24">
        <v>93.9</v>
      </c>
      <c r="F24">
        <v>2.52</v>
      </c>
      <c r="G24" s="1">
        <v>18.197008586099841</v>
      </c>
      <c r="H24">
        <v>3</v>
      </c>
      <c r="K24">
        <v>5</v>
      </c>
      <c r="L24">
        <v>2020</v>
      </c>
      <c r="M24" t="s">
        <v>0</v>
      </c>
      <c r="N24" t="s">
        <v>24</v>
      </c>
      <c r="O24">
        <v>90.4</v>
      </c>
      <c r="P24">
        <v>3.02</v>
      </c>
      <c r="Q24" s="1">
        <v>32.359365692962832</v>
      </c>
      <c r="R24">
        <v>3</v>
      </c>
      <c r="S24">
        <f t="shared" si="11"/>
        <v>9.9413175443504862</v>
      </c>
      <c r="T24">
        <f t="shared" si="12"/>
        <v>81.822389699743738</v>
      </c>
      <c r="U24">
        <f t="shared" si="13"/>
        <v>16.839902960387366</v>
      </c>
      <c r="V24">
        <f t="shared" si="14"/>
        <v>80.40337656771257</v>
      </c>
      <c r="W24">
        <f t="shared" si="15"/>
        <v>0</v>
      </c>
      <c r="X24">
        <f t="shared" si="16"/>
        <v>7.8496713404123524</v>
      </c>
      <c r="Y24">
        <f t="shared" si="17"/>
        <v>80.544297419572743</v>
      </c>
      <c r="Z24">
        <f t="shared" si="18"/>
        <v>20.5</v>
      </c>
      <c r="AA24">
        <f t="shared" si="19"/>
        <v>77.134859994393693</v>
      </c>
      <c r="AB24">
        <f t="shared" si="20"/>
        <v>11.990235428839755</v>
      </c>
      <c r="AC24">
        <f t="shared" si="21"/>
        <v>14.596998281232779</v>
      </c>
      <c r="AD24">
        <f t="shared" si="22"/>
        <v>47.45254113885877</v>
      </c>
      <c r="AE24">
        <f t="shared" si="23"/>
        <v>36.312982139314265</v>
      </c>
      <c r="AF24">
        <f t="shared" si="24"/>
        <v>76.657156254326182</v>
      </c>
      <c r="AG24">
        <f t="shared" si="25"/>
        <v>82.444871279649888</v>
      </c>
      <c r="AH24">
        <f t="shared" si="26"/>
        <v>82.729368859275041</v>
      </c>
      <c r="AI24">
        <f t="shared" si="27"/>
        <v>82.799092456915176</v>
      </c>
      <c r="AJ24">
        <f t="shared" si="28"/>
        <v>80.939557767614275</v>
      </c>
      <c r="AK24">
        <f t="shared" si="29"/>
        <v>74.687729142213769</v>
      </c>
      <c r="AL24">
        <f t="shared" si="30"/>
        <v>82.694280373190921</v>
      </c>
      <c r="AM24">
        <f t="shared" si="31"/>
        <v>84.917027040039244</v>
      </c>
      <c r="AN24">
        <f t="shared" si="32"/>
        <v>76.095157061495897</v>
      </c>
      <c r="AO24">
        <f t="shared" si="33"/>
        <v>14.508073805338434</v>
      </c>
      <c r="AP24">
        <f t="shared" si="34"/>
        <v>75.471682921940953</v>
      </c>
      <c r="AQ24">
        <f t="shared" si="35"/>
        <v>80.599071813340785</v>
      </c>
      <c r="AR24">
        <f t="shared" si="36"/>
        <v>52.577213371993288</v>
      </c>
    </row>
    <row r="25" spans="1:44">
      <c r="A25">
        <v>34</v>
      </c>
      <c r="B25">
        <v>2020</v>
      </c>
      <c r="C25" t="s">
        <v>0</v>
      </c>
      <c r="D25" t="s">
        <v>36</v>
      </c>
      <c r="E25">
        <v>136.19999999999999</v>
      </c>
      <c r="F25">
        <v>2.6</v>
      </c>
      <c r="G25" s="1">
        <v>19.952623149688804</v>
      </c>
      <c r="H25">
        <v>3</v>
      </c>
      <c r="K25">
        <v>6</v>
      </c>
      <c r="L25">
        <v>2020</v>
      </c>
      <c r="M25" t="s">
        <v>0</v>
      </c>
      <c r="N25" t="s">
        <v>14</v>
      </c>
      <c r="O25">
        <v>95</v>
      </c>
      <c r="P25">
        <v>2.83</v>
      </c>
      <c r="Q25" s="1">
        <v>26.001595631652727</v>
      </c>
      <c r="R25">
        <v>3</v>
      </c>
      <c r="S25">
        <f t="shared" si="11"/>
        <v>9.7719341411701368</v>
      </c>
      <c r="T25">
        <f t="shared" si="12"/>
        <v>85.457394728348078</v>
      </c>
      <c r="U25">
        <f t="shared" si="13"/>
        <v>17.53650197311508</v>
      </c>
      <c r="V25">
        <f t="shared" si="14"/>
        <v>85.185835533249531</v>
      </c>
      <c r="W25">
        <f t="shared" si="15"/>
        <v>7.8496713404123524</v>
      </c>
      <c r="X25">
        <f t="shared" si="16"/>
        <v>0</v>
      </c>
      <c r="Y25">
        <f t="shared" si="17"/>
        <v>85.013976674399615</v>
      </c>
      <c r="Z25">
        <f t="shared" si="18"/>
        <v>17.125050077371782</v>
      </c>
      <c r="AA25">
        <f t="shared" si="19"/>
        <v>80.838166670677992</v>
      </c>
      <c r="AB25">
        <f t="shared" si="20"/>
        <v>10.057694558282021</v>
      </c>
      <c r="AC25">
        <f t="shared" si="21"/>
        <v>7.88781838987257</v>
      </c>
      <c r="AD25">
        <f t="shared" si="22"/>
        <v>41.642321838336009</v>
      </c>
      <c r="AE25">
        <f t="shared" si="23"/>
        <v>39.88230377961218</v>
      </c>
      <c r="AF25">
        <f t="shared" si="24"/>
        <v>82.949633980209143</v>
      </c>
      <c r="AG25">
        <f t="shared" si="25"/>
        <v>85.827300469563298</v>
      </c>
      <c r="AH25">
        <f t="shared" si="26"/>
        <v>86.008621008710989</v>
      </c>
      <c r="AI25">
        <f t="shared" si="27"/>
        <v>86.053981923443942</v>
      </c>
      <c r="AJ25">
        <f t="shared" si="28"/>
        <v>86.43609243885885</v>
      </c>
      <c r="AK25">
        <f t="shared" si="29"/>
        <v>80.865948835390739</v>
      </c>
      <c r="AL25">
        <f t="shared" si="30"/>
        <v>85.985923431453301</v>
      </c>
      <c r="AM25">
        <f t="shared" si="31"/>
        <v>91.53435779649908</v>
      </c>
      <c r="AN25">
        <f t="shared" si="32"/>
        <v>80.505191406905084</v>
      </c>
      <c r="AO25">
        <f t="shared" si="33"/>
        <v>17.040279316494576</v>
      </c>
      <c r="AP25">
        <f t="shared" si="34"/>
        <v>78.881093497442464</v>
      </c>
      <c r="AQ25">
        <f t="shared" si="35"/>
        <v>85.845940246607071</v>
      </c>
      <c r="AR25">
        <f t="shared" si="36"/>
        <v>57.207916293328012</v>
      </c>
    </row>
    <row r="26" spans="1:44">
      <c r="A26">
        <v>36</v>
      </c>
      <c r="B26">
        <v>2020</v>
      </c>
      <c r="C26" t="s">
        <v>0</v>
      </c>
      <c r="D26" t="s">
        <v>15</v>
      </c>
      <c r="E26">
        <v>55.2</v>
      </c>
      <c r="F26">
        <v>2.74</v>
      </c>
      <c r="G26" s="1">
        <v>23.442288153199236</v>
      </c>
      <c r="H26">
        <v>3</v>
      </c>
      <c r="K26">
        <v>7</v>
      </c>
      <c r="L26">
        <v>2020</v>
      </c>
      <c r="M26" t="s">
        <v>0</v>
      </c>
      <c r="N26" t="s">
        <v>50</v>
      </c>
      <c r="O26">
        <v>10</v>
      </c>
      <c r="P26">
        <v>2.88</v>
      </c>
      <c r="Q26" s="1">
        <v>27.542287033381665</v>
      </c>
      <c r="R26">
        <v>3</v>
      </c>
      <c r="S26">
        <f t="shared" si="11"/>
        <v>75.597120943357282</v>
      </c>
      <c r="T26">
        <f t="shared" si="12"/>
        <v>10.371310417341736</v>
      </c>
      <c r="U26">
        <f t="shared" si="13"/>
        <v>68.6469499114352</v>
      </c>
      <c r="V26">
        <f t="shared" si="14"/>
        <v>4.0822536811205845</v>
      </c>
      <c r="W26">
        <f t="shared" si="15"/>
        <v>80.544297419572743</v>
      </c>
      <c r="X26">
        <f t="shared" si="16"/>
        <v>85.013976674399615</v>
      </c>
      <c r="Y26">
        <f t="shared" si="17"/>
        <v>0</v>
      </c>
      <c r="Z26">
        <f t="shared" si="18"/>
        <v>101.01501792710128</v>
      </c>
      <c r="AA26">
        <f t="shared" si="19"/>
        <v>9.9978626465352889</v>
      </c>
      <c r="AB26">
        <f t="shared" si="20"/>
        <v>76.469259389890809</v>
      </c>
      <c r="AC26">
        <f t="shared" si="21"/>
        <v>84.419629407248834</v>
      </c>
      <c r="AD26">
        <f t="shared" si="22"/>
        <v>126.42832514064018</v>
      </c>
      <c r="AE26">
        <f t="shared" si="23"/>
        <v>45.385786220109672</v>
      </c>
      <c r="AF26">
        <f t="shared" si="24"/>
        <v>26.391117016530433</v>
      </c>
      <c r="AG26">
        <f t="shared" si="25"/>
        <v>13.429442152878522</v>
      </c>
      <c r="AH26">
        <f t="shared" si="26"/>
        <v>14.674640960029951</v>
      </c>
      <c r="AI26">
        <f t="shared" si="27"/>
        <v>14.968486676021449</v>
      </c>
      <c r="AJ26">
        <f t="shared" si="28"/>
        <v>14.149231808999183</v>
      </c>
      <c r="AK26">
        <f t="shared" si="29"/>
        <v>24.505459303717888</v>
      </c>
      <c r="AL26">
        <f t="shared" si="30"/>
        <v>14.525170256673338</v>
      </c>
      <c r="AM26">
        <f t="shared" si="31"/>
        <v>34.131572382638772</v>
      </c>
      <c r="AN26">
        <f t="shared" si="32"/>
        <v>4.5435066306035914</v>
      </c>
      <c r="AO26">
        <f t="shared" si="33"/>
        <v>68.054076897183819</v>
      </c>
      <c r="AP26">
        <f t="shared" si="34"/>
        <v>13.692713863298108</v>
      </c>
      <c r="AQ26">
        <f t="shared" si="35"/>
        <v>10.480393583893335</v>
      </c>
      <c r="AR26">
        <f t="shared" si="36"/>
        <v>27.969514344318991</v>
      </c>
    </row>
    <row r="27" spans="1:44">
      <c r="A27">
        <v>4</v>
      </c>
      <c r="B27">
        <v>2020</v>
      </c>
      <c r="C27" t="s">
        <v>2</v>
      </c>
      <c r="D27" t="s">
        <v>58</v>
      </c>
      <c r="E27">
        <v>16.600000000000001</v>
      </c>
      <c r="F27">
        <v>3.45</v>
      </c>
      <c r="G27" s="1">
        <v>53.088444423098856</v>
      </c>
      <c r="H27">
        <v>3</v>
      </c>
      <c r="K27">
        <v>8</v>
      </c>
      <c r="L27">
        <v>2020</v>
      </c>
      <c r="M27" t="s">
        <v>0</v>
      </c>
      <c r="N27" t="s">
        <v>50</v>
      </c>
      <c r="O27">
        <v>110.9</v>
      </c>
      <c r="P27">
        <v>3.02</v>
      </c>
      <c r="Q27" s="1">
        <v>32.359365692962832</v>
      </c>
      <c r="R27">
        <v>3</v>
      </c>
      <c r="S27">
        <f t="shared" si="11"/>
        <v>26.832439220421445</v>
      </c>
      <c r="T27">
        <f t="shared" si="12"/>
        <v>102.03702002791307</v>
      </c>
      <c r="U27">
        <f t="shared" si="13"/>
        <v>34.640039430047757</v>
      </c>
      <c r="V27">
        <f t="shared" si="14"/>
        <v>100.90269056615583</v>
      </c>
      <c r="W27">
        <f t="shared" si="15"/>
        <v>20.5</v>
      </c>
      <c r="X27">
        <f t="shared" si="16"/>
        <v>17.125050077371782</v>
      </c>
      <c r="Y27">
        <f t="shared" si="17"/>
        <v>101.01501792710128</v>
      </c>
      <c r="Z27">
        <f t="shared" si="18"/>
        <v>0</v>
      </c>
      <c r="AA27">
        <f t="shared" si="19"/>
        <v>97.375236206926431</v>
      </c>
      <c r="AB27">
        <f t="shared" si="20"/>
        <v>27.133295886032794</v>
      </c>
      <c r="AC27">
        <f t="shared" si="21"/>
        <v>22.13193075224827</v>
      </c>
      <c r="AD27">
        <f t="shared" si="22"/>
        <v>28.181441775308173</v>
      </c>
      <c r="AE27">
        <f t="shared" si="23"/>
        <v>56.409951886614444</v>
      </c>
      <c r="AF27">
        <f t="shared" si="24"/>
        <v>96.55241894950214</v>
      </c>
      <c r="AG27">
        <f t="shared" si="25"/>
        <v>102.53685581447307</v>
      </c>
      <c r="AH27">
        <f t="shared" si="26"/>
        <v>102.76574561522912</v>
      </c>
      <c r="AI27">
        <f t="shared" si="27"/>
        <v>102.82188342803678</v>
      </c>
      <c r="AJ27">
        <f t="shared" si="28"/>
        <v>101.33045944639237</v>
      </c>
      <c r="AK27">
        <f t="shared" si="29"/>
        <v>94.693753143598059</v>
      </c>
      <c r="AL27">
        <f t="shared" si="30"/>
        <v>102.73750048760147</v>
      </c>
      <c r="AM27">
        <f t="shared" si="31"/>
        <v>104.39756453729538</v>
      </c>
      <c r="AN27">
        <f t="shared" si="32"/>
        <v>96.55373078350587</v>
      </c>
      <c r="AO27">
        <f t="shared" si="33"/>
        <v>33.751062287595445</v>
      </c>
      <c r="AP27">
        <f t="shared" si="34"/>
        <v>95.571046468425749</v>
      </c>
      <c r="AQ27">
        <f t="shared" si="35"/>
        <v>101.05869768195147</v>
      </c>
      <c r="AR27">
        <f t="shared" si="36"/>
        <v>73.05554986422392</v>
      </c>
    </row>
    <row r="28" spans="1:44">
      <c r="A28">
        <v>6</v>
      </c>
      <c r="B28">
        <v>2020</v>
      </c>
      <c r="C28" t="s">
        <v>2</v>
      </c>
      <c r="D28" t="s">
        <v>6</v>
      </c>
      <c r="E28">
        <v>10</v>
      </c>
      <c r="F28">
        <v>2.2999999999999998</v>
      </c>
      <c r="G28" s="1">
        <v>14.125375446227544</v>
      </c>
      <c r="H28">
        <v>3</v>
      </c>
      <c r="K28">
        <v>9</v>
      </c>
      <c r="L28">
        <v>2020</v>
      </c>
      <c r="M28" t="s">
        <v>0</v>
      </c>
      <c r="N28" t="s">
        <v>1</v>
      </c>
      <c r="O28">
        <v>14.5</v>
      </c>
      <c r="P28">
        <v>2.54</v>
      </c>
      <c r="Q28" s="1">
        <v>18.62087136662868</v>
      </c>
      <c r="R28">
        <v>3</v>
      </c>
      <c r="S28">
        <f t="shared" si="11"/>
        <v>71.182732322777937</v>
      </c>
      <c r="T28">
        <f t="shared" si="12"/>
        <v>4.7258492549901119</v>
      </c>
      <c r="U28">
        <f t="shared" si="13"/>
        <v>63.832443985511134</v>
      </c>
      <c r="V28">
        <f t="shared" si="14"/>
        <v>13.766304505616379</v>
      </c>
      <c r="W28">
        <f t="shared" si="15"/>
        <v>77.134859994393693</v>
      </c>
      <c r="X28">
        <f t="shared" si="16"/>
        <v>80.838166670677992</v>
      </c>
      <c r="Y28">
        <f t="shared" si="17"/>
        <v>9.9978626465352889</v>
      </c>
      <c r="Z28">
        <f t="shared" si="18"/>
        <v>97.375236206926431</v>
      </c>
      <c r="AA28">
        <f t="shared" si="19"/>
        <v>0</v>
      </c>
      <c r="AB28">
        <f t="shared" si="20"/>
        <v>71.744145347839634</v>
      </c>
      <c r="AC28">
        <f t="shared" si="21"/>
        <v>79.401133868835387</v>
      </c>
      <c r="AD28">
        <f t="shared" si="22"/>
        <v>121.70730118941789</v>
      </c>
      <c r="AE28">
        <f t="shared" si="23"/>
        <v>40.985071182441843</v>
      </c>
      <c r="AF28">
        <f t="shared" si="24"/>
        <v>34.543475395552029</v>
      </c>
      <c r="AG28">
        <f t="shared" si="25"/>
        <v>6.3653031012154688</v>
      </c>
      <c r="AH28">
        <f t="shared" si="26"/>
        <v>7.2994080165715909</v>
      </c>
      <c r="AI28">
        <f t="shared" si="27"/>
        <v>7.5329945330299122</v>
      </c>
      <c r="AJ28">
        <f t="shared" si="28"/>
        <v>23.511347174173672</v>
      </c>
      <c r="AK28">
        <f t="shared" si="29"/>
        <v>32.280300194538931</v>
      </c>
      <c r="AL28">
        <f t="shared" si="30"/>
        <v>7.1822904899637017</v>
      </c>
      <c r="AM28">
        <f t="shared" si="31"/>
        <v>43.218574371031501</v>
      </c>
      <c r="AN28">
        <f t="shared" si="32"/>
        <v>8.3006471598892251</v>
      </c>
      <c r="AO28">
        <f t="shared" si="33"/>
        <v>63.803466281350993</v>
      </c>
      <c r="AP28">
        <f t="shared" si="34"/>
        <v>3.7463100807062522</v>
      </c>
      <c r="AQ28">
        <f t="shared" si="35"/>
        <v>19.922837459312461</v>
      </c>
      <c r="AR28">
        <f t="shared" si="36"/>
        <v>25.813537004706717</v>
      </c>
    </row>
    <row r="29" spans="1:44">
      <c r="A29">
        <v>9</v>
      </c>
      <c r="B29">
        <v>2020</v>
      </c>
      <c r="C29" t="s">
        <v>2</v>
      </c>
      <c r="D29" t="s">
        <v>13</v>
      </c>
      <c r="E29">
        <v>10</v>
      </c>
      <c r="F29">
        <v>2.2200000000000002</v>
      </c>
      <c r="G29" s="1">
        <v>12.882495516931346</v>
      </c>
      <c r="H29">
        <v>3</v>
      </c>
      <c r="K29">
        <v>10</v>
      </c>
      <c r="L29">
        <v>2020</v>
      </c>
      <c r="M29" t="s">
        <v>0</v>
      </c>
      <c r="N29" t="s">
        <v>27</v>
      </c>
      <c r="O29">
        <v>86.2</v>
      </c>
      <c r="P29">
        <v>2.65</v>
      </c>
      <c r="Q29" s="1">
        <v>21.134890398366473</v>
      </c>
      <c r="R29">
        <v>3</v>
      </c>
      <c r="S29">
        <f t="shared" si="11"/>
        <v>2.6740325515534846</v>
      </c>
      <c r="T29">
        <f t="shared" si="12"/>
        <v>76.302823049199162</v>
      </c>
      <c r="U29">
        <f t="shared" si="13"/>
        <v>7.9146602246858286</v>
      </c>
      <c r="V29">
        <f t="shared" si="14"/>
        <v>76.919167032760669</v>
      </c>
      <c r="W29">
        <f t="shared" si="15"/>
        <v>11.990235428839755</v>
      </c>
      <c r="X29">
        <f t="shared" si="16"/>
        <v>10.057694558282021</v>
      </c>
      <c r="Y29">
        <f t="shared" si="17"/>
        <v>76.469259389890809</v>
      </c>
      <c r="Z29">
        <f t="shared" si="18"/>
        <v>27.133295886032794</v>
      </c>
      <c r="AA29">
        <f t="shared" si="19"/>
        <v>71.744145347839634</v>
      </c>
      <c r="AB29">
        <f t="shared" si="20"/>
        <v>0</v>
      </c>
      <c r="AC29">
        <f t="shared" si="21"/>
        <v>8.2424540971028222</v>
      </c>
      <c r="AD29">
        <f t="shared" si="22"/>
        <v>50.014000598305415</v>
      </c>
      <c r="AE29">
        <f t="shared" si="23"/>
        <v>31.085884005429332</v>
      </c>
      <c r="AF29">
        <f t="shared" si="24"/>
        <v>76.588704224653725</v>
      </c>
      <c r="AG29">
        <f t="shared" si="25"/>
        <v>76.522518253545869</v>
      </c>
      <c r="AH29">
        <f t="shared" si="26"/>
        <v>76.646767193921079</v>
      </c>
      <c r="AI29">
        <f t="shared" si="27"/>
        <v>76.67900885794829</v>
      </c>
      <c r="AJ29">
        <f t="shared" si="28"/>
        <v>78.925121316880549</v>
      </c>
      <c r="AK29">
        <f t="shared" si="29"/>
        <v>74.336117496440551</v>
      </c>
      <c r="AL29">
        <f t="shared" si="30"/>
        <v>76.630794180469678</v>
      </c>
      <c r="AM29">
        <f t="shared" si="31"/>
        <v>85.693400553671452</v>
      </c>
      <c r="AN29">
        <f t="shared" si="32"/>
        <v>71.932939537726881</v>
      </c>
      <c r="AO29">
        <f t="shared" si="33"/>
        <v>8.995736407482168</v>
      </c>
      <c r="AP29">
        <f t="shared" si="34"/>
        <v>69.615514368237527</v>
      </c>
      <c r="AQ29">
        <f t="shared" si="35"/>
        <v>78.049799605928897</v>
      </c>
      <c r="AR29">
        <f t="shared" si="36"/>
        <v>49.021950299250697</v>
      </c>
    </row>
    <row r="30" spans="1:44">
      <c r="A30">
        <v>10</v>
      </c>
      <c r="B30">
        <v>2020</v>
      </c>
      <c r="C30" t="s">
        <v>2</v>
      </c>
      <c r="D30" t="s">
        <v>26</v>
      </c>
      <c r="E30">
        <v>10</v>
      </c>
      <c r="F30">
        <v>2.2000000000000002</v>
      </c>
      <c r="G30" s="1">
        <v>12.58925411794168</v>
      </c>
      <c r="H30">
        <v>3</v>
      </c>
      <c r="K30">
        <v>11</v>
      </c>
      <c r="L30">
        <v>2020</v>
      </c>
      <c r="M30" t="s">
        <v>0</v>
      </c>
      <c r="N30" t="s">
        <v>36</v>
      </c>
      <c r="O30">
        <v>93.9</v>
      </c>
      <c r="P30">
        <v>2.52</v>
      </c>
      <c r="Q30" s="1">
        <v>18.197008586099841</v>
      </c>
      <c r="R30">
        <v>3</v>
      </c>
      <c r="S30">
        <f t="shared" si="11"/>
        <v>10.052223287283756</v>
      </c>
      <c r="T30">
        <f t="shared" si="12"/>
        <v>83.906189704481505</v>
      </c>
      <c r="U30">
        <f t="shared" si="13"/>
        <v>15.792654359141014</v>
      </c>
      <c r="V30">
        <f t="shared" si="14"/>
        <v>84.968768655361117</v>
      </c>
      <c r="W30">
        <f t="shared" si="15"/>
        <v>14.596998281232779</v>
      </c>
      <c r="X30">
        <f t="shared" si="16"/>
        <v>7.88781838987257</v>
      </c>
      <c r="Y30">
        <f t="shared" si="17"/>
        <v>84.419629407248834</v>
      </c>
      <c r="Z30">
        <f t="shared" si="18"/>
        <v>22.13193075224827</v>
      </c>
      <c r="AA30">
        <f t="shared" si="19"/>
        <v>79.401133868835387</v>
      </c>
      <c r="AB30">
        <f t="shared" si="20"/>
        <v>8.2424540971028222</v>
      </c>
      <c r="AC30">
        <f t="shared" si="21"/>
        <v>0</v>
      </c>
      <c r="AD30">
        <f t="shared" si="22"/>
        <v>42.336492326312111</v>
      </c>
      <c r="AE30">
        <f t="shared" si="23"/>
        <v>39.054466552969721</v>
      </c>
      <c r="AF30">
        <f t="shared" si="24"/>
        <v>84.814899603592181</v>
      </c>
      <c r="AG30">
        <f t="shared" si="25"/>
        <v>83.999027354045637</v>
      </c>
      <c r="AH30">
        <f t="shared" si="26"/>
        <v>84.06868649599781</v>
      </c>
      <c r="AI30">
        <f t="shared" si="27"/>
        <v>84.087807143337656</v>
      </c>
      <c r="AJ30">
        <f t="shared" si="28"/>
        <v>87.129244230474072</v>
      </c>
      <c r="AK30">
        <f t="shared" si="29"/>
        <v>82.571097545944795</v>
      </c>
      <c r="AL30">
        <f t="shared" si="30"/>
        <v>84.059353111931784</v>
      </c>
      <c r="AM30">
        <f t="shared" si="31"/>
        <v>93.874127298656049</v>
      </c>
      <c r="AN30">
        <f t="shared" si="32"/>
        <v>79.877938398663545</v>
      </c>
      <c r="AO30">
        <f t="shared" si="33"/>
        <v>17.230703253037259</v>
      </c>
      <c r="AP30">
        <f t="shared" si="34"/>
        <v>77.141592280366581</v>
      </c>
      <c r="AQ30">
        <f t="shared" si="35"/>
        <v>86.212113710259118</v>
      </c>
      <c r="AR30">
        <f t="shared" si="36"/>
        <v>57.133243551352543</v>
      </c>
    </row>
    <row r="31" spans="1:44">
      <c r="A31">
        <v>18</v>
      </c>
      <c r="B31">
        <v>2020</v>
      </c>
      <c r="C31" t="s">
        <v>2</v>
      </c>
      <c r="D31" t="s">
        <v>6</v>
      </c>
      <c r="E31">
        <v>10</v>
      </c>
      <c r="F31">
        <v>3.24</v>
      </c>
      <c r="G31" s="1">
        <v>41.686938347033561</v>
      </c>
      <c r="H31">
        <v>3</v>
      </c>
      <c r="K31">
        <v>12</v>
      </c>
      <c r="L31">
        <v>2020</v>
      </c>
      <c r="M31" t="s">
        <v>0</v>
      </c>
      <c r="N31" t="s">
        <v>36</v>
      </c>
      <c r="O31">
        <v>136.19999999999999</v>
      </c>
      <c r="P31">
        <v>2.6</v>
      </c>
      <c r="Q31" s="1">
        <v>19.952623149688804</v>
      </c>
      <c r="R31">
        <v>3</v>
      </c>
      <c r="S31">
        <f t="shared" si="11"/>
        <v>50.839536561822477</v>
      </c>
      <c r="T31">
        <f t="shared" si="12"/>
        <v>126.2305407582778</v>
      </c>
      <c r="U31">
        <f t="shared" si="13"/>
        <v>57.904253308029354</v>
      </c>
      <c r="V31">
        <f t="shared" si="14"/>
        <v>126.73907243464072</v>
      </c>
      <c r="W31">
        <f t="shared" si="15"/>
        <v>47.45254113885877</v>
      </c>
      <c r="X31">
        <f t="shared" si="16"/>
        <v>41.642321838336009</v>
      </c>
      <c r="Y31">
        <f t="shared" si="17"/>
        <v>126.42832514064018</v>
      </c>
      <c r="Z31">
        <f t="shared" si="18"/>
        <v>28.181441775308173</v>
      </c>
      <c r="AA31">
        <f t="shared" si="19"/>
        <v>121.70730118941789</v>
      </c>
      <c r="AB31">
        <f t="shared" si="20"/>
        <v>50.014000598305415</v>
      </c>
      <c r="AC31">
        <f t="shared" si="21"/>
        <v>42.336492326312111</v>
      </c>
      <c r="AD31">
        <f t="shared" si="22"/>
        <v>0</v>
      </c>
      <c r="AE31">
        <f t="shared" si="23"/>
        <v>81.075257396055932</v>
      </c>
      <c r="AF31">
        <f t="shared" si="24"/>
        <v>124.10827994724353</v>
      </c>
      <c r="AG31">
        <f t="shared" si="25"/>
        <v>126.33482028244427</v>
      </c>
      <c r="AH31">
        <f t="shared" si="26"/>
        <v>126.39846163914922</v>
      </c>
      <c r="AI31">
        <f t="shared" si="27"/>
        <v>126.41526491487367</v>
      </c>
      <c r="AJ31">
        <f t="shared" si="28"/>
        <v>128.05947859138553</v>
      </c>
      <c r="AK31">
        <f t="shared" si="29"/>
        <v>122.1361541264607</v>
      </c>
      <c r="AL31">
        <f t="shared" si="30"/>
        <v>126.39017573833266</v>
      </c>
      <c r="AM31">
        <f t="shared" si="31"/>
        <v>132.25231185931816</v>
      </c>
      <c r="AN31">
        <f t="shared" si="32"/>
        <v>121.89929096548504</v>
      </c>
      <c r="AO31">
        <f t="shared" si="33"/>
        <v>58.404433828309621</v>
      </c>
      <c r="AP31">
        <f t="shared" si="34"/>
        <v>119.47705339811995</v>
      </c>
      <c r="AQ31">
        <f t="shared" si="35"/>
        <v>127.48782448234441</v>
      </c>
      <c r="AR31">
        <f t="shared" si="36"/>
        <v>98.764310607619777</v>
      </c>
    </row>
    <row r="32" spans="1:44">
      <c r="A32">
        <v>2</v>
      </c>
      <c r="B32">
        <v>2020</v>
      </c>
      <c r="C32" t="s">
        <v>7</v>
      </c>
      <c r="D32" t="s">
        <v>16</v>
      </c>
      <c r="E32">
        <v>18</v>
      </c>
      <c r="F32">
        <v>3.41</v>
      </c>
      <c r="G32" s="1">
        <v>50.699070827470464</v>
      </c>
      <c r="H32">
        <v>3</v>
      </c>
      <c r="K32">
        <v>13</v>
      </c>
      <c r="L32">
        <v>2020</v>
      </c>
      <c r="M32" t="s">
        <v>0</v>
      </c>
      <c r="N32" t="s">
        <v>15</v>
      </c>
      <c r="O32">
        <v>55.2</v>
      </c>
      <c r="P32">
        <v>2.74</v>
      </c>
      <c r="Q32" s="1">
        <v>23.442288153199236</v>
      </c>
      <c r="R32">
        <v>3</v>
      </c>
      <c r="S32">
        <f t="shared" si="11"/>
        <v>30.301217541662684</v>
      </c>
      <c r="T32">
        <f t="shared" si="12"/>
        <v>45.63267061956099</v>
      </c>
      <c r="U32">
        <f t="shared" si="13"/>
        <v>23.267955593283617</v>
      </c>
      <c r="V32">
        <f t="shared" si="14"/>
        <v>45.935040995473052</v>
      </c>
      <c r="W32">
        <f t="shared" si="15"/>
        <v>36.312982139314265</v>
      </c>
      <c r="X32">
        <f t="shared" si="16"/>
        <v>39.88230377961218</v>
      </c>
      <c r="Y32">
        <f t="shared" si="17"/>
        <v>45.385786220109672</v>
      </c>
      <c r="Z32">
        <f t="shared" si="18"/>
        <v>56.409951886614444</v>
      </c>
      <c r="AA32">
        <f t="shared" si="19"/>
        <v>40.985071182441843</v>
      </c>
      <c r="AB32">
        <f t="shared" si="20"/>
        <v>31.085884005429332</v>
      </c>
      <c r="AC32">
        <f t="shared" si="21"/>
        <v>39.054466552969721</v>
      </c>
      <c r="AD32">
        <f t="shared" si="22"/>
        <v>81.075257396055932</v>
      </c>
      <c r="AE32">
        <f t="shared" si="23"/>
        <v>0</v>
      </c>
      <c r="AF32">
        <f t="shared" si="24"/>
        <v>48.676058607690379</v>
      </c>
      <c r="AG32">
        <f t="shared" si="25"/>
        <v>46.152339728223218</v>
      </c>
      <c r="AH32">
        <f t="shared" si="26"/>
        <v>46.420034688924758</v>
      </c>
      <c r="AI32">
        <f t="shared" si="27"/>
        <v>46.487847312716674</v>
      </c>
      <c r="AJ32">
        <f t="shared" si="28"/>
        <v>48.745843522246894</v>
      </c>
      <c r="AK32">
        <f t="shared" si="29"/>
        <v>46.121807225567956</v>
      </c>
      <c r="AL32">
        <f t="shared" si="30"/>
        <v>46.386216880240376</v>
      </c>
      <c r="AM32">
        <f t="shared" si="31"/>
        <v>58.664392058312373</v>
      </c>
      <c r="AN32">
        <f t="shared" si="32"/>
        <v>40.848091081129219</v>
      </c>
      <c r="AO32">
        <f t="shared" si="33"/>
        <v>22.842327818708931</v>
      </c>
      <c r="AP32">
        <f t="shared" si="34"/>
        <v>39.180730779682484</v>
      </c>
      <c r="AQ32">
        <f t="shared" si="35"/>
        <v>47.49415930760393</v>
      </c>
      <c r="AR32">
        <f t="shared" si="36"/>
        <v>18.335008098602856</v>
      </c>
    </row>
    <row r="33" spans="1:72">
      <c r="A33">
        <v>5</v>
      </c>
      <c r="B33">
        <v>2020</v>
      </c>
      <c r="C33" t="s">
        <v>7</v>
      </c>
      <c r="D33" t="s">
        <v>12</v>
      </c>
      <c r="E33">
        <v>10</v>
      </c>
      <c r="F33">
        <v>2.23</v>
      </c>
      <c r="G33" s="1">
        <v>13.031667784522995</v>
      </c>
      <c r="H33">
        <v>3</v>
      </c>
      <c r="K33">
        <v>14</v>
      </c>
      <c r="L33">
        <v>2020</v>
      </c>
      <c r="M33" t="s">
        <v>2</v>
      </c>
      <c r="N33" t="s">
        <v>58</v>
      </c>
      <c r="O33">
        <v>16.600000000000001</v>
      </c>
      <c r="P33">
        <v>3.45</v>
      </c>
      <c r="Q33" s="1">
        <v>53.088444423098856</v>
      </c>
      <c r="R33">
        <v>3</v>
      </c>
      <c r="S33">
        <f t="shared" si="11"/>
        <v>74.903761139654861</v>
      </c>
      <c r="T33">
        <f t="shared" si="12"/>
        <v>36.523999989312152</v>
      </c>
      <c r="U33">
        <f t="shared" si="13"/>
        <v>69.710605059629742</v>
      </c>
      <c r="V33">
        <f t="shared" si="14"/>
        <v>22.46190987025221</v>
      </c>
      <c r="W33">
        <f t="shared" si="15"/>
        <v>76.657156254326182</v>
      </c>
      <c r="X33">
        <f t="shared" si="16"/>
        <v>82.949633980209143</v>
      </c>
      <c r="Y33">
        <f t="shared" si="17"/>
        <v>26.391117016530433</v>
      </c>
      <c r="Z33">
        <f t="shared" si="18"/>
        <v>96.55241894950214</v>
      </c>
      <c r="AA33">
        <f t="shared" si="19"/>
        <v>34.543475395552029</v>
      </c>
      <c r="AB33">
        <f t="shared" si="20"/>
        <v>76.588704224653725</v>
      </c>
      <c r="AC33">
        <f t="shared" si="21"/>
        <v>84.814899603592181</v>
      </c>
      <c r="AD33">
        <f t="shared" si="22"/>
        <v>124.10827994724353</v>
      </c>
      <c r="AE33">
        <f t="shared" si="23"/>
        <v>48.676058607690379</v>
      </c>
      <c r="AF33">
        <f t="shared" si="24"/>
        <v>0</v>
      </c>
      <c r="AG33">
        <f t="shared" si="25"/>
        <v>39.53483582989098</v>
      </c>
      <c r="AH33">
        <f t="shared" si="26"/>
        <v>40.762620468332898</v>
      </c>
      <c r="AI33">
        <f t="shared" si="27"/>
        <v>41.052489758519364</v>
      </c>
      <c r="AJ33">
        <f t="shared" si="28"/>
        <v>13.175676104191158</v>
      </c>
      <c r="AK33">
        <f t="shared" si="29"/>
        <v>2.7696039752076733</v>
      </c>
      <c r="AL33">
        <f t="shared" si="30"/>
        <v>40.615191181044032</v>
      </c>
      <c r="AM33">
        <f t="shared" si="31"/>
        <v>10.40624316904532</v>
      </c>
      <c r="AN33">
        <f t="shared" si="32"/>
        <v>26.263835864497004</v>
      </c>
      <c r="AO33">
        <f t="shared" si="33"/>
        <v>67.593343281813787</v>
      </c>
      <c r="AP33">
        <f t="shared" si="34"/>
        <v>37.436477941008491</v>
      </c>
      <c r="AQ33">
        <f t="shared" si="35"/>
        <v>16.453998743383305</v>
      </c>
      <c r="AR33">
        <f t="shared" si="36"/>
        <v>31.777263585844469</v>
      </c>
    </row>
    <row r="34" spans="1:72">
      <c r="A34">
        <v>7</v>
      </c>
      <c r="B34">
        <v>2020</v>
      </c>
      <c r="C34" t="s">
        <v>7</v>
      </c>
      <c r="D34" t="s">
        <v>16</v>
      </c>
      <c r="E34">
        <v>10.7</v>
      </c>
      <c r="F34">
        <v>3.58</v>
      </c>
      <c r="G34" s="1">
        <v>61.659500186148257</v>
      </c>
      <c r="H34">
        <v>3</v>
      </c>
      <c r="K34">
        <v>15</v>
      </c>
      <c r="L34">
        <v>2020</v>
      </c>
      <c r="M34" t="s">
        <v>2</v>
      </c>
      <c r="N34" t="s">
        <v>6</v>
      </c>
      <c r="O34">
        <v>10</v>
      </c>
      <c r="P34">
        <v>2.2999999999999998</v>
      </c>
      <c r="Q34" s="1">
        <v>14.125375446227544</v>
      </c>
      <c r="R34">
        <v>3</v>
      </c>
      <c r="S34">
        <f t="shared" si="11"/>
        <v>76.107747163948972</v>
      </c>
      <c r="T34">
        <f t="shared" si="12"/>
        <v>3.0584367162070691</v>
      </c>
      <c r="U34">
        <f t="shared" si="13"/>
        <v>68.612092574838783</v>
      </c>
      <c r="V34">
        <f t="shared" si="14"/>
        <v>17.511397636823911</v>
      </c>
      <c r="W34">
        <f t="shared" si="15"/>
        <v>82.444871279649888</v>
      </c>
      <c r="X34">
        <f t="shared" si="16"/>
        <v>85.827300469563298</v>
      </c>
      <c r="Y34">
        <f t="shared" si="17"/>
        <v>13.429442152878522</v>
      </c>
      <c r="Z34">
        <f t="shared" si="18"/>
        <v>102.53685581447307</v>
      </c>
      <c r="AA34">
        <f t="shared" si="19"/>
        <v>6.3653031012154688</v>
      </c>
      <c r="AB34">
        <f t="shared" si="20"/>
        <v>76.522518253545869</v>
      </c>
      <c r="AC34">
        <f t="shared" si="21"/>
        <v>83.999027354045637</v>
      </c>
      <c r="AD34">
        <f t="shared" si="22"/>
        <v>126.33482028244427</v>
      </c>
      <c r="AE34">
        <f t="shared" si="23"/>
        <v>46.152339728223218</v>
      </c>
      <c r="AF34">
        <f t="shared" si="24"/>
        <v>39.53483582989098</v>
      </c>
      <c r="AG34">
        <f t="shared" si="25"/>
        <v>0</v>
      </c>
      <c r="AH34">
        <f t="shared" si="26"/>
        <v>1.2454519334953562</v>
      </c>
      <c r="AI34">
        <f t="shared" si="27"/>
        <v>1.5393728382736676</v>
      </c>
      <c r="AJ34">
        <f t="shared" si="28"/>
        <v>27.577587812118132</v>
      </c>
      <c r="AK34">
        <f t="shared" si="29"/>
        <v>37.454870095088431</v>
      </c>
      <c r="AL34">
        <f t="shared" si="30"/>
        <v>1.0959454590768796</v>
      </c>
      <c r="AM34">
        <f t="shared" si="31"/>
        <v>47.556507596651194</v>
      </c>
      <c r="AN34">
        <f t="shared" si="32"/>
        <v>13.570077336948218</v>
      </c>
      <c r="AO34">
        <f t="shared" si="33"/>
        <v>68.839360728098242</v>
      </c>
      <c r="AP34">
        <f t="shared" si="34"/>
        <v>6.973254702379907</v>
      </c>
      <c r="AQ34">
        <f t="shared" si="35"/>
        <v>23.909036147496849</v>
      </c>
      <c r="AR34">
        <f t="shared" si="36"/>
        <v>31.86801930638768</v>
      </c>
    </row>
    <row r="35" spans="1:72">
      <c r="A35">
        <v>17</v>
      </c>
      <c r="B35">
        <v>2020</v>
      </c>
      <c r="C35" t="s">
        <v>7</v>
      </c>
      <c r="D35" t="s">
        <v>12</v>
      </c>
      <c r="E35">
        <v>14.5</v>
      </c>
      <c r="F35">
        <v>2.86</v>
      </c>
      <c r="G35" s="1">
        <v>26.915348039269158</v>
      </c>
      <c r="H35">
        <v>3</v>
      </c>
      <c r="K35">
        <v>16</v>
      </c>
      <c r="L35">
        <v>2020</v>
      </c>
      <c r="M35" t="s">
        <v>2</v>
      </c>
      <c r="N35" t="s">
        <v>13</v>
      </c>
      <c r="O35">
        <v>10</v>
      </c>
      <c r="P35">
        <v>2.2200000000000002</v>
      </c>
      <c r="Q35" s="1">
        <v>12.882495516931346</v>
      </c>
      <c r="R35">
        <v>3</v>
      </c>
      <c r="S35">
        <f t="shared" si="11"/>
        <v>76.274810345821265</v>
      </c>
      <c r="T35">
        <f t="shared" si="12"/>
        <v>4.3038554215107085</v>
      </c>
      <c r="U35">
        <f t="shared" si="13"/>
        <v>68.741918052856121</v>
      </c>
      <c r="V35">
        <f t="shared" si="14"/>
        <v>18.756506474701805</v>
      </c>
      <c r="W35">
        <f t="shared" si="15"/>
        <v>82.729368859275041</v>
      </c>
      <c r="X35">
        <f t="shared" si="16"/>
        <v>86.008621008710989</v>
      </c>
      <c r="Y35">
        <f t="shared" si="17"/>
        <v>14.674640960029951</v>
      </c>
      <c r="Z35">
        <f t="shared" si="18"/>
        <v>102.76574561522912</v>
      </c>
      <c r="AA35">
        <f t="shared" si="19"/>
        <v>7.2994080165715909</v>
      </c>
      <c r="AB35">
        <f t="shared" si="20"/>
        <v>76.646767193921079</v>
      </c>
      <c r="AC35">
        <f t="shared" si="21"/>
        <v>84.06868649599781</v>
      </c>
      <c r="AD35">
        <f t="shared" si="22"/>
        <v>126.39846163914922</v>
      </c>
      <c r="AE35">
        <f t="shared" si="23"/>
        <v>46.420034688924758</v>
      </c>
      <c r="AF35">
        <f t="shared" si="24"/>
        <v>40.762620468332898</v>
      </c>
      <c r="AG35">
        <f t="shared" si="25"/>
        <v>1.2454519334953562</v>
      </c>
      <c r="AH35">
        <f t="shared" si="26"/>
        <v>0</v>
      </c>
      <c r="AI35">
        <f t="shared" si="27"/>
        <v>0.29392263962038828</v>
      </c>
      <c r="AJ35">
        <f t="shared" si="28"/>
        <v>28.822496886158682</v>
      </c>
      <c r="AK35">
        <f t="shared" si="29"/>
        <v>38.671817493074684</v>
      </c>
      <c r="AL35">
        <f t="shared" si="30"/>
        <v>0.14950707481064024</v>
      </c>
      <c r="AM35">
        <f t="shared" si="31"/>
        <v>48.800981388705779</v>
      </c>
      <c r="AN35">
        <f t="shared" si="32"/>
        <v>14.750611848790637</v>
      </c>
      <c r="AO35">
        <f t="shared" si="33"/>
        <v>69.044185639827475</v>
      </c>
      <c r="AP35">
        <f t="shared" si="34"/>
        <v>7.3501843225831367</v>
      </c>
      <c r="AQ35">
        <f t="shared" si="35"/>
        <v>25.154014048513048</v>
      </c>
      <c r="AR35">
        <f t="shared" si="36"/>
        <v>32.488026841572179</v>
      </c>
    </row>
    <row r="36" spans="1:72">
      <c r="A36">
        <v>28</v>
      </c>
      <c r="B36">
        <v>2020</v>
      </c>
      <c r="C36" t="s">
        <v>7</v>
      </c>
      <c r="D36" t="s">
        <v>16</v>
      </c>
      <c r="E36">
        <v>78</v>
      </c>
      <c r="F36">
        <v>2.79</v>
      </c>
      <c r="G36" s="1">
        <v>24.831331052955715</v>
      </c>
      <c r="H36">
        <v>3</v>
      </c>
      <c r="K36">
        <v>17</v>
      </c>
      <c r="L36">
        <v>2020</v>
      </c>
      <c r="M36" t="s">
        <v>2</v>
      </c>
      <c r="N36" t="s">
        <v>26</v>
      </c>
      <c r="O36">
        <v>10</v>
      </c>
      <c r="P36">
        <v>2.2000000000000002</v>
      </c>
      <c r="Q36" s="1">
        <v>12.58925411794168</v>
      </c>
      <c r="R36">
        <v>3</v>
      </c>
      <c r="S36">
        <f t="shared" si="11"/>
        <v>76.317144998046601</v>
      </c>
      <c r="T36">
        <f t="shared" si="12"/>
        <v>4.5977643662269037</v>
      </c>
      <c r="U36">
        <f t="shared" si="13"/>
        <v>68.775808431560066</v>
      </c>
      <c r="V36">
        <f t="shared" si="14"/>
        <v>19.050327507397792</v>
      </c>
      <c r="W36">
        <f t="shared" si="15"/>
        <v>82.799092456915176</v>
      </c>
      <c r="X36">
        <f t="shared" si="16"/>
        <v>86.053981923443942</v>
      </c>
      <c r="Y36">
        <f t="shared" si="17"/>
        <v>14.968486676021449</v>
      </c>
      <c r="Z36">
        <f t="shared" si="18"/>
        <v>102.82188342803678</v>
      </c>
      <c r="AA36">
        <f t="shared" si="19"/>
        <v>7.5329945330299122</v>
      </c>
      <c r="AB36">
        <f t="shared" si="20"/>
        <v>76.67900885794829</v>
      </c>
      <c r="AC36">
        <f t="shared" si="21"/>
        <v>84.087807143337656</v>
      </c>
      <c r="AD36">
        <f t="shared" si="22"/>
        <v>126.41526491487367</v>
      </c>
      <c r="AE36">
        <f t="shared" si="23"/>
        <v>46.487847312716674</v>
      </c>
      <c r="AF36">
        <f t="shared" si="24"/>
        <v>41.052489758519364</v>
      </c>
      <c r="AG36">
        <f t="shared" si="25"/>
        <v>1.5393728382736676</v>
      </c>
      <c r="AH36">
        <f t="shared" si="26"/>
        <v>0.29392263962038828</v>
      </c>
      <c r="AI36">
        <f t="shared" si="27"/>
        <v>0</v>
      </c>
      <c r="AJ36">
        <f t="shared" si="28"/>
        <v>29.116263968715877</v>
      </c>
      <c r="AK36">
        <f t="shared" si="29"/>
        <v>38.959238052532285</v>
      </c>
      <c r="AL36">
        <f t="shared" si="30"/>
        <v>0.44342964760818904</v>
      </c>
      <c r="AM36">
        <f t="shared" si="31"/>
        <v>49.094637682687335</v>
      </c>
      <c r="AN36">
        <f t="shared" si="32"/>
        <v>15.030720775887501</v>
      </c>
      <c r="AO36">
        <f t="shared" si="33"/>
        <v>69.095705710867463</v>
      </c>
      <c r="AP36">
        <f t="shared" si="34"/>
        <v>7.466710359431632</v>
      </c>
      <c r="AQ36">
        <f t="shared" si="35"/>
        <v>25.447799616995628</v>
      </c>
      <c r="AR36">
        <f t="shared" si="36"/>
        <v>32.639547346858947</v>
      </c>
    </row>
    <row r="37" spans="1:72">
      <c r="A37">
        <v>35</v>
      </c>
      <c r="B37">
        <v>2020</v>
      </c>
      <c r="C37" t="s">
        <v>7</v>
      </c>
      <c r="D37" t="s">
        <v>10</v>
      </c>
      <c r="E37">
        <v>16.8</v>
      </c>
      <c r="F37">
        <v>2.39</v>
      </c>
      <c r="G37" s="1">
        <v>15.6675107010815</v>
      </c>
      <c r="H37">
        <v>3</v>
      </c>
      <c r="K37">
        <v>18</v>
      </c>
      <c r="L37">
        <v>2020</v>
      </c>
      <c r="M37" t="s">
        <v>2</v>
      </c>
      <c r="N37" t="s">
        <v>6</v>
      </c>
      <c r="O37">
        <v>10</v>
      </c>
      <c r="P37">
        <v>3.24</v>
      </c>
      <c r="Q37" s="1">
        <v>41.686938347033561</v>
      </c>
      <c r="R37">
        <v>3</v>
      </c>
      <c r="S37">
        <f t="shared" si="11"/>
        <v>77.611378448175032</v>
      </c>
      <c r="T37">
        <f t="shared" si="12"/>
        <v>24.51994761393691</v>
      </c>
      <c r="U37">
        <f t="shared" si="13"/>
        <v>71.467859511683756</v>
      </c>
      <c r="V37">
        <f t="shared" si="14"/>
        <v>10.067022977850078</v>
      </c>
      <c r="W37">
        <f t="shared" si="15"/>
        <v>80.939557767614275</v>
      </c>
      <c r="X37">
        <f t="shared" si="16"/>
        <v>86.43609243885885</v>
      </c>
      <c r="Y37">
        <f t="shared" si="17"/>
        <v>14.149231808999183</v>
      </c>
      <c r="Z37">
        <f t="shared" si="18"/>
        <v>101.33045944639237</v>
      </c>
      <c r="AA37">
        <f t="shared" si="19"/>
        <v>23.511347174173672</v>
      </c>
      <c r="AB37">
        <f t="shared" si="20"/>
        <v>78.925121316880549</v>
      </c>
      <c r="AC37">
        <f t="shared" si="21"/>
        <v>87.129244230474072</v>
      </c>
      <c r="AD37">
        <f t="shared" si="22"/>
        <v>128.05947859138553</v>
      </c>
      <c r="AE37">
        <f t="shared" si="23"/>
        <v>48.745843522246894</v>
      </c>
      <c r="AF37">
        <f t="shared" si="24"/>
        <v>13.175676104191158</v>
      </c>
      <c r="AG37">
        <f t="shared" si="25"/>
        <v>27.577587812118132</v>
      </c>
      <c r="AH37">
        <f t="shared" si="26"/>
        <v>28.822496886158682</v>
      </c>
      <c r="AI37">
        <f t="shared" si="27"/>
        <v>29.116263968715877</v>
      </c>
      <c r="AJ37">
        <f t="shared" si="28"/>
        <v>0</v>
      </c>
      <c r="AK37">
        <f t="shared" si="29"/>
        <v>12.051864247698189</v>
      </c>
      <c r="AL37">
        <f t="shared" si="30"/>
        <v>28.673064555618826</v>
      </c>
      <c r="AM37">
        <f t="shared" si="31"/>
        <v>19.98771688856085</v>
      </c>
      <c r="AN37">
        <f t="shared" si="32"/>
        <v>15.446497344719909</v>
      </c>
      <c r="AO37">
        <f t="shared" si="33"/>
        <v>70.059360525572671</v>
      </c>
      <c r="AP37">
        <f t="shared" si="34"/>
        <v>26.906748503357562</v>
      </c>
      <c r="AQ37">
        <f t="shared" si="35"/>
        <v>3.6688710215917943</v>
      </c>
      <c r="AR37">
        <f t="shared" si="36"/>
        <v>30.442189098037833</v>
      </c>
    </row>
    <row r="38" spans="1:72">
      <c r="A38">
        <v>38</v>
      </c>
      <c r="B38">
        <v>2020</v>
      </c>
      <c r="C38" t="s">
        <v>7</v>
      </c>
      <c r="D38" t="s">
        <v>10</v>
      </c>
      <c r="E38">
        <v>10</v>
      </c>
      <c r="F38">
        <v>3.16</v>
      </c>
      <c r="G38" s="1">
        <v>38.018939632056139</v>
      </c>
      <c r="H38">
        <v>3</v>
      </c>
      <c r="K38">
        <v>19</v>
      </c>
      <c r="L38">
        <v>2020</v>
      </c>
      <c r="M38" t="s">
        <v>7</v>
      </c>
      <c r="N38" t="s">
        <v>16</v>
      </c>
      <c r="O38">
        <v>18</v>
      </c>
      <c r="P38">
        <v>3.41</v>
      </c>
      <c r="Q38" s="1">
        <v>50.699070827470464</v>
      </c>
      <c r="R38">
        <v>3</v>
      </c>
      <c r="S38">
        <f t="shared" si="11"/>
        <v>72.697275318435345</v>
      </c>
      <c r="T38">
        <f t="shared" si="12"/>
        <v>34.474238577861911</v>
      </c>
      <c r="U38">
        <f t="shared" si="13"/>
        <v>67.37519280468635</v>
      </c>
      <c r="V38">
        <f t="shared" si="14"/>
        <v>20.689927534643072</v>
      </c>
      <c r="W38">
        <f t="shared" si="15"/>
        <v>74.687729142213769</v>
      </c>
      <c r="X38">
        <f t="shared" si="16"/>
        <v>80.865948835390739</v>
      </c>
      <c r="Y38">
        <f t="shared" si="17"/>
        <v>24.505459303717888</v>
      </c>
      <c r="Z38">
        <f t="shared" si="18"/>
        <v>94.693753143598059</v>
      </c>
      <c r="AA38">
        <f t="shared" si="19"/>
        <v>32.280300194538931</v>
      </c>
      <c r="AB38">
        <f t="shared" si="20"/>
        <v>74.336117496440551</v>
      </c>
      <c r="AC38">
        <f t="shared" si="21"/>
        <v>82.571097545944795</v>
      </c>
      <c r="AD38">
        <f t="shared" si="22"/>
        <v>122.1361541264607</v>
      </c>
      <c r="AE38">
        <f t="shared" si="23"/>
        <v>46.121807225567956</v>
      </c>
      <c r="AF38">
        <f t="shared" si="24"/>
        <v>2.7696039752076733</v>
      </c>
      <c r="AG38">
        <f t="shared" si="25"/>
        <v>37.454870095088431</v>
      </c>
      <c r="AH38">
        <f t="shared" si="26"/>
        <v>38.671817493074684</v>
      </c>
      <c r="AI38">
        <f t="shared" si="27"/>
        <v>38.959238052532285</v>
      </c>
      <c r="AJ38">
        <f t="shared" si="28"/>
        <v>12.051864247698189</v>
      </c>
      <c r="AK38">
        <f t="shared" si="29"/>
        <v>0</v>
      </c>
      <c r="AL38">
        <f t="shared" si="30"/>
        <v>38.525649274215333</v>
      </c>
      <c r="AM38">
        <f t="shared" si="31"/>
        <v>13.170038410216049</v>
      </c>
      <c r="AN38">
        <f t="shared" si="32"/>
        <v>24.046163304485937</v>
      </c>
      <c r="AO38">
        <f t="shared" si="33"/>
        <v>65.341597478497661</v>
      </c>
      <c r="AP38">
        <f t="shared" si="34"/>
        <v>35.066944618669098</v>
      </c>
      <c r="AQ38">
        <f t="shared" si="35"/>
        <v>14.99494005099452</v>
      </c>
      <c r="AR38">
        <f t="shared" si="36"/>
        <v>29.070929818911512</v>
      </c>
    </row>
    <row r="39" spans="1:72">
      <c r="A39">
        <v>33</v>
      </c>
      <c r="B39">
        <v>2020</v>
      </c>
      <c r="C39" t="s">
        <v>19</v>
      </c>
      <c r="D39" t="s">
        <v>48</v>
      </c>
      <c r="E39">
        <v>37.9</v>
      </c>
      <c r="F39">
        <v>2.94</v>
      </c>
      <c r="G39" s="1">
        <v>29.512092266663863</v>
      </c>
      <c r="H39">
        <v>3</v>
      </c>
      <c r="K39">
        <v>20</v>
      </c>
      <c r="L39">
        <v>2020</v>
      </c>
      <c r="M39" t="s">
        <v>7</v>
      </c>
      <c r="N39" t="s">
        <v>12</v>
      </c>
      <c r="O39">
        <v>10</v>
      </c>
      <c r="P39">
        <v>2.23</v>
      </c>
      <c r="Q39" s="1">
        <v>13.031667784522995</v>
      </c>
      <c r="R39">
        <v>3</v>
      </c>
      <c r="S39">
        <f t="shared" si="11"/>
        <v>76.253701575292766</v>
      </c>
      <c r="T39">
        <f t="shared" si="12"/>
        <v>4.1543543661013267</v>
      </c>
      <c r="U39">
        <f t="shared" si="13"/>
        <v>68.725154952625488</v>
      </c>
      <c r="V39">
        <f t="shared" si="14"/>
        <v>18.607047779040993</v>
      </c>
      <c r="W39">
        <f t="shared" si="15"/>
        <v>82.694280373190921</v>
      </c>
      <c r="X39">
        <f t="shared" si="16"/>
        <v>85.985923431453301</v>
      </c>
      <c r="Y39">
        <f t="shared" si="17"/>
        <v>14.525170256673338</v>
      </c>
      <c r="Z39">
        <f t="shared" si="18"/>
        <v>102.73750048760147</v>
      </c>
      <c r="AA39">
        <f t="shared" si="19"/>
        <v>7.1822904899637017</v>
      </c>
      <c r="AB39">
        <f t="shared" si="20"/>
        <v>76.630794180469678</v>
      </c>
      <c r="AC39">
        <f t="shared" si="21"/>
        <v>84.059353111931784</v>
      </c>
      <c r="AD39">
        <f t="shared" si="22"/>
        <v>126.39017573833266</v>
      </c>
      <c r="AE39">
        <f t="shared" si="23"/>
        <v>46.386216880240376</v>
      </c>
      <c r="AF39">
        <f t="shared" si="24"/>
        <v>40.615191181044032</v>
      </c>
      <c r="AG39">
        <f t="shared" si="25"/>
        <v>1.0959454590768796</v>
      </c>
      <c r="AH39">
        <f t="shared" si="26"/>
        <v>0.14950707481064024</v>
      </c>
      <c r="AI39">
        <f t="shared" si="27"/>
        <v>0.44342964760818904</v>
      </c>
      <c r="AJ39">
        <f t="shared" si="28"/>
        <v>28.673064555618826</v>
      </c>
      <c r="AK39">
        <f t="shared" si="29"/>
        <v>38.525649274215333</v>
      </c>
      <c r="AL39">
        <f t="shared" si="30"/>
        <v>0</v>
      </c>
      <c r="AM39">
        <f t="shared" si="31"/>
        <v>48.651604126488529</v>
      </c>
      <c r="AN39">
        <f t="shared" si="32"/>
        <v>14.608335887979456</v>
      </c>
      <c r="AO39">
        <f t="shared" si="33"/>
        <v>69.018444297509348</v>
      </c>
      <c r="AP39">
        <f t="shared" si="34"/>
        <v>7.2947424821423033</v>
      </c>
      <c r="AQ39">
        <f t="shared" si="35"/>
        <v>25.004572669464327</v>
      </c>
      <c r="AR39">
        <f t="shared" si="36"/>
        <v>32.411702996164024</v>
      </c>
    </row>
    <row r="40" spans="1:72">
      <c r="K40">
        <v>21</v>
      </c>
      <c r="L40">
        <v>2020</v>
      </c>
      <c r="M40" t="s">
        <v>7</v>
      </c>
      <c r="N40" t="s">
        <v>16</v>
      </c>
      <c r="O40">
        <v>10.7</v>
      </c>
      <c r="P40">
        <v>3.58</v>
      </c>
      <c r="Q40" s="1">
        <v>61.659500186148257</v>
      </c>
      <c r="R40">
        <v>3</v>
      </c>
      <c r="S40">
        <f t="shared" si="11"/>
        <v>83.878542187394558</v>
      </c>
      <c r="T40">
        <f t="shared" si="12"/>
        <v>44.499770061402288</v>
      </c>
      <c r="U40">
        <f t="shared" si="13"/>
        <v>79.070410521091162</v>
      </c>
      <c r="V40">
        <f t="shared" si="14"/>
        <v>30.050476929485214</v>
      </c>
      <c r="W40">
        <f t="shared" si="15"/>
        <v>84.917027040039244</v>
      </c>
      <c r="X40">
        <f t="shared" si="16"/>
        <v>91.53435779649908</v>
      </c>
      <c r="Y40">
        <f t="shared" si="17"/>
        <v>34.131572382638772</v>
      </c>
      <c r="Z40">
        <f t="shared" si="18"/>
        <v>104.39756453729538</v>
      </c>
      <c r="AA40">
        <f t="shared" si="19"/>
        <v>43.218574371031501</v>
      </c>
      <c r="AB40">
        <f t="shared" si="20"/>
        <v>85.693400553671452</v>
      </c>
      <c r="AC40">
        <f t="shared" si="21"/>
        <v>93.874127298656049</v>
      </c>
      <c r="AD40">
        <f t="shared" si="22"/>
        <v>132.25231185931816</v>
      </c>
      <c r="AE40">
        <f t="shared" si="23"/>
        <v>58.664392058312373</v>
      </c>
      <c r="AF40">
        <f t="shared" si="24"/>
        <v>10.40624316904532</v>
      </c>
      <c r="AG40">
        <f t="shared" si="25"/>
        <v>47.556507596651194</v>
      </c>
      <c r="AH40">
        <f t="shared" si="26"/>
        <v>48.800981388705779</v>
      </c>
      <c r="AI40">
        <f t="shared" si="27"/>
        <v>49.094637682687335</v>
      </c>
      <c r="AJ40">
        <f t="shared" si="28"/>
        <v>19.98771688856085</v>
      </c>
      <c r="AK40">
        <f t="shared" si="29"/>
        <v>13.170038410216049</v>
      </c>
      <c r="AL40">
        <f t="shared" si="30"/>
        <v>48.651604126488529</v>
      </c>
      <c r="AM40">
        <f t="shared" si="31"/>
        <v>0</v>
      </c>
      <c r="AN40">
        <f t="shared" si="32"/>
        <v>34.95875438864325</v>
      </c>
      <c r="AO40">
        <f t="shared" si="33"/>
        <v>76.721757941949136</v>
      </c>
      <c r="AP40">
        <f t="shared" si="34"/>
        <v>46.410011816358015</v>
      </c>
      <c r="AQ40">
        <f t="shared" si="35"/>
        <v>23.654650775517617</v>
      </c>
      <c r="AR40">
        <f t="shared" si="36"/>
        <v>42.11538241476299</v>
      </c>
    </row>
    <row r="41" spans="1:72">
      <c r="K41">
        <v>22</v>
      </c>
      <c r="L41">
        <v>2020</v>
      </c>
      <c r="M41" t="s">
        <v>7</v>
      </c>
      <c r="N41" t="s">
        <v>12</v>
      </c>
      <c r="O41">
        <v>14.5</v>
      </c>
      <c r="P41">
        <v>2.86</v>
      </c>
      <c r="Q41" s="1">
        <v>26.915348039269158</v>
      </c>
      <c r="R41">
        <v>3</v>
      </c>
      <c r="S41">
        <f t="shared" si="11"/>
        <v>71.072233768780904</v>
      </c>
      <c r="T41">
        <f t="shared" si="12"/>
        <v>10.732983739068455</v>
      </c>
      <c r="U41">
        <f t="shared" si="13"/>
        <v>64.106940843685365</v>
      </c>
      <c r="V41">
        <f t="shared" si="14"/>
        <v>6.513791804336182</v>
      </c>
      <c r="W41">
        <f t="shared" si="15"/>
        <v>76.095157061495897</v>
      </c>
      <c r="X41">
        <f t="shared" si="16"/>
        <v>80.505191406905084</v>
      </c>
      <c r="Y41">
        <f t="shared" si="17"/>
        <v>4.5435066306035914</v>
      </c>
      <c r="Z41">
        <f t="shared" si="18"/>
        <v>96.55373078350587</v>
      </c>
      <c r="AA41">
        <f t="shared" si="19"/>
        <v>8.3006471598892251</v>
      </c>
      <c r="AB41">
        <f t="shared" si="20"/>
        <v>71.932939537726881</v>
      </c>
      <c r="AC41">
        <f t="shared" si="21"/>
        <v>79.877938398663545</v>
      </c>
      <c r="AD41">
        <f t="shared" si="22"/>
        <v>121.89929096548504</v>
      </c>
      <c r="AE41">
        <f t="shared" si="23"/>
        <v>40.848091081129219</v>
      </c>
      <c r="AF41">
        <f t="shared" si="24"/>
        <v>26.263835864497004</v>
      </c>
      <c r="AG41">
        <f t="shared" si="25"/>
        <v>13.570077336948218</v>
      </c>
      <c r="AH41">
        <f t="shared" si="26"/>
        <v>14.750611848790637</v>
      </c>
      <c r="AI41">
        <f t="shared" si="27"/>
        <v>15.030720775887501</v>
      </c>
      <c r="AJ41">
        <f t="shared" si="28"/>
        <v>15.446497344719909</v>
      </c>
      <c r="AK41">
        <f t="shared" si="29"/>
        <v>24.046163304485937</v>
      </c>
      <c r="AL41">
        <f t="shared" si="30"/>
        <v>14.608335887979456</v>
      </c>
      <c r="AM41">
        <f t="shared" si="31"/>
        <v>34.95875438864325</v>
      </c>
      <c r="AN41">
        <f t="shared" si="32"/>
        <v>0</v>
      </c>
      <c r="AO41">
        <f t="shared" si="33"/>
        <v>63.534227207067239</v>
      </c>
      <c r="AP41">
        <f t="shared" si="34"/>
        <v>11.490202121213031</v>
      </c>
      <c r="AQ41">
        <f t="shared" si="35"/>
        <v>11.984562831384785</v>
      </c>
      <c r="AR41">
        <f t="shared" si="36"/>
        <v>23.543777958996039</v>
      </c>
    </row>
    <row r="42" spans="1:72">
      <c r="K42">
        <v>23</v>
      </c>
      <c r="L42">
        <v>2020</v>
      </c>
      <c r="M42" t="s">
        <v>7</v>
      </c>
      <c r="N42" t="s">
        <v>16</v>
      </c>
      <c r="O42">
        <v>78</v>
      </c>
      <c r="P42">
        <v>2.79</v>
      </c>
      <c r="Q42" s="1">
        <v>24.831331052955715</v>
      </c>
      <c r="R42">
        <v>3</v>
      </c>
      <c r="S42">
        <f t="shared" si="11"/>
        <v>7.5829160842418224</v>
      </c>
      <c r="T42">
        <f t="shared" si="12"/>
        <v>68.429958986725509</v>
      </c>
      <c r="U42">
        <f t="shared" si="13"/>
        <v>4.1913425868503236</v>
      </c>
      <c r="V42">
        <f t="shared" si="14"/>
        <v>68.338626212716179</v>
      </c>
      <c r="W42">
        <f t="shared" si="15"/>
        <v>14.508073805338434</v>
      </c>
      <c r="X42">
        <f t="shared" si="16"/>
        <v>17.040279316494576</v>
      </c>
      <c r="Y42">
        <f t="shared" si="17"/>
        <v>68.054076897183819</v>
      </c>
      <c r="Z42">
        <f t="shared" si="18"/>
        <v>33.751062287595445</v>
      </c>
      <c r="AA42">
        <f t="shared" si="19"/>
        <v>63.803466281350993</v>
      </c>
      <c r="AB42">
        <f t="shared" si="20"/>
        <v>8.995736407482168</v>
      </c>
      <c r="AC42">
        <f t="shared" si="21"/>
        <v>17.230703253037259</v>
      </c>
      <c r="AD42">
        <f t="shared" si="22"/>
        <v>58.404433828309621</v>
      </c>
      <c r="AE42">
        <f t="shared" si="23"/>
        <v>22.842327818708931</v>
      </c>
      <c r="AF42">
        <f t="shared" si="24"/>
        <v>67.593343281813787</v>
      </c>
      <c r="AG42">
        <f t="shared" si="25"/>
        <v>68.839360728098242</v>
      </c>
      <c r="AH42">
        <f t="shared" si="26"/>
        <v>69.044185639827475</v>
      </c>
      <c r="AI42">
        <f t="shared" si="27"/>
        <v>69.095705710867463</v>
      </c>
      <c r="AJ42">
        <f t="shared" si="28"/>
        <v>70.059360525572671</v>
      </c>
      <c r="AK42">
        <f t="shared" si="29"/>
        <v>65.341597478497661</v>
      </c>
      <c r="AL42">
        <f t="shared" si="30"/>
        <v>69.018444297509348</v>
      </c>
      <c r="AM42">
        <f t="shared" si="31"/>
        <v>76.721757941949136</v>
      </c>
      <c r="AN42">
        <f t="shared" si="32"/>
        <v>63.534227207067239</v>
      </c>
      <c r="AO42">
        <f t="shared" si="33"/>
        <v>0</v>
      </c>
      <c r="AP42">
        <f t="shared" si="34"/>
        <v>61.883564889568412</v>
      </c>
      <c r="AQ42">
        <f t="shared" si="35"/>
        <v>69.267957383162113</v>
      </c>
      <c r="AR42">
        <f t="shared" si="36"/>
        <v>40.372540489047189</v>
      </c>
    </row>
    <row r="43" spans="1:72">
      <c r="K43">
        <v>24</v>
      </c>
      <c r="L43">
        <v>2020</v>
      </c>
      <c r="M43" t="s">
        <v>7</v>
      </c>
      <c r="N43" t="s">
        <v>10</v>
      </c>
      <c r="O43">
        <v>16.8</v>
      </c>
      <c r="P43">
        <v>2.39</v>
      </c>
      <c r="Q43" s="1">
        <v>15.6675107010815</v>
      </c>
      <c r="R43">
        <v>3</v>
      </c>
      <c r="S43">
        <f t="shared" si="11"/>
        <v>69.170523769626811</v>
      </c>
      <c r="T43">
        <f t="shared" si="12"/>
        <v>6.9664376441448521</v>
      </c>
      <c r="U43">
        <f t="shared" si="13"/>
        <v>61.702274646165513</v>
      </c>
      <c r="V43">
        <f t="shared" si="14"/>
        <v>17.354613506469185</v>
      </c>
      <c r="W43">
        <f t="shared" si="15"/>
        <v>75.471682921940953</v>
      </c>
      <c r="X43">
        <f t="shared" si="16"/>
        <v>78.881093497442464</v>
      </c>
      <c r="Y43">
        <f t="shared" si="17"/>
        <v>13.692713863298108</v>
      </c>
      <c r="Z43">
        <f t="shared" si="18"/>
        <v>95.571046468425749</v>
      </c>
      <c r="AA43">
        <f t="shared" si="19"/>
        <v>3.7463100807062522</v>
      </c>
      <c r="AB43">
        <f t="shared" si="20"/>
        <v>69.615514368237527</v>
      </c>
      <c r="AC43">
        <f t="shared" si="21"/>
        <v>77.141592280366581</v>
      </c>
      <c r="AD43">
        <f t="shared" si="22"/>
        <v>119.47705339811995</v>
      </c>
      <c r="AE43">
        <f t="shared" si="23"/>
        <v>39.180730779682484</v>
      </c>
      <c r="AF43">
        <f t="shared" si="24"/>
        <v>37.436477941008491</v>
      </c>
      <c r="AG43">
        <f t="shared" si="25"/>
        <v>6.973254702379907</v>
      </c>
      <c r="AH43">
        <f t="shared" si="26"/>
        <v>7.3501843225831367</v>
      </c>
      <c r="AI43">
        <f t="shared" si="27"/>
        <v>7.466710359431632</v>
      </c>
      <c r="AJ43">
        <f t="shared" si="28"/>
        <v>26.906748503357562</v>
      </c>
      <c r="AK43">
        <f t="shared" si="29"/>
        <v>35.066944618669098</v>
      </c>
      <c r="AL43">
        <f t="shared" si="30"/>
        <v>7.2947424821423033</v>
      </c>
      <c r="AM43">
        <f t="shared" si="31"/>
        <v>46.410011816358015</v>
      </c>
      <c r="AN43">
        <f t="shared" si="32"/>
        <v>11.490202121213031</v>
      </c>
      <c r="AO43">
        <f t="shared" si="33"/>
        <v>61.883564889568412</v>
      </c>
      <c r="AP43">
        <f t="shared" si="34"/>
        <v>0</v>
      </c>
      <c r="AQ43">
        <f t="shared" si="35"/>
        <v>23.37561283167588</v>
      </c>
      <c r="AR43">
        <f t="shared" si="36"/>
        <v>25.242522431921554</v>
      </c>
    </row>
    <row r="44" spans="1:72">
      <c r="K44">
        <v>25</v>
      </c>
      <c r="L44">
        <v>2020</v>
      </c>
      <c r="M44" t="s">
        <v>7</v>
      </c>
      <c r="N44" t="s">
        <v>10</v>
      </c>
      <c r="O44">
        <v>10</v>
      </c>
      <c r="P44">
        <v>3.16</v>
      </c>
      <c r="Q44" s="1">
        <v>38.018939632056139</v>
      </c>
      <c r="R44">
        <v>3</v>
      </c>
      <c r="S44">
        <f t="shared" si="11"/>
        <v>76.844368178314554</v>
      </c>
      <c r="T44">
        <f t="shared" si="12"/>
        <v>20.851275455415713</v>
      </c>
      <c r="U44">
        <f t="shared" si="13"/>
        <v>70.474952432246283</v>
      </c>
      <c r="V44">
        <f t="shared" si="14"/>
        <v>6.3981639171798195</v>
      </c>
      <c r="W44">
        <f t="shared" si="15"/>
        <v>80.599071813340785</v>
      </c>
      <c r="X44">
        <f t="shared" si="16"/>
        <v>85.845940246607071</v>
      </c>
      <c r="Y44">
        <f t="shared" si="17"/>
        <v>10.480393583893335</v>
      </c>
      <c r="Z44">
        <f t="shared" si="18"/>
        <v>101.05869768195147</v>
      </c>
      <c r="AA44">
        <f t="shared" si="19"/>
        <v>19.922837459312461</v>
      </c>
      <c r="AB44">
        <f t="shared" si="20"/>
        <v>78.049799605928897</v>
      </c>
      <c r="AC44">
        <f t="shared" si="21"/>
        <v>86.212113710259118</v>
      </c>
      <c r="AD44">
        <f t="shared" si="22"/>
        <v>127.48782448234441</v>
      </c>
      <c r="AE44">
        <f t="shared" si="23"/>
        <v>47.49415930760393</v>
      </c>
      <c r="AF44">
        <f t="shared" si="24"/>
        <v>16.453998743383305</v>
      </c>
      <c r="AG44">
        <f t="shared" si="25"/>
        <v>23.909036147496849</v>
      </c>
      <c r="AH44">
        <f t="shared" si="26"/>
        <v>25.154014048513048</v>
      </c>
      <c r="AI44">
        <f t="shared" si="27"/>
        <v>25.447799616995628</v>
      </c>
      <c r="AJ44">
        <f t="shared" si="28"/>
        <v>3.6688710215917943</v>
      </c>
      <c r="AK44">
        <f t="shared" si="29"/>
        <v>14.99494005099452</v>
      </c>
      <c r="AL44">
        <f t="shared" si="30"/>
        <v>25.004572669464327</v>
      </c>
      <c r="AM44">
        <f t="shared" si="31"/>
        <v>23.654650775517617</v>
      </c>
      <c r="AN44">
        <f t="shared" si="32"/>
        <v>11.984562831384785</v>
      </c>
      <c r="AO44">
        <f t="shared" si="33"/>
        <v>69.267957383162113</v>
      </c>
      <c r="AP44">
        <f t="shared" si="34"/>
        <v>23.37561283167588</v>
      </c>
      <c r="AQ44">
        <f t="shared" si="35"/>
        <v>0</v>
      </c>
      <c r="AR44">
        <f t="shared" si="36"/>
        <v>29.168902140774538</v>
      </c>
    </row>
    <row r="45" spans="1:72">
      <c r="K45">
        <v>26</v>
      </c>
      <c r="L45">
        <v>2020</v>
      </c>
      <c r="M45" t="s">
        <v>19</v>
      </c>
      <c r="N45" t="s">
        <v>48</v>
      </c>
      <c r="O45">
        <v>37.9</v>
      </c>
      <c r="P45">
        <v>2.94</v>
      </c>
      <c r="Q45" s="1">
        <v>29.512092266663863</v>
      </c>
      <c r="R45">
        <v>3</v>
      </c>
      <c r="S45">
        <f t="shared" si="11"/>
        <v>47.952236894037412</v>
      </c>
      <c r="T45">
        <f t="shared" si="12"/>
        <v>30.507933330091543</v>
      </c>
      <c r="U45">
        <f t="shared" si="13"/>
        <v>41.360916506737794</v>
      </c>
      <c r="V45">
        <f t="shared" si="14"/>
        <v>27.979788926332137</v>
      </c>
      <c r="W45">
        <f t="shared" si="15"/>
        <v>52.577213371993288</v>
      </c>
      <c r="X45">
        <f t="shared" si="16"/>
        <v>57.207916293328012</v>
      </c>
      <c r="Y45">
        <f t="shared" si="17"/>
        <v>27.969514344318991</v>
      </c>
      <c r="Z45">
        <f t="shared" si="18"/>
        <v>73.05554986422392</v>
      </c>
      <c r="AA45">
        <f t="shared" si="19"/>
        <v>25.813537004706717</v>
      </c>
      <c r="AB45">
        <f t="shared" si="20"/>
        <v>49.021950299250697</v>
      </c>
      <c r="AC45">
        <f t="shared" si="21"/>
        <v>57.133243551352543</v>
      </c>
      <c r="AD45">
        <f t="shared" si="22"/>
        <v>98.764310607619777</v>
      </c>
      <c r="AE45">
        <f t="shared" si="23"/>
        <v>18.335008098602856</v>
      </c>
      <c r="AF45">
        <f t="shared" si="24"/>
        <v>31.777263585844469</v>
      </c>
      <c r="AG45">
        <f t="shared" si="25"/>
        <v>31.86801930638768</v>
      </c>
      <c r="AH45">
        <f t="shared" si="26"/>
        <v>32.488026841572179</v>
      </c>
      <c r="AI45">
        <f t="shared" si="27"/>
        <v>32.639547346858947</v>
      </c>
      <c r="AJ45">
        <f t="shared" si="28"/>
        <v>30.442189098037833</v>
      </c>
      <c r="AK45">
        <f t="shared" si="29"/>
        <v>29.070929818911512</v>
      </c>
      <c r="AL45">
        <f t="shared" si="30"/>
        <v>32.411702996164024</v>
      </c>
      <c r="AM45">
        <f t="shared" si="31"/>
        <v>42.11538241476299</v>
      </c>
      <c r="AN45">
        <f t="shared" si="32"/>
        <v>23.543777958996039</v>
      </c>
      <c r="AO45">
        <f t="shared" si="33"/>
        <v>40.372540489047189</v>
      </c>
      <c r="AP45">
        <f t="shared" si="34"/>
        <v>25.242522431921554</v>
      </c>
      <c r="AQ45">
        <f t="shared" si="35"/>
        <v>29.168902140774538</v>
      </c>
      <c r="AR45">
        <f t="shared" si="36"/>
        <v>0</v>
      </c>
    </row>
    <row r="46" spans="1:72">
      <c r="K46" s="66" t="s">
        <v>98</v>
      </c>
      <c r="L46" s="66"/>
      <c r="M46" s="66"/>
      <c r="N46" s="66"/>
      <c r="O46" s="66"/>
      <c r="P46" s="66"/>
      <c r="Q46" s="66"/>
      <c r="R46" s="66"/>
      <c r="S46">
        <f>SUM(S20:S45)/(COUNTA(S20:S45)-1)</f>
        <v>53.335187332937807</v>
      </c>
      <c r="T46">
        <f t="shared" ref="T46:AR46" si="37">SUM(T20:T45)/(COUNTA(T20:T45)-1)</f>
        <v>42.749274291568938</v>
      </c>
      <c r="U46">
        <f t="shared" si="37"/>
        <v>50.243188243986431</v>
      </c>
      <c r="V46">
        <f t="shared" si="37"/>
        <v>42.489010154461354</v>
      </c>
      <c r="W46">
        <f t="shared" si="37"/>
        <v>57.300354186486103</v>
      </c>
      <c r="X46">
        <f t="shared" si="37"/>
        <v>59.735638013990162</v>
      </c>
      <c r="Y46">
        <f t="shared" si="37"/>
        <v>41.97948462622162</v>
      </c>
      <c r="Z46">
        <f t="shared" si="37"/>
        <v>73.684415290558889</v>
      </c>
      <c r="AA46">
        <f t="shared" si="37"/>
        <v>40.648463937520248</v>
      </c>
      <c r="AB46">
        <f t="shared" si="37"/>
        <v>54.007440978643153</v>
      </c>
      <c r="AC46">
        <f t="shared" si="37"/>
        <v>59.79962374638994</v>
      </c>
      <c r="AD46">
        <f t="shared" si="37"/>
        <v>97.547157793883628</v>
      </c>
      <c r="AE46">
        <f t="shared" si="37"/>
        <v>42.867337800887107</v>
      </c>
      <c r="AF46">
        <f t="shared" si="37"/>
        <v>48.908943997637088</v>
      </c>
      <c r="AG46">
        <f t="shared" si="37"/>
        <v>43.602658892550544</v>
      </c>
      <c r="AH46">
        <f t="shared" si="37"/>
        <v>44.104905814327374</v>
      </c>
      <c r="AI46">
        <f t="shared" si="37"/>
        <v>44.270690037902135</v>
      </c>
      <c r="AJ46">
        <f t="shared" si="37"/>
        <v>45.552836872200515</v>
      </c>
      <c r="AK46">
        <f t="shared" si="37"/>
        <v>47.102346322763658</v>
      </c>
      <c r="AL46">
        <f t="shared" si="37"/>
        <v>44.032966131001587</v>
      </c>
      <c r="AM46">
        <f t="shared" si="37"/>
        <v>57.108432567856859</v>
      </c>
      <c r="AN46">
        <f t="shared" si="37"/>
        <v>40.088408402075544</v>
      </c>
      <c r="AO46">
        <f t="shared" si="37"/>
        <v>49.757801973560625</v>
      </c>
      <c r="AP46">
        <f t="shared" si="37"/>
        <v>40.994742569797424</v>
      </c>
      <c r="AQ46">
        <f t="shared" si="37"/>
        <v>44.152180645414091</v>
      </c>
      <c r="AR46">
        <f t="shared" si="37"/>
        <v>39.552796940874991</v>
      </c>
      <c r="AU46">
        <v>53.335187332937807</v>
      </c>
      <c r="AV46">
        <v>42.749274291568938</v>
      </c>
      <c r="AW46">
        <v>50.243188243986431</v>
      </c>
      <c r="AX46">
        <v>42.489010154461354</v>
      </c>
      <c r="AY46">
        <v>57.300354186486103</v>
      </c>
      <c r="AZ46">
        <v>59.735638013990162</v>
      </c>
      <c r="BA46">
        <v>41.97948462622162</v>
      </c>
      <c r="BB46">
        <v>73.684415290558889</v>
      </c>
      <c r="BC46">
        <v>40.648463937520248</v>
      </c>
      <c r="BD46">
        <v>54.007440978643153</v>
      </c>
      <c r="BE46">
        <v>59.79962374638994</v>
      </c>
      <c r="BF46">
        <v>97.547157793883628</v>
      </c>
      <c r="BG46">
        <v>42.867337800887107</v>
      </c>
      <c r="BH46">
        <v>48.908943997637088</v>
      </c>
      <c r="BI46">
        <v>43.602658892550544</v>
      </c>
      <c r="BJ46">
        <v>44.104905814327374</v>
      </c>
      <c r="BK46">
        <v>44.270690037902135</v>
      </c>
      <c r="BL46">
        <v>45.552836872200515</v>
      </c>
      <c r="BM46">
        <v>47.102346322763658</v>
      </c>
      <c r="BN46">
        <v>44.032966131001587</v>
      </c>
      <c r="BO46">
        <v>57.108432567856859</v>
      </c>
      <c r="BP46">
        <v>40.088408402075544</v>
      </c>
      <c r="BQ46">
        <v>49.757801973560625</v>
      </c>
      <c r="BR46">
        <v>40.994742569797424</v>
      </c>
      <c r="BS46">
        <v>44.152180645414091</v>
      </c>
      <c r="BT46">
        <v>39.552796940874991</v>
      </c>
    </row>
    <row r="49" spans="11:36">
      <c r="K49" s="62" t="s">
        <v>99</v>
      </c>
      <c r="L49" s="63"/>
      <c r="M49" s="61"/>
      <c r="N49" s="61"/>
      <c r="O49" s="61"/>
      <c r="Z49" s="65" t="s">
        <v>108</v>
      </c>
    </row>
    <row r="50" spans="11:36">
      <c r="K50" t="s">
        <v>100</v>
      </c>
    </row>
    <row r="51" spans="11:36">
      <c r="K51" t="s">
        <v>101</v>
      </c>
    </row>
    <row r="52" spans="11:36">
      <c r="K52" t="s">
        <v>102</v>
      </c>
    </row>
    <row r="54" spans="11:36">
      <c r="K54" t="s">
        <v>87</v>
      </c>
      <c r="L54" s="2" t="s">
        <v>52</v>
      </c>
      <c r="M54" s="3" t="s">
        <v>53</v>
      </c>
      <c r="N54" s="4" t="s">
        <v>54</v>
      </c>
      <c r="O54" s="2" t="s">
        <v>55</v>
      </c>
      <c r="P54" s="2" t="s">
        <v>56</v>
      </c>
      <c r="Q54" s="4" t="s">
        <v>57</v>
      </c>
      <c r="R54" t="s">
        <v>86</v>
      </c>
      <c r="S54" s="64" t="s">
        <v>103</v>
      </c>
      <c r="T54" s="64" t="s">
        <v>104</v>
      </c>
      <c r="U54" s="64" t="s">
        <v>105</v>
      </c>
      <c r="V54" s="64" t="s">
        <v>106</v>
      </c>
      <c r="Y54" t="s">
        <v>87</v>
      </c>
      <c r="Z54" s="2" t="s">
        <v>52</v>
      </c>
      <c r="AA54" s="3" t="s">
        <v>53</v>
      </c>
      <c r="AB54" s="4" t="s">
        <v>54</v>
      </c>
      <c r="AC54" s="2" t="s">
        <v>55</v>
      </c>
      <c r="AD54" s="2" t="s">
        <v>56</v>
      </c>
      <c r="AE54" s="4" t="s">
        <v>57</v>
      </c>
      <c r="AF54" t="s">
        <v>86</v>
      </c>
      <c r="AG54" t="s">
        <v>98</v>
      </c>
      <c r="AH54" s="64" t="s">
        <v>106</v>
      </c>
      <c r="AI54" t="s">
        <v>109</v>
      </c>
      <c r="AJ54" t="s">
        <v>110</v>
      </c>
    </row>
    <row r="55" spans="11:36">
      <c r="K55">
        <v>22</v>
      </c>
      <c r="L55">
        <v>2020</v>
      </c>
      <c r="M55" t="s">
        <v>2</v>
      </c>
      <c r="N55" t="s">
        <v>32</v>
      </c>
      <c r="O55">
        <v>299.2</v>
      </c>
      <c r="P55">
        <v>5.39</v>
      </c>
      <c r="Q55" s="1">
        <v>495.45019080479022</v>
      </c>
      <c r="R55">
        <v>1</v>
      </c>
      <c r="S55" t="s">
        <v>107</v>
      </c>
      <c r="T55" cm="1">
        <f t="array" ref="T55">SQRT(SUMPRODUCT((O55-$O$57:$O$66)^2+(P55-$P$57:$P$66)^2+(Q55-$Q$57:$Q$66)^2))/COUNT($R$57:$R$66)</f>
        <v>151.38754168426348</v>
      </c>
      <c r="U55" cm="1">
        <f t="array" ref="U55">SQRT(SUMPRODUCT((O55-$O$67:$O$92)^2+(P55-$P$67:$P$92)^2+(Q55-$Q$67:$Q$92)^2))/COUNT($R$67:$R$92)</f>
        <v>104.96255761087234</v>
      </c>
      <c r="V55">
        <f>MIN(S55:U55)</f>
        <v>104.96255761087234</v>
      </c>
      <c r="Y55">
        <v>22</v>
      </c>
      <c r="Z55">
        <v>2020</v>
      </c>
      <c r="AA55" t="s">
        <v>2</v>
      </c>
      <c r="AB55" t="s">
        <v>32</v>
      </c>
      <c r="AC55">
        <v>299.2</v>
      </c>
      <c r="AD55">
        <v>5.39</v>
      </c>
      <c r="AE55" s="1">
        <v>495.45019080479022</v>
      </c>
      <c r="AF55">
        <v>1</v>
      </c>
      <c r="AG55">
        <v>466.03704003638398</v>
      </c>
      <c r="AH55">
        <v>104.96255761087234</v>
      </c>
      <c r="AI55">
        <f>MAX(AG55:AH55)</f>
        <v>466.03704003638398</v>
      </c>
      <c r="AJ55">
        <f>AH55-AG55/AI55</f>
        <v>103.96255761087234</v>
      </c>
    </row>
    <row r="56" spans="11:36">
      <c r="K56">
        <v>29</v>
      </c>
      <c r="L56">
        <v>2020</v>
      </c>
      <c r="M56" t="s">
        <v>7</v>
      </c>
      <c r="N56" t="s">
        <v>34</v>
      </c>
      <c r="O56">
        <v>165.6</v>
      </c>
      <c r="P56">
        <v>3.38</v>
      </c>
      <c r="Q56" s="1">
        <v>48.977881936844632</v>
      </c>
      <c r="R56">
        <v>1</v>
      </c>
      <c r="S56" t="s">
        <v>107</v>
      </c>
      <c r="T56" cm="1">
        <f t="array" ref="T56">SQRT(SUMPRODUCT((O56-$O$57:$O$66)^2+(P56-$P$57:$P$66)^2+(Q56-$Q$57:$Q$66)^2))/COUNT($R$57:$R$66)</f>
        <v>51.444122568373324</v>
      </c>
      <c r="U56" cm="1">
        <f t="array" ref="U56">SQRT(SUMPRODUCT((O56-$O$67:$O$92)^2+(P56-$P$67:$P$92)^2+(Q56-$Q$67:$Q$92)^2))/COUNT($R$67:$R$92)</f>
        <v>25.69521086688064</v>
      </c>
      <c r="V56">
        <f t="shared" ref="V56:V92" si="38">MIN(S56:U56)</f>
        <v>25.69521086688064</v>
      </c>
      <c r="Y56">
        <v>29</v>
      </c>
      <c r="Z56">
        <v>2020</v>
      </c>
      <c r="AA56" t="s">
        <v>7</v>
      </c>
      <c r="AB56" t="s">
        <v>34</v>
      </c>
      <c r="AC56">
        <v>165.6</v>
      </c>
      <c r="AD56">
        <v>3.38</v>
      </c>
      <c r="AE56" s="1">
        <v>48.977881936844632</v>
      </c>
      <c r="AF56">
        <v>1</v>
      </c>
      <c r="AG56">
        <v>466.03704003638398</v>
      </c>
      <c r="AH56">
        <v>25.69521086688064</v>
      </c>
      <c r="AI56">
        <f t="shared" ref="AI56:AI92" si="39">MAX(AG56:AH56)</f>
        <v>466.03704003638398</v>
      </c>
      <c r="AJ56">
        <f t="shared" ref="AJ56:AJ92" si="40">AH56-AG56/AI56</f>
        <v>24.69521086688064</v>
      </c>
    </row>
    <row r="57" spans="11:36">
      <c r="K57">
        <v>13</v>
      </c>
      <c r="L57">
        <v>2020</v>
      </c>
      <c r="M57" t="s">
        <v>3</v>
      </c>
      <c r="N57" t="s">
        <v>17</v>
      </c>
      <c r="O57">
        <v>10</v>
      </c>
      <c r="P57">
        <v>4.3499999999999996</v>
      </c>
      <c r="Q57" s="1">
        <v>149.62356560944329</v>
      </c>
      <c r="R57">
        <v>2</v>
      </c>
      <c r="S57" cm="1">
        <f t="array" ref="S57">SQRT(SUMPRODUCT((O57-$O$55:$O$56)^2+(P57-$P$55:$P$56)^2+(Q57-$Q$55:$Q$56)^2))/COUNT($R$55:$R$56)</f>
        <v>243.70865333217435</v>
      </c>
      <c r="T57" t="s">
        <v>107</v>
      </c>
      <c r="U57" cm="1">
        <f t="array" ref="U57">SQRT(SUMPRODUCT((O57-$O$67:$O$92)^2+(P57-$P$67:$P$92)^2+(Q57-$Q$67:$Q$92)^2))/COUNT($R$67:$R$92)</f>
        <v>26.212573973864458</v>
      </c>
      <c r="V57">
        <f t="shared" si="38"/>
        <v>26.212573973864458</v>
      </c>
      <c r="Y57">
        <v>13</v>
      </c>
      <c r="Z57">
        <v>2020</v>
      </c>
      <c r="AA57" t="s">
        <v>3</v>
      </c>
      <c r="AB57" t="s">
        <v>17</v>
      </c>
      <c r="AC57">
        <v>10</v>
      </c>
      <c r="AD57">
        <v>4.3499999999999996</v>
      </c>
      <c r="AE57" s="1">
        <v>149.62356560944329</v>
      </c>
      <c r="AF57">
        <v>2</v>
      </c>
      <c r="AG57">
        <v>52.523301296387366</v>
      </c>
      <c r="AH57">
        <v>26.212573973864458</v>
      </c>
      <c r="AI57">
        <f t="shared" si="39"/>
        <v>52.523301296387366</v>
      </c>
      <c r="AJ57">
        <f t="shared" si="40"/>
        <v>25.212573973864458</v>
      </c>
    </row>
    <row r="58" spans="11:36">
      <c r="K58">
        <v>16</v>
      </c>
      <c r="L58">
        <v>2020</v>
      </c>
      <c r="M58" t="s">
        <v>3</v>
      </c>
      <c r="N58" t="s">
        <v>59</v>
      </c>
      <c r="O58">
        <v>15.9</v>
      </c>
      <c r="P58">
        <v>3.7</v>
      </c>
      <c r="Q58" s="1">
        <v>70.794578438413865</v>
      </c>
      <c r="R58">
        <v>2</v>
      </c>
      <c r="S58" cm="1">
        <f t="array" ref="S58">SQRT(SUMPRODUCT((O58-$O$55:$O$56)^2+(P58-$P$55:$P$56)^2+(Q58-$Q$55:$Q$56)^2))/COUNT($R$55:$R$56)</f>
        <v>266.21433839131566</v>
      </c>
      <c r="T58" t="s">
        <v>107</v>
      </c>
      <c r="U58" cm="1">
        <f t="array" ref="U58">SQRT(SUMPRODUCT((O58-$O$67:$O$92)^2+(P58-$P$67:$P$92)^2+(Q58-$Q$67:$Q$92)^2))/COUNT($R$67:$R$92)</f>
        <v>13.03584525417347</v>
      </c>
      <c r="V58">
        <f t="shared" si="38"/>
        <v>13.03584525417347</v>
      </c>
      <c r="Y58">
        <v>16</v>
      </c>
      <c r="Z58">
        <v>2020</v>
      </c>
      <c r="AA58" t="s">
        <v>3</v>
      </c>
      <c r="AB58" t="s">
        <v>59</v>
      </c>
      <c r="AC58">
        <v>15.9</v>
      </c>
      <c r="AD58">
        <v>3.7</v>
      </c>
      <c r="AE58" s="1">
        <v>70.794578438413865</v>
      </c>
      <c r="AF58">
        <v>2</v>
      </c>
      <c r="AG58">
        <v>47.440275899105437</v>
      </c>
      <c r="AH58">
        <v>13.03584525417347</v>
      </c>
      <c r="AI58">
        <f t="shared" si="39"/>
        <v>47.440275899105437</v>
      </c>
      <c r="AJ58">
        <f t="shared" si="40"/>
        <v>12.03584525417347</v>
      </c>
    </row>
    <row r="59" spans="11:36">
      <c r="K59">
        <v>30</v>
      </c>
      <c r="L59">
        <v>2020</v>
      </c>
      <c r="M59" t="s">
        <v>3</v>
      </c>
      <c r="N59" t="s">
        <v>23</v>
      </c>
      <c r="O59">
        <v>87.8</v>
      </c>
      <c r="P59">
        <v>4.2</v>
      </c>
      <c r="Q59" s="1">
        <v>125.89254117941677</v>
      </c>
      <c r="R59">
        <v>2</v>
      </c>
      <c r="S59" cm="1">
        <f t="array" ref="S59">SQRT(SUMPRODUCT((O59-$O$55:$O$56)^2+(P59-$P$55:$P$56)^2+(Q59-$Q$55:$Q$56)^2))/COUNT($R$55:$R$56)</f>
        <v>219.79172510756138</v>
      </c>
      <c r="T59" t="s">
        <v>107</v>
      </c>
      <c r="U59" cm="1">
        <f t="array" ref="U59">SQRT(SUMPRODUCT((O59-$O$67:$O$92)^2+(P59-$P$67:$P$92)^2+(Q59-$Q$67:$Q$92)^2))/COUNT($R$67:$R$92)</f>
        <v>22.762945996539283</v>
      </c>
      <c r="V59">
        <f t="shared" si="38"/>
        <v>22.762945996539283</v>
      </c>
      <c r="Y59">
        <v>30</v>
      </c>
      <c r="Z59">
        <v>2020</v>
      </c>
      <c r="AA59" t="s">
        <v>3</v>
      </c>
      <c r="AB59" t="s">
        <v>23</v>
      </c>
      <c r="AC59">
        <v>87.8</v>
      </c>
      <c r="AD59">
        <v>4.2</v>
      </c>
      <c r="AE59" s="1">
        <v>125.89254117941677</v>
      </c>
      <c r="AF59">
        <v>2</v>
      </c>
      <c r="AG59">
        <v>84.771381687908061</v>
      </c>
      <c r="AH59">
        <v>22.762945996539283</v>
      </c>
      <c r="AI59">
        <f t="shared" si="39"/>
        <v>84.771381687908061</v>
      </c>
      <c r="AJ59">
        <f t="shared" si="40"/>
        <v>21.762945996539283</v>
      </c>
    </row>
    <row r="60" spans="11:36">
      <c r="K60">
        <v>11</v>
      </c>
      <c r="L60">
        <v>2020</v>
      </c>
      <c r="M60" t="s">
        <v>2</v>
      </c>
      <c r="N60" t="s">
        <v>6</v>
      </c>
      <c r="O60">
        <v>10</v>
      </c>
      <c r="P60">
        <v>3.84</v>
      </c>
      <c r="Q60" s="1">
        <v>83.176377110267126</v>
      </c>
      <c r="R60">
        <v>2</v>
      </c>
      <c r="S60" cm="1">
        <f t="array" ref="S60">SQRT(SUMPRODUCT((O60-$O$55:$O$56)^2+(P60-$P$55:$P$56)^2+(Q60-$Q$55:$Q$56)^2))/COUNT($R$55:$R$56)</f>
        <v>264.09744822240941</v>
      </c>
      <c r="T60" t="s">
        <v>107</v>
      </c>
      <c r="U60" cm="1">
        <f t="array" ref="U60">SQRT(SUMPRODUCT((O60-$O$67:$O$92)^2+(P60-$P$67:$P$92)^2+(Q60-$Q$67:$Q$92)^2))/COUNT($R$67:$R$92)</f>
        <v>15.204420918132611</v>
      </c>
      <c r="V60">
        <f t="shared" si="38"/>
        <v>15.204420918132611</v>
      </c>
      <c r="Y60">
        <v>11</v>
      </c>
      <c r="Z60">
        <v>2020</v>
      </c>
      <c r="AA60" t="s">
        <v>2</v>
      </c>
      <c r="AB60" t="s">
        <v>6</v>
      </c>
      <c r="AC60">
        <v>10</v>
      </c>
      <c r="AD60">
        <v>3.84</v>
      </c>
      <c r="AE60" s="1">
        <v>83.176377110267126</v>
      </c>
      <c r="AF60">
        <v>2</v>
      </c>
      <c r="AG60">
        <v>41.245719583166021</v>
      </c>
      <c r="AH60">
        <v>15.204420918132611</v>
      </c>
      <c r="AI60">
        <f t="shared" si="39"/>
        <v>41.245719583166021</v>
      </c>
      <c r="AJ60">
        <f t="shared" si="40"/>
        <v>14.204420918132611</v>
      </c>
    </row>
    <row r="61" spans="11:36">
      <c r="K61">
        <v>21</v>
      </c>
      <c r="L61">
        <v>2020</v>
      </c>
      <c r="M61" t="s">
        <v>2</v>
      </c>
      <c r="N61" t="s">
        <v>6</v>
      </c>
      <c r="O61">
        <v>10</v>
      </c>
      <c r="P61">
        <v>4.34</v>
      </c>
      <c r="Q61" s="1">
        <v>147.91083881682084</v>
      </c>
      <c r="R61">
        <v>2</v>
      </c>
      <c r="S61" cm="1">
        <f t="array" ref="S61">SQRT(SUMPRODUCT((O61-$O$55:$O$56)^2+(P61-$P$55:$P$56)^2+(Q61-$Q$55:$Q$56)^2))/COUNT($R$55:$R$56)</f>
        <v>244.14204637732567</v>
      </c>
      <c r="T61" t="s">
        <v>107</v>
      </c>
      <c r="U61" cm="1">
        <f t="array" ref="U61">SQRT(SUMPRODUCT((O61-$O$67:$O$92)^2+(P61-$P$67:$P$92)^2+(Q61-$Q$67:$Q$92)^2))/COUNT($R$67:$R$92)</f>
        <v>25.905270321252114</v>
      </c>
      <c r="V61">
        <f t="shared" si="38"/>
        <v>25.905270321252114</v>
      </c>
      <c r="Y61">
        <v>21</v>
      </c>
      <c r="Z61">
        <v>2020</v>
      </c>
      <c r="AA61" t="s">
        <v>2</v>
      </c>
      <c r="AB61" t="s">
        <v>6</v>
      </c>
      <c r="AC61">
        <v>10</v>
      </c>
      <c r="AD61">
        <v>4.34</v>
      </c>
      <c r="AE61" s="1">
        <v>147.91083881682084</v>
      </c>
      <c r="AF61">
        <v>2</v>
      </c>
      <c r="AG61">
        <v>51.514691449401852</v>
      </c>
      <c r="AH61">
        <v>25.905270321252114</v>
      </c>
      <c r="AI61">
        <f t="shared" si="39"/>
        <v>51.514691449401852</v>
      </c>
      <c r="AJ61">
        <f t="shared" si="40"/>
        <v>24.905270321252114</v>
      </c>
    </row>
    <row r="62" spans="11:36">
      <c r="K62">
        <v>37</v>
      </c>
      <c r="L62">
        <v>2020</v>
      </c>
      <c r="M62" t="s">
        <v>2</v>
      </c>
      <c r="N62" t="s">
        <v>6</v>
      </c>
      <c r="O62">
        <v>10.199999999999999</v>
      </c>
      <c r="P62">
        <v>3.79</v>
      </c>
      <c r="Q62" s="1">
        <v>78.523563461007228</v>
      </c>
      <c r="R62">
        <v>2</v>
      </c>
      <c r="S62" cm="1">
        <f t="array" ref="S62">SQRT(SUMPRODUCT((O62-$O$55:$O$56)^2+(P62-$P$55:$P$56)^2+(Q62-$Q$55:$Q$56)^2))/COUNT($R$55:$R$56)</f>
        <v>265.6942076829061</v>
      </c>
      <c r="T62" t="s">
        <v>107</v>
      </c>
      <c r="U62" cm="1">
        <f t="array" ref="U62">SQRT(SUMPRODUCT((O62-$O$67:$O$92)^2+(P62-$P$67:$P$92)^2+(Q62-$Q$67:$Q$92)^2))/COUNT($R$67:$R$92)</f>
        <v>14.541671013496297</v>
      </c>
      <c r="V62">
        <f t="shared" si="38"/>
        <v>14.541671013496297</v>
      </c>
      <c r="Y62">
        <v>37</v>
      </c>
      <c r="Z62">
        <v>2020</v>
      </c>
      <c r="AA62" t="s">
        <v>2</v>
      </c>
      <c r="AB62" t="s">
        <v>6</v>
      </c>
      <c r="AC62">
        <v>10.199999999999999</v>
      </c>
      <c r="AD62">
        <v>3.79</v>
      </c>
      <c r="AE62" s="1">
        <v>78.523563461007228</v>
      </c>
      <c r="AF62">
        <v>2</v>
      </c>
      <c r="AG62">
        <v>43.123591672318</v>
      </c>
      <c r="AH62">
        <v>14.541671013496297</v>
      </c>
      <c r="AI62">
        <f t="shared" si="39"/>
        <v>43.123591672318</v>
      </c>
      <c r="AJ62">
        <f t="shared" si="40"/>
        <v>13.541671013496297</v>
      </c>
    </row>
    <row r="63" spans="11:36">
      <c r="K63">
        <v>12</v>
      </c>
      <c r="L63">
        <v>2020</v>
      </c>
      <c r="M63" t="s">
        <v>7</v>
      </c>
      <c r="N63" t="s">
        <v>16</v>
      </c>
      <c r="O63">
        <v>13.3</v>
      </c>
      <c r="P63">
        <v>4</v>
      </c>
      <c r="Q63" s="1">
        <v>100</v>
      </c>
      <c r="R63">
        <v>2</v>
      </c>
      <c r="S63" cm="1">
        <f t="array" ref="S63">SQRT(SUMPRODUCT((O63-$O$55:$O$56)^2+(P63-$P$55:$P$56)^2+(Q63-$Q$55:$Q$56)^2))/COUNT($R$55:$R$56)</f>
        <v>256.86597986070262</v>
      </c>
      <c r="T63" t="s">
        <v>107</v>
      </c>
      <c r="U63" cm="1">
        <f t="array" ref="U63">SQRT(SUMPRODUCT((O63-$O$67:$O$92)^2+(P63-$P$67:$P$92)^2+(Q63-$Q$67:$Q$92)^2))/COUNT($R$67:$R$92)</f>
        <v>17.505394820261198</v>
      </c>
      <c r="V63">
        <f t="shared" si="38"/>
        <v>17.505394820261198</v>
      </c>
      <c r="Y63">
        <v>12</v>
      </c>
      <c r="Z63">
        <v>2020</v>
      </c>
      <c r="AA63" t="s">
        <v>7</v>
      </c>
      <c r="AB63" t="s">
        <v>16</v>
      </c>
      <c r="AC63">
        <v>13.3</v>
      </c>
      <c r="AD63">
        <v>4</v>
      </c>
      <c r="AE63" s="1">
        <v>100</v>
      </c>
      <c r="AF63">
        <v>2</v>
      </c>
      <c r="AG63">
        <v>38.095934665400407</v>
      </c>
      <c r="AH63">
        <v>17.505394820261198</v>
      </c>
      <c r="AI63">
        <f t="shared" si="39"/>
        <v>38.095934665400407</v>
      </c>
      <c r="AJ63">
        <f t="shared" si="40"/>
        <v>16.505394820261198</v>
      </c>
    </row>
    <row r="64" spans="11:36">
      <c r="K64">
        <v>19</v>
      </c>
      <c r="L64">
        <v>2020</v>
      </c>
      <c r="M64" t="s">
        <v>7</v>
      </c>
      <c r="N64" t="s">
        <v>10</v>
      </c>
      <c r="O64">
        <v>11.2</v>
      </c>
      <c r="P64">
        <v>4.0999999999999996</v>
      </c>
      <c r="Q64" s="1">
        <v>112.20184543019634</v>
      </c>
      <c r="R64">
        <v>2</v>
      </c>
      <c r="S64" cm="1">
        <f t="array" ref="S64">SQRT(SUMPRODUCT((O64-$O$55:$O$56)^2+(P64-$P$55:$P$56)^2+(Q64-$Q$55:$Q$56)^2))/COUNT($R$55:$R$56)</f>
        <v>253.80214059980497</v>
      </c>
      <c r="T64" t="s">
        <v>107</v>
      </c>
      <c r="U64" cm="1">
        <f t="array" ref="U64">SQRT(SUMPRODUCT((O64-$O$67:$O$92)^2+(P64-$P$67:$P$92)^2+(Q64-$Q$67:$Q$92)^2))/COUNT($R$67:$R$92)</f>
        <v>19.634867924600346</v>
      </c>
      <c r="V64">
        <f t="shared" si="38"/>
        <v>19.634867924600346</v>
      </c>
      <c r="Y64">
        <v>19</v>
      </c>
      <c r="Z64">
        <v>2020</v>
      </c>
      <c r="AA64" t="s">
        <v>7</v>
      </c>
      <c r="AB64" t="s">
        <v>10</v>
      </c>
      <c r="AC64">
        <v>11.2</v>
      </c>
      <c r="AD64">
        <v>4.0999999999999996</v>
      </c>
      <c r="AE64" s="1">
        <v>112.20184543019634</v>
      </c>
      <c r="AF64">
        <v>2</v>
      </c>
      <c r="AG64">
        <v>39.285752541548156</v>
      </c>
      <c r="AH64">
        <v>19.634867924600346</v>
      </c>
      <c r="AI64">
        <f t="shared" si="39"/>
        <v>39.285752541548156</v>
      </c>
      <c r="AJ64">
        <f t="shared" si="40"/>
        <v>18.634867924600346</v>
      </c>
    </row>
    <row r="65" spans="11:36">
      <c r="K65">
        <v>20</v>
      </c>
      <c r="L65">
        <v>2020</v>
      </c>
      <c r="M65" t="s">
        <v>7</v>
      </c>
      <c r="N65" t="s">
        <v>8</v>
      </c>
      <c r="O65">
        <v>16.2</v>
      </c>
      <c r="P65">
        <v>3.66</v>
      </c>
      <c r="Q65" s="1">
        <v>67.60829753919819</v>
      </c>
      <c r="R65">
        <v>2</v>
      </c>
      <c r="S65" cm="1">
        <f t="array" ref="S65">SQRT(SUMPRODUCT((O65-$O$55:$O$56)^2+(P65-$P$55:$P$56)^2+(Q65-$Q$55:$Q$56)^2))/COUNT($R$55:$R$56)</f>
        <v>267.3051670463006</v>
      </c>
      <c r="T65" t="s">
        <v>107</v>
      </c>
      <c r="U65" cm="1">
        <f t="array" ref="U65">SQRT(SUMPRODUCT((O65-$O$67:$O$92)^2+(P65-$P$67:$P$92)^2+(Q65-$Q$67:$Q$92)^2))/COUNT($R$67:$R$92)</f>
        <v>12.609813578731224</v>
      </c>
      <c r="V65">
        <f t="shared" si="38"/>
        <v>12.609813578731224</v>
      </c>
      <c r="Y65">
        <v>20</v>
      </c>
      <c r="Z65">
        <v>2020</v>
      </c>
      <c r="AA65" t="s">
        <v>7</v>
      </c>
      <c r="AB65" t="s">
        <v>8</v>
      </c>
      <c r="AC65">
        <v>16.2</v>
      </c>
      <c r="AD65">
        <v>3.66</v>
      </c>
      <c r="AE65" s="1">
        <v>67.60829753919819</v>
      </c>
      <c r="AF65">
        <v>2</v>
      </c>
      <c r="AG65">
        <v>50.06625237088226</v>
      </c>
      <c r="AH65">
        <v>12.609813578731224</v>
      </c>
      <c r="AI65">
        <f t="shared" si="39"/>
        <v>50.06625237088226</v>
      </c>
      <c r="AJ65">
        <f t="shared" si="40"/>
        <v>11.609813578731224</v>
      </c>
    </row>
    <row r="66" spans="11:36">
      <c r="K66">
        <v>24</v>
      </c>
      <c r="L66">
        <v>2020</v>
      </c>
      <c r="M66" t="s">
        <v>7</v>
      </c>
      <c r="N66" t="s">
        <v>8</v>
      </c>
      <c r="O66">
        <v>11</v>
      </c>
      <c r="P66">
        <v>4.37</v>
      </c>
      <c r="Q66" s="1">
        <v>153.10874616820308</v>
      </c>
      <c r="R66">
        <v>2</v>
      </c>
      <c r="S66" cm="1">
        <f t="array" ref="S66">SQRT(SUMPRODUCT((O66-$O$55:$O$56)^2+(P66-$P$55:$P$56)^2+(Q66-$Q$55:$Q$56)^2))/COUNT($R$55:$R$56)</f>
        <v>242.38570610776279</v>
      </c>
      <c r="T66" t="s">
        <v>107</v>
      </c>
      <c r="U66" cm="1">
        <f t="array" ref="U66">SQRT(SUMPRODUCT((O66-$O$67:$O$92)^2+(P66-$P$67:$P$92)^2+(Q66-$Q$67:$Q$92)^2))/COUNT($R$67:$R$92)</f>
        <v>26.792814994088815</v>
      </c>
      <c r="V66">
        <f t="shared" si="38"/>
        <v>26.792814994088815</v>
      </c>
      <c r="Y66">
        <v>24</v>
      </c>
      <c r="Z66">
        <v>2020</v>
      </c>
      <c r="AA66" t="s">
        <v>7</v>
      </c>
      <c r="AB66" t="s">
        <v>8</v>
      </c>
      <c r="AC66">
        <v>11</v>
      </c>
      <c r="AD66">
        <v>4.37</v>
      </c>
      <c r="AE66" s="1">
        <v>153.10874616820308</v>
      </c>
      <c r="AF66">
        <v>2</v>
      </c>
      <c r="AG66">
        <v>55.236055828605174</v>
      </c>
      <c r="AH66">
        <v>26.792814994088815</v>
      </c>
      <c r="AI66">
        <f t="shared" si="39"/>
        <v>55.236055828605174</v>
      </c>
      <c r="AJ66">
        <f t="shared" si="40"/>
        <v>25.792814994088815</v>
      </c>
    </row>
    <row r="67" spans="11:36">
      <c r="K67">
        <v>23</v>
      </c>
      <c r="L67">
        <v>2020</v>
      </c>
      <c r="M67" t="s">
        <v>3</v>
      </c>
      <c r="N67" t="s">
        <v>23</v>
      </c>
      <c r="O67">
        <v>85.5</v>
      </c>
      <c r="P67">
        <v>2.75</v>
      </c>
      <c r="Q67" s="1">
        <v>23.713737056616559</v>
      </c>
      <c r="R67">
        <v>3</v>
      </c>
      <c r="S67" cm="1">
        <f t="array" ref="S67">SQRT(SUMPRODUCT((O67-$O$55:$O$56)^2+(P67-$P$55:$P$56)^2+(Q67-$Q$55:$Q$56)^2))/COUNT($R$55:$R$56)</f>
        <v>262.32833687548509</v>
      </c>
      <c r="T67" cm="1">
        <f t="array" ref="T67">SQRT(SUMPRODUCT((O67-$O$57:$O$66)^2+(P67-$P$57:$P$66)^2+(Q67-$Q$57:$Q$66)^2))/COUNT($R$57:$R$66)</f>
        <v>36.265457620440657</v>
      </c>
      <c r="U67" t="s">
        <v>107</v>
      </c>
      <c r="V67">
        <f t="shared" si="38"/>
        <v>36.265457620440657</v>
      </c>
      <c r="Y67">
        <v>23</v>
      </c>
      <c r="Z67">
        <v>2020</v>
      </c>
      <c r="AA67" t="s">
        <v>3</v>
      </c>
      <c r="AB67" t="s">
        <v>23</v>
      </c>
      <c r="AC67">
        <v>85.5</v>
      </c>
      <c r="AD67">
        <v>2.75</v>
      </c>
      <c r="AE67" s="1">
        <v>23.713737056616559</v>
      </c>
      <c r="AF67">
        <v>3</v>
      </c>
      <c r="AG67">
        <v>53.335187332937807</v>
      </c>
      <c r="AH67">
        <v>36.265457620440657</v>
      </c>
      <c r="AI67">
        <f t="shared" si="39"/>
        <v>53.335187332937807</v>
      </c>
      <c r="AJ67">
        <f t="shared" si="40"/>
        <v>35.265457620440657</v>
      </c>
    </row>
    <row r="68" spans="11:36">
      <c r="K68">
        <v>25</v>
      </c>
      <c r="L68">
        <v>2020</v>
      </c>
      <c r="M68" t="s">
        <v>3</v>
      </c>
      <c r="N68" t="s">
        <v>5</v>
      </c>
      <c r="O68">
        <v>10</v>
      </c>
      <c r="P68">
        <v>2.4700000000000002</v>
      </c>
      <c r="Q68" s="1">
        <v>17.179083871575891</v>
      </c>
      <c r="R68">
        <v>3</v>
      </c>
      <c r="S68" cm="1">
        <f t="array" ref="S68">SQRT(SUMPRODUCT((O68-$O$55:$O$56)^2+(P68-$P$55:$P$56)^2+(Q68-$Q$55:$Q$56)^2))/COUNT($R$55:$R$56)</f>
        <v>290.52184504160692</v>
      </c>
      <c r="T68" cm="1">
        <f t="array" ref="T68">SQRT(SUMPRODUCT((O68-$O$57:$O$66)^2+(P68-$P$57:$P$66)^2+(Q68-$Q$57:$Q$66)^2))/COUNT($R$57:$R$66)</f>
        <v>31.704511632899493</v>
      </c>
      <c r="U68" t="s">
        <v>107</v>
      </c>
      <c r="V68">
        <f t="shared" si="38"/>
        <v>31.704511632899493</v>
      </c>
      <c r="Y68">
        <v>25</v>
      </c>
      <c r="Z68">
        <v>2020</v>
      </c>
      <c r="AA68" t="s">
        <v>3</v>
      </c>
      <c r="AB68" t="s">
        <v>5</v>
      </c>
      <c r="AC68">
        <v>10</v>
      </c>
      <c r="AD68">
        <v>2.4700000000000002</v>
      </c>
      <c r="AE68" s="1">
        <v>17.179083871575891</v>
      </c>
      <c r="AF68">
        <v>3</v>
      </c>
      <c r="AG68">
        <v>42.749274291568938</v>
      </c>
      <c r="AH68">
        <v>31.704511632899493</v>
      </c>
      <c r="AI68">
        <f t="shared" si="39"/>
        <v>42.749274291568938</v>
      </c>
      <c r="AJ68">
        <f t="shared" si="40"/>
        <v>30.704511632899493</v>
      </c>
    </row>
    <row r="69" spans="11:36">
      <c r="K69">
        <v>26</v>
      </c>
      <c r="L69">
        <v>2020</v>
      </c>
      <c r="M69" t="s">
        <v>3</v>
      </c>
      <c r="N69" t="s">
        <v>4</v>
      </c>
      <c r="O69">
        <v>78.3</v>
      </c>
      <c r="P69">
        <v>2.63</v>
      </c>
      <c r="Q69" s="1">
        <v>20.6538015581053</v>
      </c>
      <c r="R69">
        <v>3</v>
      </c>
      <c r="S69" cm="1">
        <f t="array" ref="S69">SQRT(SUMPRODUCT((O69-$O$55:$O$56)^2+(P69-$P$55:$P$56)^2+(Q69-$Q$55:$Q$56)^2))/COUNT($R$55:$R$56)</f>
        <v>265.82896045718513</v>
      </c>
      <c r="T69" cm="1">
        <f t="array" ref="T69">SQRT(SUMPRODUCT((O69-$O$57:$O$66)^2+(P69-$P$57:$P$66)^2+(Q69-$Q$57:$Q$66)^2))/COUNT($R$57:$R$66)</f>
        <v>35.756195837844764</v>
      </c>
      <c r="U69" t="s">
        <v>107</v>
      </c>
      <c r="V69">
        <f t="shared" si="38"/>
        <v>35.756195837844764</v>
      </c>
      <c r="Y69">
        <v>26</v>
      </c>
      <c r="Z69">
        <v>2020</v>
      </c>
      <c r="AA69" t="s">
        <v>3</v>
      </c>
      <c r="AB69" t="s">
        <v>4</v>
      </c>
      <c r="AC69">
        <v>78.3</v>
      </c>
      <c r="AD69">
        <v>2.63</v>
      </c>
      <c r="AE69" s="1">
        <v>20.6538015581053</v>
      </c>
      <c r="AF69">
        <v>3</v>
      </c>
      <c r="AG69">
        <v>50.243188243986431</v>
      </c>
      <c r="AH69">
        <v>35.756195837844764</v>
      </c>
      <c r="AI69">
        <f t="shared" si="39"/>
        <v>50.243188243986431</v>
      </c>
      <c r="AJ69">
        <f t="shared" si="40"/>
        <v>34.756195837844764</v>
      </c>
    </row>
    <row r="70" spans="11:36">
      <c r="K70">
        <v>1</v>
      </c>
      <c r="L70">
        <v>2020</v>
      </c>
      <c r="M70" t="s">
        <v>0</v>
      </c>
      <c r="N70" t="s">
        <v>14</v>
      </c>
      <c r="O70">
        <v>10</v>
      </c>
      <c r="P70">
        <v>3</v>
      </c>
      <c r="Q70" s="1">
        <v>31.622776601683803</v>
      </c>
      <c r="R70">
        <v>3</v>
      </c>
      <c r="S70" cm="1">
        <f t="array" ref="S70">SQRT(SUMPRODUCT((O70-$O$55:$O$56)^2+(P70-$P$55:$P$56)^2+(Q70-$Q$55:$Q$56)^2))/COUNT($R$55:$R$56)</f>
        <v>284.29338998099064</v>
      </c>
      <c r="T70" cm="1">
        <f t="array" ref="T70">SQRT(SUMPRODUCT((O70-$O$57:$O$66)^2+(P70-$P$57:$P$66)^2+(Q70-$Q$57:$Q$66)^2))/COUNT($R$57:$R$66)</f>
        <v>27.586022830031119</v>
      </c>
      <c r="U70" t="s">
        <v>107</v>
      </c>
      <c r="V70">
        <f t="shared" si="38"/>
        <v>27.586022830031119</v>
      </c>
      <c r="Y70">
        <v>1</v>
      </c>
      <c r="Z70">
        <v>2020</v>
      </c>
      <c r="AA70" t="s">
        <v>0</v>
      </c>
      <c r="AB70" t="s">
        <v>14</v>
      </c>
      <c r="AC70">
        <v>10</v>
      </c>
      <c r="AD70">
        <v>3</v>
      </c>
      <c r="AE70" s="1">
        <v>31.622776601683803</v>
      </c>
      <c r="AF70">
        <v>3</v>
      </c>
      <c r="AG70">
        <v>42.489010154461354</v>
      </c>
      <c r="AH70">
        <v>27.586022830031119</v>
      </c>
      <c r="AI70">
        <f t="shared" si="39"/>
        <v>42.489010154461354</v>
      </c>
      <c r="AJ70">
        <f t="shared" si="40"/>
        <v>26.586022830031119</v>
      </c>
    </row>
    <row r="71" spans="11:36">
      <c r="K71">
        <v>3</v>
      </c>
      <c r="L71">
        <v>2020</v>
      </c>
      <c r="M71" t="s">
        <v>0</v>
      </c>
      <c r="N71" t="s">
        <v>24</v>
      </c>
      <c r="O71">
        <v>90.4</v>
      </c>
      <c r="P71">
        <v>3.02</v>
      </c>
      <c r="Q71" s="1">
        <v>32.359365692962832</v>
      </c>
      <c r="R71">
        <v>3</v>
      </c>
      <c r="S71" cm="1">
        <f t="array" ref="S71">SQRT(SUMPRODUCT((O71-$O$55:$O$56)^2+(P71-$P$55:$P$56)^2+(Q71-$Q$55:$Q$56)^2))/COUNT($R$55:$R$56)</f>
        <v>256.89857623432891</v>
      </c>
      <c r="T71" cm="1">
        <f t="array" ref="T71">SQRT(SUMPRODUCT((O71-$O$57:$O$66)^2+(P71-$P$57:$P$66)^2+(Q71-$Q$57:$Q$66)^2))/COUNT($R$57:$R$66)</f>
        <v>35.246958051010751</v>
      </c>
      <c r="U71" t="s">
        <v>107</v>
      </c>
      <c r="V71">
        <f t="shared" si="38"/>
        <v>35.246958051010751</v>
      </c>
      <c r="Y71">
        <v>3</v>
      </c>
      <c r="Z71">
        <v>2020</v>
      </c>
      <c r="AA71" t="s">
        <v>0</v>
      </c>
      <c r="AB71" t="s">
        <v>24</v>
      </c>
      <c r="AC71">
        <v>90.4</v>
      </c>
      <c r="AD71">
        <v>3.02</v>
      </c>
      <c r="AE71" s="1">
        <v>32.359365692962832</v>
      </c>
      <c r="AF71">
        <v>3</v>
      </c>
      <c r="AG71">
        <v>57.300354186486103</v>
      </c>
      <c r="AH71">
        <v>35.246958051010751</v>
      </c>
      <c r="AI71">
        <f t="shared" si="39"/>
        <v>57.300354186486103</v>
      </c>
      <c r="AJ71">
        <f t="shared" si="40"/>
        <v>34.246958051010751</v>
      </c>
    </row>
    <row r="72" spans="11:36">
      <c r="K72">
        <v>8</v>
      </c>
      <c r="L72">
        <v>2020</v>
      </c>
      <c r="M72" t="s">
        <v>0</v>
      </c>
      <c r="N72" t="s">
        <v>14</v>
      </c>
      <c r="O72">
        <v>95</v>
      </c>
      <c r="P72">
        <v>2.83</v>
      </c>
      <c r="Q72" s="1">
        <v>26.001595631652727</v>
      </c>
      <c r="R72">
        <v>3</v>
      </c>
      <c r="S72" cm="1">
        <f t="array" ref="S72">SQRT(SUMPRODUCT((O72-$O$55:$O$56)^2+(P72-$P$55:$P$56)^2+(Q72-$Q$55:$Q$56)^2))/COUNT($R$55:$R$56)</f>
        <v>258.64973871164574</v>
      </c>
      <c r="T72" cm="1">
        <f t="array" ref="T72">SQRT(SUMPRODUCT((O72-$O$57:$O$66)^2+(P72-$P$57:$P$66)^2+(Q72-$Q$57:$Q$66)^2))/COUNT($R$57:$R$66)</f>
        <v>37.563631435692663</v>
      </c>
      <c r="U72" t="s">
        <v>107</v>
      </c>
      <c r="V72">
        <f t="shared" si="38"/>
        <v>37.563631435692663</v>
      </c>
      <c r="Y72">
        <v>8</v>
      </c>
      <c r="Z72">
        <v>2020</v>
      </c>
      <c r="AA72" t="s">
        <v>0</v>
      </c>
      <c r="AB72" t="s">
        <v>14</v>
      </c>
      <c r="AC72">
        <v>95</v>
      </c>
      <c r="AD72">
        <v>2.83</v>
      </c>
      <c r="AE72" s="1">
        <v>26.001595631652727</v>
      </c>
      <c r="AF72">
        <v>3</v>
      </c>
      <c r="AG72">
        <v>59.735638013990162</v>
      </c>
      <c r="AH72">
        <v>37.563631435692663</v>
      </c>
      <c r="AI72">
        <f t="shared" si="39"/>
        <v>59.735638013990162</v>
      </c>
      <c r="AJ72">
        <f t="shared" si="40"/>
        <v>36.563631435692663</v>
      </c>
    </row>
    <row r="73" spans="11:36">
      <c r="K73">
        <v>14</v>
      </c>
      <c r="L73">
        <v>2020</v>
      </c>
      <c r="M73" t="s">
        <v>0</v>
      </c>
      <c r="N73" t="s">
        <v>50</v>
      </c>
      <c r="O73">
        <v>10</v>
      </c>
      <c r="P73">
        <v>2.88</v>
      </c>
      <c r="Q73" s="1">
        <v>27.542287033381665</v>
      </c>
      <c r="R73">
        <v>3</v>
      </c>
      <c r="S73" cm="1">
        <f t="array" ref="S73">SQRT(SUMPRODUCT((O73-$O$55:$O$56)^2+(P73-$P$55:$P$56)^2+(Q73-$Q$55:$Q$56)^2))/COUNT($R$55:$R$56)</f>
        <v>286.02964935501836</v>
      </c>
      <c r="T73" cm="1">
        <f t="array" ref="T73">SQRT(SUMPRODUCT((O73-$O$57:$O$66)^2+(P73-$P$57:$P$66)^2+(Q73-$Q$57:$Q$66)^2))/COUNT($R$57:$R$66)</f>
        <v>28.735565544854417</v>
      </c>
      <c r="U73" t="s">
        <v>107</v>
      </c>
      <c r="V73">
        <f t="shared" si="38"/>
        <v>28.735565544854417</v>
      </c>
      <c r="Y73">
        <v>14</v>
      </c>
      <c r="Z73">
        <v>2020</v>
      </c>
      <c r="AA73" t="s">
        <v>0</v>
      </c>
      <c r="AB73" t="s">
        <v>50</v>
      </c>
      <c r="AC73">
        <v>10</v>
      </c>
      <c r="AD73">
        <v>2.88</v>
      </c>
      <c r="AE73" s="1">
        <v>27.542287033381665</v>
      </c>
      <c r="AF73">
        <v>3</v>
      </c>
      <c r="AG73">
        <v>41.97948462622162</v>
      </c>
      <c r="AH73">
        <v>28.735565544854417</v>
      </c>
      <c r="AI73">
        <f t="shared" si="39"/>
        <v>41.97948462622162</v>
      </c>
      <c r="AJ73">
        <f t="shared" si="40"/>
        <v>27.735565544854417</v>
      </c>
    </row>
    <row r="74" spans="11:36">
      <c r="K74">
        <v>15</v>
      </c>
      <c r="L74">
        <v>2020</v>
      </c>
      <c r="M74" t="s">
        <v>0</v>
      </c>
      <c r="N74" t="s">
        <v>50</v>
      </c>
      <c r="O74">
        <v>110.9</v>
      </c>
      <c r="P74">
        <v>3.02</v>
      </c>
      <c r="Q74" s="1">
        <v>32.359365692962832</v>
      </c>
      <c r="R74">
        <v>3</v>
      </c>
      <c r="S74" cm="1">
        <f t="array" ref="S74">SQRT(SUMPRODUCT((O74-$O$55:$O$56)^2+(P74-$P$55:$P$56)^2+(Q74-$Q$55:$Q$56)^2))/COUNT($R$55:$R$56)</f>
        <v>251.58696999492105</v>
      </c>
      <c r="T74" cm="1">
        <f t="array" ref="T74">SQRT(SUMPRODUCT((O74-$O$57:$O$66)^2+(P74-$P$57:$P$66)^2+(Q74-$Q$57:$Q$66)^2))/COUNT($R$57:$R$66)</f>
        <v>39.683964668990818</v>
      </c>
      <c r="U74" t="s">
        <v>107</v>
      </c>
      <c r="V74">
        <f t="shared" si="38"/>
        <v>39.683964668990818</v>
      </c>
      <c r="Y74">
        <v>15</v>
      </c>
      <c r="Z74">
        <v>2020</v>
      </c>
      <c r="AA74" t="s">
        <v>0</v>
      </c>
      <c r="AB74" t="s">
        <v>50</v>
      </c>
      <c r="AC74">
        <v>110.9</v>
      </c>
      <c r="AD74">
        <v>3.02</v>
      </c>
      <c r="AE74" s="1">
        <v>32.359365692962832</v>
      </c>
      <c r="AF74">
        <v>3</v>
      </c>
      <c r="AG74">
        <v>73.684415290558889</v>
      </c>
      <c r="AH74">
        <v>39.683964668990818</v>
      </c>
      <c r="AI74">
        <f t="shared" si="39"/>
        <v>73.684415290558889</v>
      </c>
      <c r="AJ74">
        <f t="shared" si="40"/>
        <v>38.683964668990818</v>
      </c>
    </row>
    <row r="75" spans="11:36">
      <c r="K75">
        <v>27</v>
      </c>
      <c r="L75">
        <v>2020</v>
      </c>
      <c r="M75" t="s">
        <v>0</v>
      </c>
      <c r="N75" t="s">
        <v>1</v>
      </c>
      <c r="O75">
        <v>14.5</v>
      </c>
      <c r="P75">
        <v>2.54</v>
      </c>
      <c r="Q75" s="1">
        <v>18.62087136662868</v>
      </c>
      <c r="R75">
        <v>3</v>
      </c>
      <c r="S75" cm="1">
        <f t="array" ref="S75">SQRT(SUMPRODUCT((O75-$O$55:$O$56)^2+(P75-$P$55:$P$56)^2+(Q75-$Q$55:$Q$56)^2))/COUNT($R$55:$R$56)</f>
        <v>288.17610764366833</v>
      </c>
      <c r="T75" cm="1">
        <f t="array" ref="T75">SQRT(SUMPRODUCT((O75-$O$57:$O$66)^2+(P75-$P$57:$P$66)^2+(Q75-$Q$57:$Q$66)^2))/COUNT($R$57:$R$66)</f>
        <v>31.182362042286833</v>
      </c>
      <c r="U75" t="s">
        <v>107</v>
      </c>
      <c r="V75">
        <f t="shared" si="38"/>
        <v>31.182362042286833</v>
      </c>
      <c r="Y75">
        <v>27</v>
      </c>
      <c r="Z75">
        <v>2020</v>
      </c>
      <c r="AA75" t="s">
        <v>0</v>
      </c>
      <c r="AB75" t="s">
        <v>1</v>
      </c>
      <c r="AC75">
        <v>14.5</v>
      </c>
      <c r="AD75">
        <v>2.54</v>
      </c>
      <c r="AE75" s="1">
        <v>18.62087136662868</v>
      </c>
      <c r="AF75">
        <v>3</v>
      </c>
      <c r="AG75">
        <v>40.648463937520248</v>
      </c>
      <c r="AH75">
        <v>31.182362042286833</v>
      </c>
      <c r="AI75">
        <f t="shared" si="39"/>
        <v>40.648463937520248</v>
      </c>
      <c r="AJ75">
        <f t="shared" si="40"/>
        <v>30.182362042286833</v>
      </c>
    </row>
    <row r="76" spans="11:36">
      <c r="K76">
        <v>31</v>
      </c>
      <c r="L76">
        <v>2020</v>
      </c>
      <c r="M76" t="s">
        <v>0</v>
      </c>
      <c r="N76" t="s">
        <v>27</v>
      </c>
      <c r="O76">
        <v>86.2</v>
      </c>
      <c r="P76">
        <v>2.65</v>
      </c>
      <c r="Q76" s="1">
        <v>21.134890398366473</v>
      </c>
      <c r="R76">
        <v>3</v>
      </c>
      <c r="S76" cm="1">
        <f t="array" ref="S76">SQRT(SUMPRODUCT((O76-$O$55:$O$56)^2+(P76-$P$55:$P$56)^2+(Q76-$Q$55:$Q$56)^2))/COUNT($R$55:$R$56)</f>
        <v>263.35889812072412</v>
      </c>
      <c r="T76" cm="1">
        <f t="array" ref="T76">SQRT(SUMPRODUCT((O76-$O$57:$O$66)^2+(P76-$P$57:$P$66)^2+(Q76-$Q$57:$Q$66)^2))/COUNT($R$57:$R$66)</f>
        <v>37.001134972712826</v>
      </c>
      <c r="U76" t="s">
        <v>107</v>
      </c>
      <c r="V76">
        <f t="shared" si="38"/>
        <v>37.001134972712826</v>
      </c>
      <c r="Y76">
        <v>31</v>
      </c>
      <c r="Z76">
        <v>2020</v>
      </c>
      <c r="AA76" t="s">
        <v>0</v>
      </c>
      <c r="AB76" t="s">
        <v>27</v>
      </c>
      <c r="AC76">
        <v>86.2</v>
      </c>
      <c r="AD76">
        <v>2.65</v>
      </c>
      <c r="AE76" s="1">
        <v>21.134890398366473</v>
      </c>
      <c r="AF76">
        <v>3</v>
      </c>
      <c r="AG76">
        <v>54.007440978643153</v>
      </c>
      <c r="AH76">
        <v>37.001134972712826</v>
      </c>
      <c r="AI76">
        <f t="shared" si="39"/>
        <v>54.007440978643153</v>
      </c>
      <c r="AJ76">
        <f t="shared" si="40"/>
        <v>36.001134972712826</v>
      </c>
    </row>
    <row r="77" spans="11:36">
      <c r="K77">
        <v>32</v>
      </c>
      <c r="L77">
        <v>2020</v>
      </c>
      <c r="M77" t="s">
        <v>0</v>
      </c>
      <c r="N77" t="s">
        <v>36</v>
      </c>
      <c r="O77">
        <v>93.9</v>
      </c>
      <c r="P77">
        <v>2.52</v>
      </c>
      <c r="Q77" s="1">
        <v>18.197008586099841</v>
      </c>
      <c r="R77">
        <v>3</v>
      </c>
      <c r="S77" cm="1">
        <f t="array" ref="S77">SQRT(SUMPRODUCT((O77-$O$55:$O$56)^2+(P77-$P$55:$P$56)^2+(Q77-$Q$55:$Q$56)^2))/COUNT($R$55:$R$56)</f>
        <v>262.68613334267434</v>
      </c>
      <c r="T77" cm="1">
        <f t="array" ref="T77">SQRT(SUMPRODUCT((O77-$O$57:$O$66)^2+(P77-$P$57:$P$66)^2+(Q77-$Q$57:$Q$66)^2))/COUNT($R$57:$R$66)</f>
        <v>39.116476421543027</v>
      </c>
      <c r="U77" t="s">
        <v>107</v>
      </c>
      <c r="V77">
        <f t="shared" si="38"/>
        <v>39.116476421543027</v>
      </c>
      <c r="Y77">
        <v>32</v>
      </c>
      <c r="Z77">
        <v>2020</v>
      </c>
      <c r="AA77" t="s">
        <v>0</v>
      </c>
      <c r="AB77" t="s">
        <v>36</v>
      </c>
      <c r="AC77">
        <v>93.9</v>
      </c>
      <c r="AD77">
        <v>2.52</v>
      </c>
      <c r="AE77" s="1">
        <v>18.197008586099841</v>
      </c>
      <c r="AF77">
        <v>3</v>
      </c>
      <c r="AG77">
        <v>59.79962374638994</v>
      </c>
      <c r="AH77">
        <v>39.116476421543027</v>
      </c>
      <c r="AI77">
        <f t="shared" si="39"/>
        <v>59.79962374638994</v>
      </c>
      <c r="AJ77">
        <f t="shared" si="40"/>
        <v>38.116476421543027</v>
      </c>
    </row>
    <row r="78" spans="11:36">
      <c r="K78">
        <v>34</v>
      </c>
      <c r="L78">
        <v>2020</v>
      </c>
      <c r="M78" t="s">
        <v>0</v>
      </c>
      <c r="N78" t="s">
        <v>36</v>
      </c>
      <c r="O78">
        <v>136.19999999999999</v>
      </c>
      <c r="P78">
        <v>2.6</v>
      </c>
      <c r="Q78" s="1">
        <v>19.952623149688804</v>
      </c>
      <c r="R78">
        <v>3</v>
      </c>
      <c r="S78" cm="1">
        <f t="array" ref="S78">SQRT(SUMPRODUCT((O78-$O$55:$O$56)^2+(P78-$P$55:$P$56)^2+(Q78-$Q$55:$Q$56)^2))/COUNT($R$55:$R$56)</f>
        <v>252.18155909660558</v>
      </c>
      <c r="T78" cm="1">
        <f t="array" ref="T78">SQRT(SUMPRODUCT((O78-$O$57:$O$66)^2+(P78-$P$57:$P$66)^2+(Q78-$Q$57:$Q$66)^2))/COUNT($R$57:$R$66)</f>
        <v>48.02485245052587</v>
      </c>
      <c r="U78" t="s">
        <v>107</v>
      </c>
      <c r="V78">
        <f t="shared" si="38"/>
        <v>48.02485245052587</v>
      </c>
      <c r="Y78">
        <v>34</v>
      </c>
      <c r="Z78">
        <v>2020</v>
      </c>
      <c r="AA78" t="s">
        <v>0</v>
      </c>
      <c r="AB78" t="s">
        <v>36</v>
      </c>
      <c r="AC78">
        <v>136.19999999999999</v>
      </c>
      <c r="AD78">
        <v>2.6</v>
      </c>
      <c r="AE78" s="1">
        <v>19.952623149688804</v>
      </c>
      <c r="AF78">
        <v>3</v>
      </c>
      <c r="AG78">
        <v>97.547157793883628</v>
      </c>
      <c r="AH78">
        <v>48.02485245052587</v>
      </c>
      <c r="AI78">
        <f t="shared" si="39"/>
        <v>97.547157793883628</v>
      </c>
      <c r="AJ78">
        <f t="shared" si="40"/>
        <v>47.02485245052587</v>
      </c>
    </row>
    <row r="79" spans="11:36">
      <c r="K79">
        <v>36</v>
      </c>
      <c r="L79">
        <v>2020</v>
      </c>
      <c r="M79" t="s">
        <v>0</v>
      </c>
      <c r="N79" t="s">
        <v>15</v>
      </c>
      <c r="O79">
        <v>55.2</v>
      </c>
      <c r="P79">
        <v>2.74</v>
      </c>
      <c r="Q79" s="1">
        <v>23.442288153199236</v>
      </c>
      <c r="R79">
        <v>3</v>
      </c>
      <c r="S79" cm="1">
        <f t="array" ref="S79">SQRT(SUMPRODUCT((O79-$O$55:$O$56)^2+(P79-$P$55:$P$56)^2+(Q79-$Q$55:$Q$56)^2))/COUNT($R$55:$R$56)</f>
        <v>271.65010528961568</v>
      </c>
      <c r="T79" cm="1">
        <f t="array" ref="T79">SQRT(SUMPRODUCT((O79-$O$57:$O$66)^2+(P79-$P$57:$P$66)^2+(Q79-$Q$57:$Q$66)^2))/COUNT($R$57:$R$66)</f>
        <v>31.812416470415457</v>
      </c>
      <c r="U79" t="s">
        <v>107</v>
      </c>
      <c r="V79">
        <f t="shared" si="38"/>
        <v>31.812416470415457</v>
      </c>
      <c r="Y79">
        <v>36</v>
      </c>
      <c r="Z79">
        <v>2020</v>
      </c>
      <c r="AA79" t="s">
        <v>0</v>
      </c>
      <c r="AB79" t="s">
        <v>15</v>
      </c>
      <c r="AC79">
        <v>55.2</v>
      </c>
      <c r="AD79">
        <v>2.74</v>
      </c>
      <c r="AE79" s="1">
        <v>23.442288153199236</v>
      </c>
      <c r="AF79">
        <v>3</v>
      </c>
      <c r="AG79">
        <v>42.867337800887107</v>
      </c>
      <c r="AH79">
        <v>31.812416470415457</v>
      </c>
      <c r="AI79">
        <f t="shared" si="39"/>
        <v>42.867337800887107</v>
      </c>
      <c r="AJ79">
        <f t="shared" si="40"/>
        <v>30.812416470415457</v>
      </c>
    </row>
    <row r="80" spans="11:36">
      <c r="K80">
        <v>4</v>
      </c>
      <c r="L80">
        <v>2020</v>
      </c>
      <c r="M80" t="s">
        <v>2</v>
      </c>
      <c r="N80" t="s">
        <v>58</v>
      </c>
      <c r="O80">
        <v>16.600000000000001</v>
      </c>
      <c r="P80">
        <v>3.45</v>
      </c>
      <c r="Q80" s="1">
        <v>53.088444423098856</v>
      </c>
      <c r="R80">
        <v>3</v>
      </c>
      <c r="S80" cm="1">
        <f t="array" ref="S80">SQRT(SUMPRODUCT((O80-$O$55:$O$56)^2+(P80-$P$55:$P$56)^2+(Q80-$Q$55:$Q$56)^2))/COUNT($R$55:$R$56)</f>
        <v>272.84076852892292</v>
      </c>
      <c r="T80" cm="1">
        <f t="array" ref="T80">SQRT(SUMPRODUCT((O80-$O$57:$O$66)^2+(P80-$P$57:$P$66)^2+(Q80-$Q$57:$Q$66)^2))/COUNT($R$57:$R$66)</f>
        <v>21.611042127143683</v>
      </c>
      <c r="U80" t="s">
        <v>107</v>
      </c>
      <c r="V80">
        <f t="shared" si="38"/>
        <v>21.611042127143683</v>
      </c>
      <c r="Y80">
        <v>4</v>
      </c>
      <c r="Z80">
        <v>2020</v>
      </c>
      <c r="AA80" t="s">
        <v>2</v>
      </c>
      <c r="AB80" t="s">
        <v>58</v>
      </c>
      <c r="AC80">
        <v>16.600000000000001</v>
      </c>
      <c r="AD80">
        <v>3.45</v>
      </c>
      <c r="AE80" s="1">
        <v>53.088444423098856</v>
      </c>
      <c r="AF80">
        <v>3</v>
      </c>
      <c r="AG80">
        <v>48.908943997637088</v>
      </c>
      <c r="AH80">
        <v>21.611042127143683</v>
      </c>
      <c r="AI80">
        <f t="shared" si="39"/>
        <v>48.908943997637088</v>
      </c>
      <c r="AJ80">
        <f t="shared" si="40"/>
        <v>20.611042127143683</v>
      </c>
    </row>
    <row r="81" spans="11:36">
      <c r="K81">
        <v>6</v>
      </c>
      <c r="L81">
        <v>2020</v>
      </c>
      <c r="M81" t="s">
        <v>2</v>
      </c>
      <c r="N81" t="s">
        <v>6</v>
      </c>
      <c r="O81">
        <v>10</v>
      </c>
      <c r="P81">
        <v>2.2999999999999998</v>
      </c>
      <c r="Q81" s="1">
        <v>14.125375446227544</v>
      </c>
      <c r="R81">
        <v>3</v>
      </c>
      <c r="S81" cm="1">
        <f t="array" ref="S81">SQRT(SUMPRODUCT((O81-$O$55:$O$56)^2+(P81-$P$55:$P$56)^2+(Q81-$Q$55:$Q$56)^2))/COUNT($R$55:$R$56)</f>
        <v>291.8676881690713</v>
      </c>
      <c r="T81" cm="1">
        <f t="array" ref="T81">SQRT(SUMPRODUCT((O81-$O$57:$O$66)^2+(P81-$P$57:$P$66)^2+(Q81-$Q$57:$Q$66)^2))/COUNT($R$57:$R$66)</f>
        <v>32.590991209320073</v>
      </c>
      <c r="U81" t="s">
        <v>107</v>
      </c>
      <c r="V81">
        <f t="shared" si="38"/>
        <v>32.590991209320073</v>
      </c>
      <c r="Y81">
        <v>6</v>
      </c>
      <c r="Z81">
        <v>2020</v>
      </c>
      <c r="AA81" t="s">
        <v>2</v>
      </c>
      <c r="AB81" t="s">
        <v>6</v>
      </c>
      <c r="AC81">
        <v>10</v>
      </c>
      <c r="AD81">
        <v>2.2999999999999998</v>
      </c>
      <c r="AE81" s="1">
        <v>14.125375446227544</v>
      </c>
      <c r="AF81">
        <v>3</v>
      </c>
      <c r="AG81">
        <v>43.602658892550544</v>
      </c>
      <c r="AH81">
        <v>32.590991209320073</v>
      </c>
      <c r="AI81">
        <f t="shared" si="39"/>
        <v>43.602658892550544</v>
      </c>
      <c r="AJ81">
        <f t="shared" si="40"/>
        <v>31.590991209320073</v>
      </c>
    </row>
    <row r="82" spans="11:36">
      <c r="K82">
        <v>9</v>
      </c>
      <c r="L82">
        <v>2020</v>
      </c>
      <c r="M82" t="s">
        <v>2</v>
      </c>
      <c r="N82" t="s">
        <v>13</v>
      </c>
      <c r="O82">
        <v>10</v>
      </c>
      <c r="P82">
        <v>2.2200000000000002</v>
      </c>
      <c r="Q82" s="1">
        <v>12.882495516931346</v>
      </c>
      <c r="R82">
        <v>3</v>
      </c>
      <c r="S82" cm="1">
        <f t="array" ref="S82">SQRT(SUMPRODUCT((O82-$O$55:$O$56)^2+(P82-$P$55:$P$56)^2+(Q82-$Q$55:$Q$56)^2))/COUNT($R$55:$R$56)</f>
        <v>292.41830139213187</v>
      </c>
      <c r="T82" cm="1">
        <f t="array" ref="T82">SQRT(SUMPRODUCT((O82-$O$57:$O$66)^2+(P82-$P$57:$P$66)^2+(Q82-$Q$57:$Q$66)^2))/COUNT($R$57:$R$66)</f>
        <v>32.953153268972784</v>
      </c>
      <c r="U82" t="s">
        <v>107</v>
      </c>
      <c r="V82">
        <f t="shared" si="38"/>
        <v>32.953153268972784</v>
      </c>
      <c r="Y82">
        <v>9</v>
      </c>
      <c r="Z82">
        <v>2020</v>
      </c>
      <c r="AA82" t="s">
        <v>2</v>
      </c>
      <c r="AB82" t="s">
        <v>13</v>
      </c>
      <c r="AC82">
        <v>10</v>
      </c>
      <c r="AD82">
        <v>2.2200000000000002</v>
      </c>
      <c r="AE82" s="1">
        <v>12.882495516931346</v>
      </c>
      <c r="AF82">
        <v>3</v>
      </c>
      <c r="AG82">
        <v>44.104905814327374</v>
      </c>
      <c r="AH82">
        <v>32.953153268972784</v>
      </c>
      <c r="AI82">
        <f t="shared" si="39"/>
        <v>44.104905814327374</v>
      </c>
      <c r="AJ82">
        <f t="shared" si="40"/>
        <v>31.953153268972784</v>
      </c>
    </row>
    <row r="83" spans="11:36">
      <c r="K83">
        <v>10</v>
      </c>
      <c r="L83">
        <v>2020</v>
      </c>
      <c r="M83" t="s">
        <v>2</v>
      </c>
      <c r="N83" t="s">
        <v>26</v>
      </c>
      <c r="O83">
        <v>10</v>
      </c>
      <c r="P83">
        <v>2.2000000000000002</v>
      </c>
      <c r="Q83" s="1">
        <v>12.58925411794168</v>
      </c>
      <c r="R83">
        <v>3</v>
      </c>
      <c r="S83" cm="1">
        <f t="array" ref="S83">SQRT(SUMPRODUCT((O83-$O$55:$O$56)^2+(P83-$P$55:$P$56)^2+(Q83-$Q$55:$Q$56)^2))/COUNT($R$55:$R$56)</f>
        <v>292.54845107804084</v>
      </c>
      <c r="T83" cm="1">
        <f t="array" ref="T83">SQRT(SUMPRODUCT((O83-$O$57:$O$66)^2+(P83-$P$57:$P$66)^2+(Q83-$Q$57:$Q$66)^2))/COUNT($R$57:$R$66)</f>
        <v>33.038712665460579</v>
      </c>
      <c r="U83" t="s">
        <v>107</v>
      </c>
      <c r="V83">
        <f t="shared" si="38"/>
        <v>33.038712665460579</v>
      </c>
      <c r="Y83">
        <v>10</v>
      </c>
      <c r="Z83">
        <v>2020</v>
      </c>
      <c r="AA83" t="s">
        <v>2</v>
      </c>
      <c r="AB83" t="s">
        <v>26</v>
      </c>
      <c r="AC83">
        <v>10</v>
      </c>
      <c r="AD83">
        <v>2.2000000000000002</v>
      </c>
      <c r="AE83" s="1">
        <v>12.58925411794168</v>
      </c>
      <c r="AF83">
        <v>3</v>
      </c>
      <c r="AG83">
        <v>44.270690037902135</v>
      </c>
      <c r="AH83">
        <v>33.038712665460579</v>
      </c>
      <c r="AI83">
        <f t="shared" si="39"/>
        <v>44.270690037902135</v>
      </c>
      <c r="AJ83">
        <f t="shared" si="40"/>
        <v>32.038712665460579</v>
      </c>
    </row>
    <row r="84" spans="11:36">
      <c r="K84">
        <v>18</v>
      </c>
      <c r="L84">
        <v>2020</v>
      </c>
      <c r="M84" t="s">
        <v>2</v>
      </c>
      <c r="N84" t="s">
        <v>6</v>
      </c>
      <c r="O84">
        <v>10</v>
      </c>
      <c r="P84">
        <v>3.24</v>
      </c>
      <c r="Q84" s="1">
        <v>41.686938347033561</v>
      </c>
      <c r="R84">
        <v>3</v>
      </c>
      <c r="S84" cm="1">
        <f t="array" ref="S84">SQRT(SUMPRODUCT((O84-$O$55:$O$56)^2+(P84-$P$55:$P$56)^2+(Q84-$Q$55:$Q$56)^2))/COUNT($R$55:$R$56)</f>
        <v>280.09234603942303</v>
      </c>
      <c r="T84" cm="1">
        <f t="array" ref="T84">SQRT(SUMPRODUCT((O84-$O$57:$O$66)^2+(P84-$P$57:$P$66)^2+(Q84-$Q$57:$Q$66)^2))/COUNT($R$57:$R$66)</f>
        <v>24.810471776112234</v>
      </c>
      <c r="U84" t="s">
        <v>107</v>
      </c>
      <c r="V84">
        <f t="shared" si="38"/>
        <v>24.810471776112234</v>
      </c>
      <c r="Y84">
        <v>18</v>
      </c>
      <c r="Z84">
        <v>2020</v>
      </c>
      <c r="AA84" t="s">
        <v>2</v>
      </c>
      <c r="AB84" t="s">
        <v>6</v>
      </c>
      <c r="AC84">
        <v>10</v>
      </c>
      <c r="AD84">
        <v>3.24</v>
      </c>
      <c r="AE84" s="1">
        <v>41.686938347033561</v>
      </c>
      <c r="AF84">
        <v>3</v>
      </c>
      <c r="AG84">
        <v>45.552836872200515</v>
      </c>
      <c r="AH84">
        <v>24.810471776112234</v>
      </c>
      <c r="AI84">
        <f t="shared" si="39"/>
        <v>45.552836872200515</v>
      </c>
      <c r="AJ84">
        <f t="shared" si="40"/>
        <v>23.810471776112234</v>
      </c>
    </row>
    <row r="85" spans="11:36">
      <c r="K85">
        <v>2</v>
      </c>
      <c r="L85">
        <v>2020</v>
      </c>
      <c r="M85" t="s">
        <v>7</v>
      </c>
      <c r="N85" t="s">
        <v>16</v>
      </c>
      <c r="O85">
        <v>18</v>
      </c>
      <c r="P85">
        <v>3.41</v>
      </c>
      <c r="Q85" s="1">
        <v>50.699070827470464</v>
      </c>
      <c r="R85">
        <v>3</v>
      </c>
      <c r="S85" cm="1">
        <f t="array" ref="S85">SQRT(SUMPRODUCT((O85-$O$55:$O$56)^2+(P85-$P$55:$P$56)^2+(Q85-$Q$55:$Q$56)^2))/COUNT($R$55:$R$56)</f>
        <v>273.25338173217432</v>
      </c>
      <c r="T85" cm="1">
        <f t="array" ref="T85">SQRT(SUMPRODUCT((O85-$O$57:$O$66)^2+(P85-$P$57:$P$66)^2+(Q85-$Q$57:$Q$66)^2))/COUNT($R$57:$R$66)</f>
        <v>22.218087109241885</v>
      </c>
      <c r="U85" t="s">
        <v>107</v>
      </c>
      <c r="V85">
        <f t="shared" si="38"/>
        <v>22.218087109241885</v>
      </c>
      <c r="Y85">
        <v>2</v>
      </c>
      <c r="Z85">
        <v>2020</v>
      </c>
      <c r="AA85" t="s">
        <v>7</v>
      </c>
      <c r="AB85" t="s">
        <v>16</v>
      </c>
      <c r="AC85">
        <v>18</v>
      </c>
      <c r="AD85">
        <v>3.41</v>
      </c>
      <c r="AE85" s="1">
        <v>50.699070827470464</v>
      </c>
      <c r="AF85">
        <v>3</v>
      </c>
      <c r="AG85">
        <v>47.102346322763658</v>
      </c>
      <c r="AH85">
        <v>22.218087109241885</v>
      </c>
      <c r="AI85">
        <f t="shared" si="39"/>
        <v>47.102346322763658</v>
      </c>
      <c r="AJ85">
        <f t="shared" si="40"/>
        <v>21.218087109241885</v>
      </c>
    </row>
    <row r="86" spans="11:36">
      <c r="K86">
        <v>5</v>
      </c>
      <c r="L86">
        <v>2020</v>
      </c>
      <c r="M86" t="s">
        <v>7</v>
      </c>
      <c r="N86" t="s">
        <v>12</v>
      </c>
      <c r="O86">
        <v>10</v>
      </c>
      <c r="P86">
        <v>2.23</v>
      </c>
      <c r="Q86" s="1">
        <v>13.031667784522995</v>
      </c>
      <c r="R86">
        <v>3</v>
      </c>
      <c r="S86" cm="1">
        <f t="array" ref="S86">SQRT(SUMPRODUCT((O86-$O$55:$O$56)^2+(P86-$P$55:$P$56)^2+(Q86-$Q$55:$Q$56)^2))/COUNT($R$55:$R$56)</f>
        <v>292.35212918881774</v>
      </c>
      <c r="T86" cm="1">
        <f t="array" ref="T86">SQRT(SUMPRODUCT((O86-$O$57:$O$66)^2+(P86-$P$57:$P$66)^2+(Q86-$Q$57:$Q$66)^2))/COUNT($R$57:$R$66)</f>
        <v>32.909645426931618</v>
      </c>
      <c r="U86" t="s">
        <v>107</v>
      </c>
      <c r="V86">
        <f t="shared" si="38"/>
        <v>32.909645426931618</v>
      </c>
      <c r="Y86">
        <v>5</v>
      </c>
      <c r="Z86">
        <v>2020</v>
      </c>
      <c r="AA86" t="s">
        <v>7</v>
      </c>
      <c r="AB86" t="s">
        <v>12</v>
      </c>
      <c r="AC86">
        <v>10</v>
      </c>
      <c r="AD86">
        <v>2.23</v>
      </c>
      <c r="AE86" s="1">
        <v>13.031667784522995</v>
      </c>
      <c r="AF86">
        <v>3</v>
      </c>
      <c r="AG86">
        <v>44.032966131001587</v>
      </c>
      <c r="AH86">
        <v>32.909645426931618</v>
      </c>
      <c r="AI86">
        <f t="shared" si="39"/>
        <v>44.032966131001587</v>
      </c>
      <c r="AJ86">
        <f t="shared" si="40"/>
        <v>31.909645426931618</v>
      </c>
    </row>
    <row r="87" spans="11:36">
      <c r="K87">
        <v>7</v>
      </c>
      <c r="L87">
        <v>2020</v>
      </c>
      <c r="M87" t="s">
        <v>7</v>
      </c>
      <c r="N87" t="s">
        <v>16</v>
      </c>
      <c r="O87">
        <v>10.7</v>
      </c>
      <c r="P87">
        <v>3.58</v>
      </c>
      <c r="Q87" s="1">
        <v>61.659500186148257</v>
      </c>
      <c r="R87">
        <v>3</v>
      </c>
      <c r="S87" cm="1">
        <f t="array" ref="S87">SQRT(SUMPRODUCT((O87-$O$55:$O$56)^2+(P87-$P$55:$P$56)^2+(Q87-$Q$55:$Q$56)^2))/COUNT($R$55:$R$56)</f>
        <v>271.82934113558247</v>
      </c>
      <c r="T87" cm="1">
        <f t="array" ref="T87">SQRT(SUMPRODUCT((O87-$O$57:$O$66)^2+(P87-$P$57:$P$66)^2+(Q87-$Q$57:$Q$66)^2))/COUNT($R$57:$R$66)</f>
        <v>19.639203070231559</v>
      </c>
      <c r="U87" t="s">
        <v>107</v>
      </c>
      <c r="V87">
        <f t="shared" si="38"/>
        <v>19.639203070231559</v>
      </c>
      <c r="Y87">
        <v>7</v>
      </c>
      <c r="Z87">
        <v>2020</v>
      </c>
      <c r="AA87" t="s">
        <v>7</v>
      </c>
      <c r="AB87" t="s">
        <v>16</v>
      </c>
      <c r="AC87">
        <v>10.7</v>
      </c>
      <c r="AD87">
        <v>3.58</v>
      </c>
      <c r="AE87" s="1">
        <v>61.659500186148257</v>
      </c>
      <c r="AF87">
        <v>3</v>
      </c>
      <c r="AG87">
        <v>57.108432567856859</v>
      </c>
      <c r="AH87">
        <v>19.639203070231559</v>
      </c>
      <c r="AI87">
        <f t="shared" si="39"/>
        <v>57.108432567856859</v>
      </c>
      <c r="AJ87">
        <f t="shared" si="40"/>
        <v>18.639203070231559</v>
      </c>
    </row>
    <row r="88" spans="11:36">
      <c r="K88">
        <v>17</v>
      </c>
      <c r="L88">
        <v>2020</v>
      </c>
      <c r="M88" t="s">
        <v>7</v>
      </c>
      <c r="N88" t="s">
        <v>12</v>
      </c>
      <c r="O88">
        <v>14.5</v>
      </c>
      <c r="P88">
        <v>2.86</v>
      </c>
      <c r="Q88" s="1">
        <v>26.915348039269158</v>
      </c>
      <c r="R88">
        <v>3</v>
      </c>
      <c r="S88" cm="1">
        <f t="array" ref="S88">SQRT(SUMPRODUCT((O88-$O$55:$O$56)^2+(P88-$P$55:$P$56)^2+(Q88-$Q$55:$Q$56)^2))/COUNT($R$55:$R$56)</f>
        <v>284.56265812088435</v>
      </c>
      <c r="T88" cm="1">
        <f t="array" ref="T88">SQRT(SUMPRODUCT((O88-$O$57:$O$66)^2+(P88-$P$57:$P$66)^2+(Q88-$Q$57:$Q$66)^2))/COUNT($R$57:$R$66)</f>
        <v>28.799252684919178</v>
      </c>
      <c r="U88" t="s">
        <v>107</v>
      </c>
      <c r="V88">
        <f t="shared" si="38"/>
        <v>28.799252684919178</v>
      </c>
      <c r="Y88">
        <v>17</v>
      </c>
      <c r="Z88">
        <v>2020</v>
      </c>
      <c r="AA88" t="s">
        <v>7</v>
      </c>
      <c r="AB88" t="s">
        <v>12</v>
      </c>
      <c r="AC88">
        <v>14.5</v>
      </c>
      <c r="AD88">
        <v>2.86</v>
      </c>
      <c r="AE88" s="1">
        <v>26.915348039269158</v>
      </c>
      <c r="AF88">
        <v>3</v>
      </c>
      <c r="AG88">
        <v>40.088408402075544</v>
      </c>
      <c r="AH88">
        <v>28.799252684919178</v>
      </c>
      <c r="AI88">
        <f t="shared" si="39"/>
        <v>40.088408402075544</v>
      </c>
      <c r="AJ88">
        <f t="shared" si="40"/>
        <v>27.799252684919178</v>
      </c>
    </row>
    <row r="89" spans="11:36">
      <c r="K89">
        <v>28</v>
      </c>
      <c r="L89">
        <v>2020</v>
      </c>
      <c r="M89" t="s">
        <v>7</v>
      </c>
      <c r="N89" t="s">
        <v>16</v>
      </c>
      <c r="O89">
        <v>78</v>
      </c>
      <c r="P89">
        <v>2.79</v>
      </c>
      <c r="Q89" s="1">
        <v>24.831331052955715</v>
      </c>
      <c r="R89">
        <v>3</v>
      </c>
      <c r="S89" cm="1">
        <f t="array" ref="S89">SQRT(SUMPRODUCT((O89-$O$55:$O$56)^2+(P89-$P$55:$P$56)^2+(Q89-$Q$55:$Q$56)^2))/COUNT($R$55:$R$56)</f>
        <v>263.94861013732634</v>
      </c>
      <c r="T89" cm="1">
        <f t="array" ref="T89">SQRT(SUMPRODUCT((O89-$O$57:$O$66)^2+(P89-$P$57:$P$66)^2+(Q89-$Q$57:$Q$66)^2))/COUNT($R$57:$R$66)</f>
        <v>34.683944920388868</v>
      </c>
      <c r="U89" t="s">
        <v>107</v>
      </c>
      <c r="V89">
        <f t="shared" si="38"/>
        <v>34.683944920388868</v>
      </c>
      <c r="Y89">
        <v>28</v>
      </c>
      <c r="Z89">
        <v>2020</v>
      </c>
      <c r="AA89" t="s">
        <v>7</v>
      </c>
      <c r="AB89" t="s">
        <v>16</v>
      </c>
      <c r="AC89">
        <v>78</v>
      </c>
      <c r="AD89">
        <v>2.79</v>
      </c>
      <c r="AE89" s="1">
        <v>24.831331052955715</v>
      </c>
      <c r="AF89">
        <v>3</v>
      </c>
      <c r="AG89">
        <v>49.757801973560625</v>
      </c>
      <c r="AH89">
        <v>34.683944920388868</v>
      </c>
      <c r="AI89">
        <f t="shared" si="39"/>
        <v>49.757801973560625</v>
      </c>
      <c r="AJ89">
        <f t="shared" si="40"/>
        <v>33.683944920388868</v>
      </c>
    </row>
    <row r="90" spans="11:36">
      <c r="K90">
        <v>35</v>
      </c>
      <c r="L90">
        <v>2020</v>
      </c>
      <c r="M90" t="s">
        <v>7</v>
      </c>
      <c r="N90" t="s">
        <v>10</v>
      </c>
      <c r="O90">
        <v>16.8</v>
      </c>
      <c r="P90">
        <v>2.39</v>
      </c>
      <c r="Q90" s="1">
        <v>15.6675107010815</v>
      </c>
      <c r="R90">
        <v>3</v>
      </c>
      <c r="S90" cm="1">
        <f t="array" ref="S90">SQRT(SUMPRODUCT((O90-$O$55:$O$56)^2+(P90-$P$55:$P$56)^2+(Q90-$Q$55:$Q$56)^2))/COUNT($R$55:$R$56)</f>
        <v>288.61833840703974</v>
      </c>
      <c r="T90" cm="1">
        <f t="array" ref="T90">SQRT(SUMPRODUCT((O90-$O$57:$O$66)^2+(P90-$P$57:$P$66)^2+(Q90-$Q$57:$Q$66)^2))/COUNT($R$57:$R$66)</f>
        <v>32.012128515369575</v>
      </c>
      <c r="U90" t="s">
        <v>107</v>
      </c>
      <c r="V90">
        <f t="shared" si="38"/>
        <v>32.012128515369575</v>
      </c>
      <c r="Y90">
        <v>35</v>
      </c>
      <c r="Z90">
        <v>2020</v>
      </c>
      <c r="AA90" t="s">
        <v>7</v>
      </c>
      <c r="AB90" t="s">
        <v>10</v>
      </c>
      <c r="AC90">
        <v>16.8</v>
      </c>
      <c r="AD90">
        <v>2.39</v>
      </c>
      <c r="AE90" s="1">
        <v>15.6675107010815</v>
      </c>
      <c r="AF90">
        <v>3</v>
      </c>
      <c r="AG90">
        <v>40.994742569797424</v>
      </c>
      <c r="AH90">
        <v>32.012128515369575</v>
      </c>
      <c r="AI90">
        <f t="shared" si="39"/>
        <v>40.994742569797424</v>
      </c>
      <c r="AJ90">
        <f t="shared" si="40"/>
        <v>31.012128515369575</v>
      </c>
    </row>
    <row r="91" spans="11:36">
      <c r="K91">
        <v>38</v>
      </c>
      <c r="L91">
        <v>2020</v>
      </c>
      <c r="M91" t="s">
        <v>7</v>
      </c>
      <c r="N91" t="s">
        <v>10</v>
      </c>
      <c r="O91">
        <v>10</v>
      </c>
      <c r="P91">
        <v>3.16</v>
      </c>
      <c r="Q91" s="1">
        <v>38.018939632056139</v>
      </c>
      <c r="R91">
        <v>3</v>
      </c>
      <c r="S91" cm="1">
        <f t="array" ref="S91">SQRT(SUMPRODUCT((O91-$O$55:$O$56)^2+(P91-$P$55:$P$56)^2+(Q91-$Q$55:$Q$56)^2))/COUNT($R$55:$R$56)</f>
        <v>281.60986722143303</v>
      </c>
      <c r="T91" cm="1">
        <f t="array" ref="T91">SQRT(SUMPRODUCT((O91-$O$57:$O$66)^2+(P91-$P$57:$P$66)^2+(Q91-$Q$57:$Q$66)^2))/COUNT($R$57:$R$66)</f>
        <v>25.811122879885442</v>
      </c>
      <c r="U91" t="s">
        <v>107</v>
      </c>
      <c r="V91">
        <f t="shared" si="38"/>
        <v>25.811122879885442</v>
      </c>
      <c r="Y91">
        <v>38</v>
      </c>
      <c r="Z91">
        <v>2020</v>
      </c>
      <c r="AA91" t="s">
        <v>7</v>
      </c>
      <c r="AB91" t="s">
        <v>10</v>
      </c>
      <c r="AC91">
        <v>10</v>
      </c>
      <c r="AD91">
        <v>3.16</v>
      </c>
      <c r="AE91" s="1">
        <v>38.018939632056139</v>
      </c>
      <c r="AF91">
        <v>3</v>
      </c>
      <c r="AG91">
        <v>44.152180645414091</v>
      </c>
      <c r="AH91">
        <v>25.811122879885442</v>
      </c>
      <c r="AI91">
        <f t="shared" si="39"/>
        <v>44.152180645414091</v>
      </c>
      <c r="AJ91">
        <f t="shared" si="40"/>
        <v>24.811122879885442</v>
      </c>
    </row>
    <row r="92" spans="11:36">
      <c r="K92">
        <v>33</v>
      </c>
      <c r="L92">
        <v>2020</v>
      </c>
      <c r="M92" t="s">
        <v>19</v>
      </c>
      <c r="N92" t="s">
        <v>48</v>
      </c>
      <c r="O92">
        <v>37.9</v>
      </c>
      <c r="P92">
        <v>2.94</v>
      </c>
      <c r="Q92" s="1">
        <v>29.512092266663863</v>
      </c>
      <c r="R92">
        <v>3</v>
      </c>
      <c r="S92" cm="1">
        <f t="array" ref="S92">SQRT(SUMPRODUCT((O92-$O$55:$O$56)^2+(P92-$P$55:$P$56)^2+(Q92-$Q$55:$Q$56)^2))/COUNT($R$55:$R$56)</f>
        <v>274.80375030956571</v>
      </c>
      <c r="T92" cm="1">
        <f t="array" ref="T92">SQRT(SUMPRODUCT((O92-$O$57:$O$66)^2+(P92-$P$57:$P$66)^2+(Q92-$Q$57:$Q$66)^2))/COUNT($R$57:$R$66)</f>
        <v>28.610451938665449</v>
      </c>
      <c r="U92" t="s">
        <v>107</v>
      </c>
      <c r="V92">
        <f t="shared" si="38"/>
        <v>28.610451938665449</v>
      </c>
      <c r="Y92">
        <v>33</v>
      </c>
      <c r="Z92">
        <v>2020</v>
      </c>
      <c r="AA92" t="s">
        <v>19</v>
      </c>
      <c r="AB92" t="s">
        <v>48</v>
      </c>
      <c r="AC92">
        <v>37.9</v>
      </c>
      <c r="AD92">
        <v>2.94</v>
      </c>
      <c r="AE92" s="1">
        <v>29.512092266663863</v>
      </c>
      <c r="AF92">
        <v>3</v>
      </c>
      <c r="AG92">
        <v>39.552796940874991</v>
      </c>
      <c r="AH92">
        <v>28.610451938665449</v>
      </c>
      <c r="AI92">
        <f t="shared" si="39"/>
        <v>39.552796940874991</v>
      </c>
      <c r="AJ92">
        <f t="shared" si="40"/>
        <v>27.610451938665449</v>
      </c>
    </row>
    <row r="93" spans="11:36">
      <c r="Y93" s="66" t="s">
        <v>111</v>
      </c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>
        <f>SUM(AJ55:AJ92)/COUNT(AJ55:AJ92)</f>
        <v>29.374503811704855</v>
      </c>
    </row>
  </sheetData>
  <autoFilter ref="A1:H1" xr:uid="{FCC83AF5-B32D-47C0-AF4C-4E8C16C20549}">
    <sortState xmlns:xlrd2="http://schemas.microsoft.com/office/spreadsheetml/2017/richdata2" ref="A2:H39">
      <sortCondition ref="H1"/>
    </sortState>
  </autoFilter>
  <mergeCells count="4">
    <mergeCell ref="K4:R4"/>
    <mergeCell ref="K17:R17"/>
    <mergeCell ref="K46:R46"/>
    <mergeCell ref="Y93:AI9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7273-1966-414F-B55A-229CCEE436D8}">
  <dimension ref="A1:W39"/>
  <sheetViews>
    <sheetView tabSelected="1" topLeftCell="N1" workbookViewId="0">
      <selection activeCell="W31" sqref="W31"/>
    </sheetView>
  </sheetViews>
  <sheetFormatPr defaultRowHeight="14.5"/>
  <cols>
    <col min="10" max="10" width="13.7265625" bestFit="1" customWidth="1"/>
    <col min="11" max="11" width="14.08984375" bestFit="1" customWidth="1"/>
    <col min="12" max="12" width="14.90625" customWidth="1"/>
    <col min="13" max="13" width="13.54296875" bestFit="1" customWidth="1"/>
    <col min="14" max="14" width="9.6328125" bestFit="1" customWidth="1"/>
    <col min="15" max="15" width="10" bestFit="1" customWidth="1"/>
    <col min="19" max="19" width="14.08984375" bestFit="1" customWidth="1"/>
    <col min="20" max="20" width="14.6328125" bestFit="1" customWidth="1"/>
  </cols>
  <sheetData>
    <row r="1" spans="1:23">
      <c r="A1" s="2" t="s">
        <v>52</v>
      </c>
      <c r="B1" s="3" t="s">
        <v>53</v>
      </c>
      <c r="C1" s="4" t="s">
        <v>54</v>
      </c>
      <c r="D1" s="2" t="s">
        <v>55</v>
      </c>
      <c r="E1" s="2" t="s">
        <v>56</v>
      </c>
      <c r="F1" s="4" t="s">
        <v>57</v>
      </c>
      <c r="R1" s="2" t="s">
        <v>52</v>
      </c>
      <c r="S1" s="3" t="s">
        <v>53</v>
      </c>
      <c r="T1" s="4" t="s">
        <v>54</v>
      </c>
      <c r="U1" t="s">
        <v>55</v>
      </c>
      <c r="V1" t="s">
        <v>56</v>
      </c>
      <c r="W1" t="s">
        <v>57</v>
      </c>
    </row>
    <row r="2" spans="1:23">
      <c r="A2">
        <v>2020</v>
      </c>
      <c r="B2" t="s">
        <v>2</v>
      </c>
      <c r="C2" t="s">
        <v>32</v>
      </c>
      <c r="D2">
        <v>299.2</v>
      </c>
      <c r="E2">
        <v>5.39</v>
      </c>
      <c r="F2" s="1">
        <v>495.45019080479022</v>
      </c>
      <c r="I2" s="2" t="s">
        <v>52</v>
      </c>
      <c r="J2" s="2" t="s">
        <v>112</v>
      </c>
      <c r="K2" s="58" t="s">
        <v>113</v>
      </c>
      <c r="L2" s="2" t="s">
        <v>114</v>
      </c>
      <c r="M2" s="2" t="s">
        <v>115</v>
      </c>
      <c r="N2" s="4" t="s">
        <v>116</v>
      </c>
      <c r="O2" s="67" t="s">
        <v>117</v>
      </c>
      <c r="R2">
        <v>2020</v>
      </c>
      <c r="S2" t="s">
        <v>2</v>
      </c>
      <c r="T2" t="s">
        <v>32</v>
      </c>
      <c r="U2">
        <f t="shared" ref="U2:U39" si="0">(D2-$J$3)/($K$3-$J$3)</f>
        <v>1</v>
      </c>
      <c r="V2">
        <f t="shared" ref="V2:V39" si="1">(E2-$L$3)/($M$3-$L$3)</f>
        <v>1</v>
      </c>
      <c r="W2">
        <f>(F2-$N$3)/($O$3-$N$3)</f>
        <v>1</v>
      </c>
    </row>
    <row r="3" spans="1:23">
      <c r="A3">
        <v>2020</v>
      </c>
      <c r="B3" t="s">
        <v>7</v>
      </c>
      <c r="C3" t="s">
        <v>34</v>
      </c>
      <c r="D3">
        <v>165.6</v>
      </c>
      <c r="E3">
        <v>3.38</v>
      </c>
      <c r="F3" s="1">
        <v>48.977881936844632</v>
      </c>
      <c r="I3" s="58">
        <v>2020</v>
      </c>
      <c r="J3" s="58">
        <f>MIN(D2:D39)</f>
        <v>10</v>
      </c>
      <c r="K3" s="58">
        <f>MAX(D2:D39)</f>
        <v>299.2</v>
      </c>
      <c r="L3" s="58">
        <f>MIN(E2:E39)</f>
        <v>2.2000000000000002</v>
      </c>
      <c r="M3" s="58">
        <f>MAX(E2:E39)</f>
        <v>5.39</v>
      </c>
      <c r="N3" s="59">
        <f>MIN(F2:F39)</f>
        <v>12.58925411794168</v>
      </c>
      <c r="O3" s="59">
        <f>MAX(F2:F39)</f>
        <v>495.45019080479022</v>
      </c>
      <c r="R3">
        <v>2020</v>
      </c>
      <c r="S3" t="s">
        <v>7</v>
      </c>
      <c r="T3" t="s">
        <v>34</v>
      </c>
      <c r="U3">
        <f t="shared" si="0"/>
        <v>0.53803596127247577</v>
      </c>
      <c r="V3">
        <f t="shared" si="1"/>
        <v>0.36990595611285265</v>
      </c>
      <c r="W3">
        <f t="shared" ref="W3:W39" si="2">(F3-$N$3)/($O$3-$N$3)</f>
        <v>7.5360471419749983E-2</v>
      </c>
    </row>
    <row r="4" spans="1:23">
      <c r="A4">
        <v>2020</v>
      </c>
      <c r="B4" t="s">
        <v>3</v>
      </c>
      <c r="C4" t="s">
        <v>17</v>
      </c>
      <c r="D4">
        <v>10</v>
      </c>
      <c r="E4">
        <v>4.3499999999999996</v>
      </c>
      <c r="F4" s="1">
        <v>149.62356560944329</v>
      </c>
      <c r="R4">
        <v>2020</v>
      </c>
      <c r="S4" t="s">
        <v>3</v>
      </c>
      <c r="T4" t="s">
        <v>17</v>
      </c>
      <c r="U4">
        <f t="shared" si="0"/>
        <v>0</v>
      </c>
      <c r="V4">
        <f t="shared" si="1"/>
        <v>0.6739811912225705</v>
      </c>
      <c r="W4">
        <f t="shared" si="2"/>
        <v>0.28379664015019074</v>
      </c>
    </row>
    <row r="5" spans="1:23">
      <c r="A5">
        <v>2020</v>
      </c>
      <c r="B5" t="s">
        <v>3</v>
      </c>
      <c r="C5" t="s">
        <v>59</v>
      </c>
      <c r="D5">
        <v>15.9</v>
      </c>
      <c r="E5">
        <v>3.7</v>
      </c>
      <c r="F5" s="1">
        <v>70.794578438413865</v>
      </c>
      <c r="R5">
        <v>2020</v>
      </c>
      <c r="S5" t="s">
        <v>3</v>
      </c>
      <c r="T5" t="s">
        <v>59</v>
      </c>
      <c r="U5">
        <f t="shared" si="0"/>
        <v>2.0401106500691563E-2</v>
      </c>
      <c r="V5">
        <f t="shared" si="1"/>
        <v>0.47021943573667718</v>
      </c>
      <c r="W5">
        <f t="shared" si="2"/>
        <v>0.12054262396922839</v>
      </c>
    </row>
    <row r="6" spans="1:23">
      <c r="A6">
        <v>2020</v>
      </c>
      <c r="B6" t="s">
        <v>3</v>
      </c>
      <c r="C6" t="s">
        <v>23</v>
      </c>
      <c r="D6">
        <v>87.8</v>
      </c>
      <c r="E6">
        <v>4.2</v>
      </c>
      <c r="F6" s="1">
        <v>125.89254117941677</v>
      </c>
      <c r="R6">
        <v>2020</v>
      </c>
      <c r="S6" t="s">
        <v>3</v>
      </c>
      <c r="T6" t="s">
        <v>23</v>
      </c>
      <c r="U6">
        <f t="shared" si="0"/>
        <v>0.26901798063623789</v>
      </c>
      <c r="V6">
        <f t="shared" si="1"/>
        <v>0.62695924764890287</v>
      </c>
      <c r="W6">
        <f t="shared" si="2"/>
        <v>0.23464993428316205</v>
      </c>
    </row>
    <row r="7" spans="1:23">
      <c r="A7">
        <v>2020</v>
      </c>
      <c r="B7" t="s">
        <v>2</v>
      </c>
      <c r="C7" t="s">
        <v>6</v>
      </c>
      <c r="D7">
        <v>10</v>
      </c>
      <c r="E7">
        <v>3.84</v>
      </c>
      <c r="F7" s="1">
        <v>83.176377110267126</v>
      </c>
      <c r="R7">
        <v>2020</v>
      </c>
      <c r="S7" t="s">
        <v>2</v>
      </c>
      <c r="T7" t="s">
        <v>6</v>
      </c>
      <c r="U7">
        <f t="shared" si="0"/>
        <v>0</v>
      </c>
      <c r="V7">
        <f t="shared" si="1"/>
        <v>0.51410658307210033</v>
      </c>
      <c r="W7">
        <f t="shared" si="2"/>
        <v>0.14618520080886882</v>
      </c>
    </row>
    <row r="8" spans="1:23">
      <c r="A8">
        <v>2020</v>
      </c>
      <c r="B8" t="s">
        <v>2</v>
      </c>
      <c r="C8" t="s">
        <v>6</v>
      </c>
      <c r="D8">
        <v>10</v>
      </c>
      <c r="E8">
        <v>4.34</v>
      </c>
      <c r="F8" s="1">
        <v>147.91083881682084</v>
      </c>
      <c r="R8">
        <v>2020</v>
      </c>
      <c r="S8" t="s">
        <v>2</v>
      </c>
      <c r="T8" t="s">
        <v>6</v>
      </c>
      <c r="U8">
        <f t="shared" si="0"/>
        <v>0</v>
      </c>
      <c r="V8">
        <f t="shared" si="1"/>
        <v>0.67084639498432608</v>
      </c>
      <c r="W8">
        <f t="shared" si="2"/>
        <v>0.28024960069743582</v>
      </c>
    </row>
    <row r="9" spans="1:23">
      <c r="A9">
        <v>2020</v>
      </c>
      <c r="B9" t="s">
        <v>2</v>
      </c>
      <c r="C9" t="s">
        <v>6</v>
      </c>
      <c r="D9">
        <v>10.199999999999999</v>
      </c>
      <c r="E9">
        <v>3.79</v>
      </c>
      <c r="F9" s="1">
        <v>78.523563461007228</v>
      </c>
      <c r="R9">
        <v>2020</v>
      </c>
      <c r="S9" t="s">
        <v>2</v>
      </c>
      <c r="T9" t="s">
        <v>6</v>
      </c>
      <c r="U9">
        <f t="shared" si="0"/>
        <v>6.9156293222683018E-4</v>
      </c>
      <c r="V9">
        <f t="shared" si="1"/>
        <v>0.49843260188087779</v>
      </c>
      <c r="W9">
        <f t="shared" si="2"/>
        <v>0.13654927191972491</v>
      </c>
    </row>
    <row r="10" spans="1:23">
      <c r="A10">
        <v>2020</v>
      </c>
      <c r="B10" t="s">
        <v>7</v>
      </c>
      <c r="C10" t="s">
        <v>16</v>
      </c>
      <c r="D10">
        <v>13.3</v>
      </c>
      <c r="E10">
        <v>4</v>
      </c>
      <c r="F10" s="1">
        <v>100</v>
      </c>
      <c r="R10">
        <v>2020</v>
      </c>
      <c r="S10" t="s">
        <v>7</v>
      </c>
      <c r="T10" t="s">
        <v>16</v>
      </c>
      <c r="U10">
        <f t="shared" si="0"/>
        <v>1.1410788381742741E-2</v>
      </c>
      <c r="V10">
        <f t="shared" si="1"/>
        <v>0.5642633228840126</v>
      </c>
      <c r="W10">
        <f t="shared" si="2"/>
        <v>0.18102674960999612</v>
      </c>
    </row>
    <row r="11" spans="1:23">
      <c r="A11">
        <v>2020</v>
      </c>
      <c r="B11" t="s">
        <v>7</v>
      </c>
      <c r="C11" t="s">
        <v>10</v>
      </c>
      <c r="D11">
        <v>11.2</v>
      </c>
      <c r="E11">
        <v>4.0999999999999996</v>
      </c>
      <c r="F11" s="1">
        <v>112.20184543019634</v>
      </c>
      <c r="R11">
        <v>2020</v>
      </c>
      <c r="S11" t="s">
        <v>7</v>
      </c>
      <c r="T11" t="s">
        <v>10</v>
      </c>
      <c r="U11">
        <f t="shared" si="0"/>
        <v>4.1493775933609933E-3</v>
      </c>
      <c r="V11">
        <f t="shared" si="1"/>
        <v>0.59561128526645757</v>
      </c>
      <c r="W11">
        <f t="shared" si="2"/>
        <v>0.20629664514952625</v>
      </c>
    </row>
    <row r="12" spans="1:23">
      <c r="A12">
        <v>2020</v>
      </c>
      <c r="B12" t="s">
        <v>7</v>
      </c>
      <c r="C12" t="s">
        <v>8</v>
      </c>
      <c r="D12">
        <v>16.2</v>
      </c>
      <c r="E12">
        <v>3.66</v>
      </c>
      <c r="F12" s="1">
        <v>67.60829753919819</v>
      </c>
      <c r="R12">
        <v>2020</v>
      </c>
      <c r="S12" t="s">
        <v>7</v>
      </c>
      <c r="T12" t="s">
        <v>8</v>
      </c>
      <c r="U12">
        <f t="shared" si="0"/>
        <v>2.1438450899031809E-2</v>
      </c>
      <c r="V12">
        <f t="shared" si="1"/>
        <v>0.45768025078369912</v>
      </c>
      <c r="W12">
        <f t="shared" si="2"/>
        <v>0.11394386921992448</v>
      </c>
    </row>
    <row r="13" spans="1:23">
      <c r="A13">
        <v>2020</v>
      </c>
      <c r="B13" t="s">
        <v>7</v>
      </c>
      <c r="C13" t="s">
        <v>8</v>
      </c>
      <c r="D13">
        <v>11</v>
      </c>
      <c r="E13">
        <v>4.37</v>
      </c>
      <c r="F13" s="1">
        <v>153.10874616820308</v>
      </c>
      <c r="R13">
        <v>2020</v>
      </c>
      <c r="S13" t="s">
        <v>7</v>
      </c>
      <c r="T13" t="s">
        <v>8</v>
      </c>
      <c r="U13">
        <f t="shared" si="0"/>
        <v>3.4578146611341635E-3</v>
      </c>
      <c r="V13">
        <f t="shared" si="1"/>
        <v>0.68025078369905967</v>
      </c>
      <c r="W13">
        <f t="shared" si="2"/>
        <v>0.29101441299939523</v>
      </c>
    </row>
    <row r="14" spans="1:23">
      <c r="A14">
        <v>2020</v>
      </c>
      <c r="B14" t="s">
        <v>3</v>
      </c>
      <c r="C14" t="s">
        <v>23</v>
      </c>
      <c r="D14">
        <v>85.5</v>
      </c>
      <c r="E14">
        <v>2.75</v>
      </c>
      <c r="F14" s="1">
        <v>23.713737056616559</v>
      </c>
      <c r="R14">
        <v>2020</v>
      </c>
      <c r="S14" t="s">
        <v>3</v>
      </c>
      <c r="T14" t="s">
        <v>23</v>
      </c>
      <c r="U14">
        <f t="shared" si="0"/>
        <v>0.26106500691562934</v>
      </c>
      <c r="V14">
        <f t="shared" si="1"/>
        <v>0.17241379310344826</v>
      </c>
      <c r="W14">
        <f t="shared" si="2"/>
        <v>2.3038688975350843E-2</v>
      </c>
    </row>
    <row r="15" spans="1:23">
      <c r="A15">
        <v>2020</v>
      </c>
      <c r="B15" t="s">
        <v>3</v>
      </c>
      <c r="C15" t="s">
        <v>5</v>
      </c>
      <c r="D15">
        <v>10</v>
      </c>
      <c r="E15">
        <v>2.4700000000000002</v>
      </c>
      <c r="F15" s="1">
        <v>17.179083871575891</v>
      </c>
      <c r="R15">
        <v>2020</v>
      </c>
      <c r="S15" t="s">
        <v>3</v>
      </c>
      <c r="T15" t="s">
        <v>5</v>
      </c>
      <c r="U15">
        <f t="shared" si="0"/>
        <v>0</v>
      </c>
      <c r="V15">
        <f t="shared" si="1"/>
        <v>8.4639498432601906E-2</v>
      </c>
      <c r="W15">
        <f t="shared" si="2"/>
        <v>9.5054898934822489E-3</v>
      </c>
    </row>
    <row r="16" spans="1:23">
      <c r="A16">
        <v>2020</v>
      </c>
      <c r="B16" t="s">
        <v>3</v>
      </c>
      <c r="C16" t="s">
        <v>4</v>
      </c>
      <c r="D16">
        <v>78.3</v>
      </c>
      <c r="E16">
        <v>2.63</v>
      </c>
      <c r="F16" s="1">
        <v>20.6538015581053</v>
      </c>
      <c r="R16">
        <v>2020</v>
      </c>
      <c r="S16" t="s">
        <v>3</v>
      </c>
      <c r="T16" t="s">
        <v>4</v>
      </c>
      <c r="U16">
        <f t="shared" si="0"/>
        <v>0.23616874135546334</v>
      </c>
      <c r="V16">
        <f t="shared" si="1"/>
        <v>0.13479623824451403</v>
      </c>
      <c r="W16">
        <f t="shared" si="2"/>
        <v>1.6701594242637501E-2</v>
      </c>
    </row>
    <row r="17" spans="1:23">
      <c r="A17">
        <v>2020</v>
      </c>
      <c r="B17" t="s">
        <v>0</v>
      </c>
      <c r="C17" t="s">
        <v>14</v>
      </c>
      <c r="D17">
        <v>10</v>
      </c>
      <c r="E17">
        <v>3</v>
      </c>
      <c r="F17" s="1">
        <v>31.622776601683803</v>
      </c>
      <c r="R17">
        <v>2020</v>
      </c>
      <c r="S17" t="s">
        <v>0</v>
      </c>
      <c r="T17" t="s">
        <v>14</v>
      </c>
      <c r="U17">
        <f t="shared" si="0"/>
        <v>0</v>
      </c>
      <c r="V17">
        <f t="shared" si="1"/>
        <v>0.2507836990595611</v>
      </c>
      <c r="W17">
        <f t="shared" si="2"/>
        <v>3.9418227977480812E-2</v>
      </c>
    </row>
    <row r="18" spans="1:23">
      <c r="A18">
        <v>2020</v>
      </c>
      <c r="B18" t="s">
        <v>0</v>
      </c>
      <c r="C18" t="s">
        <v>24</v>
      </c>
      <c r="D18">
        <v>90.4</v>
      </c>
      <c r="E18">
        <v>3.02</v>
      </c>
      <c r="F18" s="1">
        <v>32.359365692962832</v>
      </c>
      <c r="R18">
        <v>2020</v>
      </c>
      <c r="S18" t="s">
        <v>0</v>
      </c>
      <c r="T18" t="s">
        <v>24</v>
      </c>
      <c r="U18">
        <f t="shared" si="0"/>
        <v>0.27800829875518673</v>
      </c>
      <c r="V18">
        <f t="shared" si="1"/>
        <v>0.25705329153605017</v>
      </c>
      <c r="W18">
        <f t="shared" si="2"/>
        <v>4.0943696358363174E-2</v>
      </c>
    </row>
    <row r="19" spans="1:23">
      <c r="A19">
        <v>2020</v>
      </c>
      <c r="B19" t="s">
        <v>0</v>
      </c>
      <c r="C19" t="s">
        <v>14</v>
      </c>
      <c r="D19">
        <v>95</v>
      </c>
      <c r="E19">
        <v>2.83</v>
      </c>
      <c r="F19" s="1">
        <v>26.001595631652727</v>
      </c>
      <c r="R19">
        <v>2020</v>
      </c>
      <c r="S19" t="s">
        <v>0</v>
      </c>
      <c r="T19" t="s">
        <v>14</v>
      </c>
      <c r="U19">
        <f t="shared" si="0"/>
        <v>0.29391424619640388</v>
      </c>
      <c r="V19">
        <f t="shared" si="1"/>
        <v>0.19749216300940439</v>
      </c>
      <c r="W19">
        <f t="shared" si="2"/>
        <v>2.7776820394169507E-2</v>
      </c>
    </row>
    <row r="20" spans="1:23">
      <c r="A20">
        <v>2020</v>
      </c>
      <c r="B20" t="s">
        <v>0</v>
      </c>
      <c r="C20" t="s">
        <v>50</v>
      </c>
      <c r="D20">
        <v>10</v>
      </c>
      <c r="E20">
        <v>2.88</v>
      </c>
      <c r="F20" s="1">
        <v>27.542287033381665</v>
      </c>
      <c r="R20">
        <v>2020</v>
      </c>
      <c r="S20" t="s">
        <v>0</v>
      </c>
      <c r="T20" t="s">
        <v>50</v>
      </c>
      <c r="U20">
        <f t="shared" si="0"/>
        <v>0</v>
      </c>
      <c r="V20">
        <f t="shared" si="1"/>
        <v>0.21316614420062691</v>
      </c>
      <c r="W20">
        <f t="shared" si="2"/>
        <v>3.0967576333758236E-2</v>
      </c>
    </row>
    <row r="21" spans="1:23">
      <c r="A21">
        <v>2020</v>
      </c>
      <c r="B21" t="s">
        <v>0</v>
      </c>
      <c r="C21" t="s">
        <v>50</v>
      </c>
      <c r="D21">
        <v>110.9</v>
      </c>
      <c r="E21">
        <v>3.02</v>
      </c>
      <c r="F21" s="1">
        <v>32.359365692962832</v>
      </c>
      <c r="R21">
        <v>2020</v>
      </c>
      <c r="S21" t="s">
        <v>0</v>
      </c>
      <c r="T21" t="s">
        <v>50</v>
      </c>
      <c r="U21">
        <f t="shared" si="0"/>
        <v>0.34889349930843711</v>
      </c>
      <c r="V21">
        <f t="shared" si="1"/>
        <v>0.25705329153605017</v>
      </c>
      <c r="W21">
        <f t="shared" si="2"/>
        <v>4.0943696358363174E-2</v>
      </c>
    </row>
    <row r="22" spans="1:23">
      <c r="A22">
        <v>2020</v>
      </c>
      <c r="B22" t="s">
        <v>0</v>
      </c>
      <c r="C22" t="s">
        <v>1</v>
      </c>
      <c r="D22">
        <v>14.5</v>
      </c>
      <c r="E22">
        <v>2.54</v>
      </c>
      <c r="F22" s="1">
        <v>18.62087136662868</v>
      </c>
      <c r="R22">
        <v>2020</v>
      </c>
      <c r="S22" t="s">
        <v>0</v>
      </c>
      <c r="T22" t="s">
        <v>1</v>
      </c>
      <c r="U22">
        <f t="shared" si="0"/>
        <v>1.5560165975103735E-2</v>
      </c>
      <c r="V22">
        <f t="shared" si="1"/>
        <v>0.10658307210031345</v>
      </c>
      <c r="W22">
        <f t="shared" si="2"/>
        <v>1.249141686646461E-2</v>
      </c>
    </row>
    <row r="23" spans="1:23">
      <c r="A23">
        <v>2020</v>
      </c>
      <c r="B23" t="s">
        <v>0</v>
      </c>
      <c r="C23" t="s">
        <v>27</v>
      </c>
      <c r="D23">
        <v>86.2</v>
      </c>
      <c r="E23">
        <v>2.65</v>
      </c>
      <c r="F23" s="1">
        <v>21.134890398366473</v>
      </c>
      <c r="R23">
        <v>2020</v>
      </c>
      <c r="S23" t="s">
        <v>0</v>
      </c>
      <c r="T23" t="s">
        <v>27</v>
      </c>
      <c r="U23">
        <f t="shared" si="0"/>
        <v>0.26348547717842324</v>
      </c>
      <c r="V23">
        <f t="shared" si="1"/>
        <v>0.14106583072100307</v>
      </c>
      <c r="W23">
        <f t="shared" si="2"/>
        <v>1.7697924249289447E-2</v>
      </c>
    </row>
    <row r="24" spans="1:23">
      <c r="A24">
        <v>2020</v>
      </c>
      <c r="B24" t="s">
        <v>0</v>
      </c>
      <c r="C24" t="s">
        <v>36</v>
      </c>
      <c r="D24">
        <v>93.9</v>
      </c>
      <c r="E24">
        <v>2.52</v>
      </c>
      <c r="F24" s="1">
        <v>18.197008586099841</v>
      </c>
      <c r="R24">
        <v>2020</v>
      </c>
      <c r="S24" t="s">
        <v>0</v>
      </c>
      <c r="T24" t="s">
        <v>36</v>
      </c>
      <c r="U24">
        <f t="shared" si="0"/>
        <v>0.29011065006915632</v>
      </c>
      <c r="V24">
        <f t="shared" si="1"/>
        <v>0.10031347962382442</v>
      </c>
      <c r="W24">
        <f t="shared" si="2"/>
        <v>1.1613601436959844E-2</v>
      </c>
    </row>
    <row r="25" spans="1:23">
      <c r="A25">
        <v>2020</v>
      </c>
      <c r="B25" t="s">
        <v>0</v>
      </c>
      <c r="C25" t="s">
        <v>36</v>
      </c>
      <c r="D25">
        <v>136.19999999999999</v>
      </c>
      <c r="E25">
        <v>2.6</v>
      </c>
      <c r="F25" s="1">
        <v>19.952623149688804</v>
      </c>
      <c r="R25">
        <v>2020</v>
      </c>
      <c r="S25" t="s">
        <v>0</v>
      </c>
      <c r="T25" t="s">
        <v>36</v>
      </c>
      <c r="U25">
        <f t="shared" si="0"/>
        <v>0.4363762102351314</v>
      </c>
      <c r="V25">
        <f t="shared" si="1"/>
        <v>0.12539184952978055</v>
      </c>
      <c r="W25">
        <f t="shared" si="2"/>
        <v>1.5249461019296567E-2</v>
      </c>
    </row>
    <row r="26" spans="1:23">
      <c r="A26">
        <v>2020</v>
      </c>
      <c r="B26" t="s">
        <v>0</v>
      </c>
      <c r="C26" t="s">
        <v>15</v>
      </c>
      <c r="D26">
        <v>55.2</v>
      </c>
      <c r="E26">
        <v>2.74</v>
      </c>
      <c r="F26" s="1">
        <v>23.442288153199236</v>
      </c>
      <c r="R26">
        <v>2020</v>
      </c>
      <c r="S26" t="s">
        <v>0</v>
      </c>
      <c r="T26" t="s">
        <v>15</v>
      </c>
      <c r="U26">
        <f t="shared" si="0"/>
        <v>0.1562932226832642</v>
      </c>
      <c r="V26">
        <f t="shared" si="1"/>
        <v>0.16927899686520381</v>
      </c>
      <c r="W26">
        <f t="shared" si="2"/>
        <v>2.2476521107144584E-2</v>
      </c>
    </row>
    <row r="27" spans="1:23">
      <c r="A27">
        <v>2020</v>
      </c>
      <c r="B27" t="s">
        <v>2</v>
      </c>
      <c r="C27" t="s">
        <v>58</v>
      </c>
      <c r="D27">
        <v>16.600000000000001</v>
      </c>
      <c r="E27">
        <v>3.45</v>
      </c>
      <c r="F27" s="1">
        <v>53.088444423098856</v>
      </c>
      <c r="R27">
        <v>2020</v>
      </c>
      <c r="S27" t="s">
        <v>2</v>
      </c>
      <c r="T27" t="s">
        <v>58</v>
      </c>
      <c r="U27">
        <f t="shared" si="0"/>
        <v>2.2821576763485483E-2</v>
      </c>
      <c r="V27">
        <f t="shared" si="1"/>
        <v>0.39184952978056431</v>
      </c>
      <c r="W27">
        <f t="shared" si="2"/>
        <v>8.3873403765155383E-2</v>
      </c>
    </row>
    <row r="28" spans="1:23">
      <c r="A28">
        <v>2020</v>
      </c>
      <c r="B28" t="s">
        <v>2</v>
      </c>
      <c r="C28" t="s">
        <v>6</v>
      </c>
      <c r="D28">
        <v>10</v>
      </c>
      <c r="E28">
        <v>2.2999999999999998</v>
      </c>
      <c r="F28" s="1">
        <v>14.125375446227544</v>
      </c>
      <c r="R28">
        <v>2020</v>
      </c>
      <c r="S28" t="s">
        <v>2</v>
      </c>
      <c r="T28" t="s">
        <v>6</v>
      </c>
      <c r="U28">
        <f t="shared" si="0"/>
        <v>0</v>
      </c>
      <c r="V28">
        <f t="shared" si="1"/>
        <v>3.1347962382445034E-2</v>
      </c>
      <c r="W28">
        <f t="shared" si="2"/>
        <v>3.1812913648098435E-3</v>
      </c>
    </row>
    <row r="29" spans="1:23">
      <c r="A29">
        <v>2020</v>
      </c>
      <c r="B29" t="s">
        <v>2</v>
      </c>
      <c r="C29" t="s">
        <v>13</v>
      </c>
      <c r="D29">
        <v>10</v>
      </c>
      <c r="E29">
        <v>2.2200000000000002</v>
      </c>
      <c r="F29" s="1">
        <v>12.882495516931346</v>
      </c>
      <c r="R29">
        <v>2020</v>
      </c>
      <c r="S29" t="s">
        <v>2</v>
      </c>
      <c r="T29" t="s">
        <v>13</v>
      </c>
      <c r="U29">
        <f t="shared" si="0"/>
        <v>0</v>
      </c>
      <c r="V29">
        <f t="shared" si="1"/>
        <v>6.2695924764890349E-3</v>
      </c>
      <c r="W29">
        <f t="shared" si="2"/>
        <v>6.0729990088190364E-4</v>
      </c>
    </row>
    <row r="30" spans="1:23">
      <c r="A30">
        <v>2020</v>
      </c>
      <c r="B30" t="s">
        <v>2</v>
      </c>
      <c r="C30" t="s">
        <v>26</v>
      </c>
      <c r="D30">
        <v>10</v>
      </c>
      <c r="E30">
        <v>2.2000000000000002</v>
      </c>
      <c r="F30" s="1">
        <v>12.58925411794168</v>
      </c>
      <c r="R30">
        <v>2020</v>
      </c>
      <c r="S30" t="s">
        <v>2</v>
      </c>
      <c r="T30" t="s">
        <v>26</v>
      </c>
      <c r="U30">
        <f t="shared" si="0"/>
        <v>0</v>
      </c>
      <c r="V30">
        <f t="shared" si="1"/>
        <v>0</v>
      </c>
      <c r="W30">
        <f t="shared" si="2"/>
        <v>0</v>
      </c>
    </row>
    <row r="31" spans="1:23">
      <c r="A31">
        <v>2020</v>
      </c>
      <c r="B31" t="s">
        <v>2</v>
      </c>
      <c r="C31" t="s">
        <v>6</v>
      </c>
      <c r="D31">
        <v>10</v>
      </c>
      <c r="E31">
        <v>3.24</v>
      </c>
      <c r="F31" s="1">
        <v>41.686938347033561</v>
      </c>
      <c r="R31">
        <v>2020</v>
      </c>
      <c r="S31" t="s">
        <v>2</v>
      </c>
      <c r="T31" t="s">
        <v>6</v>
      </c>
      <c r="U31">
        <f t="shared" si="0"/>
        <v>0</v>
      </c>
      <c r="V31">
        <f t="shared" si="1"/>
        <v>0.3260188087774295</v>
      </c>
      <c r="W31">
        <f t="shared" si="2"/>
        <v>6.0261002740759503E-2</v>
      </c>
    </row>
    <row r="32" spans="1:23">
      <c r="A32">
        <v>2020</v>
      </c>
      <c r="B32" t="s">
        <v>7</v>
      </c>
      <c r="C32" t="s">
        <v>16</v>
      </c>
      <c r="D32">
        <v>18</v>
      </c>
      <c r="E32">
        <v>3.41</v>
      </c>
      <c r="F32" s="1">
        <v>50.699070827470464</v>
      </c>
      <c r="R32">
        <v>2020</v>
      </c>
      <c r="S32" t="s">
        <v>7</v>
      </c>
      <c r="T32" t="s">
        <v>16</v>
      </c>
      <c r="U32">
        <f t="shared" si="0"/>
        <v>2.7662517289073308E-2</v>
      </c>
      <c r="V32">
        <f t="shared" si="1"/>
        <v>0.37931034482758624</v>
      </c>
      <c r="W32">
        <f t="shared" si="2"/>
        <v>7.8925035789847456E-2</v>
      </c>
    </row>
    <row r="33" spans="1:23">
      <c r="A33">
        <v>2020</v>
      </c>
      <c r="B33" t="s">
        <v>7</v>
      </c>
      <c r="C33" t="s">
        <v>12</v>
      </c>
      <c r="D33">
        <v>10</v>
      </c>
      <c r="E33">
        <v>2.23</v>
      </c>
      <c r="F33" s="1">
        <v>13.031667784522995</v>
      </c>
      <c r="R33">
        <v>2020</v>
      </c>
      <c r="S33" t="s">
        <v>7</v>
      </c>
      <c r="T33" t="s">
        <v>12</v>
      </c>
      <c r="U33">
        <f t="shared" si="0"/>
        <v>0</v>
      </c>
      <c r="V33">
        <f t="shared" si="1"/>
        <v>9.4043887147334821E-3</v>
      </c>
      <c r="W33">
        <f t="shared" si="2"/>
        <v>9.1623412243064671E-4</v>
      </c>
    </row>
    <row r="34" spans="1:23">
      <c r="A34">
        <v>2020</v>
      </c>
      <c r="B34" t="s">
        <v>7</v>
      </c>
      <c r="C34" t="s">
        <v>16</v>
      </c>
      <c r="D34">
        <v>10.7</v>
      </c>
      <c r="E34">
        <v>3.58</v>
      </c>
      <c r="F34" s="1">
        <v>61.659500186148257</v>
      </c>
      <c r="R34">
        <v>2020</v>
      </c>
      <c r="S34" t="s">
        <v>7</v>
      </c>
      <c r="T34" t="s">
        <v>16</v>
      </c>
      <c r="U34">
        <f t="shared" si="0"/>
        <v>2.4204702627939117E-3</v>
      </c>
      <c r="V34">
        <f t="shared" si="1"/>
        <v>0.43260188087774298</v>
      </c>
      <c r="W34">
        <f t="shared" si="2"/>
        <v>0.10162397149974936</v>
      </c>
    </row>
    <row r="35" spans="1:23">
      <c r="A35">
        <v>2020</v>
      </c>
      <c r="B35" t="s">
        <v>7</v>
      </c>
      <c r="C35" t="s">
        <v>12</v>
      </c>
      <c r="D35">
        <v>14.5</v>
      </c>
      <c r="E35">
        <v>2.86</v>
      </c>
      <c r="F35" s="1">
        <v>26.915348039269158</v>
      </c>
      <c r="R35">
        <v>2020</v>
      </c>
      <c r="S35" t="s">
        <v>7</v>
      </c>
      <c r="T35" t="s">
        <v>12</v>
      </c>
      <c r="U35">
        <f t="shared" si="0"/>
        <v>1.5560165975103735E-2</v>
      </c>
      <c r="V35">
        <f t="shared" si="1"/>
        <v>0.20689655172413787</v>
      </c>
      <c r="W35">
        <f t="shared" si="2"/>
        <v>2.9669192168714258E-2</v>
      </c>
    </row>
    <row r="36" spans="1:23">
      <c r="A36">
        <v>2020</v>
      </c>
      <c r="B36" t="s">
        <v>7</v>
      </c>
      <c r="C36" t="s">
        <v>16</v>
      </c>
      <c r="D36">
        <v>78</v>
      </c>
      <c r="E36">
        <v>2.79</v>
      </c>
      <c r="F36" s="1">
        <v>24.831331052955715</v>
      </c>
      <c r="R36">
        <v>2020</v>
      </c>
      <c r="S36" t="s">
        <v>7</v>
      </c>
      <c r="T36" t="s">
        <v>16</v>
      </c>
      <c r="U36">
        <f t="shared" si="0"/>
        <v>0.2351313969571231</v>
      </c>
      <c r="V36">
        <f t="shared" si="1"/>
        <v>0.18495297805642633</v>
      </c>
      <c r="W36">
        <f t="shared" si="2"/>
        <v>2.5353214569422564E-2</v>
      </c>
    </row>
    <row r="37" spans="1:23">
      <c r="A37">
        <v>2020</v>
      </c>
      <c r="B37" t="s">
        <v>7</v>
      </c>
      <c r="C37" t="s">
        <v>10</v>
      </c>
      <c r="D37">
        <v>16.8</v>
      </c>
      <c r="E37">
        <v>2.39</v>
      </c>
      <c r="F37" s="1">
        <v>15.6675107010815</v>
      </c>
      <c r="R37">
        <v>2020</v>
      </c>
      <c r="S37" t="s">
        <v>7</v>
      </c>
      <c r="T37" t="s">
        <v>10</v>
      </c>
      <c r="U37">
        <f t="shared" si="0"/>
        <v>2.3513139695712313E-2</v>
      </c>
      <c r="V37">
        <f t="shared" si="1"/>
        <v>5.956112852664576E-2</v>
      </c>
      <c r="W37">
        <f t="shared" si="2"/>
        <v>6.3750375092698226E-3</v>
      </c>
    </row>
    <row r="38" spans="1:23">
      <c r="A38">
        <v>2020</v>
      </c>
      <c r="B38" t="s">
        <v>7</v>
      </c>
      <c r="C38" t="s">
        <v>10</v>
      </c>
      <c r="D38">
        <v>10</v>
      </c>
      <c r="E38">
        <v>3.16</v>
      </c>
      <c r="F38" s="1">
        <v>38.018939632056139</v>
      </c>
      <c r="R38">
        <v>2020</v>
      </c>
      <c r="S38" t="s">
        <v>7</v>
      </c>
      <c r="T38" t="s">
        <v>10</v>
      </c>
      <c r="U38">
        <f t="shared" si="0"/>
        <v>0</v>
      </c>
      <c r="V38">
        <f t="shared" si="1"/>
        <v>0.30094043887147337</v>
      </c>
      <c r="W38">
        <f t="shared" si="2"/>
        <v>5.2664615383054815E-2</v>
      </c>
    </row>
    <row r="39" spans="1:23">
      <c r="A39">
        <v>2020</v>
      </c>
      <c r="B39" t="s">
        <v>19</v>
      </c>
      <c r="C39" t="s">
        <v>48</v>
      </c>
      <c r="D39">
        <v>37.9</v>
      </c>
      <c r="E39">
        <v>2.94</v>
      </c>
      <c r="F39" s="1">
        <v>29.512092266663863</v>
      </c>
      <c r="R39">
        <v>2020</v>
      </c>
      <c r="S39" t="s">
        <v>19</v>
      </c>
      <c r="T39" t="s">
        <v>48</v>
      </c>
      <c r="U39">
        <f t="shared" si="0"/>
        <v>9.6473029045643158E-2</v>
      </c>
      <c r="V39">
        <f t="shared" si="1"/>
        <v>0.23197492163009401</v>
      </c>
      <c r="W39">
        <f t="shared" si="2"/>
        <v>3.5047022575150265E-2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Semua Gempa</vt:lpstr>
      <vt:lpstr>2018</vt:lpstr>
      <vt:lpstr>2019</vt:lpstr>
      <vt:lpstr>2020</vt:lpstr>
      <vt:lpstr>2021</vt:lpstr>
      <vt:lpstr>2022</vt:lpstr>
      <vt:lpstr>2023</vt:lpstr>
      <vt:lpstr>2024</vt:lpstr>
      <vt:lpstr>Perhitungan K-Means 2020</vt:lpstr>
      <vt:lpstr>Silhouette Score</vt:lpstr>
      <vt:lpstr>Normalisasi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Rifqi</cp:lastModifiedBy>
  <dcterms:created xsi:type="dcterms:W3CDTF">2025-05-13T20:46:54Z</dcterms:created>
  <dcterms:modified xsi:type="dcterms:W3CDTF">2025-05-31T17:43:07Z</dcterms:modified>
</cp:coreProperties>
</file>