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-ebila\Desktop\STERILE PROCESSING MATRIX\"/>
    </mc:Choice>
  </mc:AlternateContent>
  <bookViews>
    <workbookView xWindow="0" yWindow="0" windowWidth="24000" windowHeight="8910"/>
  </bookViews>
  <sheets>
    <sheet name="Matrix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 l="1"/>
  <c r="C3" i="1"/>
  <c r="E3" i="1" s="1"/>
  <c r="I3" i="1" s="1"/>
  <c r="C4" i="1"/>
  <c r="E4" i="1" s="1"/>
  <c r="I4" i="1" s="1"/>
  <c r="C5" i="1"/>
  <c r="C6" i="1"/>
  <c r="E6" i="1" s="1"/>
  <c r="I6" i="1" s="1"/>
  <c r="C7" i="1"/>
  <c r="C8" i="1"/>
  <c r="E8" i="1" s="1"/>
  <c r="I8" i="1" s="1"/>
  <c r="C9" i="1"/>
  <c r="E9" i="1" s="1"/>
  <c r="I9" i="1" s="1"/>
  <c r="C10" i="1"/>
  <c r="E10" i="1" s="1"/>
  <c r="I10" i="1" s="1"/>
  <c r="C11" i="1"/>
  <c r="E11" i="1" s="1"/>
  <c r="I11" i="1" s="1"/>
  <c r="C12" i="1"/>
  <c r="E12" i="1" s="1"/>
  <c r="I12" i="1" s="1"/>
  <c r="C13" i="1"/>
  <c r="E13" i="1" s="1"/>
  <c r="I13" i="1" s="1"/>
  <c r="C14" i="1"/>
  <c r="E14" i="1" s="1"/>
  <c r="I14" i="1" s="1"/>
  <c r="E7" i="1"/>
  <c r="I7" i="1" s="1"/>
  <c r="D15" i="1"/>
  <c r="B15" i="1"/>
  <c r="E5" i="1" l="1"/>
  <c r="I5" i="1" s="1"/>
  <c r="H15" i="1"/>
  <c r="C15" i="1"/>
  <c r="E15" i="1" l="1"/>
  <c r="I15" i="1" s="1"/>
</calcChain>
</file>

<file path=xl/connections.xml><?xml version="1.0" encoding="utf-8"?>
<connections xmlns="http://schemas.openxmlformats.org/spreadsheetml/2006/main">
  <connection id="1" sourceFile="C:\Users\Aka-ebila\Desktop\Surgery Schedule.xlsx" keepAlive="1" name="Surgery Schedule" type="5" refreshedVersion="6" background="1">
    <dbPr connection="Provider=Microsoft.ACE.OLEDB.12.0;User ID=Admin;Data Source=C:\Users\Aka-ebila\Desktop\Surgery Schedul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Daily Schedule$'" commandType="3"/>
  </connection>
</connections>
</file>

<file path=xl/sharedStrings.xml><?xml version="1.0" encoding="utf-8"?>
<sst xmlns="http://schemas.openxmlformats.org/spreadsheetml/2006/main" count="23" uniqueCount="23">
  <si>
    <t>MONTH</t>
  </si>
  <si>
    <t>PRODUCTIVITY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</si>
  <si>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</si>
  <si>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</si>
  <si>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</si>
  <si>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</si>
  <si>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</si>
  <si>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</si>
  <si>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</si>
  <si>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</si>
  <si>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</si>
  <si>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</si>
  <si>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</si>
  <si>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</si>
  <si>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</si>
  <si>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STERILE PROCESSING MATRIX</t>
  </si>
  <si>
    <t>ACCURACY</t>
  </si>
  <si>
    <t>QUALITY (%)</t>
  </si>
  <si>
    <t>EFFICIENCY (%)</t>
  </si>
  <si>
    <t>TOUCH TIME (Hr)</t>
  </si>
  <si>
    <t>LABOR (FTE)</t>
  </si>
  <si>
    <t>ERROR RATE</t>
  </si>
  <si>
    <t>BUDGET (FTE)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</si>
</sst>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6100"/>
      <name val="Adobe Ming Std L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gradientFill degree="135">
        <stop position="0">
          <color theme="7" tint="0.80001220740379042"/>
        </stop>
        <stop position="0.5">
          <color theme="4"/>
        </stop>
        <stop position="1">
          <color theme="7" tint="0.80001220740379042"/>
        </stop>
      </gradientFill>
    </fill>
    <fill>
      <patternFill patternType="solid">
        <fgColor rgb="FF99FF66"/>
        <bgColor theme="3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9" fontId="2" fillId="3" borderId="10" xfId="4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5" xfId="0" applyNumberFormat="1" applyBorder="1"/>
    <xf numFmtId="43" fontId="0" fillId="0" borderId="0" xfId="3" applyFont="1"/>
    <xf numFmtId="0" fontId="0" fillId="5" borderId="0" xfId="0" applyFill="1"/>
    <xf numFmtId="2" fontId="0" fillId="5" borderId="0" xfId="0" applyNumberFormat="1" applyFill="1"/>
    <xf numFmtId="0" fontId="3" fillId="6" borderId="1" xfId="5" applyFill="1" applyBorder="1"/>
    <xf numFmtId="2" fontId="3" fillId="6" borderId="1" xfId="5" applyNumberFormat="1" applyFill="1" applyBorder="1"/>
    <xf numFmtId="164" fontId="0" fillId="0" borderId="2" xfId="0" applyNumberFormat="1" applyBorder="1"/>
    <xf numFmtId="164" fontId="0" fillId="0" borderId="7" xfId="0" applyNumberFormat="1" applyBorder="1"/>
    <xf numFmtId="164" fontId="3" fillId="6" borderId="11" xfId="5" applyNumberFormat="1" applyFill="1" applyBorder="1"/>
    <xf numFmtId="0" fontId="4" fillId="2" borderId="3" xfId="1" applyFont="1" applyBorder="1" applyAlignment="1">
      <alignment horizontal="left" vertical="center"/>
    </xf>
    <xf numFmtId="0" fontId="4" fillId="2" borderId="4" xfId="1" applyFont="1" applyBorder="1" applyAlignment="1">
      <alignment horizontal="left" vertical="center"/>
    </xf>
  </cellXfs>
  <cellStyles count="6">
    <cellStyle name="20% - Accent4" xfId="5" builtinId="42"/>
    <cellStyle name="60% - Accent1" xfId="2" builtinId="32"/>
    <cellStyle name="Comma" xfId="3" builtinId="3"/>
    <cellStyle name="Good" xfId="1" builtinId="26"/>
    <cellStyle name="Normal" xfId="0" builtinId="0"/>
    <cellStyle name="Percent" xfId="4" builtinId="5"/>
  </cellStyles>
  <dxfs count="13">
    <dxf>
      <numFmt numFmtId="164" formatCode="0.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4" formatCode="0.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double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7A7CE2"/>
      <color rgb="FF4CD0EA"/>
      <color rgb="FF99FF66"/>
      <color rgb="FFCCEC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357865620333E-2"/>
          <c:y val="0.1331884606127291"/>
          <c:w val="0.94246987813392014"/>
          <c:h val="0.73174156723859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Matrix!$B$2</c:f>
              <c:strCache>
                <c:ptCount val="1"/>
                <c:pt idx="0">
                  <c:v>PRODUCTIVITY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Matrix!$B$3:$B$14</c:f>
              <c:numCache>
                <c:formatCode>General</c:formatCode>
                <c:ptCount val="12"/>
                <c:pt idx="0">
                  <c:v>6420</c:v>
                </c:pt>
                <c:pt idx="1">
                  <c:v>6200</c:v>
                </c:pt>
                <c:pt idx="2">
                  <c:v>6400</c:v>
                </c:pt>
                <c:pt idx="3">
                  <c:v>5423</c:v>
                </c:pt>
                <c:pt idx="4">
                  <c:v>5800</c:v>
                </c:pt>
                <c:pt idx="5">
                  <c:v>7000</c:v>
                </c:pt>
                <c:pt idx="6">
                  <c:v>4620</c:v>
                </c:pt>
                <c:pt idx="7">
                  <c:v>6200</c:v>
                </c:pt>
                <c:pt idx="8">
                  <c:v>4560</c:v>
                </c:pt>
                <c:pt idx="9">
                  <c:v>6720</c:v>
                </c:pt>
                <c:pt idx="10">
                  <c:v>5800</c:v>
                </c:pt>
                <c:pt idx="11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9-4B86-A46E-63E19EC483EF}"/>
            </c:ext>
          </c:extLst>
        </c:ser>
        <c:ser>
          <c:idx val="1"/>
          <c:order val="1"/>
          <c:tx>
            <c:strRef>
              <c:f>Matrix!$C$2</c:f>
              <c:strCache>
                <c:ptCount val="1"/>
                <c:pt idx="0">
                  <c:v>TOUCH TIME (Hr)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Matrix!$C$3:$C$14</c:f>
              <c:numCache>
                <c:formatCode>General</c:formatCode>
                <c:ptCount val="12"/>
                <c:pt idx="0">
                  <c:v>3210</c:v>
                </c:pt>
                <c:pt idx="1">
                  <c:v>3100</c:v>
                </c:pt>
                <c:pt idx="2">
                  <c:v>3200</c:v>
                </c:pt>
                <c:pt idx="3">
                  <c:v>2711.5</c:v>
                </c:pt>
                <c:pt idx="4">
                  <c:v>2900</c:v>
                </c:pt>
                <c:pt idx="5">
                  <c:v>3500</c:v>
                </c:pt>
                <c:pt idx="6">
                  <c:v>2310</c:v>
                </c:pt>
                <c:pt idx="7">
                  <c:v>3100</c:v>
                </c:pt>
                <c:pt idx="8">
                  <c:v>2280</c:v>
                </c:pt>
                <c:pt idx="9">
                  <c:v>3360</c:v>
                </c:pt>
                <c:pt idx="10">
                  <c:v>2900</c:v>
                </c:pt>
                <c:pt idx="11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9-4B86-A46E-63E19EC483EF}"/>
            </c:ext>
          </c:extLst>
        </c:ser>
        <c:ser>
          <c:idx val="2"/>
          <c:order val="2"/>
          <c:tx>
            <c:strRef>
              <c:f>Matrix!$D$2</c:f>
              <c:strCache>
                <c:ptCount val="1"/>
                <c:pt idx="0">
                  <c:v>BUDGET (FTE)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Matrix!$D$3:$D$14</c:f>
              <c:numCache>
                <c:formatCode>General</c:formatCode>
                <c:ptCount val="12"/>
                <c:pt idx="0">
                  <c:v>1.2</c:v>
                </c:pt>
                <c:pt idx="1">
                  <c:v>1.5</c:v>
                </c:pt>
                <c:pt idx="2">
                  <c:v>1.5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1.1000000000000001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  <c:pt idx="10">
                  <c:v>1.2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9-4B86-A46E-63E19EC483EF}"/>
            </c:ext>
          </c:extLst>
        </c:ser>
        <c:ser>
          <c:idx val="3"/>
          <c:order val="3"/>
          <c:tx>
            <c:strRef>
              <c:f>Matrix!$E$2</c:f>
              <c:strCache>
                <c:ptCount val="1"/>
                <c:pt idx="0">
                  <c:v>LABOR (FTE)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Matrix!$E$3:$E$14</c:f>
              <c:numCache>
                <c:formatCode>0.00</c:formatCode>
                <c:ptCount val="12"/>
                <c:pt idx="0">
                  <c:v>1.5432692307692308</c:v>
                </c:pt>
                <c:pt idx="1">
                  <c:v>1.4903846153846154</c:v>
                </c:pt>
                <c:pt idx="2">
                  <c:v>1.5384615384615385</c:v>
                </c:pt>
                <c:pt idx="3">
                  <c:v>1.3036057692307692</c:v>
                </c:pt>
                <c:pt idx="4">
                  <c:v>1.3942307692307692</c:v>
                </c:pt>
                <c:pt idx="5">
                  <c:v>1.6826923076923077</c:v>
                </c:pt>
                <c:pt idx="6">
                  <c:v>1.1105769230769231</c:v>
                </c:pt>
                <c:pt idx="7">
                  <c:v>1.4903846153846154</c:v>
                </c:pt>
                <c:pt idx="8">
                  <c:v>1.0961538461538463</c:v>
                </c:pt>
                <c:pt idx="9">
                  <c:v>1.6153846153846154</c:v>
                </c:pt>
                <c:pt idx="10">
                  <c:v>1.3942307692307692</c:v>
                </c:pt>
                <c:pt idx="11">
                  <c:v>1.6346153846153846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9-4B86-A46E-63E19EC4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64434680"/>
        <c:axId val="364435336"/>
      </c:barChart>
      <c:lineChart>
        <c:grouping val="standard"/>
        <c:varyColors val="0"/>
        <c:ser>
          <c:idx val="4"/>
          <c:order val="4"/>
          <c:tx>
            <c:strRef>
              <c:f>Matrix!$F$2</c:f>
              <c:strCache>
                <c:ptCount val="1"/>
                <c:pt idx="0">
                  <c:v>ERROR RATE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Matrix!$F$3:$F$14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9-4B86-A46E-63E19EC483EF}"/>
            </c:ext>
          </c:extLst>
        </c:ser>
        <c:ser>
          <c:idx val="5"/>
          <c:order val="5"/>
          <c:tx>
            <c:strRef>
              <c:f>Matrix!$G$2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Matrix!$G$3:$G$14</c:f>
              <c:numCache>
                <c:formatCode>General</c:formatCode>
                <c:ptCount val="12"/>
                <c:pt idx="0">
                  <c:v>6411</c:v>
                </c:pt>
                <c:pt idx="1">
                  <c:v>6194</c:v>
                </c:pt>
                <c:pt idx="2">
                  <c:v>6389</c:v>
                </c:pt>
                <c:pt idx="3">
                  <c:v>5423</c:v>
                </c:pt>
                <c:pt idx="4">
                  <c:v>5797</c:v>
                </c:pt>
                <c:pt idx="5">
                  <c:v>6996</c:v>
                </c:pt>
                <c:pt idx="6">
                  <c:v>4617</c:v>
                </c:pt>
                <c:pt idx="7">
                  <c:v>6195</c:v>
                </c:pt>
                <c:pt idx="8">
                  <c:v>4552</c:v>
                </c:pt>
                <c:pt idx="9">
                  <c:v>6720</c:v>
                </c:pt>
                <c:pt idx="10">
                  <c:v>5794</c:v>
                </c:pt>
                <c:pt idx="11">
                  <c:v>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9-4B86-A46E-63E19EC483EF}"/>
            </c:ext>
          </c:extLst>
        </c:ser>
        <c:ser>
          <c:idx val="6"/>
          <c:order val="6"/>
          <c:tx>
            <c:strRef>
              <c:f>Matrix!$H$2</c:f>
              <c:strCache>
                <c:ptCount val="1"/>
                <c:pt idx="0">
                  <c:v>QUALITY (%)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Matrix!$H$3:$H$14</c:f>
              <c:numCache>
                <c:formatCode>0.0</c:formatCode>
                <c:ptCount val="12"/>
                <c:pt idx="0">
                  <c:v>99.859813084112147</c:v>
                </c:pt>
                <c:pt idx="1">
                  <c:v>99.903225806451616</c:v>
                </c:pt>
                <c:pt idx="2">
                  <c:v>99.828125</c:v>
                </c:pt>
                <c:pt idx="3">
                  <c:v>100</c:v>
                </c:pt>
                <c:pt idx="4">
                  <c:v>99.948275862068968</c:v>
                </c:pt>
                <c:pt idx="5">
                  <c:v>99.94285714285715</c:v>
                </c:pt>
                <c:pt idx="6">
                  <c:v>99.935064935064929</c:v>
                </c:pt>
                <c:pt idx="7">
                  <c:v>99.91935483870968</c:v>
                </c:pt>
                <c:pt idx="8">
                  <c:v>99.824561403508767</c:v>
                </c:pt>
                <c:pt idx="9">
                  <c:v>100</c:v>
                </c:pt>
                <c:pt idx="10">
                  <c:v>99.896551724137922</c:v>
                </c:pt>
                <c:pt idx="11">
                  <c:v>99.970588235294116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F9-4B86-A46E-63E19EC483EF}"/>
            </c:ext>
          </c:extLst>
        </c:ser>
        <c:ser>
          <c:idx val="7"/>
          <c:order val="7"/>
          <c:tx>
            <c:strRef>
              <c:f>Matrix!$I$2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Matrix!$A$3:$A$14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Matrix!$I$3:$I$14</c:f>
              <c:numCache>
                <c:formatCode>0.0</c:formatCode>
                <c:ptCount val="12"/>
                <c:pt idx="0">
                  <c:v>77.757009345794387</c:v>
                </c:pt>
                <c:pt idx="1">
                  <c:v>100.64516129032258</c:v>
                </c:pt>
                <c:pt idx="2">
                  <c:v>97.5</c:v>
                </c:pt>
                <c:pt idx="3">
                  <c:v>92.052369537156551</c:v>
                </c:pt>
                <c:pt idx="4">
                  <c:v>86.068965517241381</c:v>
                </c:pt>
                <c:pt idx="5">
                  <c:v>77.257142857142853</c:v>
                </c:pt>
                <c:pt idx="6">
                  <c:v>99.047619047619051</c:v>
                </c:pt>
                <c:pt idx="7">
                  <c:v>87.225806451612911</c:v>
                </c:pt>
                <c:pt idx="8">
                  <c:v>118.59649122807016</c:v>
                </c:pt>
                <c:pt idx="9">
                  <c:v>92.857142857142861</c:v>
                </c:pt>
                <c:pt idx="10">
                  <c:v>86.068965517241381</c:v>
                </c:pt>
                <c:pt idx="11">
                  <c:v>79.529411764705884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F9-4B86-A46E-63E19EC4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34680"/>
        <c:axId val="364435336"/>
      </c:lineChart>
      <c:catAx>
        <c:axId val="36443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35336"/>
        <c:crosses val="autoZero"/>
        <c:auto val="1"/>
        <c:lblAlgn val="ctr"/>
        <c:lblOffset val="100"/>
        <c:noMultiLvlLbl val="0"/>
      </c:catAx>
      <c:valAx>
        <c:axId val="3644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Processed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34680"/>
        <c:crosses val="autoZero"/>
        <c:crossBetween val="between"/>
      </c:valAx>
      <c:spPr>
        <a:solidFill>
          <a:srgbClr val="002060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75000"/>
            <a:shade val="30000"/>
            <a:satMod val="115000"/>
          </a:schemeClr>
        </a:gs>
        <a:gs pos="50000">
          <a:schemeClr val="accent1">
            <a:lumMod val="75000"/>
            <a:shade val="67500"/>
            <a:satMod val="115000"/>
          </a:schemeClr>
        </a:gs>
        <a:gs pos="100000">
          <a:schemeClr val="accent1">
            <a:lumMod val="75000"/>
            <a:shade val="100000"/>
            <a:satMod val="115000"/>
          </a:schemeClr>
        </a:gs>
      </a:gsLst>
      <a:path path="circle">
        <a:fillToRect t="100000" r="100000"/>
      </a:path>
      <a:tileRect l="-100000" b="-100000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STERILE%20STORAGE.xlsx" TargetMode="External"/><Relationship Id="rId2" Type="http://schemas.openxmlformats.org/officeDocument/2006/relationships/hyperlink" Target="Surgery%20Schedule.xlsx" TargetMode="External"/><Relationship Id="rId1" Type="http://schemas.openxmlformats.org/officeDocument/2006/relationships/chart" Target="../charts/chart1.xml"/><Relationship Id="rId4" Type="http://schemas.openxmlformats.org/officeDocument/2006/relationships/hyperlink" Target="DESK%20TOP%20ICON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9</xdr:col>
      <xdr:colOff>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38100</xdr:rowOff>
    </xdr:from>
    <xdr:to>
      <xdr:col>7</xdr:col>
      <xdr:colOff>1562099</xdr:colOff>
      <xdr:row>0</xdr:row>
      <xdr:rowOff>309700</xdr:rowOff>
    </xdr:to>
    <xdr:sp macro="" textlink="">
      <xdr:nvSpPr>
        <xdr:cNvPr id="7" name="Double Bracket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9BAE77-5B06-448A-9B94-665D4489ABD4}"/>
            </a:ext>
          </a:extLst>
        </xdr:cNvPr>
        <xdr:cNvSpPr/>
      </xdr:nvSpPr>
      <xdr:spPr>
        <a:xfrm>
          <a:off x="11544300" y="38100"/>
          <a:ext cx="1485899" cy="271600"/>
        </a:xfrm>
        <a:prstGeom prst="bracketPair">
          <a:avLst/>
        </a:prstGeom>
        <a:solidFill>
          <a:schemeClr val="accent1">
            <a:lumMod val="75000"/>
          </a:schemeClr>
        </a:solidFill>
        <a:ln w="28575" cmpd="dbl">
          <a:solidFill>
            <a:schemeClr val="bg1"/>
          </a:solidFill>
        </a:ln>
        <a:effectLst>
          <a:glow rad="25400">
            <a:schemeClr val="accent5">
              <a:lumMod val="60000"/>
              <a:lumOff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Surgery</a:t>
          </a:r>
          <a:r>
            <a:rPr lang="en-US" sz="1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Schedule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190499</xdr:colOff>
      <xdr:row>0</xdr:row>
      <xdr:rowOff>38100</xdr:rowOff>
    </xdr:from>
    <xdr:to>
      <xdr:col>8</xdr:col>
      <xdr:colOff>1494944</xdr:colOff>
      <xdr:row>0</xdr:row>
      <xdr:rowOff>309700</xdr:rowOff>
    </xdr:to>
    <xdr:sp macro="" textlink="">
      <xdr:nvSpPr>
        <xdr:cNvPr id="9" name="Double Bracket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8B1CB0-233D-46B3-9441-4603E927822E}"/>
            </a:ext>
          </a:extLst>
        </xdr:cNvPr>
        <xdr:cNvSpPr/>
      </xdr:nvSpPr>
      <xdr:spPr>
        <a:xfrm>
          <a:off x="13306424" y="38100"/>
          <a:ext cx="1304445" cy="271600"/>
        </a:xfrm>
        <a:prstGeom prst="bracketPair">
          <a:avLst/>
        </a:prstGeom>
        <a:solidFill>
          <a:schemeClr val="accent1">
            <a:lumMod val="75000"/>
          </a:schemeClr>
        </a:solidFill>
        <a:ln w="28575" cmpd="dbl">
          <a:solidFill>
            <a:schemeClr val="bg1"/>
          </a:solidFill>
        </a:ln>
        <a:effectLst>
          <a:glow rad="25400">
            <a:schemeClr val="accent5">
              <a:lumMod val="60000"/>
              <a:lumOff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Sterile</a:t>
          </a:r>
          <a:r>
            <a:rPr lang="en-US" sz="1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Storage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190499</xdr:colOff>
      <xdr:row>0</xdr:row>
      <xdr:rowOff>28575</xdr:rowOff>
    </xdr:from>
    <xdr:to>
      <xdr:col>6</xdr:col>
      <xdr:colOff>1381124</xdr:colOff>
      <xdr:row>0</xdr:row>
      <xdr:rowOff>300175</xdr:rowOff>
    </xdr:to>
    <xdr:sp macro="" textlink="">
      <xdr:nvSpPr>
        <xdr:cNvPr id="8" name="Double Bracket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79127B-A547-4024-BB86-16FEE35D5065}"/>
            </a:ext>
          </a:extLst>
        </xdr:cNvPr>
        <xdr:cNvSpPr/>
      </xdr:nvSpPr>
      <xdr:spPr>
        <a:xfrm>
          <a:off x="10010774" y="28575"/>
          <a:ext cx="1190625" cy="271600"/>
        </a:xfrm>
        <a:prstGeom prst="bracketPair">
          <a:avLst/>
        </a:prstGeom>
        <a:solidFill>
          <a:schemeClr val="accent1">
            <a:lumMod val="75000"/>
          </a:schemeClr>
        </a:solidFill>
        <a:ln w="28575" cmpd="dbl">
          <a:solidFill>
            <a:schemeClr val="bg1"/>
          </a:solidFill>
        </a:ln>
        <a:effectLst>
          <a:glow rad="25400">
            <a:schemeClr val="accent5">
              <a:lumMod val="60000"/>
              <a:lumOff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Tracker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2:I14" totalsRowShown="0" headerRowDxfId="12" headerRowBorderDxfId="11" tableBorderDxfId="10" totalsRowBorderDxfId="9" headerRowCellStyle="60% - Accent1">
  <autoFilter ref="A2:I14"/>
  <sortState ref="A3:I14">
    <sortCondition descending="1" ref="B2:B14"/>
  </sortState>
  <tableColumns count="9">
    <tableColumn id="1" name="MONTH" dataDxfId="8"/>
    <tableColumn id="2" name="PRODUCTIVITY" dataDxfId="7"/>
    <tableColumn id="3" name="TOUCH TIME (Hr)" dataDxfId="6">
      <calculatedColumnFormula>Table2[[#This Row],[PRODUCTIVITY]]*30/60</calculatedColumnFormula>
    </tableColumn>
    <tableColumn id="4" name="BUDGET (FTE)" dataDxfId="5"/>
    <tableColumn id="5" name="LABOR (FTE)" dataDxfId="4">
      <calculatedColumnFormula>Table2[[#This Row],[TOUCH TIME (Hr)]]/2080</calculatedColumnFormula>
    </tableColumn>
    <tableColumn id="9" name="ERROR RATE" dataDxfId="3"/>
    <tableColumn id="6" name="ACCURACY" dataDxfId="2">
      <calculatedColumnFormula>Table2[[#This Row],[PRODUCTIVITY]]-Table2[[#This Row],[ERROR RATE]]</calculatedColumnFormula>
    </tableColumn>
    <tableColumn id="8" name="QUALITY (%)" dataDxfId="1">
      <calculatedColumnFormula>Table2[[#This Row],[ACCURACY]]/Table2[[#This Row],[PRODUCTIVITY]]*100</calculatedColumnFormula>
    </tableColumn>
    <tableColumn id="7" name="EFFICIENCY (%)" dataDxfId="0">
      <calculatedColumnFormula>Table2[[#This Row],[BUDGET (FTE)]]/Table2[[#This Row],[LABOR (FTE)]]*100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M16"/>
  <sheetViews>
    <sheetView tabSelected="1" zoomScaleNormal="100" workbookViewId="0">
      <selection activeCell="F15" sqref="F15"/>
    </sheetView>
  </sheetViews>
  <sheetFormatPr defaultRowHeight="15" x14ac:dyDescent="0.25"/>
  <cols>
    <col min="1" max="5" width="24.7109375" customWidth="1"/>
    <col min="6" max="6" width="23.7109375" customWidth="1"/>
    <col min="7" max="9" width="24.7109375" customWidth="1"/>
  </cols>
  <sheetData>
    <row r="1" spans="1:13" ht="27.95" customHeight="1" x14ac:dyDescent="0.25">
      <c r="A1" s="19" t="s">
        <v>15</v>
      </c>
      <c r="B1" s="19"/>
      <c r="C1" s="19"/>
      <c r="D1" s="19"/>
      <c r="E1" s="19"/>
      <c r="F1" s="19"/>
      <c r="G1" s="19"/>
      <c r="H1" s="19"/>
      <c r="I1" s="20"/>
    </row>
    <row r="2" spans="1:13" ht="24.95" customHeight="1" x14ac:dyDescent="0.25">
      <c r="A2" s="5" t="s">
        <v>0</v>
      </c>
      <c r="B2" s="6" t="s">
        <v>1</v>
      </c>
      <c r="C2" s="6" t="s">
        <v>19</v>
      </c>
      <c r="D2" s="6" t="s">
        <v>22</v>
      </c>
      <c r="E2" s="6" t="s">
        <v>20</v>
      </c>
      <c r="F2" s="6" t="s">
        <v>21</v>
      </c>
      <c r="G2" s="6" t="s">
        <v>16</v>
      </c>
      <c r="H2" s="8" t="s">
        <v>17</v>
      </c>
      <c r="I2" s="7" t="s">
        <v>18</v>
      </c>
      <c r="M2" s="11"/>
    </row>
    <row r="3" spans="1:13" ht="20.100000000000001" customHeight="1" x14ac:dyDescent="0.25">
      <c r="A3" s="3" t="s">
        <v>2</v>
      </c>
      <c r="B3" s="1">
        <v>6420</v>
      </c>
      <c r="C3" s="1">
        <f>Table2[[#This Row],[PRODUCTIVITY]]*30/60</f>
        <v>3210</v>
      </c>
      <c r="D3" s="1">
        <v>1.2</v>
      </c>
      <c r="E3" s="9">
        <f>Table2[[#This Row],[TOUCH TIME (Hr)]]/2080</f>
        <v>1.5432692307692308</v>
      </c>
      <c r="F3" s="1">
        <v>9</v>
      </c>
      <c r="G3" s="1">
        <f>Table2[[#This Row],[PRODUCTIVITY]]-Table2[[#This Row],[ERROR RATE]]</f>
        <v>6411</v>
      </c>
      <c r="H3" s="16">
        <f>Table2[[#This Row],[ACCURACY]]/Table2[[#This Row],[PRODUCTIVITY]]*100</f>
        <v>99.859813084112147</v>
      </c>
      <c r="I3" s="16">
        <f>Table2[[#This Row],[BUDGET (FTE)]]/Table2[[#This Row],[LABOR (FTE)]]*100</f>
        <v>77.757009345794387</v>
      </c>
    </row>
    <row r="4" spans="1:13" ht="20.100000000000001" customHeight="1" x14ac:dyDescent="0.25">
      <c r="A4" s="3" t="s">
        <v>3</v>
      </c>
      <c r="B4" s="1">
        <v>6200</v>
      </c>
      <c r="C4" s="1">
        <f>Table2[[#This Row],[PRODUCTIVITY]]*30/60</f>
        <v>3100</v>
      </c>
      <c r="D4" s="1">
        <v>1.5</v>
      </c>
      <c r="E4" s="9">
        <f>Table2[[#This Row],[TOUCH TIME (Hr)]]/2080</f>
        <v>1.4903846153846154</v>
      </c>
      <c r="F4" s="1">
        <v>6</v>
      </c>
      <c r="G4" s="1">
        <f>Table2[[#This Row],[PRODUCTIVITY]]-Table2[[#This Row],[ERROR RATE]]</f>
        <v>6194</v>
      </c>
      <c r="H4" s="16">
        <f>Table2[[#This Row],[ACCURACY]]/Table2[[#This Row],[PRODUCTIVITY]]*100</f>
        <v>99.903225806451616</v>
      </c>
      <c r="I4" s="16">
        <f>Table2[[#This Row],[BUDGET (FTE)]]/Table2[[#This Row],[LABOR (FTE)]]*100</f>
        <v>100.64516129032258</v>
      </c>
    </row>
    <row r="5" spans="1:13" ht="20.100000000000001" customHeight="1" x14ac:dyDescent="0.25">
      <c r="A5" s="3" t="s">
        <v>4</v>
      </c>
      <c r="B5" s="1">
        <v>6400</v>
      </c>
      <c r="C5" s="1">
        <f>Table2[[#This Row],[PRODUCTIVITY]]*30/60</f>
        <v>3200</v>
      </c>
      <c r="D5" s="1">
        <v>1.5</v>
      </c>
      <c r="E5" s="9">
        <f>Table2[[#This Row],[TOUCH TIME (Hr)]]/2080</f>
        <v>1.5384615384615385</v>
      </c>
      <c r="F5" s="1">
        <v>11</v>
      </c>
      <c r="G5" s="1">
        <f>Table2[[#This Row],[PRODUCTIVITY]]-Table2[[#This Row],[ERROR RATE]]</f>
        <v>6389</v>
      </c>
      <c r="H5" s="16">
        <f>Table2[[#This Row],[ACCURACY]]/Table2[[#This Row],[PRODUCTIVITY]]*100</f>
        <v>99.828125</v>
      </c>
      <c r="I5" s="16">
        <f>Table2[[#This Row],[BUDGET (FTE)]]/Table2[[#This Row],[LABOR (FTE)]]*100</f>
        <v>97.5</v>
      </c>
    </row>
    <row r="6" spans="1:13" ht="20.100000000000001" customHeight="1" x14ac:dyDescent="0.25">
      <c r="A6" s="3" t="s">
        <v>5</v>
      </c>
      <c r="B6" s="1">
        <v>5423</v>
      </c>
      <c r="C6" s="1">
        <f>Table2[[#This Row],[PRODUCTIVITY]]*30/60</f>
        <v>2711.5</v>
      </c>
      <c r="D6" s="1">
        <v>1.2</v>
      </c>
      <c r="E6" s="9">
        <f>Table2[[#This Row],[TOUCH TIME (Hr)]]/2080</f>
        <v>1.3036057692307692</v>
      </c>
      <c r="F6" s="1">
        <v>0</v>
      </c>
      <c r="G6" s="1">
        <f>Table2[[#This Row],[PRODUCTIVITY]]-Table2[[#This Row],[ERROR RATE]]</f>
        <v>5423</v>
      </c>
      <c r="H6" s="16">
        <f>Table2[[#This Row],[ACCURACY]]/Table2[[#This Row],[PRODUCTIVITY]]*100</f>
        <v>100</v>
      </c>
      <c r="I6" s="16">
        <f>Table2[[#This Row],[BUDGET (FTE)]]/Table2[[#This Row],[LABOR (FTE)]]*100</f>
        <v>92.052369537156551</v>
      </c>
    </row>
    <row r="7" spans="1:13" ht="20.100000000000001" customHeight="1" x14ac:dyDescent="0.25">
      <c r="A7" s="3" t="s">
        <v>6</v>
      </c>
      <c r="B7" s="1">
        <v>5800</v>
      </c>
      <c r="C7" s="1">
        <f>Table2[[#This Row],[PRODUCTIVITY]]*30/60</f>
        <v>2900</v>
      </c>
      <c r="D7" s="1">
        <v>1.2</v>
      </c>
      <c r="E7" s="9">
        <f>Table2[[#This Row],[TOUCH TIME (Hr)]]/2080</f>
        <v>1.3942307692307692</v>
      </c>
      <c r="F7" s="1">
        <v>3</v>
      </c>
      <c r="G7" s="1">
        <f>Table2[[#This Row],[PRODUCTIVITY]]-Table2[[#This Row],[ERROR RATE]]</f>
        <v>5797</v>
      </c>
      <c r="H7" s="16">
        <f>Table2[[#This Row],[ACCURACY]]/Table2[[#This Row],[PRODUCTIVITY]]*100</f>
        <v>99.948275862068968</v>
      </c>
      <c r="I7" s="16">
        <f>Table2[[#This Row],[BUDGET (FTE)]]/Table2[[#This Row],[LABOR (FTE)]]*100</f>
        <v>86.068965517241381</v>
      </c>
    </row>
    <row r="8" spans="1:13" ht="20.100000000000001" customHeight="1" x14ac:dyDescent="0.25">
      <c r="A8" s="3" t="s">
        <v>7</v>
      </c>
      <c r="B8" s="1">
        <v>7000</v>
      </c>
      <c r="C8" s="1">
        <f>Table2[[#This Row],[PRODUCTIVITY]]*30/60</f>
        <v>3500</v>
      </c>
      <c r="D8" s="1">
        <v>1.3</v>
      </c>
      <c r="E8" s="9">
        <f>Table2[[#This Row],[TOUCH TIME (Hr)]]/2080</f>
        <v>1.6826923076923077</v>
      </c>
      <c r="F8" s="1">
        <v>4</v>
      </c>
      <c r="G8" s="1">
        <f>Table2[[#This Row],[PRODUCTIVITY]]-Table2[[#This Row],[ERROR RATE]]</f>
        <v>6996</v>
      </c>
      <c r="H8" s="16">
        <f>Table2[[#This Row],[ACCURACY]]/Table2[[#This Row],[PRODUCTIVITY]]*100</f>
        <v>99.94285714285715</v>
      </c>
      <c r="I8" s="16">
        <f>Table2[[#This Row],[BUDGET (FTE)]]/Table2[[#This Row],[LABOR (FTE)]]*100</f>
        <v>77.257142857142853</v>
      </c>
    </row>
    <row r="9" spans="1:13" ht="20.100000000000001" customHeight="1" x14ac:dyDescent="0.25">
      <c r="A9" s="3" t="s">
        <v>8</v>
      </c>
      <c r="B9" s="1">
        <v>4620</v>
      </c>
      <c r="C9" s="1">
        <f>Table2[[#This Row],[PRODUCTIVITY]]*30/60</f>
        <v>2310</v>
      </c>
      <c r="D9" s="1">
        <v>1.1000000000000001</v>
      </c>
      <c r="E9" s="9">
        <f>Table2[[#This Row],[TOUCH TIME (Hr)]]/2080</f>
        <v>1.1105769230769231</v>
      </c>
      <c r="F9" s="1">
        <v>3</v>
      </c>
      <c r="G9" s="1">
        <f>Table2[[#This Row],[PRODUCTIVITY]]-Table2[[#This Row],[ERROR RATE]]</f>
        <v>4617</v>
      </c>
      <c r="H9" s="16">
        <f>Table2[[#This Row],[ACCURACY]]/Table2[[#This Row],[PRODUCTIVITY]]*100</f>
        <v>99.935064935064929</v>
      </c>
      <c r="I9" s="16">
        <f>Table2[[#This Row],[BUDGET (FTE)]]/Table2[[#This Row],[LABOR (FTE)]]*100</f>
        <v>99.047619047619051</v>
      </c>
    </row>
    <row r="10" spans="1:13" ht="20.100000000000001" customHeight="1" x14ac:dyDescent="0.25">
      <c r="A10" s="3" t="s">
        <v>9</v>
      </c>
      <c r="B10" s="1">
        <v>6200</v>
      </c>
      <c r="C10" s="1">
        <f>Table2[[#This Row],[PRODUCTIVITY]]*30/60</f>
        <v>3100</v>
      </c>
      <c r="D10" s="1">
        <v>1.3</v>
      </c>
      <c r="E10" s="9">
        <f>Table2[[#This Row],[TOUCH TIME (Hr)]]/2080</f>
        <v>1.4903846153846154</v>
      </c>
      <c r="F10" s="1">
        <v>5</v>
      </c>
      <c r="G10" s="1">
        <f>Table2[[#This Row],[PRODUCTIVITY]]-Table2[[#This Row],[ERROR RATE]]</f>
        <v>6195</v>
      </c>
      <c r="H10" s="16">
        <f>Table2[[#This Row],[ACCURACY]]/Table2[[#This Row],[PRODUCTIVITY]]*100</f>
        <v>99.91935483870968</v>
      </c>
      <c r="I10" s="16">
        <f>Table2[[#This Row],[BUDGET (FTE)]]/Table2[[#This Row],[LABOR (FTE)]]*100</f>
        <v>87.225806451612911</v>
      </c>
    </row>
    <row r="11" spans="1:13" ht="20.100000000000001" customHeight="1" x14ac:dyDescent="0.25">
      <c r="A11" s="3" t="s">
        <v>10</v>
      </c>
      <c r="B11" s="1">
        <v>4560</v>
      </c>
      <c r="C11" s="1">
        <f>Table2[[#This Row],[PRODUCTIVITY]]*30/60</f>
        <v>2280</v>
      </c>
      <c r="D11" s="1">
        <v>1.3</v>
      </c>
      <c r="E11" s="9">
        <f>Table2[[#This Row],[TOUCH TIME (Hr)]]/2080</f>
        <v>1.0961538461538463</v>
      </c>
      <c r="F11" s="1">
        <v>8</v>
      </c>
      <c r="G11" s="1">
        <f>Table2[[#This Row],[PRODUCTIVITY]]-Table2[[#This Row],[ERROR RATE]]</f>
        <v>4552</v>
      </c>
      <c r="H11" s="16">
        <f>Table2[[#This Row],[ACCURACY]]/Table2[[#This Row],[PRODUCTIVITY]]*100</f>
        <v>99.824561403508767</v>
      </c>
      <c r="I11" s="16">
        <f>Table2[[#This Row],[BUDGET (FTE)]]/Table2[[#This Row],[LABOR (FTE)]]*100</f>
        <v>118.59649122807016</v>
      </c>
    </row>
    <row r="12" spans="1:13" ht="20.100000000000001" customHeight="1" x14ac:dyDescent="0.25">
      <c r="A12" s="3" t="s">
        <v>11</v>
      </c>
      <c r="B12" s="1">
        <v>6720</v>
      </c>
      <c r="C12" s="1">
        <f>Table2[[#This Row],[PRODUCTIVITY]]*30/60</f>
        <v>3360</v>
      </c>
      <c r="D12" s="1">
        <v>1.5</v>
      </c>
      <c r="E12" s="9">
        <f>Table2[[#This Row],[TOUCH TIME (Hr)]]/2080</f>
        <v>1.6153846153846154</v>
      </c>
      <c r="F12" s="1">
        <v>0</v>
      </c>
      <c r="G12" s="1">
        <f>Table2[[#This Row],[PRODUCTIVITY]]-Table2[[#This Row],[ERROR RATE]]</f>
        <v>6720</v>
      </c>
      <c r="H12" s="16">
        <f>Table2[[#This Row],[ACCURACY]]/Table2[[#This Row],[PRODUCTIVITY]]*100</f>
        <v>100</v>
      </c>
      <c r="I12" s="16">
        <f>Table2[[#This Row],[BUDGET (FTE)]]/Table2[[#This Row],[LABOR (FTE)]]*100</f>
        <v>92.857142857142861</v>
      </c>
    </row>
    <row r="13" spans="1:13" ht="20.100000000000001" customHeight="1" x14ac:dyDescent="0.25">
      <c r="A13" s="3" t="s">
        <v>12</v>
      </c>
      <c r="B13" s="1">
        <v>5800</v>
      </c>
      <c r="C13" s="1">
        <f>Table2[[#This Row],[PRODUCTIVITY]]*30/60</f>
        <v>2900</v>
      </c>
      <c r="D13" s="1">
        <v>1.2</v>
      </c>
      <c r="E13" s="9">
        <f>Table2[[#This Row],[TOUCH TIME (Hr)]]/2080</f>
        <v>1.3942307692307692</v>
      </c>
      <c r="F13" s="1">
        <v>6</v>
      </c>
      <c r="G13" s="1">
        <f>Table2[[#This Row],[PRODUCTIVITY]]-Table2[[#This Row],[ERROR RATE]]</f>
        <v>5794</v>
      </c>
      <c r="H13" s="16">
        <f>Table2[[#This Row],[ACCURACY]]/Table2[[#This Row],[PRODUCTIVITY]]*100</f>
        <v>99.896551724137922</v>
      </c>
      <c r="I13" s="16">
        <f>Table2[[#This Row],[BUDGET (FTE)]]/Table2[[#This Row],[LABOR (FTE)]]*100</f>
        <v>86.068965517241381</v>
      </c>
    </row>
    <row r="14" spans="1:13" ht="20.100000000000001" customHeight="1" thickBot="1" x14ac:dyDescent="0.3">
      <c r="A14" s="4" t="s">
        <v>13</v>
      </c>
      <c r="B14" s="2">
        <v>6800</v>
      </c>
      <c r="C14" s="2">
        <f>Table2[[#This Row],[PRODUCTIVITY]]*30/60</f>
        <v>3400</v>
      </c>
      <c r="D14" s="2">
        <v>1.3</v>
      </c>
      <c r="E14" s="10">
        <f>Table2[[#This Row],[TOUCH TIME (Hr)]]/2080</f>
        <v>1.6346153846153846</v>
      </c>
      <c r="F14" s="2">
        <v>2</v>
      </c>
      <c r="G14" s="2">
        <f>Table2[[#This Row],[PRODUCTIVITY]]-Table2[[#This Row],[ERROR RATE]]</f>
        <v>6798</v>
      </c>
      <c r="H14" s="17">
        <f>Table2[[#This Row],[ACCURACY]]/Table2[[#This Row],[PRODUCTIVITY]]*100</f>
        <v>99.970588235294116</v>
      </c>
      <c r="I14" s="17">
        <f>Table2[[#This Row],[BUDGET (FTE)]]/Table2[[#This Row],[LABOR (FTE)]]*100</f>
        <v>79.529411764705884</v>
      </c>
    </row>
    <row r="15" spans="1:13" ht="20.100000000000001" customHeight="1" thickTop="1" x14ac:dyDescent="0.25">
      <c r="A15" s="14" t="s">
        <v>14</v>
      </c>
      <c r="B15" s="14">
        <f>B3+B4+B5++B6+B7+B8+B9+B10+B11+B12+B13+B14</f>
        <v>71943</v>
      </c>
      <c r="C15" s="14">
        <f>C3+C4+C5+C6+C7+C8+C9+C10+C11+C12+C13+C14</f>
        <v>35971.5</v>
      </c>
      <c r="D15" s="14">
        <f>D3+ D4+D5+D6+D7+D8+D9+D10+D11+D12+D13+D14</f>
        <v>15.600000000000001</v>
      </c>
      <c r="E15" s="15">
        <f>E3+E4+E5+E6+E7+E8+E9+E10+E11+E12+E13+E14</f>
        <v>17.293990384615384</v>
      </c>
      <c r="F15" s="14">
        <f>F3+F4+F5+F6+F7+F8+F9+F10+F11+F12+F13+F14</f>
        <v>57</v>
      </c>
      <c r="G15" s="14">
        <f>G3+G4+G5+G6+G7+G8+G9+G10+G11+G12+G13+G14</f>
        <v>71886</v>
      </c>
      <c r="H15" s="18">
        <f>G15/B15*100</f>
        <v>99.920770610066299</v>
      </c>
      <c r="I15" s="18">
        <f>D15/E15*100</f>
        <v>90.204745423460253</v>
      </c>
    </row>
    <row r="16" spans="1:13" x14ac:dyDescent="0.25">
      <c r="A16" s="12"/>
      <c r="B16" s="12"/>
      <c r="C16" s="12"/>
      <c r="D16" s="12"/>
      <c r="E16" s="12"/>
      <c r="F16" s="12"/>
      <c r="G16" s="12"/>
      <c r="H16" s="13"/>
      <c r="I16" s="12"/>
    </row>
  </sheetData>
  <mergeCells count="1">
    <mergeCell ref="A1:I1"/>
  </mergeCell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Aka-ebila</dc:creator>
  <cp:lastModifiedBy>Aka-ebila</cp:lastModifiedBy>
  <dcterms:created xsi:type="dcterms:W3CDTF">2016-03-26T15:13:34Z</dcterms:created>
  <dcterms:modified xsi:type="dcterms:W3CDTF">2016-11-26T23:06:51Z</dcterms:modified>
</cp:coreProperties>
</file>