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data_pilot" sheetId="2" r:id="rId5"/>
    <sheet state="visible" name="data_A" sheetId="3" r:id="rId6"/>
    <sheet state="visible" name="data_B" sheetId="4" r:id="rId7"/>
  </sheets>
  <definedNames/>
  <calcPr/>
</workbook>
</file>

<file path=xl/sharedStrings.xml><?xml version="1.0" encoding="utf-8"?>
<sst xmlns="http://schemas.openxmlformats.org/spreadsheetml/2006/main" count="39" uniqueCount="20">
  <si>
    <t>A</t>
  </si>
  <si>
    <t>B</t>
  </si>
  <si>
    <t>Date</t>
  </si>
  <si>
    <t>Score</t>
  </si>
  <si>
    <t>REAL</t>
  </si>
  <si>
    <t>A COUNT</t>
  </si>
  <si>
    <t>B COUNT</t>
  </si>
  <si>
    <t>PILOT</t>
  </si>
  <si>
    <t>mean</t>
  </si>
  <si>
    <t>variance</t>
  </si>
  <si>
    <t>std</t>
  </si>
  <si>
    <t>n</t>
  </si>
  <si>
    <t>m</t>
  </si>
  <si>
    <t>sx</t>
  </si>
  <si>
    <t>sy</t>
  </si>
  <si>
    <t>(Sp)^2</t>
  </si>
  <si>
    <t>Sp</t>
  </si>
  <si>
    <t xml:space="preserve">df </t>
  </si>
  <si>
    <t>t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</si>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</sst>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2" fontId="2" numFmtId="0" xfId="0" applyFont="1"/>
    <xf borderId="0" fillId="2" fontId="1" numFmtId="0" xfId="0" applyAlignment="1" applyFont="1">
      <alignment readingOrder="0"/>
    </xf>
    <xf borderId="0" fillId="3" fontId="1" numFmtId="164" xfId="0" applyFill="1" applyFont="1" applyNumberFormat="1"/>
    <xf borderId="0" fillId="3" fontId="1" numFmtId="0" xfId="0" applyFont="1"/>
    <xf borderId="0" fillId="4" fontId="1" numFmtId="164" xfId="0" applyFill="1" applyFont="1" applyNumberFormat="1"/>
    <xf borderId="0" fillId="4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4" fontId="3" numFmtId="164" xfId="0" applyAlignment="1" applyFont="1" applyNumberFormat="1">
      <alignment horizontal="right" readingOrder="0" vertical="bottom"/>
    </xf>
    <xf borderId="0" fillId="4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5" fontId="1" numFmtId="0" xfId="0" applyAlignment="1" applyFill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 COUNT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all!$I$3:$I$12</c:f>
              <c:numCache/>
            </c:numRef>
          </c:val>
        </c:ser>
        <c:axId val="412534529"/>
        <c:axId val="1853680938"/>
      </c:barChart>
      <c:catAx>
        <c:axId val="4125345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680938"/>
      </c:catAx>
      <c:valAx>
        <c:axId val="18536809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25345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A_pilot COUNT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all!$H$3:$H$12</c:f>
              <c:numCache/>
            </c:numRef>
          </c:val>
        </c:ser>
        <c:axId val="1038903562"/>
        <c:axId val="2076716127"/>
      </c:barChart>
      <c:catAx>
        <c:axId val="10389035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6716127"/>
      </c:catAx>
      <c:valAx>
        <c:axId val="2076716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89035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 Variant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all!$G$54:$G$63</c:f>
            </c:strRef>
          </c:cat>
          <c:val>
            <c:numRef>
              <c:f>all!$H$54:$H$63</c:f>
              <c:numCache/>
            </c:numRef>
          </c:val>
        </c:ser>
        <c:axId val="1704200562"/>
        <c:axId val="847473217"/>
      </c:barChart>
      <c:catAx>
        <c:axId val="17042005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7473217"/>
      </c:catAx>
      <c:valAx>
        <c:axId val="8474732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42005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 Variant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all!$G$54:$G$63</c:f>
            </c:strRef>
          </c:cat>
          <c:val>
            <c:numRef>
              <c:f>all!$I$54:$I$63</c:f>
              <c:numCache/>
            </c:numRef>
          </c:val>
        </c:ser>
        <c:axId val="121522446"/>
        <c:axId val="1432393382"/>
      </c:barChart>
      <c:catAx>
        <c:axId val="121522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393382"/>
      </c:catAx>
      <c:valAx>
        <c:axId val="1432393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5224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466725</xdr:colOff>
      <xdr:row>20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466725</xdr:colOff>
      <xdr:row>1</xdr:row>
      <xdr:rowOff>104775</xdr:rowOff>
    </xdr:from>
    <xdr:ext cx="5715000" cy="3533775"/>
    <xdr:graphicFrame>
      <xdr:nvGraphicFramePr>
        <xdr:cNvPr id="2" name="Chart 2" title="แผนภูมิ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876300</xdr:colOff>
      <xdr:row>63</xdr:row>
      <xdr:rowOff>152400</xdr:rowOff>
    </xdr:from>
    <xdr:ext cx="5715000" cy="3533775"/>
    <xdr:graphicFrame>
      <xdr:nvGraphicFramePr>
        <xdr:cNvPr id="3" name="Chart 3" title="แผนภูมิ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209550</xdr:colOff>
      <xdr:row>61</xdr:row>
      <xdr:rowOff>28575</xdr:rowOff>
    </xdr:from>
    <xdr:ext cx="5715000" cy="3533775"/>
    <xdr:graphicFrame>
      <xdr:nvGraphicFramePr>
        <xdr:cNvPr id="4" name="Chart 4" title="แผนภูมิ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3.13"/>
    <col customWidth="1" min="3" max="3" width="4.75"/>
    <col customWidth="1" min="4" max="4" width="21.38"/>
    <col customWidth="1" min="5" max="5" width="23.0"/>
    <col customWidth="1" min="6" max="6" width="5.13"/>
    <col customWidth="1" min="8" max="8" width="19.38"/>
  </cols>
  <sheetData>
    <row r="1">
      <c r="A1" s="1" t="s">
        <v>0</v>
      </c>
      <c r="B1" s="1" t="s">
        <v>0</v>
      </c>
      <c r="D1" s="1" t="s">
        <v>1</v>
      </c>
      <c r="E1" s="1" t="s">
        <v>1</v>
      </c>
    </row>
    <row r="2">
      <c r="A2" s="2" t="s">
        <v>2</v>
      </c>
      <c r="B2" s="2" t="s">
        <v>3</v>
      </c>
      <c r="D2" s="3" t="s">
        <v>2</v>
      </c>
      <c r="E2" s="3" t="s">
        <v>3</v>
      </c>
      <c r="G2" s="4" t="s">
        <v>4</v>
      </c>
      <c r="H2" s="4" t="s">
        <v>5</v>
      </c>
      <c r="I2" s="4" t="s">
        <v>6</v>
      </c>
    </row>
    <row r="3">
      <c r="A3" s="5">
        <v>45630.94190273148</v>
      </c>
      <c r="B3" s="6">
        <v>7.0</v>
      </c>
      <c r="D3" s="7">
        <v>45630.94569677083</v>
      </c>
      <c r="E3" s="8">
        <v>8.0</v>
      </c>
      <c r="G3" s="9">
        <v>1.0</v>
      </c>
      <c r="H3" s="10">
        <f t="shared" ref="H3:H12" si="1">COUNTIF($B$3:$B$41,G3)</f>
        <v>9</v>
      </c>
      <c r="I3" s="10">
        <f t="shared" ref="I3:I12" si="2">COUNTIF($E$3:$E$41,G3)</f>
        <v>6</v>
      </c>
    </row>
    <row r="4">
      <c r="A4" s="5">
        <v>45630.946384386574</v>
      </c>
      <c r="B4" s="6">
        <v>4.0</v>
      </c>
      <c r="D4" s="7">
        <v>45630.94579320602</v>
      </c>
      <c r="E4" s="8">
        <v>5.0</v>
      </c>
      <c r="G4" s="9">
        <v>2.0</v>
      </c>
      <c r="H4" s="10">
        <f t="shared" si="1"/>
        <v>0</v>
      </c>
      <c r="I4" s="10">
        <f t="shared" si="2"/>
        <v>0</v>
      </c>
    </row>
    <row r="5">
      <c r="A5" s="5">
        <v>45630.94750940972</v>
      </c>
      <c r="B5" s="6">
        <v>3.0</v>
      </c>
      <c r="D5" s="7">
        <v>45630.945854398145</v>
      </c>
      <c r="E5" s="8">
        <v>5.0</v>
      </c>
      <c r="G5" s="9">
        <v>3.0</v>
      </c>
      <c r="H5" s="10">
        <f t="shared" si="1"/>
        <v>5</v>
      </c>
      <c r="I5" s="10">
        <f t="shared" si="2"/>
        <v>4</v>
      </c>
    </row>
    <row r="6">
      <c r="A6" s="5">
        <v>45630.95561153935</v>
      </c>
      <c r="B6" s="6">
        <v>3.0</v>
      </c>
      <c r="D6" s="7">
        <v>45630.95630770833</v>
      </c>
      <c r="E6" s="8">
        <v>9.0</v>
      </c>
      <c r="G6" s="9">
        <v>4.0</v>
      </c>
      <c r="H6" s="10">
        <f t="shared" si="1"/>
        <v>7</v>
      </c>
      <c r="I6" s="10">
        <f t="shared" si="2"/>
        <v>2</v>
      </c>
    </row>
    <row r="7">
      <c r="A7" s="5">
        <v>45630.95793451389</v>
      </c>
      <c r="B7" s="11">
        <v>10.0</v>
      </c>
      <c r="D7" s="7">
        <v>45630.95649128473</v>
      </c>
      <c r="E7" s="8">
        <v>7.0</v>
      </c>
      <c r="G7" s="9">
        <v>5.0</v>
      </c>
      <c r="H7" s="10">
        <f t="shared" si="1"/>
        <v>2</v>
      </c>
      <c r="I7" s="10">
        <f t="shared" si="2"/>
        <v>4</v>
      </c>
    </row>
    <row r="8">
      <c r="A8" s="5">
        <v>45630.957949814816</v>
      </c>
      <c r="B8" s="11">
        <v>1.0</v>
      </c>
      <c r="D8" s="7">
        <v>45630.96029875</v>
      </c>
      <c r="E8" s="8">
        <v>8.0</v>
      </c>
      <c r="G8" s="9">
        <v>6.0</v>
      </c>
      <c r="H8" s="10">
        <f t="shared" si="1"/>
        <v>0</v>
      </c>
      <c r="I8" s="10">
        <f t="shared" si="2"/>
        <v>1</v>
      </c>
    </row>
    <row r="9">
      <c r="A9" s="5">
        <v>45630.96039612268</v>
      </c>
      <c r="B9" s="11">
        <v>1.0</v>
      </c>
      <c r="D9" s="7">
        <v>45630.963479432874</v>
      </c>
      <c r="E9" s="8">
        <v>10.0</v>
      </c>
      <c r="G9" s="9">
        <v>7.0</v>
      </c>
      <c r="H9" s="10">
        <f t="shared" si="1"/>
        <v>2</v>
      </c>
      <c r="I9" s="10">
        <f t="shared" si="2"/>
        <v>6</v>
      </c>
    </row>
    <row r="10">
      <c r="A10" s="5">
        <v>45630.97184935185</v>
      </c>
      <c r="B10" s="11">
        <v>10.0</v>
      </c>
      <c r="D10" s="7">
        <v>45630.969553993054</v>
      </c>
      <c r="E10" s="12">
        <v>10.0</v>
      </c>
      <c r="G10" s="9">
        <v>8.0</v>
      </c>
      <c r="H10" s="10">
        <f t="shared" si="1"/>
        <v>0</v>
      </c>
      <c r="I10" s="10">
        <f t="shared" si="2"/>
        <v>3</v>
      </c>
    </row>
    <row r="11">
      <c r="A11" s="5">
        <v>45631.05115896991</v>
      </c>
      <c r="B11" s="6">
        <v>4.0</v>
      </c>
      <c r="D11" s="7">
        <v>45631.04570099537</v>
      </c>
      <c r="E11" s="12">
        <v>1.0</v>
      </c>
      <c r="G11" s="9">
        <v>9.0</v>
      </c>
      <c r="H11" s="10">
        <f t="shared" si="1"/>
        <v>4</v>
      </c>
      <c r="I11" s="10">
        <f t="shared" si="2"/>
        <v>1</v>
      </c>
    </row>
    <row r="12">
      <c r="A12" s="7">
        <v>45631.051510370366</v>
      </c>
      <c r="B12" s="8">
        <v>10.0</v>
      </c>
      <c r="D12" s="7">
        <v>45631.0511616088</v>
      </c>
      <c r="E12" s="8">
        <v>1.0</v>
      </c>
      <c r="G12" s="9">
        <v>10.0</v>
      </c>
      <c r="H12" s="10">
        <f t="shared" si="1"/>
        <v>10</v>
      </c>
      <c r="I12" s="10">
        <f t="shared" si="2"/>
        <v>12</v>
      </c>
    </row>
    <row r="13">
      <c r="A13" s="7">
        <v>45631.055278761574</v>
      </c>
      <c r="B13" s="8">
        <v>4.0</v>
      </c>
      <c r="D13" s="7">
        <v>45631.05441324074</v>
      </c>
      <c r="E13" s="8">
        <v>10.0</v>
      </c>
    </row>
    <row r="14">
      <c r="A14" s="7">
        <v>45631.06022299769</v>
      </c>
      <c r="B14" s="8">
        <v>10.0</v>
      </c>
      <c r="D14" s="7">
        <v>45631.05470439815</v>
      </c>
      <c r="E14" s="8">
        <v>10.0</v>
      </c>
    </row>
    <row r="15">
      <c r="A15" s="7">
        <v>45631.08661462963</v>
      </c>
      <c r="B15" s="8">
        <v>10.0</v>
      </c>
      <c r="D15" s="7">
        <v>45631.05882907407</v>
      </c>
      <c r="E15" s="8">
        <v>10.0</v>
      </c>
      <c r="G15" s="11" t="s">
        <v>7</v>
      </c>
      <c r="H15" s="4" t="s">
        <v>0</v>
      </c>
      <c r="I15" s="13"/>
    </row>
    <row r="16">
      <c r="A16" s="7">
        <v>45631.16108769676</v>
      </c>
      <c r="B16" s="8">
        <v>3.0</v>
      </c>
      <c r="D16" s="7">
        <v>45631.068395069444</v>
      </c>
      <c r="E16" s="8">
        <v>10.0</v>
      </c>
      <c r="G16" s="14" t="s">
        <v>8</v>
      </c>
      <c r="H16" s="15">
        <f>AVERAGE(B3:B11)</f>
        <v>4.777777778</v>
      </c>
    </row>
    <row r="17">
      <c r="A17" s="7">
        <v>45631.22846407407</v>
      </c>
      <c r="B17" s="8">
        <v>4.0</v>
      </c>
      <c r="D17" s="7">
        <v>45631.08131518518</v>
      </c>
      <c r="E17" s="8">
        <v>10.0</v>
      </c>
      <c r="G17" s="14" t="s">
        <v>9</v>
      </c>
      <c r="H17" s="15">
        <f>VAR(B3:B11)</f>
        <v>11.94444444</v>
      </c>
      <c r="I17" s="13"/>
    </row>
    <row r="18">
      <c r="A18" s="7">
        <v>45631.349343483795</v>
      </c>
      <c r="B18" s="8">
        <v>1.0</v>
      </c>
      <c r="D18" s="7">
        <v>45631.0839940625</v>
      </c>
      <c r="E18" s="8">
        <v>1.0</v>
      </c>
      <c r="G18" s="14" t="s">
        <v>10</v>
      </c>
      <c r="H18" s="15">
        <f>SQRT(H17)</f>
        <v>3.456073559</v>
      </c>
    </row>
    <row r="19">
      <c r="A19" s="7">
        <v>45631.35982571759</v>
      </c>
      <c r="B19" s="8">
        <v>9.0</v>
      </c>
      <c r="D19" s="7">
        <v>45631.08586546296</v>
      </c>
      <c r="E19" s="8">
        <v>3.0</v>
      </c>
    </row>
    <row r="20">
      <c r="A20" s="7">
        <v>45631.36100841435</v>
      </c>
      <c r="B20" s="8">
        <v>1.0</v>
      </c>
      <c r="D20" s="7">
        <v>45631.106118842596</v>
      </c>
      <c r="E20" s="8">
        <v>10.0</v>
      </c>
    </row>
    <row r="21">
      <c r="A21" s="7">
        <v>45631.56006192129</v>
      </c>
      <c r="B21" s="8">
        <v>5.0</v>
      </c>
      <c r="D21" s="7">
        <v>45631.14291039352</v>
      </c>
      <c r="E21" s="8">
        <v>5.0</v>
      </c>
      <c r="G21" s="12" t="s">
        <v>4</v>
      </c>
      <c r="H21" s="4" t="s">
        <v>0</v>
      </c>
      <c r="I21" s="4" t="s">
        <v>1</v>
      </c>
    </row>
    <row r="22">
      <c r="A22" s="7">
        <v>45631.65601100694</v>
      </c>
      <c r="B22" s="8">
        <v>3.0</v>
      </c>
      <c r="D22" s="7">
        <v>45631.1491378125</v>
      </c>
      <c r="E22" s="8">
        <v>1.0</v>
      </c>
      <c r="G22" s="14" t="s">
        <v>8</v>
      </c>
      <c r="H22" s="15">
        <f>AVERAGE(B12:B43)</f>
        <v>5.53125</v>
      </c>
      <c r="I22" s="15">
        <f>AVERAGE(E3:E41)</f>
        <v>6.333333333</v>
      </c>
    </row>
    <row r="23">
      <c r="A23" s="7">
        <v>45631.71581740741</v>
      </c>
      <c r="B23" s="8">
        <v>9.0</v>
      </c>
      <c r="D23" s="7">
        <v>45631.177597013884</v>
      </c>
      <c r="E23" s="8">
        <v>4.0</v>
      </c>
      <c r="G23" s="14" t="s">
        <v>9</v>
      </c>
      <c r="H23" s="15">
        <f>VAR(B12:B43)</f>
        <v>13.16028226</v>
      </c>
      <c r="I23" s="15">
        <f>VAR(E3:E41)</f>
        <v>10.85964912</v>
      </c>
    </row>
    <row r="24">
      <c r="A24" s="7">
        <v>45631.87789481481</v>
      </c>
      <c r="B24" s="12">
        <v>10.0</v>
      </c>
      <c r="D24" s="7">
        <v>45631.27184773148</v>
      </c>
      <c r="E24" s="8">
        <v>10.0</v>
      </c>
    </row>
    <row r="25">
      <c r="A25" s="16">
        <v>45631.88197916667</v>
      </c>
      <c r="B25" s="12">
        <v>1.0</v>
      </c>
      <c r="D25" s="7">
        <v>45631.33432052084</v>
      </c>
      <c r="E25" s="8">
        <v>3.0</v>
      </c>
    </row>
    <row r="26">
      <c r="A26" s="16">
        <v>45631.88460648148</v>
      </c>
      <c r="B26" s="12">
        <v>1.0</v>
      </c>
      <c r="D26" s="7">
        <v>45631.34657862269</v>
      </c>
      <c r="E26" s="8">
        <v>5.0</v>
      </c>
    </row>
    <row r="27">
      <c r="A27" s="16">
        <v>45631.88415509259</v>
      </c>
      <c r="B27" s="12">
        <v>10.0</v>
      </c>
      <c r="D27" s="7">
        <v>45631.374871875</v>
      </c>
      <c r="E27" s="8">
        <v>3.0</v>
      </c>
    </row>
    <row r="28">
      <c r="A28" s="16">
        <v>45631.88538194444</v>
      </c>
      <c r="B28" s="12">
        <v>4.0</v>
      </c>
      <c r="D28" s="7">
        <v>45631.401768807875</v>
      </c>
      <c r="E28" s="8">
        <v>7.0</v>
      </c>
    </row>
    <row r="29">
      <c r="A29" s="7">
        <v>45635.45904960648</v>
      </c>
      <c r="B29" s="12">
        <v>4.0</v>
      </c>
      <c r="D29" s="7">
        <v>45631.42555048611</v>
      </c>
      <c r="E29" s="8">
        <v>1.0</v>
      </c>
    </row>
    <row r="30">
      <c r="A30" s="17">
        <v>45635.459398148145</v>
      </c>
      <c r="B30" s="12">
        <v>5.0</v>
      </c>
      <c r="D30" s="7">
        <v>45631.45779202547</v>
      </c>
      <c r="E30" s="8">
        <v>1.0</v>
      </c>
    </row>
    <row r="31">
      <c r="A31" s="17">
        <v>45635.45962962963</v>
      </c>
      <c r="B31" s="12">
        <v>1.0</v>
      </c>
      <c r="D31" s="7">
        <v>45631.500269895834</v>
      </c>
      <c r="E31" s="8">
        <v>7.0</v>
      </c>
    </row>
    <row r="32">
      <c r="A32" s="17">
        <v>45635.46076388889</v>
      </c>
      <c r="B32" s="12">
        <v>1.0</v>
      </c>
      <c r="D32" s="7">
        <v>45631.541646655096</v>
      </c>
      <c r="E32" s="12">
        <v>10.0</v>
      </c>
    </row>
    <row r="33">
      <c r="A33" s="17">
        <v>45635.46104166667</v>
      </c>
      <c r="B33" s="12">
        <v>9.0</v>
      </c>
      <c r="D33" s="7">
        <v>45631.55200246528</v>
      </c>
      <c r="E33" s="8">
        <v>4.0</v>
      </c>
    </row>
    <row r="34">
      <c r="A34" s="17">
        <v>45635.463425925926</v>
      </c>
      <c r="B34" s="12">
        <v>7.0</v>
      </c>
      <c r="D34" s="7">
        <v>45631.559229583334</v>
      </c>
      <c r="E34" s="8">
        <v>7.0</v>
      </c>
    </row>
    <row r="35">
      <c r="A35" s="17">
        <v>45635.464004629626</v>
      </c>
      <c r="B35" s="12">
        <v>10.0</v>
      </c>
      <c r="D35" s="7">
        <v>45631.571519097226</v>
      </c>
      <c r="E35" s="8">
        <v>3.0</v>
      </c>
    </row>
    <row r="36">
      <c r="A36" s="17">
        <v>45638.579930555556</v>
      </c>
      <c r="B36" s="12">
        <v>10.0</v>
      </c>
      <c r="D36" s="7">
        <v>45631.88410393518</v>
      </c>
      <c r="E36" s="12">
        <v>10.0</v>
      </c>
    </row>
    <row r="37">
      <c r="A37" s="17">
        <v>45638.58016203704</v>
      </c>
      <c r="B37" s="12">
        <v>1.0</v>
      </c>
      <c r="D37" s="7">
        <v>45631.88426443287</v>
      </c>
      <c r="E37" s="8">
        <v>7.0</v>
      </c>
    </row>
    <row r="38">
      <c r="A38" s="17">
        <v>45638.58125</v>
      </c>
      <c r="B38" s="12">
        <v>3.0</v>
      </c>
      <c r="D38" s="7">
        <v>45631.88447142361</v>
      </c>
      <c r="E38" s="12">
        <v>10.0</v>
      </c>
    </row>
    <row r="39">
      <c r="A39" s="17">
        <v>45638.58164351852</v>
      </c>
      <c r="B39" s="12">
        <v>4.0</v>
      </c>
      <c r="D39" s="7">
        <v>45631.885196840274</v>
      </c>
      <c r="E39" s="8">
        <v>6.0</v>
      </c>
    </row>
    <row r="40">
      <c r="A40" s="17">
        <v>45638.581967592596</v>
      </c>
      <c r="B40" s="12">
        <v>9.0</v>
      </c>
      <c r="D40" s="7">
        <v>45635.45904960648</v>
      </c>
      <c r="E40" s="8">
        <v>7.0</v>
      </c>
    </row>
    <row r="41">
      <c r="A41" s="17">
        <v>45638.5825462963</v>
      </c>
      <c r="B41" s="12">
        <v>10.0</v>
      </c>
      <c r="D41" s="7">
        <v>45638.58712074074</v>
      </c>
      <c r="E41" s="8">
        <v>8.0</v>
      </c>
    </row>
    <row r="42">
      <c r="A42" s="17">
        <v>45638.58576388889</v>
      </c>
      <c r="B42" s="12">
        <v>7.0</v>
      </c>
    </row>
    <row r="43">
      <c r="A43" s="17">
        <v>45638.58611111111</v>
      </c>
      <c r="B43" s="12">
        <v>1.0</v>
      </c>
    </row>
    <row r="44">
      <c r="A44" s="18" t="s">
        <v>11</v>
      </c>
      <c r="B44" s="15">
        <f>COUNT(B12:B43)</f>
        <v>32</v>
      </c>
      <c r="D44" s="18" t="s">
        <v>12</v>
      </c>
      <c r="E44" s="15">
        <f>COUNT(E3:E43)</f>
        <v>39</v>
      </c>
    </row>
    <row r="45">
      <c r="A45" s="18" t="s">
        <v>13</v>
      </c>
      <c r="B45" s="15">
        <f>STDEV(B12:B43)</f>
        <v>3.627710333</v>
      </c>
      <c r="D45" s="18" t="s">
        <v>14</v>
      </c>
      <c r="E45" s="15">
        <f>STDEV(E3:E41)</f>
        <v>3.295398174</v>
      </c>
    </row>
    <row r="46">
      <c r="A46" s="18" t="s">
        <v>15</v>
      </c>
      <c r="B46" s="15">
        <f>((B44-1)*B45*B45+(E44-1)*E45*E45)/(B44+E44-2)*(1/B44+1/E44)</f>
        <v>0.6766201526</v>
      </c>
    </row>
    <row r="47">
      <c r="A47" s="18" t="s">
        <v>16</v>
      </c>
      <c r="B47" s="15">
        <f>SQRT(B46)</f>
        <v>0.8225692388</v>
      </c>
    </row>
    <row r="48">
      <c r="A48" s="18" t="s">
        <v>17</v>
      </c>
      <c r="B48" s="15">
        <f>B44+E44-2</f>
        <v>69</v>
      </c>
    </row>
    <row r="49">
      <c r="A49" s="18" t="s">
        <v>18</v>
      </c>
      <c r="B49" s="15">
        <f>(H22-I22)/B47</f>
        <v>-0.9750952206</v>
      </c>
    </row>
    <row r="50">
      <c r="A50" s="18" t="s">
        <v>19</v>
      </c>
      <c r="B50" s="14">
        <v>0.166459628878802</v>
      </c>
    </row>
    <row r="53">
      <c r="G53" s="19" t="s">
        <v>4</v>
      </c>
      <c r="H53" s="19" t="s">
        <v>5</v>
      </c>
      <c r="I53" s="19" t="s">
        <v>6</v>
      </c>
    </row>
    <row r="54">
      <c r="G54" s="9">
        <v>1.0</v>
      </c>
      <c r="H54" s="10">
        <f t="shared" ref="H54:H63" si="3">COUNTIF($B$12:$B$43,G54)</f>
        <v>8</v>
      </c>
      <c r="I54" s="10">
        <f t="shared" ref="I54:I63" si="4">COUNTIF($E$3:$E$41,G54)</f>
        <v>6</v>
      </c>
    </row>
    <row r="55">
      <c r="G55" s="9">
        <v>2.0</v>
      </c>
      <c r="H55" s="10">
        <f t="shared" si="3"/>
        <v>0</v>
      </c>
      <c r="I55" s="10">
        <f t="shared" si="4"/>
        <v>0</v>
      </c>
    </row>
    <row r="56">
      <c r="G56" s="9">
        <v>3.0</v>
      </c>
      <c r="H56" s="10">
        <f t="shared" si="3"/>
        <v>3</v>
      </c>
      <c r="I56" s="10">
        <f t="shared" si="4"/>
        <v>4</v>
      </c>
    </row>
    <row r="57">
      <c r="G57" s="9">
        <v>4.0</v>
      </c>
      <c r="H57" s="10">
        <f t="shared" si="3"/>
        <v>5</v>
      </c>
      <c r="I57" s="10">
        <f t="shared" si="4"/>
        <v>2</v>
      </c>
    </row>
    <row r="58">
      <c r="G58" s="9">
        <v>5.0</v>
      </c>
      <c r="H58" s="10">
        <f t="shared" si="3"/>
        <v>2</v>
      </c>
      <c r="I58" s="10">
        <f t="shared" si="4"/>
        <v>4</v>
      </c>
    </row>
    <row r="59">
      <c r="G59" s="9">
        <v>6.0</v>
      </c>
      <c r="H59" s="10">
        <f t="shared" si="3"/>
        <v>0</v>
      </c>
      <c r="I59" s="10">
        <f t="shared" si="4"/>
        <v>1</v>
      </c>
    </row>
    <row r="60">
      <c r="G60" s="9">
        <v>7.0</v>
      </c>
      <c r="H60" s="10">
        <f t="shared" si="3"/>
        <v>2</v>
      </c>
      <c r="I60" s="10">
        <f t="shared" si="4"/>
        <v>6</v>
      </c>
    </row>
    <row r="61">
      <c r="G61" s="9">
        <v>8.0</v>
      </c>
      <c r="H61" s="10">
        <f t="shared" si="3"/>
        <v>0</v>
      </c>
      <c r="I61" s="10">
        <f t="shared" si="4"/>
        <v>3</v>
      </c>
    </row>
    <row r="62">
      <c r="G62" s="9">
        <v>9.0</v>
      </c>
      <c r="H62" s="10">
        <f t="shared" si="3"/>
        <v>4</v>
      </c>
      <c r="I62" s="10">
        <f t="shared" si="4"/>
        <v>1</v>
      </c>
    </row>
    <row r="63">
      <c r="G63" s="9">
        <v>10.0</v>
      </c>
      <c r="H63" s="10">
        <f t="shared" si="3"/>
        <v>8</v>
      </c>
      <c r="I63" s="10">
        <f t="shared" si="4"/>
        <v>12</v>
      </c>
    </row>
    <row r="67">
      <c r="H6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3" t="s">
        <v>2</v>
      </c>
      <c r="B1" s="13" t="s">
        <v>3</v>
      </c>
    </row>
    <row r="2">
      <c r="A2" s="20">
        <v>45630.94190273148</v>
      </c>
      <c r="B2" s="15">
        <v>7.0</v>
      </c>
    </row>
    <row r="3">
      <c r="A3" s="20">
        <v>45630.946384386574</v>
      </c>
      <c r="B3" s="15">
        <v>4.0</v>
      </c>
    </row>
    <row r="4">
      <c r="A4" s="20">
        <v>45630.94750940972</v>
      </c>
      <c r="B4" s="15">
        <v>3.0</v>
      </c>
    </row>
    <row r="5">
      <c r="A5" s="20">
        <v>45630.95561153935</v>
      </c>
      <c r="B5" s="15">
        <v>3.0</v>
      </c>
    </row>
    <row r="6">
      <c r="A6" s="20">
        <v>45630.95793451389</v>
      </c>
      <c r="B6" s="13">
        <v>10.0</v>
      </c>
    </row>
    <row r="7">
      <c r="A7" s="20">
        <v>45630.957949814816</v>
      </c>
      <c r="B7" s="13">
        <v>1.0</v>
      </c>
    </row>
    <row r="8">
      <c r="A8" s="20">
        <v>45630.96039612268</v>
      </c>
      <c r="B8" s="13">
        <v>1.0</v>
      </c>
    </row>
    <row r="9">
      <c r="A9" s="20">
        <v>45630.97184935185</v>
      </c>
      <c r="B9" s="13">
        <v>10.0</v>
      </c>
    </row>
    <row r="10">
      <c r="A10" s="20">
        <v>45631.05115896991</v>
      </c>
      <c r="B10" s="15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3" t="s">
        <v>2</v>
      </c>
      <c r="B1" s="13" t="s">
        <v>3</v>
      </c>
    </row>
    <row r="2">
      <c r="A2" s="20">
        <v>45631.051510370366</v>
      </c>
      <c r="B2" s="15">
        <v>10.0</v>
      </c>
    </row>
    <row r="3">
      <c r="A3" s="20">
        <v>45631.055278761574</v>
      </c>
      <c r="B3" s="15">
        <v>4.0</v>
      </c>
    </row>
    <row r="4">
      <c r="A4" s="20">
        <v>45631.06022299769</v>
      </c>
      <c r="B4" s="15">
        <v>10.0</v>
      </c>
    </row>
    <row r="5">
      <c r="A5" s="20">
        <v>45631.08661462963</v>
      </c>
      <c r="B5" s="15">
        <v>10.0</v>
      </c>
    </row>
    <row r="6">
      <c r="A6" s="20">
        <v>45631.16108769676</v>
      </c>
      <c r="B6" s="15">
        <v>3.0</v>
      </c>
    </row>
    <row r="7">
      <c r="A7" s="20">
        <v>45631.22846407407</v>
      </c>
      <c r="B7" s="15">
        <v>4.0</v>
      </c>
    </row>
    <row r="8">
      <c r="A8" s="20">
        <v>45631.349343483795</v>
      </c>
      <c r="B8" s="15">
        <v>1.0</v>
      </c>
    </row>
    <row r="9">
      <c r="A9" s="20">
        <v>45631.35982571759</v>
      </c>
      <c r="B9" s="15">
        <v>9.0</v>
      </c>
    </row>
    <row r="10">
      <c r="A10" s="20">
        <v>45631.36100841435</v>
      </c>
      <c r="B10" s="15">
        <v>1.0</v>
      </c>
    </row>
    <row r="11">
      <c r="A11" s="20">
        <v>45631.56006192129</v>
      </c>
      <c r="B11" s="15">
        <v>5.0</v>
      </c>
    </row>
    <row r="12">
      <c r="A12" s="20">
        <v>45631.65601100694</v>
      </c>
      <c r="B12" s="15">
        <v>3.0</v>
      </c>
    </row>
    <row r="13">
      <c r="A13" s="20">
        <v>45631.71581740741</v>
      </c>
      <c r="B13" s="15">
        <v>9.0</v>
      </c>
    </row>
    <row r="14">
      <c r="A14" s="20">
        <v>45631.87789481481</v>
      </c>
      <c r="B14" s="13">
        <v>10.0</v>
      </c>
    </row>
    <row r="15">
      <c r="A15" s="20">
        <v>45631.88197916667</v>
      </c>
      <c r="B15" s="13">
        <v>1.0</v>
      </c>
    </row>
    <row r="16">
      <c r="A16" s="20">
        <v>45631.88460648148</v>
      </c>
      <c r="B16" s="13">
        <v>1.0</v>
      </c>
    </row>
    <row r="17">
      <c r="A17" s="20">
        <v>45631.88415509259</v>
      </c>
      <c r="B17" s="13">
        <v>10.0</v>
      </c>
    </row>
    <row r="18">
      <c r="A18" s="20">
        <v>45631.88538194444</v>
      </c>
      <c r="B18" s="13">
        <v>4.0</v>
      </c>
    </row>
    <row r="19">
      <c r="A19" s="20">
        <v>45635.45904960648</v>
      </c>
      <c r="B19" s="13">
        <v>4.0</v>
      </c>
    </row>
    <row r="20">
      <c r="A20" s="20">
        <v>45635.459398148145</v>
      </c>
      <c r="B20" s="13">
        <v>5.0</v>
      </c>
    </row>
    <row r="21">
      <c r="A21" s="20">
        <v>45635.45962962963</v>
      </c>
      <c r="B21" s="13">
        <v>1.0</v>
      </c>
    </row>
    <row r="22">
      <c r="A22" s="20">
        <v>45635.46076388889</v>
      </c>
      <c r="B22" s="13">
        <v>1.0</v>
      </c>
    </row>
    <row r="23">
      <c r="A23" s="20">
        <v>45635.46104166667</v>
      </c>
      <c r="B23" s="13">
        <v>9.0</v>
      </c>
    </row>
    <row r="24">
      <c r="A24" s="20">
        <v>45635.463425925926</v>
      </c>
      <c r="B24" s="13">
        <v>7.0</v>
      </c>
    </row>
    <row r="25">
      <c r="A25" s="20">
        <v>45635.464004629626</v>
      </c>
      <c r="B25" s="13">
        <v>10.0</v>
      </c>
    </row>
    <row r="26">
      <c r="A26" s="20">
        <v>45638.579930555556</v>
      </c>
      <c r="B26" s="13">
        <v>10.0</v>
      </c>
    </row>
    <row r="27">
      <c r="A27" s="20">
        <v>45638.58016203704</v>
      </c>
      <c r="B27" s="13">
        <v>1.0</v>
      </c>
    </row>
    <row r="28">
      <c r="A28" s="20">
        <v>45638.58125</v>
      </c>
      <c r="B28" s="13">
        <v>3.0</v>
      </c>
    </row>
    <row r="29">
      <c r="A29" s="20">
        <v>45638.58164351852</v>
      </c>
      <c r="B29" s="13">
        <v>4.0</v>
      </c>
    </row>
    <row r="30">
      <c r="A30" s="20">
        <v>45638.581967592596</v>
      </c>
      <c r="B30" s="13">
        <v>9.0</v>
      </c>
    </row>
    <row r="31">
      <c r="A31" s="20">
        <v>45638.5825462963</v>
      </c>
      <c r="B31" s="13">
        <v>10.0</v>
      </c>
    </row>
    <row r="32">
      <c r="A32" s="20">
        <v>45638.58576388889</v>
      </c>
      <c r="B32" s="13">
        <v>7.0</v>
      </c>
    </row>
    <row r="33">
      <c r="A33" s="20">
        <v>45638.58611111111</v>
      </c>
      <c r="B33" s="13">
        <v>1.0</v>
      </c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3.0"/>
  </cols>
  <sheetData>
    <row r="1">
      <c r="A1" s="15" t="s">
        <v>2</v>
      </c>
      <c r="B1" s="15" t="s">
        <v>3</v>
      </c>
    </row>
    <row r="2">
      <c r="A2" s="20">
        <v>45630.94569677083</v>
      </c>
      <c r="B2" s="15">
        <v>8.0</v>
      </c>
    </row>
    <row r="3">
      <c r="A3" s="20">
        <v>45630.94579320602</v>
      </c>
      <c r="B3" s="15">
        <v>5.0</v>
      </c>
    </row>
    <row r="4">
      <c r="A4" s="20">
        <v>45630.945854398145</v>
      </c>
      <c r="B4" s="15">
        <v>5.0</v>
      </c>
    </row>
    <row r="5">
      <c r="A5" s="20">
        <v>45630.95630770833</v>
      </c>
      <c r="B5" s="15">
        <v>9.0</v>
      </c>
    </row>
    <row r="6">
      <c r="A6" s="20">
        <v>45630.95649128473</v>
      </c>
      <c r="B6" s="15">
        <v>7.0</v>
      </c>
    </row>
    <row r="7">
      <c r="A7" s="20">
        <v>45630.96029875</v>
      </c>
      <c r="B7" s="15">
        <v>8.0</v>
      </c>
    </row>
    <row r="8">
      <c r="A8" s="20">
        <v>45630.963479432874</v>
      </c>
      <c r="B8" s="15">
        <v>10.0</v>
      </c>
    </row>
    <row r="9">
      <c r="A9" s="20">
        <v>45630.969553993054</v>
      </c>
      <c r="B9" s="14">
        <v>10.0</v>
      </c>
    </row>
    <row r="10">
      <c r="A10" s="20">
        <v>45631.04570099537</v>
      </c>
      <c r="B10" s="14">
        <v>1.0</v>
      </c>
    </row>
    <row r="11">
      <c r="A11" s="20">
        <v>45631.0511616088</v>
      </c>
      <c r="B11" s="15">
        <v>1.0</v>
      </c>
    </row>
    <row r="12">
      <c r="A12" s="20">
        <v>45631.05441324074</v>
      </c>
      <c r="B12" s="15">
        <v>10.0</v>
      </c>
    </row>
    <row r="13">
      <c r="A13" s="20">
        <v>45631.05470439815</v>
      </c>
      <c r="B13" s="15">
        <v>10.0</v>
      </c>
    </row>
    <row r="14">
      <c r="A14" s="20">
        <v>45631.05882907407</v>
      </c>
      <c r="B14" s="15">
        <v>10.0</v>
      </c>
    </row>
    <row r="15">
      <c r="A15" s="20">
        <v>45631.068395069444</v>
      </c>
      <c r="B15" s="15">
        <v>10.0</v>
      </c>
    </row>
    <row r="16">
      <c r="A16" s="20">
        <v>45631.08131518518</v>
      </c>
      <c r="B16" s="15">
        <v>10.0</v>
      </c>
    </row>
    <row r="17">
      <c r="A17" s="20">
        <v>45631.0839940625</v>
      </c>
      <c r="B17" s="15">
        <v>1.0</v>
      </c>
    </row>
    <row r="18">
      <c r="A18" s="20">
        <v>45631.08586546296</v>
      </c>
      <c r="B18" s="15">
        <v>3.0</v>
      </c>
    </row>
    <row r="19">
      <c r="A19" s="20">
        <v>45631.106118842596</v>
      </c>
      <c r="B19" s="15">
        <v>10.0</v>
      </c>
    </row>
    <row r="20">
      <c r="A20" s="20">
        <v>45631.14291039352</v>
      </c>
      <c r="B20" s="15">
        <v>5.0</v>
      </c>
    </row>
    <row r="21">
      <c r="A21" s="20">
        <v>45631.1491378125</v>
      </c>
      <c r="B21" s="15">
        <v>1.0</v>
      </c>
    </row>
    <row r="22">
      <c r="A22" s="20">
        <v>45631.177597013884</v>
      </c>
      <c r="B22" s="15">
        <v>4.0</v>
      </c>
    </row>
    <row r="23">
      <c r="A23" s="20">
        <v>45631.27184773148</v>
      </c>
      <c r="B23" s="15">
        <v>10.0</v>
      </c>
    </row>
    <row r="24">
      <c r="A24" s="20">
        <v>45631.33432052084</v>
      </c>
      <c r="B24" s="15">
        <v>3.0</v>
      </c>
    </row>
    <row r="25">
      <c r="A25" s="20">
        <v>45631.34657862269</v>
      </c>
      <c r="B25" s="15">
        <v>5.0</v>
      </c>
    </row>
    <row r="26">
      <c r="A26" s="20">
        <v>45631.374871875</v>
      </c>
      <c r="B26" s="15">
        <v>3.0</v>
      </c>
    </row>
    <row r="27">
      <c r="A27" s="20">
        <v>45631.401768807875</v>
      </c>
      <c r="B27" s="15">
        <v>7.0</v>
      </c>
    </row>
    <row r="28">
      <c r="A28" s="20">
        <v>45631.42555048611</v>
      </c>
      <c r="B28" s="15">
        <v>1.0</v>
      </c>
    </row>
    <row r="29">
      <c r="A29" s="20">
        <v>45631.45779202547</v>
      </c>
      <c r="B29" s="15">
        <v>1.0</v>
      </c>
    </row>
    <row r="30">
      <c r="A30" s="20">
        <v>45631.500269895834</v>
      </c>
      <c r="B30" s="15">
        <v>7.0</v>
      </c>
    </row>
    <row r="31">
      <c r="A31" s="20">
        <v>45631.541646655096</v>
      </c>
      <c r="B31" s="14">
        <v>10.0</v>
      </c>
    </row>
    <row r="32">
      <c r="A32" s="20">
        <v>45631.55200246528</v>
      </c>
      <c r="B32" s="15">
        <v>4.0</v>
      </c>
    </row>
    <row r="33">
      <c r="A33" s="20">
        <v>45631.559229583334</v>
      </c>
      <c r="B33" s="15">
        <v>7.0</v>
      </c>
    </row>
    <row r="34">
      <c r="A34" s="20">
        <v>45631.571519097226</v>
      </c>
      <c r="B34" s="15">
        <v>3.0</v>
      </c>
    </row>
    <row r="35">
      <c r="A35" s="20">
        <v>45631.88410393518</v>
      </c>
      <c r="B35" s="14">
        <v>10.0</v>
      </c>
    </row>
    <row r="36">
      <c r="A36" s="20">
        <v>45631.88426443287</v>
      </c>
      <c r="B36" s="15">
        <v>7.0</v>
      </c>
    </row>
    <row r="37">
      <c r="A37" s="20">
        <v>45631.88447142361</v>
      </c>
      <c r="B37" s="14">
        <v>10.0</v>
      </c>
    </row>
    <row r="38">
      <c r="A38" s="20">
        <v>45631.885196840274</v>
      </c>
      <c r="B38" s="15">
        <v>6.0</v>
      </c>
    </row>
    <row r="39">
      <c r="A39" s="20">
        <v>45635.45904960648</v>
      </c>
      <c r="B39" s="15">
        <v>7.0</v>
      </c>
    </row>
    <row r="40">
      <c r="A40" s="20">
        <v>45638.58712074074</v>
      </c>
      <c r="B40" s="15">
        <v>8.0</v>
      </c>
    </row>
    <row r="43">
      <c r="A43" s="18"/>
    </row>
    <row r="44">
      <c r="A44" s="18"/>
    </row>
  </sheetData>
  <drawing r:id="rId1"/>
</worksheet>
</file>