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7667\Desktop\Excel学习\模板+函数手册+公式大全\"/>
    </mc:Choice>
  </mc:AlternateContent>
  <xr:revisionPtr revIDLastSave="0" documentId="13_ncr:1_{432F8BB4-63E0-48AF-8E02-D0265BF11E77}" xr6:coauthVersionLast="47" xr6:coauthVersionMax="47" xr10:uidLastSave="{00000000-0000-0000-0000-000000000000}"/>
  <bookViews>
    <workbookView xWindow="810" yWindow="-120" windowWidth="28110" windowHeight="16440" tabRatio="878" xr2:uid="{00000000-000D-0000-FFFF-FFFF00000000}"/>
  </bookViews>
  <sheets>
    <sheet name="函数列表" sheetId="9" r:id="rId1"/>
    <sheet name="lookup" sheetId="13" state="hidden" r:id="rId2"/>
  </sheets>
  <definedNames>
    <definedName name="_xlnm._FilterDatabase" localSheetId="0" hidden="1">函数列表!$D$442:$I$450</definedName>
    <definedName name="AA">#REF!</definedName>
    <definedName name="ss">#REF!</definedName>
  </definedNames>
  <calcPr calcId="181029"/>
</workbook>
</file>

<file path=xl/calcChain.xml><?xml version="1.0" encoding="utf-8"?>
<calcChain xmlns="http://schemas.openxmlformats.org/spreadsheetml/2006/main">
  <c r="F519" i="9" l="1"/>
  <c r="F518" i="9"/>
  <c r="F502" i="9"/>
  <c r="F501" i="9"/>
  <c r="E436" i="9"/>
  <c r="E365" i="9"/>
  <c r="E366" i="9" s="1"/>
  <c r="E353" i="9"/>
  <c r="E339" i="9"/>
  <c r="E333" i="9"/>
  <c r="E322" i="9"/>
  <c r="D307" i="9"/>
  <c r="H306" i="9"/>
  <c r="G306" i="9"/>
  <c r="H305" i="9"/>
  <c r="G305" i="9"/>
  <c r="H304" i="9"/>
  <c r="G304" i="9"/>
  <c r="E261" i="9"/>
  <c r="E260" i="9"/>
  <c r="E237" i="9"/>
  <c r="E204" i="9"/>
  <c r="H198" i="9"/>
  <c r="H197" i="9"/>
  <c r="H196" i="9"/>
  <c r="H195" i="9"/>
  <c r="D179" i="9"/>
  <c r="D68" i="9"/>
  <c r="D63" i="9"/>
  <c r="D62" i="9"/>
</calcChain>
</file>

<file path=xl/sharedStrings.xml><?xml version="1.0" encoding="utf-8"?>
<sst xmlns="http://schemas.openxmlformats.org/spreadsheetml/2006/main" count="795" uniqueCount="451">
  <si>
    <t xml:space="preserve"> </t>
  </si>
  <si>
    <t>提示-1</t>
  </si>
  <si>
    <t>函数的输入规则以“=”开始</t>
  </si>
  <si>
    <t>提示-2</t>
  </si>
  <si>
    <r>
      <rPr>
        <sz val="10"/>
        <rFont val="Arial"/>
        <family val="2"/>
      </rPr>
      <t>所有函数均在</t>
    </r>
    <r>
      <rPr>
        <b/>
        <sz val="10"/>
        <rFont val="Arial"/>
        <family val="2"/>
      </rPr>
      <t>英文</t>
    </r>
    <r>
      <rPr>
        <sz val="10"/>
        <rFont val="Arial"/>
        <family val="2"/>
      </rPr>
      <t>状态下输入</t>
    </r>
  </si>
  <si>
    <t>提示-3</t>
  </si>
  <si>
    <r>
      <rPr>
        <sz val="10"/>
        <rFont val="Arial"/>
        <family val="2"/>
      </rPr>
      <t>文本/日期等非单元格的引用需要加</t>
    </r>
    <r>
      <rPr>
        <b/>
        <sz val="10"/>
        <rFont val="Arial"/>
        <family val="2"/>
      </rPr>
      <t>双引号</t>
    </r>
  </si>
  <si>
    <t>提示-4</t>
  </si>
  <si>
    <r>
      <rPr>
        <sz val="10"/>
        <rFont val="Arial"/>
        <family val="2"/>
      </rPr>
      <t xml:space="preserve">连接符为 </t>
    </r>
    <r>
      <rPr>
        <b/>
        <sz val="10"/>
        <rFont val="Arial"/>
        <family val="2"/>
      </rPr>
      <t>&amp;</t>
    </r>
  </si>
  <si>
    <t>No-1</t>
  </si>
  <si>
    <t>And</t>
  </si>
  <si>
    <t>场景</t>
  </si>
  <si>
    <t>判定所有条件的真假，当所有条件都为真，返回True，有一个为假，返回FALSE</t>
  </si>
  <si>
    <t>语法</t>
  </si>
  <si>
    <r>
      <rPr>
        <sz val="10"/>
        <rFont val="Arial"/>
        <family val="2"/>
      </rPr>
      <t xml:space="preserve"> =AND(</t>
    </r>
    <r>
      <rPr>
        <sz val="10"/>
        <rFont val="宋体"/>
        <family val="3"/>
        <charset val="134"/>
      </rPr>
      <t>条件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，条件</t>
    </r>
    <r>
      <rPr>
        <sz val="10"/>
        <rFont val="Arial"/>
        <family val="2"/>
      </rPr>
      <t>2····)</t>
    </r>
  </si>
  <si>
    <t>案例</t>
  </si>
  <si>
    <t xml:space="preserve"> =AND(1=1,2=2,3=3)</t>
  </si>
  <si>
    <t xml:space="preserve"> =AND(1=1,2=2,3=0)</t>
  </si>
  <si>
    <t>No-2</t>
  </si>
  <si>
    <t>OR</t>
  </si>
  <si>
    <t>判定所有条件的真假，当有一个条件为真，返回TRUE，当所有条件都为假，返回FALSE</t>
  </si>
  <si>
    <t xml:space="preserve"> =OR(条件1，条件2····)</t>
  </si>
  <si>
    <t xml:space="preserve"> =OR(1=0,2=0,3=3)</t>
  </si>
  <si>
    <t xml:space="preserve"> =OR(1=0,2=0,3=0)</t>
  </si>
  <si>
    <t>No-3</t>
  </si>
  <si>
    <t>IF</t>
  </si>
  <si>
    <t>根据指定的判断条件，在正确或错误的状态下，分别返回不同的值</t>
  </si>
  <si>
    <r>
      <rPr>
        <sz val="10"/>
        <rFont val="Arial"/>
        <family val="2"/>
      </rPr>
      <t xml:space="preserve"> =IF(</t>
    </r>
    <r>
      <rPr>
        <sz val="10"/>
        <rFont val="宋体"/>
        <family val="3"/>
        <charset val="134"/>
      </rPr>
      <t>条件，条件为真返回值，条件为假返回值</t>
    </r>
    <r>
      <rPr>
        <sz val="10"/>
        <rFont val="Arial"/>
        <family val="2"/>
      </rPr>
      <t>)</t>
    </r>
  </si>
  <si>
    <t>成绩</t>
  </si>
  <si>
    <r>
      <rPr>
        <sz val="10"/>
        <rFont val="Arial"/>
        <family val="2"/>
      </rPr>
      <t xml:space="preserve"> =IF(E22&lt;80,"</t>
    </r>
    <r>
      <rPr>
        <sz val="10"/>
        <rFont val="宋体"/>
        <family val="3"/>
        <charset val="134"/>
      </rPr>
      <t>良好</t>
    </r>
    <r>
      <rPr>
        <sz val="10"/>
        <rFont val="Arial"/>
        <family val="2"/>
      </rPr>
      <t>","</t>
    </r>
    <r>
      <rPr>
        <sz val="10"/>
        <rFont val="宋体"/>
        <family val="3"/>
        <charset val="134"/>
      </rPr>
      <t>优秀</t>
    </r>
    <r>
      <rPr>
        <sz val="10"/>
        <rFont val="Arial"/>
        <family val="2"/>
      </rPr>
      <t>")</t>
    </r>
  </si>
  <si>
    <t>嵌套</t>
  </si>
  <si>
    <r>
      <rPr>
        <sz val="10"/>
        <rFont val="Arial"/>
        <family val="2"/>
      </rPr>
      <t xml:space="preserve"> =IF( AND(E22&lt;80,E22&gt;60),"</t>
    </r>
    <r>
      <rPr>
        <sz val="10"/>
        <rFont val="宋体"/>
        <family val="3"/>
        <charset val="134"/>
      </rPr>
      <t>良好</t>
    </r>
    <r>
      <rPr>
        <sz val="10"/>
        <rFont val="Arial"/>
        <family val="2"/>
      </rPr>
      <t>","==")</t>
    </r>
  </si>
  <si>
    <r>
      <rPr>
        <sz val="10"/>
        <rFont val="Arial"/>
        <family val="2"/>
      </rPr>
      <t xml:space="preserve"> =IF(E22&lt;60,"</t>
    </r>
    <r>
      <rPr>
        <sz val="10"/>
        <rFont val="宋体"/>
        <family val="3"/>
        <charset val="134"/>
      </rPr>
      <t>不及格</t>
    </r>
    <r>
      <rPr>
        <sz val="10"/>
        <rFont val="Arial"/>
        <family val="2"/>
      </rPr>
      <t>",IF(E22&lt;80,"</t>
    </r>
    <r>
      <rPr>
        <sz val="10"/>
        <rFont val="宋体"/>
        <family val="3"/>
        <charset val="134"/>
      </rPr>
      <t>良好</t>
    </r>
    <r>
      <rPr>
        <sz val="10"/>
        <rFont val="Arial"/>
        <family val="2"/>
      </rPr>
      <t>","</t>
    </r>
    <r>
      <rPr>
        <sz val="10"/>
        <rFont val="宋体"/>
        <family val="3"/>
        <charset val="134"/>
      </rPr>
      <t>优秀</t>
    </r>
    <r>
      <rPr>
        <sz val="10"/>
        <rFont val="Arial"/>
        <family val="2"/>
      </rPr>
      <t>"))</t>
    </r>
  </si>
  <si>
    <t>No-4</t>
  </si>
  <si>
    <t>LEFT</t>
  </si>
  <si>
    <t>从左边开始，截取指定位数的字符</t>
  </si>
  <si>
    <t>ee</t>
  </si>
  <si>
    <r>
      <rPr>
        <sz val="10"/>
        <rFont val="Arial"/>
        <family val="2"/>
      </rPr>
      <t xml:space="preserve"> =LEFT(</t>
    </r>
    <r>
      <rPr>
        <sz val="10"/>
        <rFont val="宋体"/>
        <family val="3"/>
        <charset val="134"/>
      </rPr>
      <t>截取对象，截取长度）</t>
    </r>
  </si>
  <si>
    <t>对象</t>
  </si>
  <si>
    <t>2018_09</t>
  </si>
  <si>
    <t xml:space="preserve"> =LEFT(E30,4)</t>
  </si>
  <si>
    <t xml:space="preserve"> =LEFT(E30,4)+0</t>
  </si>
  <si>
    <t>No-5</t>
  </si>
  <si>
    <t>RIGHT</t>
  </si>
  <si>
    <t>从右边开始，截取指定位数的字符</t>
  </si>
  <si>
    <r>
      <rPr>
        <sz val="10"/>
        <rFont val="Arial"/>
        <family val="2"/>
      </rPr>
      <t xml:space="preserve"> =right(</t>
    </r>
    <r>
      <rPr>
        <sz val="10"/>
        <rFont val="宋体"/>
        <family val="3"/>
        <charset val="134"/>
      </rPr>
      <t>截取对象，截取长度）</t>
    </r>
  </si>
  <si>
    <t xml:space="preserve"> =RIGHT(E37,5)</t>
  </si>
  <si>
    <t xml:space="preserve"> =RIGHT(E37,5)+0</t>
  </si>
  <si>
    <t>No-6</t>
  </si>
  <si>
    <t>MID</t>
  </si>
  <si>
    <t>从左边指定字符位置开始，截取指定位数的字符</t>
  </si>
  <si>
    <t xml:space="preserve"> =MID(截取对象，开始字段位置，截取长度）</t>
  </si>
  <si>
    <t>I Love You</t>
  </si>
  <si>
    <t xml:space="preserve"> =MID(E44,3,4)</t>
  </si>
  <si>
    <t>你拉客的</t>
  </si>
  <si>
    <t xml:space="preserve"> =MID(E45,2,2)&amp;0</t>
  </si>
  <si>
    <t>No-7</t>
  </si>
  <si>
    <t>LEN</t>
  </si>
  <si>
    <t>返回指定对象的字符个数</t>
  </si>
  <si>
    <r>
      <rPr>
        <sz val="10"/>
        <rFont val="Arial"/>
        <family val="2"/>
      </rPr>
      <t xml:space="preserve"> =LEN(</t>
    </r>
    <r>
      <rPr>
        <sz val="10"/>
        <rFont val="宋体"/>
        <family val="3"/>
        <charset val="134"/>
      </rPr>
      <t>指定对象）</t>
    </r>
  </si>
  <si>
    <r>
      <rPr>
        <sz val="10"/>
        <rFont val="Arial"/>
        <family val="2"/>
      </rPr>
      <t>2,780</t>
    </r>
    <r>
      <rPr>
        <sz val="10"/>
        <rFont val="宋体"/>
        <family val="3"/>
        <charset val="134"/>
      </rPr>
      <t>离开</t>
    </r>
  </si>
  <si>
    <t xml:space="preserve"> =LEN(E51)  --7</t>
  </si>
  <si>
    <t xml:space="preserve">  =LENB(E51)  --9</t>
  </si>
  <si>
    <t>No-8</t>
  </si>
  <si>
    <t>LOWER</t>
  </si>
  <si>
    <t>将指定对象中所有字母转换成小写</t>
  </si>
  <si>
    <t xml:space="preserve"> =LOWER(指定对象）</t>
  </si>
  <si>
    <t>张三 Zhang, SAN</t>
  </si>
  <si>
    <t xml:space="preserve"> =LOWER(E57)</t>
  </si>
  <si>
    <t>No-9</t>
  </si>
  <si>
    <t>UPPER</t>
  </si>
  <si>
    <t>将指定对象中所有字母转换成大写</t>
  </si>
  <si>
    <t xml:space="preserve"> =UPPER(指定对象）</t>
  </si>
  <si>
    <r>
      <rPr>
        <sz val="10"/>
        <rFont val="宋体"/>
        <family val="3"/>
        <charset val="134"/>
      </rPr>
      <t>张三</t>
    </r>
    <r>
      <rPr>
        <sz val="10"/>
        <rFont val="Arial"/>
        <family val="2"/>
      </rPr>
      <t xml:space="preserve"> Zhang, SAN</t>
    </r>
  </si>
  <si>
    <t>No-10</t>
  </si>
  <si>
    <t>PROPER</t>
  </si>
  <si>
    <t>将指定对象中各英文单词的开头转换成大写，其余转换成小写</t>
  </si>
  <si>
    <t xml:space="preserve"> =PROPER(指定对象）</t>
  </si>
  <si>
    <t>No-11</t>
  </si>
  <si>
    <t>FIND</t>
  </si>
  <si>
    <t>在指定对象中，查找另一个指定字符的起始位置 (区分大小写)</t>
  </si>
  <si>
    <r>
      <rPr>
        <sz val="10"/>
        <rFont val="Arial"/>
        <family val="2"/>
      </rPr>
      <t xml:space="preserve"> =FIND(</t>
    </r>
    <r>
      <rPr>
        <sz val="10"/>
        <rFont val="宋体"/>
        <family val="3"/>
        <charset val="134"/>
      </rPr>
      <t>指定查找字符，指定查找对象，</t>
    </r>
    <r>
      <rPr>
        <sz val="10"/>
        <rFont val="Arial"/>
        <family val="2"/>
      </rPr>
      <t>[</t>
    </r>
    <r>
      <rPr>
        <i/>
        <sz val="10"/>
        <rFont val="宋体"/>
        <family val="3"/>
        <charset val="134"/>
      </rPr>
      <t>起始查找位置</t>
    </r>
    <r>
      <rPr>
        <sz val="10"/>
        <rFont val="Arial"/>
        <family val="2"/>
      </rPr>
      <t>])</t>
    </r>
  </si>
  <si>
    <r>
      <rPr>
        <sz val="10"/>
        <rFont val="Arial"/>
        <family val="2"/>
      </rPr>
      <t>Li, B</t>
    </r>
    <r>
      <rPr>
        <b/>
        <sz val="10"/>
        <color rgb="FFFF0000"/>
        <rFont val="Arial"/>
        <family val="2"/>
      </rPr>
      <t>in</t>
    </r>
    <r>
      <rPr>
        <sz val="10"/>
        <rFont val="Arial"/>
        <family val="2"/>
      </rPr>
      <t>gb</t>
    </r>
    <r>
      <rPr>
        <b/>
        <sz val="10"/>
        <color rgb="FFFF0000"/>
        <rFont val="Arial"/>
        <family val="2"/>
      </rPr>
      <t>i</t>
    </r>
    <r>
      <rPr>
        <sz val="10"/>
        <rFont val="Arial"/>
        <family val="2"/>
      </rPr>
      <t>ng</t>
    </r>
  </si>
  <si>
    <t xml:space="preserve"> =FIND("in",E75)</t>
  </si>
  <si>
    <t xml:space="preserve"> =FIND("n",E75)</t>
  </si>
  <si>
    <t xml:space="preserve"> =FIND("n",E75,10)</t>
  </si>
  <si>
    <t>No-12</t>
  </si>
  <si>
    <t>SEARCH</t>
  </si>
  <si>
    <t>在指定对象中，查找另一个指定字符的起始位置 (不区分大小写)</t>
  </si>
  <si>
    <r>
      <rPr>
        <sz val="10"/>
        <rFont val="Arial"/>
        <family val="2"/>
      </rPr>
      <t xml:space="preserve"> =SEARCH(指定查找字符，指定查找对象，[</t>
    </r>
    <r>
      <rPr>
        <i/>
        <sz val="10"/>
        <rFont val="Arial"/>
        <family val="2"/>
      </rPr>
      <t>起始查找位置</t>
    </r>
    <r>
      <rPr>
        <sz val="10"/>
        <rFont val="Arial"/>
        <family val="2"/>
      </rPr>
      <t>])</t>
    </r>
  </si>
  <si>
    <t>Li, Bingbing</t>
  </si>
  <si>
    <t xml:space="preserve"> =SEARCH("bing",E82)</t>
  </si>
  <si>
    <t xml:space="preserve"> =SEARCH("bing",E82,6)</t>
  </si>
  <si>
    <t>No-13</t>
  </si>
  <si>
    <t>REPT</t>
  </si>
  <si>
    <t>将指定的对象，重复多少次</t>
  </si>
  <si>
    <t xml:space="preserve"> =REPT(指定对象，重复次数）</t>
  </si>
  <si>
    <t>加油！</t>
  </si>
  <si>
    <t xml:space="preserve"> =REPT(E89,6)</t>
  </si>
  <si>
    <t>No-14</t>
  </si>
  <si>
    <t>REPLACE</t>
  </si>
  <si>
    <t>将指定的对象中指定位置和长度的内容进行替换</t>
  </si>
  <si>
    <t xml:space="preserve"> =REPLACE(指定对象，开始位置，指定长度，替换内容）</t>
  </si>
  <si>
    <t>身份证</t>
  </si>
  <si>
    <t>110326196607138469</t>
  </si>
  <si>
    <t xml:space="preserve"> =REPLACE(E95,7,8,"********")</t>
  </si>
  <si>
    <t xml:space="preserve"> =REPLACE(E97,3,2,"99")</t>
  </si>
  <si>
    <t>No-15</t>
  </si>
  <si>
    <t>SUBSTITUE</t>
  </si>
  <si>
    <t>将指定的对象中指定对象进行替换</t>
  </si>
  <si>
    <r>
      <rPr>
        <sz val="10"/>
        <rFont val="Arial"/>
        <family val="2"/>
      </rPr>
      <t xml:space="preserve"> =SUBSTITUE(</t>
    </r>
    <r>
      <rPr>
        <sz val="10"/>
        <rFont val="宋体"/>
        <family val="3"/>
        <charset val="134"/>
      </rPr>
      <t>指定对象，要替换的内容，替换后的内容，</t>
    </r>
    <r>
      <rPr>
        <i/>
        <sz val="10"/>
        <rFont val="Arial"/>
        <family val="2"/>
      </rPr>
      <t>[</t>
    </r>
    <r>
      <rPr>
        <i/>
        <sz val="10"/>
        <rFont val="宋体"/>
        <family val="3"/>
        <charset val="134"/>
      </rPr>
      <t>第几个开始替换</t>
    </r>
    <r>
      <rPr>
        <i/>
        <sz val="10"/>
        <rFont val="Arial"/>
        <family val="2"/>
      </rPr>
      <t>]</t>
    </r>
    <r>
      <rPr>
        <sz val="10"/>
        <rFont val="宋体"/>
        <family val="3"/>
        <charset val="134"/>
      </rPr>
      <t>）</t>
    </r>
  </si>
  <si>
    <t xml:space="preserve"> =SUBSTITUTE(E101,9,"*")</t>
  </si>
  <si>
    <t xml:space="preserve"> =SUBSTITUTE(E101,9,"*",2)</t>
  </si>
  <si>
    <t xml:space="preserve"> =SUBSTITUTE(E101,MID(E101,7,8),"********")</t>
  </si>
  <si>
    <t>No-16</t>
  </si>
  <si>
    <t>ABS</t>
  </si>
  <si>
    <t>绝对值</t>
  </si>
  <si>
    <t xml:space="preserve"> =ABS(对象)</t>
  </si>
  <si>
    <t>数字</t>
  </si>
  <si>
    <t xml:space="preserve"> =ABS(E109)</t>
  </si>
  <si>
    <t>No-17</t>
  </si>
  <si>
    <t>ROUND</t>
  </si>
  <si>
    <t>四舍五入</t>
  </si>
  <si>
    <t xml:space="preserve"> =ROUND(对象，保留小数位数)</t>
  </si>
  <si>
    <t xml:space="preserve"> =ROUND(E115,-1)</t>
  </si>
  <si>
    <t>No-18</t>
  </si>
  <si>
    <t>ROUNDUP</t>
  </si>
  <si>
    <t>向上保留</t>
  </si>
  <si>
    <t xml:space="preserve"> =ROUNDUP(对象，保留小数位数)</t>
  </si>
  <si>
    <t xml:space="preserve"> =ROUNDUP(E121,1)</t>
  </si>
  <si>
    <t>No-19</t>
  </si>
  <si>
    <t>ROUNDDOWN</t>
  </si>
  <si>
    <t>向下保留</t>
  </si>
  <si>
    <t xml:space="preserve"> =ROUNDDOWN(对象，保留小数位数)</t>
  </si>
  <si>
    <t xml:space="preserve"> =ROUNDDOWN(E127,1)</t>
  </si>
  <si>
    <t>No-20</t>
  </si>
  <si>
    <t>EVEN</t>
  </si>
  <si>
    <t>向上舍入到最近的偶数</t>
  </si>
  <si>
    <t xml:space="preserve"> =EVEN(对象)</t>
  </si>
  <si>
    <t xml:space="preserve"> =EVEN(E133)</t>
  </si>
  <si>
    <t xml:space="preserve"> =EVEN(E135)</t>
  </si>
  <si>
    <t>No-21</t>
  </si>
  <si>
    <t>ODD</t>
  </si>
  <si>
    <t>向上舍入到最近的奇数</t>
  </si>
  <si>
    <t xml:space="preserve"> =ODD(对象)</t>
  </si>
  <si>
    <t xml:space="preserve"> =ODD(E141)</t>
  </si>
  <si>
    <t xml:space="preserve"> =ODD(E143)</t>
  </si>
  <si>
    <t>No-22</t>
  </si>
  <si>
    <t>INT</t>
  </si>
  <si>
    <r>
      <rPr>
        <sz val="10"/>
        <rFont val="Arial"/>
        <family val="2"/>
      </rPr>
      <t xml:space="preserve"> =INT(</t>
    </r>
    <r>
      <rPr>
        <sz val="10"/>
        <rFont val="宋体"/>
        <family val="3"/>
        <charset val="134"/>
      </rPr>
      <t>对象</t>
    </r>
    <r>
      <rPr>
        <sz val="10"/>
        <rFont val="Arial"/>
        <family val="2"/>
      </rPr>
      <t>)</t>
    </r>
  </si>
  <si>
    <t xml:space="preserve"> =INT(E148)</t>
  </si>
  <si>
    <t>No-23</t>
  </si>
  <si>
    <t>TRUNC</t>
  </si>
  <si>
    <t>将数字的小数部分截去，返回整数</t>
  </si>
  <si>
    <r>
      <rPr>
        <sz val="10"/>
        <rFont val="Arial"/>
        <family val="2"/>
      </rPr>
      <t xml:space="preserve"> =TRUNC(</t>
    </r>
    <r>
      <rPr>
        <sz val="10"/>
        <rFont val="宋体"/>
        <family val="3"/>
        <charset val="134"/>
      </rPr>
      <t>对象</t>
    </r>
    <r>
      <rPr>
        <sz val="10"/>
        <rFont val="Arial"/>
        <family val="2"/>
      </rPr>
      <t>)</t>
    </r>
  </si>
  <si>
    <t xml:space="preserve"> =TRUNC(E153,0)</t>
  </si>
  <si>
    <t>No-24</t>
  </si>
  <si>
    <t>TRIM</t>
  </si>
  <si>
    <r>
      <rPr>
        <b/>
        <sz val="10"/>
        <rFont val="宋体"/>
        <family val="3"/>
        <charset val="134"/>
      </rPr>
      <t>去掉对象中的空格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除了单词之间的单个空格外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清除文本中所有的空格</t>
    </r>
  </si>
  <si>
    <t xml:space="preserve"> “     He          llo       ”</t>
  </si>
  <si>
    <r>
      <rPr>
        <sz val="10"/>
        <rFont val="Arial"/>
        <family val="2"/>
      </rPr>
      <t xml:space="preserve"> =TRIM(</t>
    </r>
    <r>
      <rPr>
        <sz val="10"/>
        <rFont val="宋体"/>
        <family val="3"/>
        <charset val="134"/>
      </rPr>
      <t>对象</t>
    </r>
    <r>
      <rPr>
        <sz val="10"/>
        <rFont val="Arial"/>
        <family val="2"/>
      </rPr>
      <t xml:space="preserve">)  </t>
    </r>
    <r>
      <rPr>
        <sz val="10"/>
        <rFont val="宋体"/>
        <family val="3"/>
        <charset val="134"/>
      </rPr>
      <t>连续空格保留一个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删除其他空格</t>
    </r>
  </si>
  <si>
    <t xml:space="preserve"> =TRIM(F157)</t>
  </si>
  <si>
    <t>“ He llo ”</t>
  </si>
  <si>
    <t>No-25</t>
  </si>
  <si>
    <t>POWER</t>
  </si>
  <si>
    <t>返回对象以指定数字的乘幂</t>
  </si>
  <si>
    <t xml:space="preserve"> =POWER(对象，指定数字的乘幂)</t>
  </si>
  <si>
    <t xml:space="preserve"> =POWER(4,3)</t>
  </si>
  <si>
    <t xml:space="preserve"> =POWER(4,1/2)</t>
  </si>
  <si>
    <t>No-26</t>
  </si>
  <si>
    <t>^</t>
  </si>
  <si>
    <t xml:space="preserve"> =对象^指定数字的乘幂</t>
  </si>
  <si>
    <t xml:space="preserve"> =4^2</t>
  </si>
  <si>
    <t xml:space="preserve"> =4^1/2</t>
  </si>
  <si>
    <t>No-27</t>
  </si>
  <si>
    <t>PRODUCT</t>
  </si>
  <si>
    <t>返回序列的乘积</t>
  </si>
  <si>
    <t xml:space="preserve"> =PRODUCT(数字1，数字2···)</t>
  </si>
  <si>
    <t xml:space="preserve"> =PRODUCT(1,2,3,4)</t>
  </si>
  <si>
    <t xml:space="preserve"> =PRODUCT(E174:F175)</t>
  </si>
  <si>
    <t>No-28</t>
  </si>
  <si>
    <t>MOD</t>
  </si>
  <si>
    <t>返回除法的余数</t>
  </si>
  <si>
    <t xml:space="preserve"> =MOD(被除数，除数)</t>
  </si>
  <si>
    <t>110326196607138489</t>
  </si>
  <si>
    <r>
      <rPr>
        <sz val="10"/>
        <rFont val="Arial"/>
        <family val="2"/>
      </rPr>
      <t xml:space="preserve"> =IF(MOD(MID(E182,17,1),2)=0,"</t>
    </r>
    <r>
      <rPr>
        <sz val="10"/>
        <rFont val="宋体"/>
        <family val="3"/>
        <charset val="134"/>
      </rPr>
      <t>女</t>
    </r>
    <r>
      <rPr>
        <sz val="10"/>
        <rFont val="Arial"/>
        <family val="2"/>
      </rPr>
      <t>","</t>
    </r>
    <r>
      <rPr>
        <sz val="10"/>
        <rFont val="宋体"/>
        <family val="3"/>
        <charset val="134"/>
      </rPr>
      <t>男</t>
    </r>
    <r>
      <rPr>
        <sz val="10"/>
        <rFont val="Arial"/>
        <family val="2"/>
      </rPr>
      <t>")</t>
    </r>
  </si>
  <si>
    <t>No-29</t>
  </si>
  <si>
    <t>RAND</t>
  </si>
  <si>
    <t>返回0-1之间的随机数</t>
  </si>
  <si>
    <t xml:space="preserve"> =RAND()</t>
  </si>
  <si>
    <t xml:space="preserve"> =ROUND(RAND()*100,2)</t>
  </si>
  <si>
    <t>1-100</t>
  </si>
  <si>
    <t>No-30</t>
  </si>
  <si>
    <t>RANDBETWEEN</t>
  </si>
  <si>
    <t>返回指定区间的随机整数</t>
  </si>
  <si>
    <r>
      <rPr>
        <sz val="10"/>
        <rFont val="Arial"/>
        <family val="2"/>
      </rPr>
      <t xml:space="preserve"> =RANDBETWEEN(</t>
    </r>
    <r>
      <rPr>
        <sz val="10"/>
        <rFont val="宋体"/>
        <family val="3"/>
        <charset val="134"/>
      </rPr>
      <t>开始数字，结束数字</t>
    </r>
    <r>
      <rPr>
        <sz val="10"/>
        <rFont val="Arial"/>
        <family val="2"/>
      </rPr>
      <t>)</t>
    </r>
  </si>
  <si>
    <t xml:space="preserve"> =RANDBETWEEN(50,100)</t>
  </si>
  <si>
    <t xml:space="preserve"> =RANDBETWEEN(10,100)/10</t>
  </si>
  <si>
    <t>语文</t>
  </si>
  <si>
    <t>No-31</t>
  </si>
  <si>
    <t>RANK</t>
  </si>
  <si>
    <t>排名，返回一列数字的数字排位</t>
  </si>
  <si>
    <t>数学</t>
  </si>
  <si>
    <r>
      <rPr>
        <sz val="10"/>
        <rFont val="Arial"/>
        <family val="2"/>
      </rPr>
      <t xml:space="preserve"> =RANK(</t>
    </r>
    <r>
      <rPr>
        <sz val="10"/>
        <rFont val="宋体"/>
        <family val="3"/>
        <charset val="134"/>
      </rPr>
      <t>数值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引用，排序方式</t>
    </r>
    <r>
      <rPr>
        <sz val="10"/>
        <rFont val="Arial"/>
        <family val="2"/>
      </rPr>
      <t xml:space="preserve"> 0</t>
    </r>
    <r>
      <rPr>
        <sz val="10"/>
        <rFont val="宋体"/>
        <family val="3"/>
        <charset val="134"/>
      </rPr>
      <t>降序，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升序</t>
    </r>
    <r>
      <rPr>
        <sz val="10"/>
        <rFont val="Arial"/>
        <family val="2"/>
      </rPr>
      <t>)</t>
    </r>
  </si>
  <si>
    <t>英语</t>
  </si>
  <si>
    <t>地理</t>
  </si>
  <si>
    <t>No-32</t>
  </si>
  <si>
    <t>SUM</t>
  </si>
  <si>
    <t>求和</t>
  </si>
  <si>
    <t xml:space="preserve"> =SUM(数字1，数字2，数字3) </t>
  </si>
  <si>
    <t xml:space="preserve"> =SUM(区域)</t>
  </si>
  <si>
    <t>No-33</t>
  </si>
  <si>
    <t>SUMIF</t>
  </si>
  <si>
    <t>单条件求和</t>
  </si>
  <si>
    <t xml:space="preserve"> =SUMIF(条件区域，条件，求和区域)</t>
  </si>
  <si>
    <t>No-34</t>
  </si>
  <si>
    <t>SUMIFS</t>
  </si>
  <si>
    <t>多条件求和</t>
  </si>
  <si>
    <t xml:space="preserve"> =SUMIFS(求和区域，条件区域-1，条件-1，条件区域-2，条件-2···）</t>
  </si>
  <si>
    <t>No-35</t>
  </si>
  <si>
    <t>AVERAGE</t>
  </si>
  <si>
    <t>平均值</t>
  </si>
  <si>
    <t xml:space="preserve"> =AVERAGE(数字1，数字2，数字3) </t>
  </si>
  <si>
    <t xml:space="preserve"> =AVERAGE(区域)</t>
  </si>
  <si>
    <t>No-36</t>
  </si>
  <si>
    <t>AVERAGEIF</t>
  </si>
  <si>
    <t>单条件平均值</t>
  </si>
  <si>
    <t xml:space="preserve"> =AVERAGEIF(条件区域，条件，平均值区域)</t>
  </si>
  <si>
    <t>No-37</t>
  </si>
  <si>
    <t>AVERAGEIFS</t>
  </si>
  <si>
    <t>多条件平均值</t>
  </si>
  <si>
    <t xml:space="preserve"> =AVERAGEIFS(平均值区域，条件区域-1，条件-1，条件区域-2，条件-2···）</t>
  </si>
  <si>
    <t>No-38</t>
  </si>
  <si>
    <t>AVERAGEA</t>
  </si>
  <si>
    <t>平均值（会统计非数字型对象，文本计为0，TRUE为1，FALSE为0，空白不参与统计）</t>
  </si>
  <si>
    <t xml:space="preserve"> =AVERAGEA(D238:D241)</t>
  </si>
  <si>
    <t>No-39</t>
  </si>
  <si>
    <t>COUNT</t>
  </si>
  <si>
    <t>统计个数(数字型)</t>
  </si>
  <si>
    <t xml:space="preserve"> =COUNT(区域) </t>
  </si>
  <si>
    <t xml:space="preserve"> =COUNT(E244:E247)</t>
  </si>
  <si>
    <t>No-40</t>
  </si>
  <si>
    <t>COUNTIF</t>
  </si>
  <si>
    <t>单条件统计个数</t>
  </si>
  <si>
    <t xml:space="preserve"> =COUNTIF(条件区域，条件)</t>
  </si>
  <si>
    <t>No-41</t>
  </si>
  <si>
    <t>COUNTIFS</t>
  </si>
  <si>
    <t>多条件统计个数</t>
  </si>
  <si>
    <t xml:space="preserve"> =COUNTIFS(条件区域-1，条件-1，条件区域-2，条件-2···）</t>
  </si>
  <si>
    <t>No-42</t>
  </si>
  <si>
    <t>COUNTA</t>
  </si>
  <si>
    <t>统计个数（会统计非数字型对象，空白不参与统计）</t>
  </si>
  <si>
    <t xml:space="preserve"> =COUNTA(区域)</t>
  </si>
  <si>
    <t>No-43</t>
  </si>
  <si>
    <t>COUNTBLANK</t>
  </si>
  <si>
    <t>统计空白个数</t>
  </si>
  <si>
    <t xml:space="preserve"> =COUNTBLANK(区域)</t>
  </si>
  <si>
    <t xml:space="preserve"> =COUNTBLANK(D269:D272)</t>
  </si>
  <si>
    <t xml:space="preserve"> =COUNT(D269:D272)</t>
  </si>
  <si>
    <t xml:space="preserve"> =COUNTA(D269:D272)</t>
  </si>
  <si>
    <t>No-44</t>
  </si>
  <si>
    <t>MAX</t>
  </si>
  <si>
    <t>最大值</t>
  </si>
  <si>
    <r>
      <rPr>
        <sz val="10"/>
        <rFont val="Arial"/>
        <family val="2"/>
      </rPr>
      <t xml:space="preserve"> =MAX(</t>
    </r>
    <r>
      <rPr>
        <sz val="10"/>
        <rFont val="宋体"/>
        <family val="3"/>
        <charset val="134"/>
      </rPr>
      <t>区域</t>
    </r>
    <r>
      <rPr>
        <sz val="10"/>
        <rFont val="Arial"/>
        <family val="2"/>
      </rPr>
      <t>)</t>
    </r>
  </si>
  <si>
    <t xml:space="preserve"> =MAX(E275:F276)</t>
  </si>
  <si>
    <t>No-45</t>
  </si>
  <si>
    <t>MIN</t>
  </si>
  <si>
    <t>最小值</t>
  </si>
  <si>
    <t xml:space="preserve">    </t>
  </si>
  <si>
    <t xml:space="preserve"> =MIN(E275:F276)</t>
  </si>
  <si>
    <t>No-46</t>
  </si>
  <si>
    <t>MEDIAN</t>
  </si>
  <si>
    <t>中值</t>
  </si>
  <si>
    <t>中间值，奇数</t>
  </si>
  <si>
    <t xml:space="preserve"> =MEDIAN(区域)</t>
  </si>
  <si>
    <t xml:space="preserve">偶数，取中间两个数的平均值 </t>
  </si>
  <si>
    <t>No-47</t>
  </si>
  <si>
    <t>MAXA</t>
  </si>
  <si>
    <r>
      <rPr>
        <sz val="10"/>
        <rFont val="宋体"/>
        <family val="3"/>
        <charset val="134"/>
      </rPr>
      <t>最大值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会统计非数字型对象，文本是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0)</t>
    </r>
  </si>
  <si>
    <t xml:space="preserve"> =MAXA(区域)</t>
  </si>
  <si>
    <t xml:space="preserve"> =MAX(D289:D292)</t>
  </si>
  <si>
    <t xml:space="preserve"> =MAXA(D289:D292)</t>
  </si>
  <si>
    <t>No-48</t>
  </si>
  <si>
    <t>MINA</t>
  </si>
  <si>
    <r>
      <rPr>
        <sz val="10"/>
        <rFont val="宋体"/>
        <family val="3"/>
        <charset val="134"/>
      </rPr>
      <t>最小值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会统计非数字型对象，文本是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FALSE</t>
    </r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0)</t>
    </r>
  </si>
  <si>
    <t xml:space="preserve"> =MINA(区域)</t>
  </si>
  <si>
    <t xml:space="preserve"> =MIN(D297:D300)</t>
  </si>
  <si>
    <t xml:space="preserve"> =MINA(D297:D300)</t>
  </si>
  <si>
    <t>No-49</t>
  </si>
  <si>
    <t>对应数组元素乘机的和</t>
  </si>
  <si>
    <r>
      <rPr>
        <sz val="10"/>
        <rFont val="Arial"/>
        <family val="2"/>
      </rPr>
      <t xml:space="preserve"> =SUMPRODUCT(</t>
    </r>
    <r>
      <rPr>
        <sz val="10"/>
        <rFont val="宋体"/>
        <family val="3"/>
        <charset val="134"/>
      </rPr>
      <t>区域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，区域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，区域</t>
    </r>
    <r>
      <rPr>
        <sz val="10"/>
        <rFont val="Arial"/>
        <family val="2"/>
      </rPr>
      <t>3···)</t>
    </r>
  </si>
  <si>
    <t>单价</t>
  </si>
  <si>
    <t>数量</t>
  </si>
  <si>
    <t>折扣</t>
  </si>
  <si>
    <t xml:space="preserve"> =SUMPRODUCT(D306:D308,E306:E308,F306:F308)</t>
  </si>
  <si>
    <t>No-51</t>
  </si>
  <si>
    <t>TODAY</t>
  </si>
  <si>
    <t>自动获取当天日期</t>
  </si>
  <si>
    <t xml:space="preserve"> =TODAY()</t>
  </si>
  <si>
    <t>No-52</t>
  </si>
  <si>
    <t>NOW</t>
  </si>
  <si>
    <t>自动获取当天日期和时间</t>
  </si>
  <si>
    <t xml:space="preserve"> =NOW()</t>
  </si>
  <si>
    <t>No-53</t>
  </si>
  <si>
    <t>DATE</t>
  </si>
  <si>
    <t>将提取的数字变为日期格式进行显示。</t>
  </si>
  <si>
    <t>DATE(year,month,day)</t>
  </si>
  <si>
    <t xml:space="preserve"> =DATE(2020,3,23)</t>
  </si>
  <si>
    <t>No-54</t>
  </si>
  <si>
    <t>DAY</t>
  </si>
  <si>
    <t>返回日期中的日</t>
  </si>
  <si>
    <t xml:space="preserve"> =DAY()</t>
  </si>
  <si>
    <t xml:space="preserve"> =DAY(E334)</t>
  </si>
  <si>
    <t>No-55</t>
  </si>
  <si>
    <t>MONTH</t>
  </si>
  <si>
    <t>返回日期中的月</t>
  </si>
  <si>
    <t xml:space="preserve"> =MONTH()</t>
  </si>
  <si>
    <t xml:space="preserve"> =MONTH(E340)</t>
  </si>
  <si>
    <t>No-56</t>
  </si>
  <si>
    <t>YEAR</t>
  </si>
  <si>
    <t>返回日期中的年</t>
  </si>
  <si>
    <t xml:space="preserve"> =YEAR()</t>
  </si>
  <si>
    <t xml:space="preserve"> =YEAR(E346)</t>
  </si>
  <si>
    <t>No-57</t>
  </si>
  <si>
    <t>DAYS</t>
  </si>
  <si>
    <t>返回两个日期之间的天数</t>
  </si>
  <si>
    <r>
      <rPr>
        <sz val="10"/>
        <rFont val="Arial"/>
        <family val="2"/>
      </rPr>
      <t xml:space="preserve"> =DAYS(</t>
    </r>
    <r>
      <rPr>
        <sz val="10"/>
        <rFont val="宋体"/>
        <family val="3"/>
        <charset val="134"/>
      </rPr>
      <t>结束日期，开始日期</t>
    </r>
    <r>
      <rPr>
        <sz val="10"/>
        <rFont val="Arial"/>
        <family val="2"/>
      </rPr>
      <t>)</t>
    </r>
  </si>
  <si>
    <t xml:space="preserve"> =DAYS(E353,E352)</t>
  </si>
  <si>
    <t xml:space="preserve"> =DAYS(E352,E353)</t>
  </si>
  <si>
    <t>No-58</t>
  </si>
  <si>
    <t>DATEDIF</t>
  </si>
  <si>
    <r>
      <rPr>
        <sz val="10"/>
        <rFont val="宋体"/>
        <family val="3"/>
        <charset val="134"/>
      </rPr>
      <t>计算两个日期之间的天数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年数</t>
    </r>
  </si>
  <si>
    <t>隐藏函数(帮助)</t>
  </si>
  <si>
    <t xml:space="preserve"> =DATEDIF(开始时间，结束时间，参数) (参数:"Y"整年数，"M"整月数，"D"天数)</t>
  </si>
  <si>
    <t xml:space="preserve"> =DATEDIF(E359,E360,"Y")</t>
  </si>
  <si>
    <t xml:space="preserve"> =DATEDIF(E359,E360,"M")</t>
  </si>
  <si>
    <t xml:space="preserve"> =DATEDIF(E359,E360,"D")</t>
  </si>
  <si>
    <t>No-60</t>
  </si>
  <si>
    <t>EOMONTH</t>
  </si>
  <si>
    <t>返回指定日期往前或往后指定月份的最后一天的日期</t>
  </si>
  <si>
    <r>
      <rPr>
        <sz val="10"/>
        <rFont val="Arial"/>
        <family val="2"/>
      </rPr>
      <t xml:space="preserve"> =EMONTH(</t>
    </r>
    <r>
      <rPr>
        <sz val="10"/>
        <rFont val="宋体"/>
        <family val="3"/>
        <charset val="134"/>
      </rPr>
      <t>指定日期，前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后月份</t>
    </r>
    <r>
      <rPr>
        <sz val="10"/>
        <rFont val="Arial"/>
        <family val="2"/>
      </rPr>
      <t>)</t>
    </r>
  </si>
  <si>
    <t xml:space="preserve"> =EOMONTH(E374,2)</t>
  </si>
  <si>
    <t>No-61</t>
  </si>
  <si>
    <t>WEEKDAY</t>
  </si>
  <si>
    <t>返回周几</t>
  </si>
  <si>
    <r>
      <rPr>
        <sz val="10"/>
        <rFont val="Arial"/>
        <family val="2"/>
      </rPr>
      <t xml:space="preserve"> =WEEKDAY(</t>
    </r>
    <r>
      <rPr>
        <sz val="10"/>
        <rFont val="宋体"/>
        <family val="3"/>
        <charset val="134"/>
      </rPr>
      <t>指定对象，参数</t>
    </r>
    <r>
      <rPr>
        <sz val="10"/>
        <rFont val="Arial"/>
        <family val="2"/>
      </rPr>
      <t>)</t>
    </r>
  </si>
  <si>
    <t xml:space="preserve"> =WEEKDAY(TODAY())</t>
  </si>
  <si>
    <t>No-62</t>
  </si>
  <si>
    <t>TEXT</t>
  </si>
  <si>
    <t>将对象转换为指定的格式</t>
  </si>
  <si>
    <r>
      <rPr>
        <sz val="10"/>
        <rFont val="Arial"/>
        <family val="2"/>
      </rPr>
      <t xml:space="preserve"> =TEXT(对象，指定格式) </t>
    </r>
    <r>
      <rPr>
        <i/>
        <sz val="10"/>
        <rFont val="Arial"/>
        <family val="2"/>
      </rPr>
      <t>(指定格式常与自定义格式有关，更多格式转换规则详见帮助或自行研究)</t>
    </r>
  </si>
  <si>
    <t xml:space="preserve"> =TEXT(TODAY(),"aaaa")</t>
  </si>
  <si>
    <t>https://baijiahao.baidu.com/s?id=1615357210194597308&amp;wfr=spider&amp;for=pc</t>
  </si>
  <si>
    <t>假期</t>
  </si>
  <si>
    <t>No-64</t>
  </si>
  <si>
    <t>NETWORKDAYS.INL</t>
  </si>
  <si>
    <t>返回两个日期间的完整工作日的天数(可选择参数来指明休息日有几天并指明是哪几天)</t>
  </si>
  <si>
    <r>
      <rPr>
        <sz val="10"/>
        <rFont val="Arial"/>
        <family val="2"/>
      </rPr>
      <t xml:space="preserve"> =NETWORKDAYS.INL(</t>
    </r>
    <r>
      <rPr>
        <sz val="10"/>
        <rFont val="宋体"/>
        <family val="3"/>
        <charset val="134"/>
      </rPr>
      <t>开始日期，结束日期，</t>
    </r>
    <r>
      <rPr>
        <i/>
        <sz val="10"/>
        <rFont val="Arial"/>
        <family val="2"/>
      </rPr>
      <t>[</t>
    </r>
    <r>
      <rPr>
        <i/>
        <sz val="10"/>
        <rFont val="宋体"/>
        <family val="3"/>
        <charset val="134"/>
      </rPr>
      <t>休息日参数</t>
    </r>
    <r>
      <rPr>
        <i/>
        <sz val="10"/>
        <rFont val="Arial"/>
        <family val="2"/>
      </rPr>
      <t>]</t>
    </r>
    <r>
      <rPr>
        <sz val="10"/>
        <rFont val="Arial"/>
        <family val="2"/>
      </rPr>
      <t>,</t>
    </r>
    <r>
      <rPr>
        <i/>
        <sz val="10"/>
        <rFont val="Arial"/>
        <family val="2"/>
      </rPr>
      <t>[</t>
    </r>
    <r>
      <rPr>
        <i/>
        <sz val="10"/>
        <rFont val="宋体"/>
        <family val="3"/>
        <charset val="134"/>
      </rPr>
      <t>假期</t>
    </r>
    <r>
      <rPr>
        <i/>
        <sz val="10"/>
        <rFont val="Arial"/>
        <family val="2"/>
      </rPr>
      <t>]</t>
    </r>
    <r>
      <rPr>
        <sz val="10"/>
        <rFont val="Arial"/>
        <family val="2"/>
      </rPr>
      <t>)</t>
    </r>
  </si>
  <si>
    <t xml:space="preserve"> =NETWORKDAYS.INTL(E400,E401,11)</t>
  </si>
  <si>
    <r>
      <rPr>
        <sz val="10"/>
        <rFont val="Arial"/>
        <family val="2"/>
      </rPr>
      <t xml:space="preserve">11  </t>
    </r>
    <r>
      <rPr>
        <sz val="10"/>
        <rFont val="宋体"/>
        <family val="3"/>
        <charset val="134"/>
      </rPr>
      <t>只有星期日</t>
    </r>
    <r>
      <rPr>
        <sz val="10"/>
        <rFont val="Arial"/>
        <family val="2"/>
      </rPr>
      <t xml:space="preserve"> </t>
    </r>
  </si>
  <si>
    <t xml:space="preserve"> =NETWORKDAYS.INTL(E400,E401,11,E402:E403)</t>
  </si>
  <si>
    <t>No-65</t>
  </si>
  <si>
    <t>WORKDAY</t>
  </si>
  <si>
    <t>返回指定日期在若干工作日之后或之前的日期</t>
  </si>
  <si>
    <r>
      <rPr>
        <sz val="10"/>
        <rFont val="Arial"/>
        <family val="2"/>
      </rPr>
      <t xml:space="preserve"> =WORKDAY(开始日期，天数，</t>
    </r>
    <r>
      <rPr>
        <i/>
        <sz val="10"/>
        <rFont val="Arial"/>
        <family val="2"/>
      </rPr>
      <t>[假期]</t>
    </r>
    <r>
      <rPr>
        <sz val="10"/>
        <rFont val="Arial"/>
        <family val="2"/>
      </rPr>
      <t>)</t>
    </r>
  </si>
  <si>
    <t xml:space="preserve"> =WORKDAY(E410,5)</t>
  </si>
  <si>
    <t xml:space="preserve"> =WORKDAY(E410,5,"2019-9-13")</t>
  </si>
  <si>
    <t>No-66</t>
  </si>
  <si>
    <t>WORKDAY.INL</t>
  </si>
  <si>
    <t>返回指定日期在若干工作日之后或之前的日期(可选择参数来指明休息日有几天并指明是哪几天)</t>
  </si>
  <si>
    <r>
      <rPr>
        <sz val="10"/>
        <rFont val="Arial"/>
        <family val="2"/>
      </rPr>
      <t xml:space="preserve"> =WORKDAYS.INL(开始日期，天数，</t>
    </r>
    <r>
      <rPr>
        <i/>
        <sz val="10"/>
        <rFont val="Arial"/>
        <family val="2"/>
      </rPr>
      <t>[休息日参数]</t>
    </r>
    <r>
      <rPr>
        <sz val="10"/>
        <rFont val="Arial"/>
        <family val="2"/>
      </rPr>
      <t>,</t>
    </r>
    <r>
      <rPr>
        <i/>
        <sz val="10"/>
        <rFont val="Arial"/>
        <family val="2"/>
      </rPr>
      <t>[假期]</t>
    </r>
    <r>
      <rPr>
        <sz val="10"/>
        <rFont val="Arial"/>
        <family val="2"/>
      </rPr>
      <t>)</t>
    </r>
  </si>
  <si>
    <t xml:space="preserve"> =WORKDAY.INTL(E419,6,11)</t>
  </si>
  <si>
    <t xml:space="preserve"> =WORKDAY.INTL(E419,5,11,"2019-9-13")</t>
  </si>
  <si>
    <t xml:space="preserve"> =WORKDAY.INTL(E419,5,11,E420:E421)</t>
  </si>
  <si>
    <t>No-67</t>
  </si>
  <si>
    <t>COLUMN</t>
  </si>
  <si>
    <t>返回列号</t>
  </si>
  <si>
    <t xml:space="preserve"> =COLUMN(对象)</t>
  </si>
  <si>
    <t xml:space="preserve"> =COLUMN(C428)</t>
  </si>
  <si>
    <t>No-68</t>
  </si>
  <si>
    <t>COLUMNS</t>
  </si>
  <si>
    <t>返回对象中包含的列数</t>
  </si>
  <si>
    <t xml:space="preserve"> =COLUMNS(对象)</t>
  </si>
  <si>
    <t xml:space="preserve"> =COLUMNS(D427:G429)</t>
  </si>
  <si>
    <t>No-69</t>
  </si>
  <si>
    <t>ROW</t>
  </si>
  <si>
    <t>返回行号</t>
  </si>
  <si>
    <t xml:space="preserve"> =ROW(对象)</t>
  </si>
  <si>
    <t xml:space="preserve"> =ROW(E437)</t>
  </si>
  <si>
    <t>No-70</t>
  </si>
  <si>
    <t>ROWS</t>
  </si>
  <si>
    <t>返回对象中包含的行数</t>
  </si>
  <si>
    <t xml:space="preserve"> =ROWS(对象)</t>
  </si>
  <si>
    <t xml:space="preserve"> =ROWS(A437:B442)</t>
  </si>
  <si>
    <t>No-71</t>
  </si>
  <si>
    <t>VLOOKUP</t>
  </si>
  <si>
    <t>按照数据的首列，查找指定区域中指定位置的对应结果</t>
  </si>
  <si>
    <t xml:space="preserve"> =VLOOKUP(查找对象，目标区域，目标区域所在列，精确-0或模糊-1)</t>
  </si>
  <si>
    <t>Tips</t>
  </si>
  <si>
    <t>查找对象必须位于目标区域的第一列</t>
  </si>
  <si>
    <t>年份</t>
  </si>
  <si>
    <t>订单编号</t>
  </si>
  <si>
    <t>商品</t>
  </si>
  <si>
    <t>批发价</t>
  </si>
  <si>
    <t>零售价</t>
  </si>
  <si>
    <t>笔记本</t>
  </si>
  <si>
    <t>游戏本</t>
  </si>
  <si>
    <t>平板电脑</t>
  </si>
  <si>
    <t>平板电脑配件</t>
  </si>
  <si>
    <t>台式机</t>
  </si>
  <si>
    <t>服务器/工作站</t>
  </si>
  <si>
    <t>笔记本配件</t>
  </si>
  <si>
    <t>一体机</t>
  </si>
  <si>
    <t>No-72</t>
  </si>
  <si>
    <t>LOOKUP</t>
  </si>
  <si>
    <t>查找</t>
  </si>
  <si>
    <t>语法-1</t>
  </si>
  <si>
    <t xml:space="preserve"> =LOOKUP(查找对象，查找对象所在列，目标值所在列)</t>
  </si>
  <si>
    <t>查找对象所在列必须升序排列</t>
  </si>
  <si>
    <t>啤酒</t>
  </si>
  <si>
    <t>雪碧</t>
  </si>
  <si>
    <t>矿泉水</t>
  </si>
  <si>
    <t>可乐</t>
  </si>
  <si>
    <t xml:space="preserve"> =LOOKUP(E480,E471:E478,H471:H478)</t>
  </si>
  <si>
    <t>https://jingyan.baidu.com/article/91f5db1b7beb441c7f05e3e9.html</t>
  </si>
  <si>
    <t>No-73</t>
  </si>
  <si>
    <t>语法-2</t>
  </si>
  <si>
    <r>
      <rPr>
        <sz val="10"/>
        <rFont val="Arial"/>
        <family val="2"/>
      </rPr>
      <t xml:space="preserve"> =LOOKUP(1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0/((</t>
    </r>
    <r>
      <rPr>
        <sz val="10"/>
        <rFont val="宋体"/>
        <family val="3"/>
        <charset val="134"/>
      </rPr>
      <t>条件</t>
    </r>
    <r>
      <rPr>
        <sz val="10"/>
        <rFont val="Arial"/>
        <family val="2"/>
      </rPr>
      <t>1)*(</t>
    </r>
    <r>
      <rPr>
        <sz val="10"/>
        <rFont val="宋体"/>
        <family val="3"/>
        <charset val="134"/>
      </rPr>
      <t>条件</t>
    </r>
    <r>
      <rPr>
        <sz val="10"/>
        <rFont val="Arial"/>
        <family val="2"/>
      </rPr>
      <t>2)···)</t>
    </r>
    <r>
      <rPr>
        <sz val="10"/>
        <rFont val="宋体"/>
        <family val="3"/>
        <charset val="134"/>
      </rPr>
      <t>，目标值所在列</t>
    </r>
    <r>
      <rPr>
        <sz val="10"/>
        <rFont val="Arial"/>
        <family val="2"/>
      </rPr>
      <t>)</t>
    </r>
  </si>
  <si>
    <t>TIP</t>
  </si>
  <si>
    <t>条件的格式为：查找值=查找值所在的区域</t>
  </si>
  <si>
    <t xml:space="preserve"> =LOOKUP(1,0/((E500=D488:D495)*(E501=F488:F495)),H488:H495)</t>
  </si>
  <si>
    <t>No-74</t>
  </si>
  <si>
    <t>INDEX</t>
  </si>
  <si>
    <t>在指定的区域，返回特定行列交叉的值</t>
  </si>
  <si>
    <r>
      <rPr>
        <sz val="10"/>
        <rFont val="Arial"/>
        <family val="2"/>
      </rPr>
      <t xml:space="preserve"> =INDEX(区域，行号，</t>
    </r>
    <r>
      <rPr>
        <i/>
        <sz val="10"/>
        <rFont val="Arial"/>
        <family val="2"/>
      </rPr>
      <t>[列号]</t>
    </r>
    <r>
      <rPr>
        <sz val="10"/>
        <rFont val="Arial"/>
        <family val="2"/>
      </rPr>
      <t>）</t>
    </r>
  </si>
  <si>
    <t>No-75</t>
  </si>
  <si>
    <t>MATCH</t>
  </si>
  <si>
    <t>返回特定值在特定数组当作的位置</t>
  </si>
  <si>
    <r>
      <rPr>
        <sz val="10"/>
        <rFont val="Arial"/>
        <family val="2"/>
      </rPr>
      <t xml:space="preserve"> =MATCH(</t>
    </r>
    <r>
      <rPr>
        <sz val="10"/>
        <rFont val="宋体"/>
        <family val="3"/>
        <charset val="134"/>
      </rPr>
      <t>查找值，查找值所在区域，</t>
    </r>
    <r>
      <rPr>
        <i/>
        <sz val="10"/>
        <rFont val="Arial"/>
        <family val="2"/>
      </rPr>
      <t>[</t>
    </r>
    <r>
      <rPr>
        <i/>
        <sz val="10"/>
        <rFont val="宋体"/>
        <family val="3"/>
        <charset val="134"/>
      </rPr>
      <t>参数</t>
    </r>
    <r>
      <rPr>
        <i/>
        <sz val="10"/>
        <rFont val="Arial"/>
        <family val="2"/>
      </rPr>
      <t>]</t>
    </r>
    <r>
      <rPr>
        <sz val="10"/>
        <rFont val="Arial"/>
        <family val="2"/>
      </rPr>
      <t>)</t>
    </r>
  </si>
  <si>
    <t>行</t>
  </si>
  <si>
    <t>内容</t>
  </si>
  <si>
    <t>列</t>
  </si>
  <si>
    <t>结果值</t>
  </si>
  <si>
    <t xml:space="preserve"> =INDEX(D525:I533,MATCH(E535,E525:E533,0),MATCH(E536,D525:I525,0))</t>
  </si>
  <si>
    <t>No-76</t>
  </si>
  <si>
    <t>OFFSET</t>
  </si>
  <si>
    <t>返回起始对象按找偏移位置返回指定的对象或区域</t>
  </si>
  <si>
    <t xml:space="preserve"> =OFFSET(起始对象，偏移行数，偏移列数，结果行数，结果列数）</t>
  </si>
  <si>
    <t xml:space="preserve"> =OFFSET(D543,MATCH(E556,E543:E551,0)-1,MATCH(E557,D543:I543,0)-1,1,1)</t>
  </si>
  <si>
    <r>
      <t>将数字</t>
    </r>
    <r>
      <rPr>
        <b/>
        <sz val="10"/>
        <rFont val="宋体"/>
        <family val="3"/>
        <charset val="134"/>
      </rPr>
      <t>向下</t>
    </r>
    <r>
      <rPr>
        <sz val="10"/>
        <rFont val="宋体"/>
        <family val="3"/>
        <charset val="134"/>
      </rPr>
      <t>舍入到最接近的整数</t>
    </r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</si>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</sst>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_);[Red]\(0\)"/>
    <numFmt numFmtId="177" formatCode="_ * #,##0_ ;_ * \-#,##0_ ;_ * &quot;-&quot;??_ ;_ @_ "/>
  </numFmts>
  <fonts count="25">
    <font>
      <sz val="11"/>
      <color theme="1"/>
      <name val="等线"/>
      <charset val="134"/>
      <scheme val="minor"/>
    </font>
    <font>
      <u/>
      <sz val="16"/>
      <color theme="1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333333"/>
      <name val="Arial"/>
      <family val="2"/>
    </font>
    <font>
      <i/>
      <sz val="9"/>
      <name val="Arial"/>
      <family val="2"/>
    </font>
    <font>
      <u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思源黑体 CN Regular"/>
      <family val="2"/>
      <charset val="134"/>
    </font>
    <font>
      <sz val="10"/>
      <name val="思源黑体 CN Regular"/>
      <family val="2"/>
      <charset val="134"/>
    </font>
    <font>
      <sz val="11"/>
      <color rgb="FF000000"/>
      <name val="思源黑体 CN Regular"/>
      <family val="2"/>
      <charset val="134"/>
    </font>
    <font>
      <sz val="9"/>
      <color theme="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i/>
      <sz val="10"/>
      <name val="宋体"/>
      <family val="3"/>
      <charset val="134"/>
    </font>
    <font>
      <i/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2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/>
  </cellStyleXfs>
  <cellXfs count="56">
    <xf numFmtId="0" fontId="0" fillId="0" borderId="0" xfId="0"/>
    <xf numFmtId="0" fontId="3" fillId="2" borderId="0" xfId="3" applyFill="1" applyProtection="1">
      <protection locked="0"/>
    </xf>
    <xf numFmtId="0" fontId="3" fillId="3" borderId="0" xfId="3" applyFill="1" applyAlignment="1" applyProtection="1">
      <alignment horizontal="center"/>
      <protection locked="0"/>
    </xf>
    <xf numFmtId="0" fontId="3" fillId="2" borderId="1" xfId="3" applyFill="1" applyBorder="1" applyProtection="1">
      <protection locked="0"/>
    </xf>
    <xf numFmtId="0" fontId="3" fillId="0" borderId="0" xfId="3" applyProtection="1">
      <protection locked="0"/>
    </xf>
    <xf numFmtId="0" fontId="3" fillId="3" borderId="0" xfId="3" applyFill="1" applyAlignment="1" applyProtection="1">
      <alignment horizontal="center" vertical="center"/>
      <protection locked="0"/>
    </xf>
    <xf numFmtId="0" fontId="3" fillId="3" borderId="0" xfId="3" applyFill="1" applyAlignment="1" applyProtection="1">
      <alignment vertical="center"/>
      <protection locked="0"/>
    </xf>
    <xf numFmtId="0" fontId="3" fillId="3" borderId="0" xfId="3" applyFill="1" applyProtection="1">
      <protection locked="0"/>
    </xf>
    <xf numFmtId="0" fontId="3" fillId="3" borderId="2" xfId="3" applyFill="1" applyBorder="1" applyAlignment="1" applyProtection="1">
      <alignment vertical="center"/>
      <protection locked="0"/>
    </xf>
    <xf numFmtId="0" fontId="3" fillId="3" borderId="2" xfId="3" applyFill="1" applyBorder="1" applyProtection="1">
      <protection locked="0"/>
    </xf>
    <xf numFmtId="0" fontId="3" fillId="2" borderId="0" xfId="3" applyFill="1" applyAlignment="1" applyProtection="1">
      <alignment horizontal="center"/>
      <protection locked="0"/>
    </xf>
    <xf numFmtId="0" fontId="3" fillId="2" borderId="3" xfId="3" applyFill="1" applyBorder="1" applyAlignment="1" applyProtection="1">
      <alignment horizontal="center"/>
      <protection locked="0"/>
    </xf>
    <xf numFmtId="0" fontId="5" fillId="2" borderId="0" xfId="3" applyFont="1" applyFill="1" applyAlignment="1" applyProtection="1">
      <alignment horizontal="right"/>
      <protection locked="0"/>
    </xf>
    <xf numFmtId="0" fontId="3" fillId="2" borderId="3" xfId="3" applyFill="1" applyBorder="1" applyProtection="1">
      <protection locked="0"/>
    </xf>
    <xf numFmtId="17" fontId="3" fillId="2" borderId="4" xfId="3" applyNumberFormat="1" applyFill="1" applyBorder="1" applyAlignment="1" applyProtection="1">
      <alignment horizontal="center"/>
      <protection locked="0"/>
    </xf>
    <xf numFmtId="176" fontId="3" fillId="2" borderId="0" xfId="3" applyNumberFormat="1" applyFill="1" applyProtection="1">
      <protection locked="0"/>
    </xf>
    <xf numFmtId="177" fontId="3" fillId="2" borderId="3" xfId="1" applyNumberFormat="1" applyFont="1" applyFill="1" applyBorder="1" applyProtection="1">
      <protection locked="0"/>
    </xf>
    <xf numFmtId="177" fontId="3" fillId="2" borderId="3" xfId="3" applyNumberFormat="1" applyFill="1" applyBorder="1" applyProtection="1">
      <protection locked="0"/>
    </xf>
    <xf numFmtId="0" fontId="6" fillId="2" borderId="0" xfId="3" applyFont="1" applyFill="1" applyProtection="1">
      <protection locked="0"/>
    </xf>
    <xf numFmtId="0" fontId="7" fillId="2" borderId="3" xfId="3" applyFont="1" applyFill="1" applyBorder="1" applyProtection="1">
      <protection locked="0"/>
    </xf>
    <xf numFmtId="0" fontId="3" fillId="3" borderId="1" xfId="3" applyFill="1" applyBorder="1" applyProtection="1">
      <protection locked="0"/>
    </xf>
    <xf numFmtId="0" fontId="3" fillId="3" borderId="5" xfId="3" applyFill="1" applyBorder="1" applyProtection="1">
      <protection locked="0"/>
    </xf>
    <xf numFmtId="0" fontId="8" fillId="2" borderId="0" xfId="3" applyFont="1" applyFill="1" applyProtection="1">
      <protection locked="0"/>
    </xf>
    <xf numFmtId="0" fontId="9" fillId="2" borderId="0" xfId="3" applyFont="1" applyFill="1" applyProtection="1">
      <protection locked="0"/>
    </xf>
    <xf numFmtId="0" fontId="10" fillId="2" borderId="0" xfId="3" applyFont="1" applyFill="1" applyProtection="1">
      <protection locked="0"/>
    </xf>
    <xf numFmtId="0" fontId="6" fillId="2" borderId="3" xfId="3" applyFont="1" applyFill="1" applyBorder="1" applyAlignment="1" applyProtection="1">
      <alignment horizontal="center"/>
      <protection locked="0"/>
    </xf>
    <xf numFmtId="0" fontId="6" fillId="2" borderId="0" xfId="3" applyFont="1" applyFill="1" applyAlignment="1" applyProtection="1">
      <alignment horizontal="center"/>
      <protection locked="0"/>
    </xf>
    <xf numFmtId="0" fontId="3" fillId="2" borderId="3" xfId="3" applyFill="1" applyBorder="1" applyAlignment="1" applyProtection="1">
      <alignment horizontal="right"/>
      <protection locked="0"/>
    </xf>
    <xf numFmtId="0" fontId="7" fillId="2" borderId="0" xfId="3" applyFont="1" applyFill="1" applyProtection="1">
      <protection locked="0"/>
    </xf>
    <xf numFmtId="14" fontId="3" fillId="2" borderId="0" xfId="3" applyNumberFormat="1" applyFill="1" applyProtection="1">
      <protection locked="0"/>
    </xf>
    <xf numFmtId="22" fontId="3" fillId="2" borderId="0" xfId="3" applyNumberFormat="1" applyFill="1" applyProtection="1">
      <protection locked="0"/>
    </xf>
    <xf numFmtId="0" fontId="12" fillId="0" borderId="0" xfId="0" applyFont="1"/>
    <xf numFmtId="14" fontId="3" fillId="2" borderId="3" xfId="3" applyNumberFormat="1" applyFill="1" applyBorder="1" applyProtection="1">
      <protection locked="0"/>
    </xf>
    <xf numFmtId="0" fontId="3" fillId="2" borderId="0" xfId="3" applyFill="1" applyAlignment="1" applyProtection="1">
      <alignment horizontal="left"/>
      <protection locked="0"/>
    </xf>
    <xf numFmtId="0" fontId="16" fillId="5" borderId="3" xfId="3" applyFont="1" applyFill="1" applyBorder="1" applyAlignment="1" applyProtection="1">
      <alignment horizontal="center"/>
      <protection locked="0"/>
    </xf>
    <xf numFmtId="0" fontId="17" fillId="2" borderId="3" xfId="3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>
      <alignment horizontal="center" vertical="center"/>
    </xf>
    <xf numFmtId="0" fontId="3" fillId="6" borderId="0" xfId="3" applyFill="1" applyAlignment="1" applyProtection="1">
      <alignment horizontal="center"/>
      <protection locked="0"/>
    </xf>
    <xf numFmtId="0" fontId="3" fillId="4" borderId="3" xfId="3" applyFill="1" applyBorder="1" applyAlignment="1" applyProtection="1">
      <alignment horizontal="center"/>
      <protection locked="0"/>
    </xf>
    <xf numFmtId="0" fontId="14" fillId="0" borderId="0" xfId="2" applyFont="1"/>
    <xf numFmtId="0" fontId="3" fillId="3" borderId="0" xfId="3" applyFill="1" applyAlignment="1" applyProtection="1">
      <alignment horizontal="right"/>
      <protection locked="0"/>
    </xf>
    <xf numFmtId="0" fontId="3" fillId="0" borderId="0" xfId="3" applyAlignment="1" applyProtection="1">
      <alignment horizontal="center"/>
      <protection locked="0"/>
    </xf>
    <xf numFmtId="0" fontId="3" fillId="2" borderId="0" xfId="3" applyFill="1" applyAlignment="1" applyProtection="1">
      <alignment horizontal="right"/>
      <protection locked="0"/>
    </xf>
    <xf numFmtId="0" fontId="6" fillId="2" borderId="0" xfId="3" applyFont="1" applyFill="1" applyAlignment="1" applyProtection="1">
      <alignment horizontal="right"/>
      <protection locked="0"/>
    </xf>
    <xf numFmtId="49" fontId="3" fillId="2" borderId="3" xfId="1" quotePrefix="1" applyNumberFormat="1" applyFont="1" applyFill="1" applyBorder="1" applyAlignment="1" applyProtection="1">
      <alignment horizontal="right"/>
      <protection locked="0"/>
    </xf>
    <xf numFmtId="0" fontId="3" fillId="2" borderId="3" xfId="3" quotePrefix="1" applyFill="1" applyBorder="1" applyProtection="1">
      <protection locked="0"/>
    </xf>
    <xf numFmtId="0" fontId="3" fillId="7" borderId="0" xfId="3" applyFill="1" applyAlignment="1" applyProtection="1">
      <alignment horizontal="center" vertical="center"/>
      <protection locked="0"/>
    </xf>
    <xf numFmtId="0" fontId="3" fillId="7" borderId="2" xfId="3" applyFill="1" applyBorder="1" applyAlignment="1" applyProtection="1">
      <alignment horizontal="center" vertical="center"/>
      <protection locked="0"/>
    </xf>
    <xf numFmtId="0" fontId="4" fillId="7" borderId="0" xfId="3" applyFont="1" applyFill="1" applyAlignment="1" applyProtection="1">
      <alignment horizontal="center"/>
      <protection locked="0"/>
    </xf>
    <xf numFmtId="0" fontId="3" fillId="7" borderId="0" xfId="3" applyFill="1" applyAlignment="1" applyProtection="1">
      <alignment horizontal="center"/>
      <protection locked="0"/>
    </xf>
    <xf numFmtId="0" fontId="13" fillId="7" borderId="0" xfId="3" applyFont="1" applyFill="1" applyAlignment="1" applyProtection="1">
      <alignment horizontal="center"/>
      <protection locked="0"/>
    </xf>
    <xf numFmtId="0" fontId="14" fillId="0" borderId="0" xfId="2" applyFont="1" applyFill="1"/>
    <xf numFmtId="0" fontId="15" fillId="0" borderId="0" xfId="0" applyFont="1"/>
    <xf numFmtId="0" fontId="19" fillId="0" borderId="0" xfId="0" applyFont="1" applyAlignment="1">
      <alignment vertical="top" wrapText="1"/>
    </xf>
    <xf numFmtId="0" fontId="1" fillId="0" borderId="0" xfId="2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常规" xfId="0" builtinId="0"/>
    <cellStyle name="常规 2" xfId="3" xr:uid="{00000000-0005-0000-0000-000001000000}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ingyan.baidu.com/article/91f5db1b7beb441c7f05e3e9.html" TargetMode="External"/><Relationship Id="rId1" Type="http://schemas.openxmlformats.org/officeDocument/2006/relationships/hyperlink" Target="https://baijiahao.baidu.com/s?id=1615357210194597308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ingyan.baidu.com/article/91f5db1b7beb441c7f05e3e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520"/>
  <sheetViews>
    <sheetView tabSelected="1" zoomScale="130" zoomScaleNormal="130" workbookViewId="0">
      <pane ySplit="5" topLeftCell="A107" activePane="bottomLeft" state="frozen"/>
      <selection pane="bottomLeft" activeCell="Q95" sqref="Q95"/>
    </sheetView>
  </sheetViews>
  <sheetFormatPr defaultColWidth="8.875" defaultRowHeight="12.75"/>
  <cols>
    <col min="1" max="1" width="8.125" style="1" customWidth="1"/>
    <col min="2" max="2" width="16.125" style="49" customWidth="1"/>
    <col min="3" max="3" width="10.5" style="1" customWidth="1"/>
    <col min="4" max="4" width="22.5" style="1" customWidth="1"/>
    <col min="5" max="5" width="13.125" style="1" customWidth="1"/>
    <col min="6" max="6" width="12.125" style="1" customWidth="1"/>
    <col min="7" max="7" width="8.875" style="1"/>
    <col min="8" max="8" width="8.5" style="1" customWidth="1"/>
    <col min="9" max="19" width="8.875" style="1"/>
    <col min="20" max="20" width="8.875" style="3"/>
    <col min="21" max="23" width="8.875" style="1"/>
    <col min="24" max="16384" width="8.875" style="4"/>
  </cols>
  <sheetData>
    <row r="1" spans="1:20" ht="12.6" hidden="1" customHeight="1">
      <c r="A1" s="5" t="s">
        <v>1</v>
      </c>
      <c r="B1" s="46" t="s">
        <v>2</v>
      </c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20"/>
    </row>
    <row r="2" spans="1:20" ht="12.6" hidden="1" customHeight="1">
      <c r="A2" s="5" t="s">
        <v>3</v>
      </c>
      <c r="B2" s="46" t="s">
        <v>4</v>
      </c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20"/>
    </row>
    <row r="3" spans="1:20" ht="12.6" hidden="1" customHeight="1">
      <c r="A3" s="5" t="s">
        <v>5</v>
      </c>
      <c r="B3" s="46" t="s">
        <v>6</v>
      </c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20"/>
    </row>
    <row r="4" spans="1:20" ht="10.9" hidden="1" customHeight="1">
      <c r="A4" s="5" t="s">
        <v>7</v>
      </c>
      <c r="B4" s="46" t="s">
        <v>8</v>
      </c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20"/>
    </row>
    <row r="5" spans="1:20" ht="9.6" hidden="1" customHeight="1">
      <c r="A5" s="8"/>
      <c r="B5" s="47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1"/>
    </row>
    <row r="6" spans="1:20">
      <c r="A6" s="10" t="s">
        <v>9</v>
      </c>
      <c r="B6" s="48" t="s">
        <v>10</v>
      </c>
      <c r="C6" s="1" t="s">
        <v>11</v>
      </c>
      <c r="D6" s="1" t="s">
        <v>12</v>
      </c>
    </row>
    <row r="7" spans="1:20" ht="15.6" customHeight="1">
      <c r="C7" s="1" t="s">
        <v>13</v>
      </c>
      <c r="D7" s="1" t="s">
        <v>14</v>
      </c>
    </row>
    <row r="8" spans="1:20" ht="15.6" customHeight="1">
      <c r="C8" s="1" t="s">
        <v>15</v>
      </c>
      <c r="D8" s="1" t="s">
        <v>16</v>
      </c>
    </row>
    <row r="9" spans="1:20">
      <c r="D9" s="1" t="s">
        <v>17</v>
      </c>
    </row>
    <row r="12" spans="1:20">
      <c r="A12" s="10" t="s">
        <v>18</v>
      </c>
      <c r="B12" s="48" t="s">
        <v>19</v>
      </c>
      <c r="C12" s="1" t="s">
        <v>11</v>
      </c>
      <c r="D12" s="1" t="s">
        <v>20</v>
      </c>
    </row>
    <row r="13" spans="1:20">
      <c r="C13" s="1" t="s">
        <v>13</v>
      </c>
      <c r="D13" s="1" t="s">
        <v>21</v>
      </c>
    </row>
    <row r="14" spans="1:20">
      <c r="C14" s="1" t="s">
        <v>15</v>
      </c>
      <c r="D14" s="1" t="s">
        <v>22</v>
      </c>
    </row>
    <row r="15" spans="1:20">
      <c r="D15" s="1" t="s">
        <v>23</v>
      </c>
    </row>
    <row r="18" spans="1:6">
      <c r="A18" s="10" t="s">
        <v>24</v>
      </c>
      <c r="B18" s="48" t="s">
        <v>25</v>
      </c>
      <c r="C18" s="1" t="s">
        <v>11</v>
      </c>
      <c r="D18" s="1" t="s">
        <v>26</v>
      </c>
    </row>
    <row r="19" spans="1:6">
      <c r="C19" s="1" t="s">
        <v>13</v>
      </c>
      <c r="D19" s="1" t="s">
        <v>27</v>
      </c>
    </row>
    <row r="20" spans="1:6">
      <c r="C20" s="1" t="s">
        <v>15</v>
      </c>
      <c r="D20" s="11" t="s">
        <v>28</v>
      </c>
      <c r="E20" s="11">
        <v>90</v>
      </c>
    </row>
    <row r="21" spans="1:6">
      <c r="D21" s="1" t="s">
        <v>29</v>
      </c>
    </row>
    <row r="22" spans="1:6">
      <c r="C22" s="12" t="s">
        <v>30</v>
      </c>
      <c r="D22" s="1" t="s">
        <v>31</v>
      </c>
    </row>
    <row r="23" spans="1:6">
      <c r="C23" s="12" t="s">
        <v>30</v>
      </c>
      <c r="D23" s="1" t="s">
        <v>32</v>
      </c>
    </row>
    <row r="26" spans="1:6">
      <c r="A26" s="10" t="s">
        <v>33</v>
      </c>
      <c r="B26" s="48" t="s">
        <v>34</v>
      </c>
      <c r="C26" s="1" t="s">
        <v>11</v>
      </c>
      <c r="D26" s="1" t="s">
        <v>35</v>
      </c>
      <c r="F26" s="13" t="s">
        <v>36</v>
      </c>
    </row>
    <row r="27" spans="1:6">
      <c r="C27" s="1" t="s">
        <v>13</v>
      </c>
      <c r="D27" s="1" t="s">
        <v>37</v>
      </c>
      <c r="F27" s="13">
        <v>55</v>
      </c>
    </row>
    <row r="28" spans="1:6">
      <c r="C28" s="1" t="s">
        <v>15</v>
      </c>
      <c r="D28" s="11" t="s">
        <v>38</v>
      </c>
      <c r="E28" s="14" t="s">
        <v>39</v>
      </c>
    </row>
    <row r="29" spans="1:6">
      <c r="D29" s="1" t="s">
        <v>40</v>
      </c>
    </row>
    <row r="30" spans="1:6">
      <c r="D30" s="15" t="s">
        <v>41</v>
      </c>
    </row>
    <row r="33" spans="1:5">
      <c r="A33" s="10" t="s">
        <v>42</v>
      </c>
      <c r="B33" s="48" t="s">
        <v>43</v>
      </c>
      <c r="C33" s="1" t="s">
        <v>11</v>
      </c>
      <c r="D33" s="1" t="s">
        <v>44</v>
      </c>
    </row>
    <row r="34" spans="1:5">
      <c r="C34" s="1" t="s">
        <v>13</v>
      </c>
      <c r="D34" s="1" t="s">
        <v>45</v>
      </c>
    </row>
    <row r="35" spans="1:5">
      <c r="C35" s="1" t="s">
        <v>15</v>
      </c>
      <c r="D35" s="11" t="s">
        <v>38</v>
      </c>
      <c r="E35" s="16">
        <v>9789279</v>
      </c>
    </row>
    <row r="36" spans="1:5">
      <c r="D36" s="13" t="s">
        <v>46</v>
      </c>
    </row>
    <row r="37" spans="1:5">
      <c r="D37" s="17" t="s">
        <v>47</v>
      </c>
    </row>
    <row r="40" spans="1:5">
      <c r="A40" s="10" t="s">
        <v>48</v>
      </c>
      <c r="B40" s="48" t="s">
        <v>49</v>
      </c>
      <c r="C40" s="1" t="s">
        <v>11</v>
      </c>
      <c r="D40" s="1" t="s">
        <v>50</v>
      </c>
    </row>
    <row r="41" spans="1:5">
      <c r="C41" s="1" t="s">
        <v>13</v>
      </c>
      <c r="D41" s="1" t="s">
        <v>51</v>
      </c>
    </row>
    <row r="42" spans="1:5">
      <c r="C42" s="1" t="s">
        <v>15</v>
      </c>
      <c r="D42" s="11" t="s">
        <v>38</v>
      </c>
      <c r="E42" s="13" t="s">
        <v>52</v>
      </c>
    </row>
    <row r="43" spans="1:5">
      <c r="D43" s="1" t="s">
        <v>53</v>
      </c>
      <c r="E43" s="18" t="s">
        <v>54</v>
      </c>
    </row>
    <row r="44" spans="1:5">
      <c r="D44" s="1" t="s">
        <v>55</v>
      </c>
    </row>
    <row r="47" spans="1:5">
      <c r="A47" s="10" t="s">
        <v>56</v>
      </c>
      <c r="B47" s="48" t="s">
        <v>57</v>
      </c>
      <c r="C47" s="1" t="s">
        <v>11</v>
      </c>
      <c r="D47" s="1" t="s">
        <v>58</v>
      </c>
    </row>
    <row r="48" spans="1:5">
      <c r="C48" s="1" t="s">
        <v>13</v>
      </c>
      <c r="D48" s="1" t="s">
        <v>59</v>
      </c>
    </row>
    <row r="49" spans="1:8">
      <c r="C49" s="1" t="s">
        <v>15</v>
      </c>
      <c r="D49" s="11" t="s">
        <v>38</v>
      </c>
      <c r="E49" s="44" t="s">
        <v>60</v>
      </c>
      <c r="H49" s="18"/>
    </row>
    <row r="50" spans="1:8">
      <c r="D50" s="1" t="s">
        <v>61</v>
      </c>
      <c r="E50" s="1" t="s">
        <v>62</v>
      </c>
    </row>
    <row r="53" spans="1:8">
      <c r="A53" s="10" t="s">
        <v>63</v>
      </c>
      <c r="B53" s="48" t="s">
        <v>64</v>
      </c>
      <c r="C53" s="1" t="s">
        <v>11</v>
      </c>
      <c r="D53" s="1" t="s">
        <v>65</v>
      </c>
    </row>
    <row r="54" spans="1:8">
      <c r="C54" s="1" t="s">
        <v>13</v>
      </c>
      <c r="D54" s="1" t="s">
        <v>66</v>
      </c>
    </row>
    <row r="55" spans="1:8">
      <c r="C55" s="1" t="s">
        <v>15</v>
      </c>
      <c r="D55" s="11" t="s">
        <v>38</v>
      </c>
      <c r="E55" s="13" t="s">
        <v>67</v>
      </c>
    </row>
    <row r="56" spans="1:8">
      <c r="D56" s="1" t="s">
        <v>68</v>
      </c>
    </row>
    <row r="59" spans="1:8">
      <c r="A59" s="10" t="s">
        <v>69</v>
      </c>
      <c r="B59" s="48" t="s">
        <v>70</v>
      </c>
      <c r="C59" s="1" t="s">
        <v>11</v>
      </c>
      <c r="D59" s="1" t="s">
        <v>71</v>
      </c>
    </row>
    <row r="60" spans="1:8">
      <c r="C60" s="1" t="s">
        <v>13</v>
      </c>
      <c r="D60" s="1" t="s">
        <v>72</v>
      </c>
    </row>
    <row r="61" spans="1:8">
      <c r="C61" s="1" t="s">
        <v>15</v>
      </c>
      <c r="D61" s="11" t="s">
        <v>38</v>
      </c>
      <c r="E61" s="19" t="s">
        <v>73</v>
      </c>
    </row>
    <row r="62" spans="1:8">
      <c r="D62" s="1" t="str">
        <f>UPPER(E61)</f>
        <v>张三 ZHANG, SAN</v>
      </c>
    </row>
    <row r="63" spans="1:8">
      <c r="D63" s="1" t="str">
        <f>UPPER(E61)</f>
        <v>张三 ZHANG, SAN</v>
      </c>
    </row>
    <row r="65" spans="1:5">
      <c r="A65" s="10" t="s">
        <v>74</v>
      </c>
      <c r="B65" s="48" t="s">
        <v>75</v>
      </c>
      <c r="C65" s="1" t="s">
        <v>11</v>
      </c>
      <c r="D65" s="1" t="s">
        <v>76</v>
      </c>
    </row>
    <row r="66" spans="1:5">
      <c r="C66" s="1" t="s">
        <v>13</v>
      </c>
      <c r="D66" s="1" t="s">
        <v>77</v>
      </c>
    </row>
    <row r="67" spans="1:5">
      <c r="C67" s="1" t="s">
        <v>15</v>
      </c>
      <c r="D67" s="11" t="s">
        <v>38</v>
      </c>
      <c r="E67" s="19" t="s">
        <v>73</v>
      </c>
    </row>
    <row r="68" spans="1:5">
      <c r="D68" s="1" t="str">
        <f>PROPER(E67)</f>
        <v>张三 Zhang, San</v>
      </c>
    </row>
    <row r="71" spans="1:5">
      <c r="A71" s="10" t="s">
        <v>78</v>
      </c>
      <c r="B71" s="48" t="s">
        <v>79</v>
      </c>
      <c r="C71" s="1" t="s">
        <v>11</v>
      </c>
      <c r="D71" s="1" t="s">
        <v>80</v>
      </c>
    </row>
    <row r="72" spans="1:5">
      <c r="C72" s="1" t="s">
        <v>13</v>
      </c>
      <c r="D72" s="1" t="s">
        <v>81</v>
      </c>
    </row>
    <row r="73" spans="1:5">
      <c r="C73" s="1" t="s">
        <v>15</v>
      </c>
      <c r="D73" s="11" t="s">
        <v>38</v>
      </c>
      <c r="E73" s="13" t="s">
        <v>82</v>
      </c>
    </row>
    <row r="74" spans="1:5">
      <c r="D74" s="1" t="s">
        <v>83</v>
      </c>
      <c r="E74" s="1" t="s">
        <v>84</v>
      </c>
    </row>
    <row r="75" spans="1:5">
      <c r="D75" s="1" t="s">
        <v>85</v>
      </c>
    </row>
    <row r="78" spans="1:5">
      <c r="A78" s="10" t="s">
        <v>86</v>
      </c>
      <c r="B78" s="48" t="s">
        <v>87</v>
      </c>
      <c r="C78" s="1" t="s">
        <v>11</v>
      </c>
      <c r="D78" s="1" t="s">
        <v>88</v>
      </c>
    </row>
    <row r="79" spans="1:5">
      <c r="C79" s="1" t="s">
        <v>13</v>
      </c>
      <c r="D79" s="1" t="s">
        <v>89</v>
      </c>
    </row>
    <row r="80" spans="1:5">
      <c r="C80" s="1" t="s">
        <v>15</v>
      </c>
      <c r="D80" s="11" t="s">
        <v>38</v>
      </c>
      <c r="E80" s="13" t="s">
        <v>90</v>
      </c>
    </row>
    <row r="81" spans="1:5">
      <c r="D81" s="1" t="s">
        <v>91</v>
      </c>
    </row>
    <row r="82" spans="1:5">
      <c r="D82" s="1" t="s">
        <v>92</v>
      </c>
    </row>
    <row r="85" spans="1:5">
      <c r="A85" s="10" t="s">
        <v>93</v>
      </c>
      <c r="B85" s="48" t="s">
        <v>94</v>
      </c>
      <c r="C85" s="1" t="s">
        <v>11</v>
      </c>
      <c r="D85" s="1" t="s">
        <v>95</v>
      </c>
    </row>
    <row r="86" spans="1:5">
      <c r="C86" s="1" t="s">
        <v>13</v>
      </c>
      <c r="D86" s="1" t="s">
        <v>96</v>
      </c>
    </row>
    <row r="87" spans="1:5">
      <c r="C87" s="1" t="s">
        <v>15</v>
      </c>
      <c r="D87" s="11" t="s">
        <v>38</v>
      </c>
      <c r="E87" s="11" t="s">
        <v>97</v>
      </c>
    </row>
    <row r="88" spans="1:5">
      <c r="D88" s="1" t="s">
        <v>98</v>
      </c>
    </row>
    <row r="91" spans="1:5">
      <c r="A91" s="10" t="s">
        <v>99</v>
      </c>
      <c r="B91" s="48" t="s">
        <v>100</v>
      </c>
      <c r="C91" s="1" t="s">
        <v>11</v>
      </c>
      <c r="D91" s="1" t="s">
        <v>101</v>
      </c>
    </row>
    <row r="92" spans="1:5">
      <c r="C92" s="1" t="s">
        <v>13</v>
      </c>
      <c r="D92" s="1" t="s">
        <v>102</v>
      </c>
    </row>
    <row r="93" spans="1:5">
      <c r="C93" s="1" t="s">
        <v>15</v>
      </c>
      <c r="D93" s="11" t="s">
        <v>103</v>
      </c>
      <c r="E93" s="45" t="s">
        <v>104</v>
      </c>
    </row>
    <row r="94" spans="1:5">
      <c r="D94" s="1" t="s">
        <v>105</v>
      </c>
    </row>
    <row r="95" spans="1:5">
      <c r="D95" s="1" t="s">
        <v>106</v>
      </c>
      <c r="E95" s="1">
        <v>45979585</v>
      </c>
    </row>
    <row r="97" spans="1:5">
      <c r="A97" s="10" t="s">
        <v>107</v>
      </c>
      <c r="B97" s="48" t="s">
        <v>108</v>
      </c>
      <c r="C97" s="1" t="s">
        <v>11</v>
      </c>
      <c r="D97" s="1" t="s">
        <v>109</v>
      </c>
    </row>
    <row r="98" spans="1:5">
      <c r="C98" s="1" t="s">
        <v>13</v>
      </c>
      <c r="D98" s="1" t="s">
        <v>110</v>
      </c>
    </row>
    <row r="99" spans="1:5">
      <c r="C99" s="1" t="s">
        <v>15</v>
      </c>
      <c r="D99" s="11" t="s">
        <v>103</v>
      </c>
      <c r="E99" s="45" t="s">
        <v>104</v>
      </c>
    </row>
    <row r="100" spans="1:5">
      <c r="D100" s="1" t="s">
        <v>111</v>
      </c>
    </row>
    <row r="101" spans="1:5">
      <c r="D101" s="1" t="s">
        <v>112</v>
      </c>
    </row>
    <row r="102" spans="1:5">
      <c r="A102" s="1" t="s">
        <v>0</v>
      </c>
      <c r="D102" s="1" t="s">
        <v>113</v>
      </c>
    </row>
    <row r="105" spans="1:5">
      <c r="A105" s="10" t="s">
        <v>114</v>
      </c>
      <c r="B105" s="48" t="s">
        <v>115</v>
      </c>
      <c r="C105" s="1" t="s">
        <v>11</v>
      </c>
      <c r="D105" s="1" t="s">
        <v>116</v>
      </c>
    </row>
    <row r="106" spans="1:5">
      <c r="C106" s="1" t="s">
        <v>13</v>
      </c>
      <c r="D106" s="1" t="s">
        <v>117</v>
      </c>
    </row>
    <row r="107" spans="1:5">
      <c r="C107" s="1" t="s">
        <v>15</v>
      </c>
      <c r="D107" s="11" t="s">
        <v>118</v>
      </c>
      <c r="E107" s="13">
        <v>-62.34</v>
      </c>
    </row>
    <row r="108" spans="1:5">
      <c r="D108" s="1" t="s">
        <v>119</v>
      </c>
    </row>
    <row r="111" spans="1:5">
      <c r="A111" s="10" t="s">
        <v>120</v>
      </c>
      <c r="B111" s="48" t="s">
        <v>121</v>
      </c>
      <c r="C111" s="1" t="s">
        <v>11</v>
      </c>
      <c r="D111" s="1" t="s">
        <v>122</v>
      </c>
    </row>
    <row r="112" spans="1:5">
      <c r="C112" s="1" t="s">
        <v>13</v>
      </c>
      <c r="D112" s="1" t="s">
        <v>123</v>
      </c>
    </row>
    <row r="113" spans="1:5">
      <c r="C113" s="1" t="s">
        <v>15</v>
      </c>
      <c r="D113" s="11" t="s">
        <v>118</v>
      </c>
      <c r="E113" s="13">
        <v>68.569999999999993</v>
      </c>
    </row>
    <row r="114" spans="1:5">
      <c r="D114" s="1" t="s">
        <v>124</v>
      </c>
    </row>
    <row r="117" spans="1:5">
      <c r="A117" s="10" t="s">
        <v>125</v>
      </c>
      <c r="B117" s="48" t="s">
        <v>126</v>
      </c>
      <c r="C117" s="1" t="s">
        <v>11</v>
      </c>
      <c r="D117" s="18" t="s">
        <v>127</v>
      </c>
    </row>
    <row r="118" spans="1:5">
      <c r="C118" s="1" t="s">
        <v>13</v>
      </c>
      <c r="D118" s="1" t="s">
        <v>128</v>
      </c>
    </row>
    <row r="119" spans="1:5">
      <c r="C119" s="1" t="s">
        <v>15</v>
      </c>
      <c r="D119" s="11" t="s">
        <v>118</v>
      </c>
      <c r="E119" s="13">
        <v>62.52</v>
      </c>
    </row>
    <row r="120" spans="1:5">
      <c r="D120" s="1" t="s">
        <v>129</v>
      </c>
    </row>
    <row r="121" spans="1:5">
      <c r="D121" s="1">
        <v>62.6</v>
      </c>
    </row>
    <row r="123" spans="1:5">
      <c r="A123" s="10" t="s">
        <v>130</v>
      </c>
      <c r="B123" s="48" t="s">
        <v>131</v>
      </c>
      <c r="C123" s="1" t="s">
        <v>11</v>
      </c>
      <c r="D123" s="1" t="s">
        <v>132</v>
      </c>
    </row>
    <row r="124" spans="1:5">
      <c r="C124" s="1" t="s">
        <v>13</v>
      </c>
      <c r="D124" s="1" t="s">
        <v>133</v>
      </c>
    </row>
    <row r="125" spans="1:5">
      <c r="C125" s="1" t="s">
        <v>15</v>
      </c>
      <c r="D125" s="11" t="s">
        <v>118</v>
      </c>
      <c r="E125" s="13">
        <v>62.59</v>
      </c>
    </row>
    <row r="126" spans="1:5">
      <c r="D126" s="1" t="s">
        <v>134</v>
      </c>
    </row>
    <row r="129" spans="1:5">
      <c r="A129" s="10" t="s">
        <v>135</v>
      </c>
      <c r="B129" s="48" t="s">
        <v>136</v>
      </c>
      <c r="C129" s="1" t="s">
        <v>11</v>
      </c>
      <c r="D129" s="1" t="s">
        <v>137</v>
      </c>
    </row>
    <row r="130" spans="1:5">
      <c r="C130" s="1" t="s">
        <v>13</v>
      </c>
      <c r="D130" s="1" t="s">
        <v>138</v>
      </c>
    </row>
    <row r="131" spans="1:5">
      <c r="C131" s="1" t="s">
        <v>15</v>
      </c>
      <c r="D131" s="11" t="s">
        <v>118</v>
      </c>
      <c r="E131" s="13">
        <v>62.54</v>
      </c>
    </row>
    <row r="132" spans="1:5">
      <c r="D132" s="1" t="s">
        <v>139</v>
      </c>
    </row>
    <row r="133" spans="1:5">
      <c r="D133" s="11" t="s">
        <v>118</v>
      </c>
      <c r="E133" s="13">
        <v>-62.54</v>
      </c>
    </row>
    <row r="134" spans="1:5">
      <c r="D134" s="1" t="s">
        <v>140</v>
      </c>
      <c r="E134" s="1">
        <v>-64</v>
      </c>
    </row>
    <row r="137" spans="1:5">
      <c r="A137" s="10" t="s">
        <v>141</v>
      </c>
      <c r="B137" s="48" t="s">
        <v>142</v>
      </c>
      <c r="C137" s="1" t="s">
        <v>11</v>
      </c>
      <c r="D137" s="18" t="s">
        <v>143</v>
      </c>
    </row>
    <row r="138" spans="1:5">
      <c r="C138" s="1" t="s">
        <v>13</v>
      </c>
      <c r="D138" s="1" t="s">
        <v>144</v>
      </c>
    </row>
    <row r="139" spans="1:5">
      <c r="C139" s="1" t="s">
        <v>15</v>
      </c>
      <c r="D139" s="11" t="s">
        <v>118</v>
      </c>
      <c r="E139" s="13">
        <v>62.54</v>
      </c>
    </row>
    <row r="140" spans="1:5">
      <c r="D140" s="1" t="s">
        <v>145</v>
      </c>
    </row>
    <row r="141" spans="1:5">
      <c r="D141" s="11" t="s">
        <v>118</v>
      </c>
      <c r="E141" s="13">
        <v>-62.54</v>
      </c>
    </row>
    <row r="142" spans="1:5">
      <c r="D142" s="1" t="s">
        <v>146</v>
      </c>
    </row>
    <row r="145" spans="1:6">
      <c r="A145" s="10" t="s">
        <v>147</v>
      </c>
      <c r="B145" s="48" t="s">
        <v>148</v>
      </c>
      <c r="C145" s="1" t="s">
        <v>11</v>
      </c>
      <c r="D145" s="18" t="s">
        <v>449</v>
      </c>
    </row>
    <row r="146" spans="1:6">
      <c r="C146" s="1" t="s">
        <v>13</v>
      </c>
      <c r="D146" s="1" t="s">
        <v>149</v>
      </c>
      <c r="E146" s="1">
        <v>5.99</v>
      </c>
    </row>
    <row r="147" spans="1:6">
      <c r="C147" s="1" t="s">
        <v>15</v>
      </c>
      <c r="D147" s="1" t="s">
        <v>150</v>
      </c>
      <c r="E147" s="1">
        <v>5</v>
      </c>
    </row>
    <row r="150" spans="1:6">
      <c r="A150" s="10" t="s">
        <v>151</v>
      </c>
      <c r="B150" s="48" t="s">
        <v>152</v>
      </c>
      <c r="C150" s="1" t="s">
        <v>11</v>
      </c>
      <c r="D150" s="23" t="s">
        <v>153</v>
      </c>
    </row>
    <row r="151" spans="1:6">
      <c r="C151" s="1" t="s">
        <v>13</v>
      </c>
      <c r="D151" s="1" t="s">
        <v>154</v>
      </c>
      <c r="E151" s="1">
        <v>5.6790000000000003</v>
      </c>
    </row>
    <row r="152" spans="1:6">
      <c r="C152" s="1" t="s">
        <v>15</v>
      </c>
      <c r="D152" s="1" t="s">
        <v>155</v>
      </c>
    </row>
    <row r="155" spans="1:6">
      <c r="A155" s="10" t="s">
        <v>156</v>
      </c>
      <c r="B155" s="48" t="s">
        <v>157</v>
      </c>
      <c r="C155" s="1" t="s">
        <v>11</v>
      </c>
      <c r="D155" s="24" t="s">
        <v>158</v>
      </c>
      <c r="F155" s="1" t="s">
        <v>159</v>
      </c>
    </row>
    <row r="156" spans="1:6">
      <c r="C156" s="1" t="s">
        <v>13</v>
      </c>
      <c r="D156" s="1" t="s">
        <v>160</v>
      </c>
    </row>
    <row r="157" spans="1:6">
      <c r="C157" s="1" t="s">
        <v>15</v>
      </c>
      <c r="D157" s="1" t="s">
        <v>161</v>
      </c>
      <c r="E157" s="1" t="s">
        <v>162</v>
      </c>
    </row>
    <row r="158" spans="1:6">
      <c r="D158" s="1" t="s">
        <v>161</v>
      </c>
    </row>
    <row r="160" spans="1:6">
      <c r="A160" s="10" t="s">
        <v>163</v>
      </c>
      <c r="B160" s="48" t="s">
        <v>164</v>
      </c>
      <c r="C160" s="1" t="s">
        <v>11</v>
      </c>
      <c r="D160" s="1" t="s">
        <v>165</v>
      </c>
    </row>
    <row r="161" spans="1:6">
      <c r="C161" s="1" t="s">
        <v>13</v>
      </c>
      <c r="D161" s="1" t="s">
        <v>166</v>
      </c>
    </row>
    <row r="162" spans="1:6">
      <c r="C162" s="1" t="s">
        <v>15</v>
      </c>
      <c r="D162" s="1" t="s">
        <v>167</v>
      </c>
    </row>
    <row r="163" spans="1:6">
      <c r="D163" s="1" t="s">
        <v>168</v>
      </c>
    </row>
    <row r="166" spans="1:6">
      <c r="A166" s="10" t="s">
        <v>169</v>
      </c>
      <c r="B166" s="48" t="s">
        <v>170</v>
      </c>
      <c r="C166" s="1" t="s">
        <v>11</v>
      </c>
      <c r="D166" s="1" t="s">
        <v>165</v>
      </c>
    </row>
    <row r="167" spans="1:6">
      <c r="C167" s="1" t="s">
        <v>13</v>
      </c>
      <c r="D167" s="1" t="s">
        <v>171</v>
      </c>
    </row>
    <row r="168" spans="1:6">
      <c r="C168" s="1" t="s">
        <v>15</v>
      </c>
      <c r="D168" s="1" t="s">
        <v>172</v>
      </c>
    </row>
    <row r="169" spans="1:6">
      <c r="D169" s="1" t="s">
        <v>173</v>
      </c>
    </row>
    <row r="172" spans="1:6">
      <c r="A172" s="10" t="s">
        <v>174</v>
      </c>
      <c r="B172" s="48" t="s">
        <v>175</v>
      </c>
      <c r="C172" s="1" t="s">
        <v>11</v>
      </c>
      <c r="D172" s="1" t="s">
        <v>176</v>
      </c>
      <c r="E172" s="1">
        <v>4</v>
      </c>
      <c r="F172" s="1">
        <v>6</v>
      </c>
    </row>
    <row r="173" spans="1:6">
      <c r="C173" s="1" t="s">
        <v>13</v>
      </c>
      <c r="D173" s="1" t="s">
        <v>177</v>
      </c>
      <c r="E173" s="1">
        <v>6</v>
      </c>
      <c r="F173" s="1">
        <v>2</v>
      </c>
    </row>
    <row r="174" spans="1:6">
      <c r="C174" s="1" t="s">
        <v>15</v>
      </c>
      <c r="D174" s="1" t="s">
        <v>178</v>
      </c>
    </row>
    <row r="175" spans="1:6">
      <c r="D175" s="1" t="s">
        <v>179</v>
      </c>
    </row>
    <row r="177" spans="1:5">
      <c r="A177" s="10" t="s">
        <v>180</v>
      </c>
      <c r="B177" s="48" t="s">
        <v>181</v>
      </c>
      <c r="C177" s="1" t="s">
        <v>11</v>
      </c>
      <c r="D177" s="1" t="s">
        <v>182</v>
      </c>
    </row>
    <row r="178" spans="1:5">
      <c r="C178" s="1" t="s">
        <v>13</v>
      </c>
      <c r="D178" s="1" t="s">
        <v>183</v>
      </c>
    </row>
    <row r="179" spans="1:5">
      <c r="C179" s="1" t="s">
        <v>15</v>
      </c>
      <c r="D179" s="1">
        <f>MOD(10,3)</f>
        <v>1</v>
      </c>
    </row>
    <row r="180" spans="1:5">
      <c r="D180" s="11" t="s">
        <v>103</v>
      </c>
      <c r="E180" s="45" t="s">
        <v>184</v>
      </c>
    </row>
    <row r="181" spans="1:5">
      <c r="D181" s="1" t="s">
        <v>185</v>
      </c>
    </row>
    <row r="184" spans="1:5">
      <c r="A184" s="10" t="s">
        <v>186</v>
      </c>
      <c r="B184" s="48" t="s">
        <v>187</v>
      </c>
      <c r="C184" s="1" t="s">
        <v>11</v>
      </c>
      <c r="D184" s="1" t="s">
        <v>188</v>
      </c>
    </row>
    <row r="185" spans="1:5">
      <c r="C185" s="1" t="s">
        <v>13</v>
      </c>
      <c r="D185" s="1" t="s">
        <v>189</v>
      </c>
    </row>
    <row r="186" spans="1:5">
      <c r="C186" s="1" t="s">
        <v>15</v>
      </c>
      <c r="D186" s="1" t="s">
        <v>189</v>
      </c>
    </row>
    <row r="187" spans="1:5">
      <c r="D187" s="1" t="s">
        <v>190</v>
      </c>
      <c r="E187" s="1" t="s">
        <v>191</v>
      </c>
    </row>
    <row r="190" spans="1:5">
      <c r="A190" s="10" t="s">
        <v>192</v>
      </c>
      <c r="B190" s="48" t="s">
        <v>193</v>
      </c>
      <c r="C190" s="1" t="s">
        <v>11</v>
      </c>
      <c r="D190" s="1" t="s">
        <v>194</v>
      </c>
    </row>
    <row r="191" spans="1:5">
      <c r="C191" s="1" t="s">
        <v>13</v>
      </c>
      <c r="D191" s="1" t="s">
        <v>195</v>
      </c>
    </row>
    <row r="192" spans="1:5">
      <c r="C192" s="1" t="s">
        <v>15</v>
      </c>
      <c r="D192" s="1" t="s">
        <v>196</v>
      </c>
    </row>
    <row r="193" spans="1:8">
      <c r="D193" s="1" t="s">
        <v>197</v>
      </c>
    </row>
    <row r="195" spans="1:8">
      <c r="F195" s="25" t="s">
        <v>198</v>
      </c>
      <c r="G195" s="11">
        <v>89</v>
      </c>
      <c r="H195" s="11">
        <f>RANK(G195,$G$195:$G$198,1)</f>
        <v>3</v>
      </c>
    </row>
    <row r="196" spans="1:8">
      <c r="A196" s="10" t="s">
        <v>199</v>
      </c>
      <c r="B196" s="48" t="s">
        <v>200</v>
      </c>
      <c r="C196" s="1" t="s">
        <v>11</v>
      </c>
      <c r="D196" s="18" t="s">
        <v>201</v>
      </c>
      <c r="F196" s="25" t="s">
        <v>202</v>
      </c>
      <c r="G196" s="11">
        <v>92</v>
      </c>
      <c r="H196" s="11">
        <f t="shared" ref="H196:H198" si="0">RANK(G196,$G$195:$G$198,1)</f>
        <v>4</v>
      </c>
    </row>
    <row r="197" spans="1:8">
      <c r="C197" s="1" t="s">
        <v>13</v>
      </c>
      <c r="D197" s="1" t="s">
        <v>203</v>
      </c>
      <c r="F197" s="25" t="s">
        <v>204</v>
      </c>
      <c r="G197" s="11">
        <v>23</v>
      </c>
      <c r="H197" s="11">
        <f t="shared" si="0"/>
        <v>1</v>
      </c>
    </row>
    <row r="198" spans="1:8">
      <c r="C198" s="1" t="s">
        <v>15</v>
      </c>
      <c r="D198" s="25"/>
      <c r="E198" s="13"/>
      <c r="F198" s="25" t="s">
        <v>205</v>
      </c>
      <c r="G198" s="11">
        <v>80</v>
      </c>
      <c r="H198" s="11">
        <f t="shared" si="0"/>
        <v>2</v>
      </c>
    </row>
    <row r="199" spans="1:8">
      <c r="D199" s="26"/>
    </row>
    <row r="201" spans="1:8">
      <c r="E201" s="1">
        <v>22</v>
      </c>
    </row>
    <row r="202" spans="1:8">
      <c r="A202" s="10" t="s">
        <v>206</v>
      </c>
      <c r="B202" s="48" t="s">
        <v>207</v>
      </c>
      <c r="C202" s="1" t="s">
        <v>11</v>
      </c>
      <c r="D202" s="1" t="s">
        <v>208</v>
      </c>
      <c r="E202" s="1">
        <v>33</v>
      </c>
    </row>
    <row r="203" spans="1:8">
      <c r="C203" s="1" t="s">
        <v>13</v>
      </c>
      <c r="D203" s="1" t="s">
        <v>209</v>
      </c>
      <c r="E203" s="1">
        <v>55</v>
      </c>
    </row>
    <row r="204" spans="1:8">
      <c r="D204" s="1" t="s">
        <v>210</v>
      </c>
      <c r="E204" s="1">
        <f>SUM(E201:E203)</f>
        <v>110</v>
      </c>
    </row>
    <row r="205" spans="1:8">
      <c r="C205" s="1" t="s">
        <v>15</v>
      </c>
    </row>
    <row r="208" spans="1:8">
      <c r="A208" s="10" t="s">
        <v>211</v>
      </c>
      <c r="B208" s="48" t="s">
        <v>212</v>
      </c>
      <c r="C208" s="1" t="s">
        <v>11</v>
      </c>
      <c r="D208" s="1" t="s">
        <v>213</v>
      </c>
    </row>
    <row r="209" spans="1:4">
      <c r="C209" s="1" t="s">
        <v>13</v>
      </c>
      <c r="D209" s="1" t="s">
        <v>214</v>
      </c>
    </row>
    <row r="210" spans="1:4">
      <c r="C210" s="1" t="s">
        <v>15</v>
      </c>
    </row>
    <row r="213" spans="1:4">
      <c r="A213" s="10" t="s">
        <v>215</v>
      </c>
      <c r="B213" s="48" t="s">
        <v>216</v>
      </c>
      <c r="C213" s="1" t="s">
        <v>11</v>
      </c>
      <c r="D213" s="1" t="s">
        <v>217</v>
      </c>
    </row>
    <row r="214" spans="1:4">
      <c r="C214" s="1" t="s">
        <v>13</v>
      </c>
      <c r="D214" s="1" t="s">
        <v>218</v>
      </c>
    </row>
    <row r="215" spans="1:4">
      <c r="C215" s="1" t="s">
        <v>15</v>
      </c>
    </row>
    <row r="218" spans="1:4">
      <c r="A218" s="10" t="s">
        <v>219</v>
      </c>
      <c r="B218" s="48" t="s">
        <v>220</v>
      </c>
      <c r="C218" s="1" t="s">
        <v>11</v>
      </c>
      <c r="D218" s="1" t="s">
        <v>221</v>
      </c>
    </row>
    <row r="219" spans="1:4">
      <c r="C219" s="1" t="s">
        <v>13</v>
      </c>
      <c r="D219" s="1" t="s">
        <v>222</v>
      </c>
    </row>
    <row r="220" spans="1:4">
      <c r="D220" s="1" t="s">
        <v>223</v>
      </c>
    </row>
    <row r="221" spans="1:4">
      <c r="C221" s="1" t="s">
        <v>15</v>
      </c>
    </row>
    <row r="224" spans="1:4">
      <c r="A224" s="10" t="s">
        <v>224</v>
      </c>
      <c r="B224" s="48" t="s">
        <v>225</v>
      </c>
      <c r="C224" s="1" t="s">
        <v>11</v>
      </c>
      <c r="D224" s="1" t="s">
        <v>226</v>
      </c>
    </row>
    <row r="225" spans="1:5">
      <c r="C225" s="1" t="s">
        <v>13</v>
      </c>
      <c r="D225" s="1" t="s">
        <v>227</v>
      </c>
    </row>
    <row r="226" spans="1:5">
      <c r="C226" s="1" t="s">
        <v>15</v>
      </c>
    </row>
    <row r="229" spans="1:5">
      <c r="A229" s="10" t="s">
        <v>228</v>
      </c>
      <c r="B229" s="48" t="s">
        <v>229</v>
      </c>
      <c r="C229" s="1" t="s">
        <v>11</v>
      </c>
      <c r="D229" s="1" t="s">
        <v>230</v>
      </c>
    </row>
    <row r="230" spans="1:5">
      <c r="C230" s="1" t="s">
        <v>13</v>
      </c>
      <c r="D230" s="1" t="s">
        <v>231</v>
      </c>
    </row>
    <row r="231" spans="1:5">
      <c r="C231" s="1" t="s">
        <v>15</v>
      </c>
    </row>
    <row r="234" spans="1:5">
      <c r="A234" s="10" t="s">
        <v>232</v>
      </c>
      <c r="B234" s="48" t="s">
        <v>233</v>
      </c>
      <c r="C234" s="1" t="s">
        <v>11</v>
      </c>
      <c r="D234" s="1" t="s">
        <v>234</v>
      </c>
    </row>
    <row r="235" spans="1:5">
      <c r="C235" s="1" t="s">
        <v>13</v>
      </c>
      <c r="D235" s="1" t="s">
        <v>223</v>
      </c>
    </row>
    <row r="236" spans="1:5">
      <c r="C236" s="1" t="s">
        <v>15</v>
      </c>
      <c r="D236" s="13">
        <v>1</v>
      </c>
    </row>
    <row r="237" spans="1:5">
      <c r="D237" s="13">
        <v>2</v>
      </c>
      <c r="E237" s="1">
        <f>AVERAGE(D236:D239)</f>
        <v>2</v>
      </c>
    </row>
    <row r="238" spans="1:5">
      <c r="D238" s="13">
        <v>3</v>
      </c>
      <c r="E238" s="1" t="s">
        <v>235</v>
      </c>
    </row>
    <row r="239" spans="1:5">
      <c r="D239" s="27" t="b">
        <v>1</v>
      </c>
    </row>
    <row r="242" spans="1:5">
      <c r="A242" s="10" t="s">
        <v>236</v>
      </c>
      <c r="B242" s="48" t="s">
        <v>237</v>
      </c>
      <c r="C242" s="1" t="s">
        <v>11</v>
      </c>
      <c r="D242" s="1" t="s">
        <v>238</v>
      </c>
      <c r="E242" s="1">
        <v>99</v>
      </c>
    </row>
    <row r="243" spans="1:5">
      <c r="C243" s="1" t="s">
        <v>13</v>
      </c>
      <c r="D243" s="1" t="s">
        <v>239</v>
      </c>
      <c r="E243" s="1">
        <v>3</v>
      </c>
    </row>
    <row r="244" spans="1:5">
      <c r="C244" s="1" t="s">
        <v>15</v>
      </c>
      <c r="E244" s="1">
        <v>4</v>
      </c>
    </row>
    <row r="245" spans="1:5">
      <c r="D245" s="1" t="s">
        <v>240</v>
      </c>
      <c r="E245" s="1">
        <v>4</v>
      </c>
    </row>
    <row r="247" spans="1:5">
      <c r="A247" s="10" t="s">
        <v>241</v>
      </c>
      <c r="B247" s="48" t="s">
        <v>242</v>
      </c>
      <c r="C247" s="1" t="s">
        <v>11</v>
      </c>
      <c r="D247" s="1" t="s">
        <v>243</v>
      </c>
    </row>
    <row r="248" spans="1:5">
      <c r="C248" s="1" t="s">
        <v>13</v>
      </c>
      <c r="D248" s="1" t="s">
        <v>244</v>
      </c>
    </row>
    <row r="249" spans="1:5">
      <c r="C249" s="1" t="s">
        <v>15</v>
      </c>
    </row>
    <row r="252" spans="1:5">
      <c r="A252" s="10" t="s">
        <v>245</v>
      </c>
      <c r="B252" s="48" t="s">
        <v>246</v>
      </c>
      <c r="C252" s="1" t="s">
        <v>11</v>
      </c>
      <c r="D252" s="1" t="s">
        <v>247</v>
      </c>
    </row>
    <row r="253" spans="1:5">
      <c r="C253" s="1" t="s">
        <v>13</v>
      </c>
      <c r="D253" s="1" t="s">
        <v>248</v>
      </c>
    </row>
    <row r="254" spans="1:5">
      <c r="C254" s="1" t="s">
        <v>15</v>
      </c>
    </row>
    <row r="257" spans="1:5">
      <c r="A257" s="10" t="s">
        <v>249</v>
      </c>
      <c r="B257" s="48" t="s">
        <v>250</v>
      </c>
      <c r="C257" s="1" t="s">
        <v>11</v>
      </c>
      <c r="D257" s="1" t="s">
        <v>251</v>
      </c>
    </row>
    <row r="258" spans="1:5">
      <c r="C258" s="1" t="s">
        <v>13</v>
      </c>
      <c r="D258" s="1" t="s">
        <v>252</v>
      </c>
    </row>
    <row r="259" spans="1:5">
      <c r="C259" s="1" t="s">
        <v>15</v>
      </c>
      <c r="D259" s="27">
        <v>1</v>
      </c>
    </row>
    <row r="260" spans="1:5">
      <c r="D260" s="27">
        <v>2</v>
      </c>
      <c r="E260" s="1">
        <f>COUNT(D259:D262)</f>
        <v>3</v>
      </c>
    </row>
    <row r="261" spans="1:5">
      <c r="D261" s="27">
        <v>3</v>
      </c>
      <c r="E261" s="1">
        <f>COUNTA(D259:D262)</f>
        <v>4</v>
      </c>
    </row>
    <row r="262" spans="1:5">
      <c r="D262" s="27" t="s">
        <v>97</v>
      </c>
    </row>
    <row r="265" spans="1:5">
      <c r="A265" s="10" t="s">
        <v>253</v>
      </c>
      <c r="B265" s="48" t="s">
        <v>254</v>
      </c>
      <c r="C265" s="1" t="s">
        <v>11</v>
      </c>
      <c r="D265" s="1" t="s">
        <v>255</v>
      </c>
    </row>
    <row r="266" spans="1:5">
      <c r="C266" s="1" t="s">
        <v>13</v>
      </c>
      <c r="D266" s="1" t="s">
        <v>256</v>
      </c>
    </row>
    <row r="267" spans="1:5">
      <c r="C267" s="1" t="s">
        <v>15</v>
      </c>
      <c r="D267" s="27">
        <v>1</v>
      </c>
      <c r="E267" s="4"/>
    </row>
    <row r="268" spans="1:5">
      <c r="A268" s="4"/>
      <c r="D268" s="27" t="s">
        <v>0</v>
      </c>
      <c r="E268" s="1" t="s">
        <v>257</v>
      </c>
    </row>
    <row r="269" spans="1:5">
      <c r="D269" s="27">
        <v>22</v>
      </c>
      <c r="E269" s="1" t="s">
        <v>258</v>
      </c>
    </row>
    <row r="270" spans="1:5">
      <c r="D270" s="27" t="s">
        <v>97</v>
      </c>
      <c r="E270" s="1" t="s">
        <v>259</v>
      </c>
    </row>
    <row r="273" spans="1:6">
      <c r="A273" s="10" t="s">
        <v>260</v>
      </c>
      <c r="B273" s="48" t="s">
        <v>261</v>
      </c>
      <c r="C273" s="1" t="s">
        <v>11</v>
      </c>
      <c r="D273" s="1" t="s">
        <v>262</v>
      </c>
      <c r="E273" s="10"/>
      <c r="F273" s="10"/>
    </row>
    <row r="274" spans="1:6">
      <c r="C274" s="1" t="s">
        <v>13</v>
      </c>
      <c r="D274" s="1" t="s">
        <v>263</v>
      </c>
      <c r="E274" s="10"/>
      <c r="F274" s="10"/>
    </row>
    <row r="275" spans="1:6">
      <c r="D275" s="1" t="s">
        <v>264</v>
      </c>
    </row>
    <row r="277" spans="1:6">
      <c r="A277" s="10" t="s">
        <v>265</v>
      </c>
      <c r="B277" s="48" t="s">
        <v>266</v>
      </c>
      <c r="C277" s="1" t="s">
        <v>11</v>
      </c>
      <c r="D277" s="1" t="s">
        <v>267</v>
      </c>
    </row>
    <row r="278" spans="1:6">
      <c r="C278" s="1" t="s">
        <v>13</v>
      </c>
      <c r="D278" s="1" t="s">
        <v>268</v>
      </c>
    </row>
    <row r="279" spans="1:6">
      <c r="D279" s="1" t="s">
        <v>269</v>
      </c>
    </row>
    <row r="281" spans="1:6" ht="14.25">
      <c r="A281" s="10" t="s">
        <v>270</v>
      </c>
      <c r="B281" s="48" t="s">
        <v>271</v>
      </c>
      <c r="C281" s="1" t="s">
        <v>11</v>
      </c>
      <c r="D281" s="1" t="s">
        <v>272</v>
      </c>
      <c r="E281" t="s">
        <v>273</v>
      </c>
    </row>
    <row r="282" spans="1:6" ht="14.25">
      <c r="C282" s="1" t="s">
        <v>13</v>
      </c>
      <c r="D282" s="1" t="s">
        <v>274</v>
      </c>
      <c r="E282" t="s">
        <v>275</v>
      </c>
    </row>
    <row r="285" spans="1:6">
      <c r="A285" s="10" t="s">
        <v>276</v>
      </c>
      <c r="B285" s="48" t="s">
        <v>277</v>
      </c>
      <c r="C285" s="1" t="s">
        <v>11</v>
      </c>
      <c r="D285" s="28" t="s">
        <v>278</v>
      </c>
    </row>
    <row r="286" spans="1:6">
      <c r="C286" s="1" t="s">
        <v>13</v>
      </c>
      <c r="D286" s="1" t="s">
        <v>279</v>
      </c>
    </row>
    <row r="287" spans="1:6">
      <c r="C287" s="1" t="s">
        <v>15</v>
      </c>
      <c r="D287" s="27">
        <v>0.4</v>
      </c>
      <c r="E287" s="4"/>
    </row>
    <row r="288" spans="1:6">
      <c r="C288" s="1">
        <v>1</v>
      </c>
      <c r="D288" s="27" t="b">
        <v>1</v>
      </c>
      <c r="E288" s="1" t="s">
        <v>280</v>
      </c>
      <c r="F288" s="1">
        <v>0.4</v>
      </c>
    </row>
    <row r="289" spans="1:8">
      <c r="D289" s="27">
        <v>0.1</v>
      </c>
      <c r="E289" s="1" t="s">
        <v>281</v>
      </c>
      <c r="F289" s="1">
        <v>1</v>
      </c>
    </row>
    <row r="290" spans="1:8">
      <c r="C290" s="1">
        <v>0</v>
      </c>
      <c r="D290" s="27" t="s">
        <v>97</v>
      </c>
    </row>
    <row r="293" spans="1:8">
      <c r="A293" s="10" t="s">
        <v>282</v>
      </c>
      <c r="B293" s="48" t="s">
        <v>283</v>
      </c>
      <c r="C293" s="1" t="s">
        <v>11</v>
      </c>
      <c r="D293" s="28" t="s">
        <v>284</v>
      </c>
    </row>
    <row r="294" spans="1:8">
      <c r="C294" s="1" t="s">
        <v>13</v>
      </c>
      <c r="D294" s="1" t="s">
        <v>285</v>
      </c>
    </row>
    <row r="295" spans="1:8">
      <c r="C295" s="1" t="s">
        <v>15</v>
      </c>
      <c r="D295" s="27">
        <v>0.4</v>
      </c>
      <c r="E295" s="4"/>
    </row>
    <row r="296" spans="1:8">
      <c r="C296" s="1">
        <v>1</v>
      </c>
      <c r="D296" s="27" t="b">
        <v>1</v>
      </c>
      <c r="E296" s="1" t="s">
        <v>286</v>
      </c>
    </row>
    <row r="297" spans="1:8">
      <c r="D297" s="27">
        <v>0.1</v>
      </c>
      <c r="E297" s="1" t="s">
        <v>287</v>
      </c>
    </row>
    <row r="298" spans="1:8">
      <c r="C298" s="1">
        <v>0</v>
      </c>
      <c r="D298" s="27" t="s">
        <v>97</v>
      </c>
    </row>
    <row r="301" spans="1:8">
      <c r="A301" s="10" t="s">
        <v>288</v>
      </c>
      <c r="B301" s="48" t="s">
        <v>450</v>
      </c>
      <c r="C301" s="1" t="s">
        <v>11</v>
      </c>
      <c r="D301" s="1" t="s">
        <v>289</v>
      </c>
    </row>
    <row r="302" spans="1:8">
      <c r="C302" s="1" t="s">
        <v>13</v>
      </c>
      <c r="D302" s="1" t="s">
        <v>290</v>
      </c>
    </row>
    <row r="303" spans="1:8">
      <c r="C303" s="1" t="s">
        <v>15</v>
      </c>
      <c r="D303" s="27" t="s">
        <v>291</v>
      </c>
      <c r="E303" s="11" t="s">
        <v>292</v>
      </c>
      <c r="F303" s="13" t="s">
        <v>293</v>
      </c>
    </row>
    <row r="304" spans="1:8">
      <c r="D304" s="27">
        <v>1</v>
      </c>
      <c r="E304" s="11">
        <v>4000</v>
      </c>
      <c r="F304" s="13">
        <v>0.5</v>
      </c>
      <c r="G304" s="1">
        <f>D304*E304</f>
        <v>4000</v>
      </c>
      <c r="H304" s="1">
        <f>PRODUCT(D304,E304,F304)</f>
        <v>2000</v>
      </c>
    </row>
    <row r="305" spans="1:8">
      <c r="D305" s="27">
        <v>3</v>
      </c>
      <c r="E305" s="11">
        <v>3000</v>
      </c>
      <c r="F305" s="13">
        <v>0.5</v>
      </c>
      <c r="G305" s="1">
        <f t="shared" ref="G305:G306" si="1">D305*E305</f>
        <v>9000</v>
      </c>
      <c r="H305" s="1">
        <f t="shared" ref="H305:H306" si="2">PRODUCT(D305,E305,F305)</f>
        <v>4500</v>
      </c>
    </row>
    <row r="306" spans="1:8">
      <c r="D306" s="27">
        <v>5</v>
      </c>
      <c r="E306" s="11">
        <v>2000</v>
      </c>
      <c r="F306" s="13">
        <v>0.5</v>
      </c>
      <c r="G306" s="1">
        <f t="shared" si="1"/>
        <v>10000</v>
      </c>
      <c r="H306" s="1">
        <f t="shared" si="2"/>
        <v>5000</v>
      </c>
    </row>
    <row r="307" spans="1:8">
      <c r="D307" s="1">
        <f>SUMPRODUCT(D304:D306,E304:E306)</f>
        <v>23000</v>
      </c>
    </row>
    <row r="308" spans="1:8">
      <c r="D308" s="1" t="s">
        <v>294</v>
      </c>
    </row>
    <row r="310" spans="1:8">
      <c r="A310" s="10" t="s">
        <v>295</v>
      </c>
      <c r="B310" s="48" t="s">
        <v>296</v>
      </c>
      <c r="C310" s="1" t="s">
        <v>11</v>
      </c>
      <c r="D310" s="1" t="s">
        <v>297</v>
      </c>
    </row>
    <row r="311" spans="1:8">
      <c r="C311" s="1" t="s">
        <v>13</v>
      </c>
      <c r="D311" s="1" t="s">
        <v>298</v>
      </c>
    </row>
    <row r="312" spans="1:8">
      <c r="C312" s="1" t="s">
        <v>15</v>
      </c>
      <c r="D312" s="29" t="s">
        <v>298</v>
      </c>
    </row>
    <row r="315" spans="1:8">
      <c r="A315" s="10" t="s">
        <v>299</v>
      </c>
      <c r="B315" s="48" t="s">
        <v>300</v>
      </c>
      <c r="C315" s="1" t="s">
        <v>11</v>
      </c>
      <c r="D315" s="1" t="s">
        <v>301</v>
      </c>
    </row>
    <row r="316" spans="1:8">
      <c r="C316" s="1" t="s">
        <v>13</v>
      </c>
      <c r="D316" s="1" t="s">
        <v>302</v>
      </c>
    </row>
    <row r="317" spans="1:8">
      <c r="C317" s="1" t="s">
        <v>15</v>
      </c>
      <c r="D317" s="30" t="s">
        <v>302</v>
      </c>
      <c r="E317" s="29"/>
    </row>
    <row r="320" spans="1:8">
      <c r="A320" s="10" t="s">
        <v>303</v>
      </c>
      <c r="B320" s="48" t="s">
        <v>304</v>
      </c>
      <c r="C320" s="1" t="s">
        <v>11</v>
      </c>
      <c r="D320" s="31" t="s">
        <v>305</v>
      </c>
      <c r="E320" s="1">
        <v>2020</v>
      </c>
      <c r="F320" s="1">
        <v>3</v>
      </c>
      <c r="G320" s="1">
        <v>5</v>
      </c>
    </row>
    <row r="321" spans="1:5">
      <c r="C321" s="1" t="s">
        <v>13</v>
      </c>
      <c r="D321" s="30" t="s">
        <v>306</v>
      </c>
    </row>
    <row r="322" spans="1:5">
      <c r="C322" s="1" t="s">
        <v>15</v>
      </c>
      <c r="D322" s="29" t="s">
        <v>307</v>
      </c>
      <c r="E322" s="29">
        <f>DATE(E320,F320,G320)</f>
        <v>43895</v>
      </c>
    </row>
    <row r="325" spans="1:5">
      <c r="A325" s="10" t="s">
        <v>308</v>
      </c>
      <c r="B325" s="48" t="s">
        <v>309</v>
      </c>
      <c r="C325" s="1" t="s">
        <v>11</v>
      </c>
      <c r="D325" s="1" t="s">
        <v>310</v>
      </c>
    </row>
    <row r="326" spans="1:5">
      <c r="C326" s="1" t="s">
        <v>13</v>
      </c>
      <c r="D326" s="1" t="s">
        <v>311</v>
      </c>
    </row>
    <row r="327" spans="1:5">
      <c r="C327" s="1" t="s">
        <v>15</v>
      </c>
      <c r="D327" s="11" t="s">
        <v>38</v>
      </c>
      <c r="E327" s="32">
        <v>43363</v>
      </c>
    </row>
    <row r="328" spans="1:5">
      <c r="D328" s="1" t="s">
        <v>312</v>
      </c>
      <c r="E328" s="1">
        <v>20</v>
      </c>
    </row>
    <row r="331" spans="1:5">
      <c r="A331" s="10" t="s">
        <v>313</v>
      </c>
      <c r="B331" s="48" t="s">
        <v>314</v>
      </c>
      <c r="C331" s="1" t="s">
        <v>11</v>
      </c>
      <c r="D331" s="1" t="s">
        <v>315</v>
      </c>
    </row>
    <row r="332" spans="1:5">
      <c r="C332" s="1" t="s">
        <v>13</v>
      </c>
      <c r="D332" s="1" t="s">
        <v>316</v>
      </c>
    </row>
    <row r="333" spans="1:5">
      <c r="C333" s="1" t="s">
        <v>15</v>
      </c>
      <c r="D333" s="11" t="s">
        <v>38</v>
      </c>
      <c r="E333" s="32">
        <f ca="1">NOW()</f>
        <v>44978.651734027779</v>
      </c>
    </row>
    <row r="334" spans="1:5">
      <c r="D334" s="1" t="s">
        <v>317</v>
      </c>
    </row>
    <row r="337" spans="1:5">
      <c r="A337" s="10" t="s">
        <v>318</v>
      </c>
      <c r="B337" s="48" t="s">
        <v>319</v>
      </c>
      <c r="C337" s="1" t="s">
        <v>11</v>
      </c>
      <c r="D337" s="1" t="s">
        <v>320</v>
      </c>
    </row>
    <row r="338" spans="1:5">
      <c r="C338" s="1" t="s">
        <v>13</v>
      </c>
      <c r="D338" s="1" t="s">
        <v>321</v>
      </c>
    </row>
    <row r="339" spans="1:5">
      <c r="C339" s="1" t="s">
        <v>15</v>
      </c>
      <c r="D339" s="11" t="s">
        <v>38</v>
      </c>
      <c r="E339" s="32">
        <f ca="1">TODAY()</f>
        <v>44978</v>
      </c>
    </row>
    <row r="340" spans="1:5">
      <c r="D340" s="1" t="s">
        <v>322</v>
      </c>
      <c r="E340" s="1">
        <v>2020</v>
      </c>
    </row>
    <row r="343" spans="1:5">
      <c r="A343" s="10" t="s">
        <v>323</v>
      </c>
      <c r="B343" s="48" t="s">
        <v>324</v>
      </c>
      <c r="C343" s="1" t="s">
        <v>11</v>
      </c>
      <c r="D343" s="1" t="s">
        <v>325</v>
      </c>
    </row>
    <row r="344" spans="1:5">
      <c r="C344" s="1" t="s">
        <v>13</v>
      </c>
      <c r="D344" s="1" t="s">
        <v>326</v>
      </c>
    </row>
    <row r="345" spans="1:5">
      <c r="C345" s="1" t="s">
        <v>15</v>
      </c>
      <c r="D345" s="11" t="s">
        <v>38</v>
      </c>
      <c r="E345" s="32">
        <v>43565</v>
      </c>
    </row>
    <row r="346" spans="1:5">
      <c r="E346" s="32">
        <v>43570</v>
      </c>
    </row>
    <row r="347" spans="1:5">
      <c r="D347" s="1" t="s">
        <v>327</v>
      </c>
      <c r="E347" s="1">
        <v>5</v>
      </c>
    </row>
    <row r="348" spans="1:5">
      <c r="D348" s="1" t="s">
        <v>328</v>
      </c>
    </row>
    <row r="350" spans="1:5">
      <c r="A350" s="10" t="s">
        <v>329</v>
      </c>
      <c r="B350" s="48" t="s">
        <v>330</v>
      </c>
      <c r="C350" s="1" t="s">
        <v>11</v>
      </c>
      <c r="D350" s="28" t="s">
        <v>331</v>
      </c>
    </row>
    <row r="351" spans="1:5">
      <c r="B351" s="50" t="s">
        <v>332</v>
      </c>
      <c r="C351" s="1" t="s">
        <v>13</v>
      </c>
      <c r="D351" s="1" t="s">
        <v>333</v>
      </c>
    </row>
    <row r="352" spans="1:5">
      <c r="C352" s="1" t="s">
        <v>15</v>
      </c>
      <c r="D352" s="11" t="s">
        <v>38</v>
      </c>
      <c r="E352" s="32">
        <v>43539</v>
      </c>
    </row>
    <row r="353" spans="1:5">
      <c r="E353" s="32">
        <f ca="1">NOW()</f>
        <v>44978.651734027779</v>
      </c>
    </row>
    <row r="354" spans="1:5">
      <c r="D354" s="33" t="s">
        <v>334</v>
      </c>
      <c r="E354" s="1">
        <v>2</v>
      </c>
    </row>
    <row r="355" spans="1:5">
      <c r="D355" s="33" t="s">
        <v>335</v>
      </c>
      <c r="E355" s="1">
        <v>23</v>
      </c>
    </row>
    <row r="356" spans="1:5">
      <c r="D356" s="33" t="s">
        <v>336</v>
      </c>
      <c r="E356" s="1">
        <v>730</v>
      </c>
    </row>
    <row r="358" spans="1:5">
      <c r="A358" s="10" t="s">
        <v>337</v>
      </c>
      <c r="B358" s="48" t="s">
        <v>338</v>
      </c>
      <c r="C358" s="1" t="s">
        <v>11</v>
      </c>
      <c r="D358" s="18" t="s">
        <v>339</v>
      </c>
    </row>
    <row r="359" spans="1:5">
      <c r="C359" s="1" t="s">
        <v>13</v>
      </c>
      <c r="D359" s="1" t="s">
        <v>340</v>
      </c>
    </row>
    <row r="360" spans="1:5">
      <c r="C360" s="1" t="s">
        <v>15</v>
      </c>
      <c r="D360" s="11" t="s">
        <v>38</v>
      </c>
      <c r="E360" s="32">
        <v>43363</v>
      </c>
    </row>
    <row r="361" spans="1:5">
      <c r="D361" s="29" t="s">
        <v>341</v>
      </c>
    </row>
    <row r="364" spans="1:5">
      <c r="A364" s="10" t="s">
        <v>342</v>
      </c>
      <c r="B364" s="48" t="s">
        <v>343</v>
      </c>
      <c r="C364" s="1" t="s">
        <v>11</v>
      </c>
      <c r="D364" s="1" t="s">
        <v>344</v>
      </c>
    </row>
    <row r="365" spans="1:5">
      <c r="C365" s="1" t="s">
        <v>13</v>
      </c>
      <c r="D365" s="1" t="s">
        <v>345</v>
      </c>
      <c r="E365" s="29">
        <f ca="1">TODAY()</f>
        <v>44978</v>
      </c>
    </row>
    <row r="366" spans="1:5">
      <c r="C366" s="1" t="s">
        <v>15</v>
      </c>
      <c r="D366" s="1" t="s">
        <v>346</v>
      </c>
      <c r="E366" s="1">
        <f ca="1">WEEKDAY(E365,1)</f>
        <v>3</v>
      </c>
    </row>
    <row r="367" spans="1:5">
      <c r="D367" s="29"/>
    </row>
    <row r="369" spans="1:5">
      <c r="A369" s="10" t="s">
        <v>347</v>
      </c>
      <c r="B369" s="48" t="s">
        <v>348</v>
      </c>
      <c r="C369" s="1" t="s">
        <v>11</v>
      </c>
      <c r="D369" s="1" t="s">
        <v>349</v>
      </c>
    </row>
    <row r="370" spans="1:5">
      <c r="C370" s="1" t="s">
        <v>13</v>
      </c>
      <c r="D370" s="1" t="s">
        <v>350</v>
      </c>
    </row>
    <row r="371" spans="1:5">
      <c r="C371" s="1" t="s">
        <v>15</v>
      </c>
      <c r="D371" s="1" t="s">
        <v>351</v>
      </c>
      <c r="E371" s="51" t="s">
        <v>352</v>
      </c>
    </row>
    <row r="372" spans="1:5">
      <c r="D372" s="29" t="s">
        <v>351</v>
      </c>
      <c r="E372" s="52"/>
    </row>
    <row r="374" spans="1:5">
      <c r="A374" s="10" t="s">
        <v>354</v>
      </c>
      <c r="B374" s="48" t="s">
        <v>355</v>
      </c>
      <c r="C374" s="1" t="s">
        <v>11</v>
      </c>
      <c r="D374" s="1" t="s">
        <v>356</v>
      </c>
    </row>
    <row r="375" spans="1:5">
      <c r="C375" s="1" t="s">
        <v>13</v>
      </c>
      <c r="D375" s="1" t="s">
        <v>357</v>
      </c>
    </row>
    <row r="376" spans="1:5">
      <c r="C376" s="1" t="s">
        <v>15</v>
      </c>
      <c r="D376" s="11" t="s">
        <v>38</v>
      </c>
      <c r="E376" s="32">
        <v>43709</v>
      </c>
    </row>
    <row r="377" spans="1:5">
      <c r="E377" s="32">
        <v>43738</v>
      </c>
    </row>
    <row r="378" spans="1:5">
      <c r="D378" s="11" t="s">
        <v>353</v>
      </c>
      <c r="E378" s="32">
        <v>43722</v>
      </c>
    </row>
    <row r="379" spans="1:5">
      <c r="E379" s="32">
        <v>43729</v>
      </c>
    </row>
    <row r="380" spans="1:5">
      <c r="D380" s="1" t="s">
        <v>358</v>
      </c>
      <c r="E380" s="1" t="s">
        <v>359</v>
      </c>
    </row>
    <row r="381" spans="1:5">
      <c r="D381" s="1" t="s">
        <v>360</v>
      </c>
    </row>
    <row r="384" spans="1:5">
      <c r="A384" s="10" t="s">
        <v>361</v>
      </c>
      <c r="B384" s="48" t="s">
        <v>362</v>
      </c>
      <c r="C384" s="1" t="s">
        <v>11</v>
      </c>
      <c r="D384" s="1" t="s">
        <v>363</v>
      </c>
    </row>
    <row r="385" spans="1:6">
      <c r="C385" s="1" t="s">
        <v>13</v>
      </c>
      <c r="D385" s="1" t="s">
        <v>364</v>
      </c>
    </row>
    <row r="386" spans="1:6">
      <c r="C386" s="1" t="s">
        <v>15</v>
      </c>
      <c r="D386" s="11" t="s">
        <v>38</v>
      </c>
      <c r="E386" s="32">
        <v>43718</v>
      </c>
      <c r="F386" s="4"/>
    </row>
    <row r="387" spans="1:6">
      <c r="D387" s="11" t="s">
        <v>353</v>
      </c>
      <c r="E387" s="32">
        <v>43721</v>
      </c>
    </row>
    <row r="388" spans="1:6">
      <c r="E388" s="32">
        <v>43728</v>
      </c>
    </row>
    <row r="389" spans="1:6">
      <c r="D389" s="29" t="s">
        <v>365</v>
      </c>
      <c r="E389" s="29">
        <v>43725</v>
      </c>
    </row>
    <row r="390" spans="1:6">
      <c r="D390" s="29" t="s">
        <v>366</v>
      </c>
      <c r="E390" s="29">
        <v>43726</v>
      </c>
    </row>
    <row r="393" spans="1:6">
      <c r="A393" s="10" t="s">
        <v>367</v>
      </c>
      <c r="B393" s="48" t="s">
        <v>368</v>
      </c>
      <c r="C393" s="1" t="s">
        <v>11</v>
      </c>
      <c r="D393" s="1" t="s">
        <v>369</v>
      </c>
    </row>
    <row r="394" spans="1:6">
      <c r="C394" s="1" t="s">
        <v>13</v>
      </c>
      <c r="D394" s="1" t="s">
        <v>370</v>
      </c>
    </row>
    <row r="395" spans="1:6">
      <c r="C395" s="1" t="s">
        <v>15</v>
      </c>
      <c r="D395" s="11" t="s">
        <v>38</v>
      </c>
      <c r="E395" s="32">
        <v>43718</v>
      </c>
    </row>
    <row r="396" spans="1:6">
      <c r="D396" s="11" t="s">
        <v>353</v>
      </c>
      <c r="E396" s="32">
        <v>43721</v>
      </c>
    </row>
    <row r="397" spans="1:6">
      <c r="E397" s="32">
        <v>43728</v>
      </c>
    </row>
    <row r="398" spans="1:6">
      <c r="D398" s="29" t="s">
        <v>371</v>
      </c>
      <c r="E398" s="1" t="s">
        <v>359</v>
      </c>
      <c r="F398" s="29">
        <v>43724</v>
      </c>
    </row>
    <row r="399" spans="1:6">
      <c r="D399" s="29" t="s">
        <v>372</v>
      </c>
      <c r="F399" s="29">
        <v>43725</v>
      </c>
    </row>
    <row r="400" spans="1:6">
      <c r="D400" s="29" t="s">
        <v>373</v>
      </c>
    </row>
    <row r="402" spans="1:5">
      <c r="A402" s="10" t="s">
        <v>374</v>
      </c>
      <c r="B402" s="48" t="s">
        <v>375</v>
      </c>
      <c r="C402" s="1" t="s">
        <v>11</v>
      </c>
      <c r="D402" s="1" t="s">
        <v>376</v>
      </c>
    </row>
    <row r="403" spans="1:5">
      <c r="C403" s="1" t="s">
        <v>13</v>
      </c>
      <c r="D403" s="1" t="s">
        <v>377</v>
      </c>
    </row>
    <row r="404" spans="1:5">
      <c r="C404" s="1" t="s">
        <v>15</v>
      </c>
      <c r="D404" s="1" t="s">
        <v>378</v>
      </c>
    </row>
    <row r="407" spans="1:5">
      <c r="A407" s="10" t="s">
        <v>379</v>
      </c>
      <c r="B407" s="48" t="s">
        <v>380</v>
      </c>
      <c r="C407" s="1" t="s">
        <v>11</v>
      </c>
      <c r="D407" s="1" t="s">
        <v>381</v>
      </c>
    </row>
    <row r="408" spans="1:5">
      <c r="C408" s="1" t="s">
        <v>13</v>
      </c>
      <c r="D408" s="1" t="s">
        <v>382</v>
      </c>
    </row>
    <row r="409" spans="1:5">
      <c r="C409" s="1" t="s">
        <v>15</v>
      </c>
      <c r="D409" s="1" t="s">
        <v>383</v>
      </c>
    </row>
    <row r="412" spans="1:5">
      <c r="A412" s="10" t="s">
        <v>384</v>
      </c>
      <c r="B412" s="48" t="s">
        <v>385</v>
      </c>
      <c r="C412" s="1" t="s">
        <v>11</v>
      </c>
      <c r="D412" s="1" t="s">
        <v>386</v>
      </c>
    </row>
    <row r="413" spans="1:5">
      <c r="C413" s="1" t="s">
        <v>13</v>
      </c>
      <c r="D413" s="1" t="s">
        <v>387</v>
      </c>
      <c r="E413" s="33"/>
    </row>
    <row r="414" spans="1:5">
      <c r="C414" s="1" t="s">
        <v>15</v>
      </c>
      <c r="D414" s="1" t="s">
        <v>388</v>
      </c>
    </row>
    <row r="417" spans="1:9">
      <c r="A417" s="10" t="s">
        <v>389</v>
      </c>
      <c r="B417" s="48" t="s">
        <v>390</v>
      </c>
      <c r="C417" s="1" t="s">
        <v>11</v>
      </c>
      <c r="D417" s="1" t="s">
        <v>391</v>
      </c>
    </row>
    <row r="418" spans="1:9">
      <c r="C418" s="1" t="s">
        <v>13</v>
      </c>
      <c r="D418" s="1" t="s">
        <v>392</v>
      </c>
    </row>
    <row r="419" spans="1:9">
      <c r="C419" s="1" t="s">
        <v>15</v>
      </c>
      <c r="D419" s="1" t="s">
        <v>393</v>
      </c>
      <c r="E419" s="33"/>
    </row>
    <row r="422" spans="1:9">
      <c r="A422" s="10" t="s">
        <v>394</v>
      </c>
      <c r="B422" s="48" t="s">
        <v>395</v>
      </c>
      <c r="C422" s="1" t="s">
        <v>11</v>
      </c>
      <c r="D422" s="1" t="s">
        <v>396</v>
      </c>
    </row>
    <row r="423" spans="1:9">
      <c r="C423" s="1" t="s">
        <v>13</v>
      </c>
      <c r="D423" s="1" t="s">
        <v>397</v>
      </c>
    </row>
    <row r="424" spans="1:9">
      <c r="C424" s="1" t="s">
        <v>398</v>
      </c>
      <c r="D424" s="1" t="s">
        <v>399</v>
      </c>
    </row>
    <row r="425" spans="1:9" ht="14.25">
      <c r="C425" s="1" t="s">
        <v>15</v>
      </c>
      <c r="D425" s="34" t="s">
        <v>400</v>
      </c>
      <c r="E425" s="34" t="s">
        <v>401</v>
      </c>
      <c r="F425" s="34" t="s">
        <v>402</v>
      </c>
      <c r="G425" s="34" t="s">
        <v>403</v>
      </c>
      <c r="H425" s="34" t="s">
        <v>404</v>
      </c>
      <c r="I425" s="34" t="s">
        <v>293</v>
      </c>
    </row>
    <row r="426" spans="1:9" ht="13.5">
      <c r="D426" s="35">
        <v>2018</v>
      </c>
      <c r="E426" s="35">
        <v>10025</v>
      </c>
      <c r="F426" s="36" t="s">
        <v>405</v>
      </c>
      <c r="G426" s="35">
        <v>24</v>
      </c>
      <c r="H426" s="35">
        <v>58</v>
      </c>
      <c r="I426" s="35">
        <v>0.78900000000000003</v>
      </c>
    </row>
    <row r="427" spans="1:9" ht="13.5">
      <c r="D427" s="35">
        <v>2018</v>
      </c>
      <c r="E427" s="35">
        <v>10022</v>
      </c>
      <c r="F427" s="36" t="s">
        <v>406</v>
      </c>
      <c r="G427" s="35">
        <v>18</v>
      </c>
      <c r="H427" s="35">
        <v>40</v>
      </c>
      <c r="I427" s="35">
        <v>0.95599999999999996</v>
      </c>
    </row>
    <row r="428" spans="1:9" ht="13.5">
      <c r="D428" s="35">
        <v>2018</v>
      </c>
      <c r="E428" s="35">
        <v>10044</v>
      </c>
      <c r="F428" s="36" t="s">
        <v>407</v>
      </c>
      <c r="G428" s="35">
        <v>20</v>
      </c>
      <c r="H428" s="35">
        <v>56</v>
      </c>
      <c r="I428" s="35">
        <v>0.83699999999999997</v>
      </c>
    </row>
    <row r="429" spans="1:9" ht="13.5">
      <c r="D429" s="35">
        <v>2018</v>
      </c>
      <c r="E429" s="35">
        <v>10004</v>
      </c>
      <c r="F429" s="36" t="s">
        <v>408</v>
      </c>
      <c r="G429" s="35">
        <v>10</v>
      </c>
      <c r="H429" s="35">
        <v>23</v>
      </c>
      <c r="I429" s="35">
        <v>0.90600000000000003</v>
      </c>
    </row>
    <row r="430" spans="1:9" ht="13.5">
      <c r="D430" s="35">
        <v>2019</v>
      </c>
      <c r="E430" s="35">
        <v>10018</v>
      </c>
      <c r="F430" s="36" t="s">
        <v>409</v>
      </c>
      <c r="G430" s="35">
        <v>25</v>
      </c>
      <c r="H430" s="35">
        <v>95</v>
      </c>
      <c r="I430" s="35">
        <v>0.89900000000000002</v>
      </c>
    </row>
    <row r="431" spans="1:9" ht="13.5">
      <c r="D431" s="35">
        <v>2019</v>
      </c>
      <c r="E431" s="35">
        <v>10034</v>
      </c>
      <c r="F431" s="36" t="s">
        <v>410</v>
      </c>
      <c r="G431" s="35">
        <v>10</v>
      </c>
      <c r="H431" s="35">
        <v>29</v>
      </c>
      <c r="I431" s="35">
        <v>0.70399999999999996</v>
      </c>
    </row>
    <row r="432" spans="1:9" ht="13.5">
      <c r="D432" s="35">
        <v>2019</v>
      </c>
      <c r="E432" s="35">
        <v>10039</v>
      </c>
      <c r="F432" s="36" t="s">
        <v>411</v>
      </c>
      <c r="G432" s="35">
        <v>17</v>
      </c>
      <c r="H432" s="35">
        <v>37</v>
      </c>
      <c r="I432" s="35">
        <v>0.754</v>
      </c>
    </row>
    <row r="433" spans="1:9" ht="13.5">
      <c r="D433" s="35">
        <v>2019</v>
      </c>
      <c r="E433" s="35">
        <v>10030</v>
      </c>
      <c r="F433" s="36" t="s">
        <v>412</v>
      </c>
      <c r="G433" s="35">
        <v>18</v>
      </c>
      <c r="H433" s="35">
        <v>41</v>
      </c>
      <c r="I433" s="35">
        <v>0.91</v>
      </c>
    </row>
    <row r="434" spans="1:9" hidden="1"/>
    <row r="435" spans="1:9" hidden="1">
      <c r="D435" s="37" t="s">
        <v>401</v>
      </c>
      <c r="E435" s="7">
        <v>10022</v>
      </c>
    </row>
    <row r="436" spans="1:9" hidden="1">
      <c r="D436" s="37" t="s">
        <v>404</v>
      </c>
      <c r="E436" s="10">
        <f>VLOOKUP(E435,E425:I433,4,1)</f>
        <v>95</v>
      </c>
    </row>
    <row r="437" spans="1:9" hidden="1"/>
    <row r="439" spans="1:9">
      <c r="A439" s="10" t="s">
        <v>413</v>
      </c>
      <c r="B439" s="48" t="s">
        <v>414</v>
      </c>
      <c r="C439" s="1" t="s">
        <v>11</v>
      </c>
      <c r="D439" s="1" t="s">
        <v>415</v>
      </c>
    </row>
    <row r="440" spans="1:9">
      <c r="C440" s="1" t="s">
        <v>416</v>
      </c>
      <c r="D440" s="1" t="s">
        <v>417</v>
      </c>
    </row>
    <row r="441" spans="1:9">
      <c r="C441" s="1" t="s">
        <v>398</v>
      </c>
      <c r="D441" s="1" t="s">
        <v>418</v>
      </c>
    </row>
    <row r="442" spans="1:9">
      <c r="C442" s="1" t="s">
        <v>15</v>
      </c>
      <c r="D442" s="38" t="s">
        <v>400</v>
      </c>
      <c r="E442" s="38" t="s">
        <v>401</v>
      </c>
      <c r="F442" s="38" t="s">
        <v>402</v>
      </c>
      <c r="G442" s="38" t="s">
        <v>403</v>
      </c>
      <c r="H442" s="38" t="s">
        <v>404</v>
      </c>
      <c r="I442" s="38" t="s">
        <v>293</v>
      </c>
    </row>
    <row r="443" spans="1:9">
      <c r="D443" s="11">
        <v>2018</v>
      </c>
      <c r="E443" s="11">
        <v>10004</v>
      </c>
      <c r="F443" s="11" t="s">
        <v>419</v>
      </c>
      <c r="G443" s="11">
        <v>10</v>
      </c>
      <c r="H443" s="11">
        <v>23</v>
      </c>
      <c r="I443" s="11">
        <v>0.90600000000000003</v>
      </c>
    </row>
    <row r="444" spans="1:9">
      <c r="D444" s="11">
        <v>2019</v>
      </c>
      <c r="E444" s="11">
        <v>10034</v>
      </c>
      <c r="F444" s="11" t="s">
        <v>420</v>
      </c>
      <c r="G444" s="11">
        <v>10</v>
      </c>
      <c r="H444" s="11">
        <v>29</v>
      </c>
      <c r="I444" s="11">
        <v>0.70399999999999996</v>
      </c>
    </row>
    <row r="445" spans="1:9">
      <c r="D445" s="11">
        <v>2019</v>
      </c>
      <c r="E445" s="11">
        <v>10039</v>
      </c>
      <c r="F445" s="11" t="s">
        <v>421</v>
      </c>
      <c r="G445" s="11">
        <v>17</v>
      </c>
      <c r="H445" s="11">
        <v>37</v>
      </c>
      <c r="I445" s="11">
        <v>0.754</v>
      </c>
    </row>
    <row r="446" spans="1:9">
      <c r="D446" s="11">
        <v>2018</v>
      </c>
      <c r="E446" s="11">
        <v>10022</v>
      </c>
      <c r="F446" s="11" t="s">
        <v>420</v>
      </c>
      <c r="G446" s="11">
        <v>18</v>
      </c>
      <c r="H446" s="11">
        <v>40</v>
      </c>
      <c r="I446" s="11">
        <v>0.95599999999999996</v>
      </c>
    </row>
    <row r="447" spans="1:9">
      <c r="D447" s="11">
        <v>2019</v>
      </c>
      <c r="E447" s="11">
        <v>10030</v>
      </c>
      <c r="F447" s="11" t="s">
        <v>419</v>
      </c>
      <c r="G447" s="11">
        <v>18</v>
      </c>
      <c r="H447" s="11">
        <v>41</v>
      </c>
      <c r="I447" s="11">
        <v>0.91</v>
      </c>
    </row>
    <row r="448" spans="1:9">
      <c r="D448" s="11">
        <v>2018</v>
      </c>
      <c r="E448" s="11">
        <v>10044</v>
      </c>
      <c r="F448" s="11" t="s">
        <v>421</v>
      </c>
      <c r="G448" s="11">
        <v>20</v>
      </c>
      <c r="H448" s="11">
        <v>56</v>
      </c>
      <c r="I448" s="11">
        <v>0.83699999999999997</v>
      </c>
    </row>
    <row r="449" spans="1:9">
      <c r="D449" s="11">
        <v>2018</v>
      </c>
      <c r="E449" s="11">
        <v>10025</v>
      </c>
      <c r="F449" s="11" t="s">
        <v>422</v>
      </c>
      <c r="G449" s="11">
        <v>24</v>
      </c>
      <c r="H449" s="11">
        <v>58</v>
      </c>
      <c r="I449" s="11">
        <v>0.78900000000000003</v>
      </c>
    </row>
    <row r="450" spans="1:9">
      <c r="D450" s="11">
        <v>2019</v>
      </c>
      <c r="E450" s="11">
        <v>10018</v>
      </c>
      <c r="F450" s="11" t="s">
        <v>422</v>
      </c>
      <c r="G450" s="11">
        <v>25</v>
      </c>
      <c r="H450" s="11">
        <v>95</v>
      </c>
      <c r="I450" s="11">
        <v>0.89900000000000002</v>
      </c>
    </row>
    <row r="452" spans="1:9">
      <c r="D452" s="37" t="s">
        <v>401</v>
      </c>
      <c r="E452" s="7">
        <v>10034</v>
      </c>
    </row>
    <row r="453" spans="1:9">
      <c r="D453" s="37" t="s">
        <v>404</v>
      </c>
      <c r="E453" s="10" t="s">
        <v>423</v>
      </c>
    </row>
    <row r="455" spans="1:9" ht="14.25">
      <c r="D455" s="39" t="s">
        <v>424</v>
      </c>
    </row>
    <row r="456" spans="1:9">
      <c r="A456" s="10" t="s">
        <v>425</v>
      </c>
      <c r="B456" s="48" t="s">
        <v>414</v>
      </c>
      <c r="C456" s="1" t="s">
        <v>11</v>
      </c>
      <c r="D456" s="1" t="s">
        <v>415</v>
      </c>
    </row>
    <row r="457" spans="1:9">
      <c r="C457" s="1" t="s">
        <v>426</v>
      </c>
      <c r="D457" s="1" t="s">
        <v>427</v>
      </c>
    </row>
    <row r="458" spans="1:9">
      <c r="C458" s="1" t="s">
        <v>428</v>
      </c>
      <c r="D458" s="1" t="s">
        <v>429</v>
      </c>
      <c r="G458" s="22"/>
    </row>
    <row r="459" spans="1:9">
      <c r="C459" s="1" t="s">
        <v>15</v>
      </c>
      <c r="D459" s="38" t="s">
        <v>400</v>
      </c>
      <c r="E459" s="38" t="s">
        <v>401</v>
      </c>
      <c r="F459" s="38" t="s">
        <v>402</v>
      </c>
      <c r="G459" s="38" t="s">
        <v>403</v>
      </c>
      <c r="H459" s="38" t="s">
        <v>404</v>
      </c>
      <c r="I459" s="38" t="s">
        <v>293</v>
      </c>
    </row>
    <row r="460" spans="1:9">
      <c r="D460" s="11">
        <v>2018</v>
      </c>
      <c r="E460" s="11">
        <v>10025</v>
      </c>
      <c r="F460" s="11" t="s">
        <v>422</v>
      </c>
      <c r="G460" s="11">
        <v>24</v>
      </c>
      <c r="H460" s="11">
        <v>58</v>
      </c>
      <c r="I460" s="11">
        <v>0.78900000000000003</v>
      </c>
    </row>
    <row r="461" spans="1:9">
      <c r="D461" s="11">
        <v>2018</v>
      </c>
      <c r="E461" s="11">
        <v>10022</v>
      </c>
      <c r="F461" s="11" t="s">
        <v>420</v>
      </c>
      <c r="G461" s="11">
        <v>18</v>
      </c>
      <c r="H461" s="11">
        <v>40</v>
      </c>
      <c r="I461" s="11">
        <v>0.95599999999999996</v>
      </c>
    </row>
    <row r="462" spans="1:9">
      <c r="D462" s="11">
        <v>2018</v>
      </c>
      <c r="E462" s="11">
        <v>10044</v>
      </c>
      <c r="F462" s="11" t="s">
        <v>421</v>
      </c>
      <c r="G462" s="11">
        <v>20</v>
      </c>
      <c r="H462" s="11">
        <v>56</v>
      </c>
      <c r="I462" s="11">
        <v>0.83699999999999997</v>
      </c>
    </row>
    <row r="463" spans="1:9">
      <c r="D463" s="11">
        <v>2018</v>
      </c>
      <c r="E463" s="11">
        <v>10004</v>
      </c>
      <c r="F463" s="11" t="s">
        <v>419</v>
      </c>
      <c r="G463" s="11">
        <v>10</v>
      </c>
      <c r="H463" s="11">
        <v>23</v>
      </c>
      <c r="I463" s="11">
        <v>0.90600000000000003</v>
      </c>
    </row>
    <row r="464" spans="1:9">
      <c r="D464" s="11">
        <v>2019</v>
      </c>
      <c r="E464" s="11">
        <v>10018</v>
      </c>
      <c r="F464" s="11" t="s">
        <v>422</v>
      </c>
      <c r="G464" s="11">
        <v>25</v>
      </c>
      <c r="H464" s="11">
        <v>95</v>
      </c>
      <c r="I464" s="11">
        <v>0.89900000000000002</v>
      </c>
    </row>
    <row r="465" spans="1:9">
      <c r="D465" s="11">
        <v>2019</v>
      </c>
      <c r="E465" s="11">
        <v>10034</v>
      </c>
      <c r="F465" s="11" t="s">
        <v>420</v>
      </c>
      <c r="G465" s="11">
        <v>10</v>
      </c>
      <c r="H465" s="11">
        <v>29</v>
      </c>
      <c r="I465" s="11">
        <v>0.70399999999999996</v>
      </c>
    </row>
    <row r="466" spans="1:9">
      <c r="D466" s="11">
        <v>2019</v>
      </c>
      <c r="E466" s="11">
        <v>10039</v>
      </c>
      <c r="F466" s="11" t="s">
        <v>421</v>
      </c>
      <c r="G466" s="11">
        <v>17</v>
      </c>
      <c r="H466" s="11">
        <v>37</v>
      </c>
      <c r="I466" s="11">
        <v>0.754</v>
      </c>
    </row>
    <row r="467" spans="1:9">
      <c r="D467" s="11">
        <v>2019</v>
      </c>
      <c r="E467" s="11">
        <v>10030</v>
      </c>
      <c r="F467" s="11" t="s">
        <v>419</v>
      </c>
      <c r="G467" s="11">
        <v>18</v>
      </c>
      <c r="H467" s="11">
        <v>41</v>
      </c>
      <c r="I467" s="11">
        <v>0.91</v>
      </c>
    </row>
    <row r="468" spans="1:9">
      <c r="G468" s="53" t="s">
        <v>424</v>
      </c>
      <c r="H468" s="53"/>
      <c r="I468" s="53"/>
    </row>
    <row r="469" spans="1:9">
      <c r="D469" s="37" t="s">
        <v>401</v>
      </c>
      <c r="E469" s="7">
        <v>10030</v>
      </c>
      <c r="G469" s="53"/>
      <c r="H469" s="53"/>
      <c r="I469" s="53"/>
    </row>
    <row r="470" spans="1:9">
      <c r="D470" s="37" t="s">
        <v>404</v>
      </c>
      <c r="E470" s="10">
        <v>41</v>
      </c>
    </row>
    <row r="472" spans="1:9">
      <c r="D472" s="37" t="s">
        <v>400</v>
      </c>
      <c r="E472" s="7">
        <v>2019</v>
      </c>
    </row>
    <row r="473" spans="1:9">
      <c r="D473" s="37" t="s">
        <v>402</v>
      </c>
      <c r="E473" s="40" t="s">
        <v>421</v>
      </c>
    </row>
    <row r="474" spans="1:9">
      <c r="D474" s="37" t="s">
        <v>404</v>
      </c>
      <c r="E474" s="41" t="s">
        <v>430</v>
      </c>
    </row>
    <row r="477" spans="1:9">
      <c r="A477" s="10" t="s">
        <v>431</v>
      </c>
      <c r="B477" s="48" t="s">
        <v>432</v>
      </c>
      <c r="C477" s="1" t="s">
        <v>11</v>
      </c>
      <c r="D477" s="1" t="s">
        <v>433</v>
      </c>
    </row>
    <row r="478" spans="1:9">
      <c r="C478" s="1" t="s">
        <v>13</v>
      </c>
      <c r="D478" s="1" t="s">
        <v>434</v>
      </c>
    </row>
    <row r="479" spans="1:9">
      <c r="C479" s="1" t="s">
        <v>15</v>
      </c>
      <c r="D479" s="38" t="s">
        <v>400</v>
      </c>
      <c r="E479" s="38" t="s">
        <v>401</v>
      </c>
      <c r="F479" s="38" t="s">
        <v>402</v>
      </c>
      <c r="G479" s="38" t="s">
        <v>403</v>
      </c>
      <c r="H479" s="38" t="s">
        <v>404</v>
      </c>
      <c r="I479" s="38" t="s">
        <v>293</v>
      </c>
    </row>
    <row r="480" spans="1:9">
      <c r="D480" s="11">
        <v>2018</v>
      </c>
      <c r="E480" s="11">
        <v>10025</v>
      </c>
      <c r="F480" s="11" t="s">
        <v>422</v>
      </c>
      <c r="G480" s="11">
        <v>24</v>
      </c>
      <c r="H480" s="11">
        <v>58</v>
      </c>
      <c r="I480" s="11">
        <v>0.78900000000000003</v>
      </c>
    </row>
    <row r="481" spans="1:9">
      <c r="D481" s="11">
        <v>2018</v>
      </c>
      <c r="E481" s="11">
        <v>10022</v>
      </c>
      <c r="F481" s="11" t="s">
        <v>420</v>
      </c>
      <c r="G481" s="11">
        <v>18</v>
      </c>
      <c r="H481" s="11">
        <v>40</v>
      </c>
      <c r="I481" s="11">
        <v>0.95599999999999996</v>
      </c>
    </row>
    <row r="482" spans="1:9">
      <c r="D482" s="11">
        <v>2018</v>
      </c>
      <c r="E482" s="11">
        <v>10044</v>
      </c>
      <c r="F482" s="11" t="s">
        <v>421</v>
      </c>
      <c r="G482" s="11">
        <v>20</v>
      </c>
      <c r="H482" s="11">
        <v>56</v>
      </c>
      <c r="I482" s="11">
        <v>0.83699999999999997</v>
      </c>
    </row>
    <row r="483" spans="1:9">
      <c r="D483" s="11">
        <v>2018</v>
      </c>
      <c r="E483" s="11">
        <v>10004</v>
      </c>
      <c r="F483" s="11" t="s">
        <v>419</v>
      </c>
      <c r="G483" s="11">
        <v>10</v>
      </c>
      <c r="H483" s="11">
        <v>23</v>
      </c>
      <c r="I483" s="11">
        <v>0.90600000000000003</v>
      </c>
    </row>
    <row r="484" spans="1:9">
      <c r="D484" s="11">
        <v>2019</v>
      </c>
      <c r="E484" s="11">
        <v>10018</v>
      </c>
      <c r="F484" s="11" t="s">
        <v>422</v>
      </c>
      <c r="G484" s="11">
        <v>25</v>
      </c>
      <c r="H484" s="11">
        <v>95</v>
      </c>
      <c r="I484" s="11">
        <v>0.89900000000000002</v>
      </c>
    </row>
    <row r="485" spans="1:9">
      <c r="D485" s="11">
        <v>2019</v>
      </c>
      <c r="E485" s="11">
        <v>10034</v>
      </c>
      <c r="F485" s="11" t="s">
        <v>420</v>
      </c>
      <c r="G485" s="11">
        <v>10</v>
      </c>
      <c r="H485" s="11">
        <v>29</v>
      </c>
      <c r="I485" s="11">
        <v>0.70399999999999996</v>
      </c>
    </row>
    <row r="486" spans="1:9">
      <c r="D486" s="11">
        <v>2019</v>
      </c>
      <c r="E486" s="11">
        <v>10039</v>
      </c>
      <c r="F486" s="11" t="s">
        <v>421</v>
      </c>
      <c r="G486" s="11">
        <v>17</v>
      </c>
      <c r="H486" s="11">
        <v>37</v>
      </c>
      <c r="I486" s="11">
        <v>0.754</v>
      </c>
    </row>
    <row r="487" spans="1:9">
      <c r="D487" s="11">
        <v>2019</v>
      </c>
      <c r="E487" s="11">
        <v>10030</v>
      </c>
      <c r="F487" s="11" t="s">
        <v>419</v>
      </c>
      <c r="G487" s="11">
        <v>18</v>
      </c>
      <c r="H487" s="11">
        <v>41</v>
      </c>
      <c r="I487" s="11">
        <v>0.91</v>
      </c>
    </row>
    <row r="488" spans="1:9">
      <c r="D488" s="10"/>
      <c r="E488" s="10"/>
      <c r="F488" s="10"/>
      <c r="G488" s="10"/>
      <c r="H488" s="10"/>
      <c r="I488" s="10"/>
    </row>
    <row r="489" spans="1:9">
      <c r="A489" s="10" t="s">
        <v>435</v>
      </c>
      <c r="B489" s="48" t="s">
        <v>436</v>
      </c>
      <c r="C489" s="1" t="s">
        <v>11</v>
      </c>
      <c r="D489" s="1" t="s">
        <v>437</v>
      </c>
    </row>
    <row r="490" spans="1:9">
      <c r="C490" s="1" t="s">
        <v>13</v>
      </c>
      <c r="D490" s="1" t="s">
        <v>438</v>
      </c>
    </row>
    <row r="491" spans="1:9">
      <c r="C491" s="1" t="s">
        <v>15</v>
      </c>
      <c r="D491" s="38" t="s">
        <v>400</v>
      </c>
      <c r="E491" s="38" t="s">
        <v>401</v>
      </c>
      <c r="F491" s="38" t="s">
        <v>402</v>
      </c>
      <c r="G491" s="38" t="s">
        <v>403</v>
      </c>
      <c r="H491" s="38" t="s">
        <v>404</v>
      </c>
      <c r="I491" s="38" t="s">
        <v>293</v>
      </c>
    </row>
    <row r="492" spans="1:9">
      <c r="D492" s="11">
        <v>2018</v>
      </c>
      <c r="E492" s="11">
        <v>10025</v>
      </c>
      <c r="F492" s="11" t="s">
        <v>422</v>
      </c>
      <c r="G492" s="11">
        <v>24</v>
      </c>
      <c r="H492" s="11">
        <v>58</v>
      </c>
      <c r="I492" s="11">
        <v>0.78900000000000003</v>
      </c>
    </row>
    <row r="493" spans="1:9">
      <c r="D493" s="11">
        <v>2018</v>
      </c>
      <c r="E493" s="11">
        <v>10004</v>
      </c>
      <c r="F493" s="11" t="s">
        <v>420</v>
      </c>
      <c r="G493" s="11">
        <v>18</v>
      </c>
      <c r="H493" s="11">
        <v>40</v>
      </c>
      <c r="I493" s="11">
        <v>0.95599999999999996</v>
      </c>
    </row>
    <row r="494" spans="1:9">
      <c r="D494" s="11">
        <v>2018</v>
      </c>
      <c r="E494" s="11">
        <v>10044</v>
      </c>
      <c r="F494" s="11" t="s">
        <v>421</v>
      </c>
      <c r="G494" s="11">
        <v>20</v>
      </c>
      <c r="H494" s="11">
        <v>56</v>
      </c>
      <c r="I494" s="11">
        <v>0.83699999999999997</v>
      </c>
    </row>
    <row r="495" spans="1:9">
      <c r="D495" s="11">
        <v>2018</v>
      </c>
      <c r="E495" s="11">
        <v>10004</v>
      </c>
      <c r="F495" s="11" t="s">
        <v>419</v>
      </c>
      <c r="G495" s="11">
        <v>10</v>
      </c>
      <c r="H495" s="11">
        <v>23</v>
      </c>
      <c r="I495" s="11">
        <v>0.90600000000000003</v>
      </c>
    </row>
    <row r="496" spans="1:9">
      <c r="D496" s="11">
        <v>2019</v>
      </c>
      <c r="E496" s="11">
        <v>10018</v>
      </c>
      <c r="F496" s="11" t="s">
        <v>422</v>
      </c>
      <c r="G496" s="11">
        <v>25</v>
      </c>
      <c r="H496" s="11">
        <v>95</v>
      </c>
      <c r="I496" s="11">
        <v>0.89900000000000002</v>
      </c>
    </row>
    <row r="497" spans="1:9">
      <c r="D497" s="11">
        <v>2019</v>
      </c>
      <c r="E497" s="11">
        <v>10034</v>
      </c>
      <c r="F497" s="11" t="s">
        <v>420</v>
      </c>
      <c r="G497" s="11">
        <v>10</v>
      </c>
      <c r="H497" s="11">
        <v>29</v>
      </c>
      <c r="I497" s="11">
        <v>0.70399999999999996</v>
      </c>
    </row>
    <row r="498" spans="1:9">
      <c r="D498" s="11">
        <v>2019</v>
      </c>
      <c r="E498" s="11">
        <v>10039</v>
      </c>
      <c r="F498" s="11" t="s">
        <v>421</v>
      </c>
      <c r="G498" s="11">
        <v>17</v>
      </c>
      <c r="H498" s="11">
        <v>37</v>
      </c>
      <c r="I498" s="11">
        <v>0.754</v>
      </c>
    </row>
    <row r="499" spans="1:9">
      <c r="D499" s="11">
        <v>2019</v>
      </c>
      <c r="E499" s="11">
        <v>10030</v>
      </c>
      <c r="F499" s="11" t="s">
        <v>419</v>
      </c>
      <c r="G499" s="11">
        <v>18</v>
      </c>
      <c r="H499" s="11">
        <v>41</v>
      </c>
      <c r="I499" s="11">
        <v>0.91</v>
      </c>
    </row>
    <row r="501" spans="1:9">
      <c r="D501" s="2" t="s">
        <v>401</v>
      </c>
      <c r="E501" s="1">
        <v>10044</v>
      </c>
      <c r="F501" s="1">
        <f>MATCH(E501,E491:E499,0)</f>
        <v>4</v>
      </c>
      <c r="G501" s="18" t="s">
        <v>439</v>
      </c>
    </row>
    <row r="502" spans="1:9">
      <c r="D502" s="2" t="s">
        <v>440</v>
      </c>
      <c r="E502" s="42" t="s">
        <v>404</v>
      </c>
      <c r="F502" s="1">
        <f>MATCH(E502,D491:I491,0)</f>
        <v>5</v>
      </c>
      <c r="G502" s="18" t="s">
        <v>441</v>
      </c>
    </row>
    <row r="503" spans="1:9">
      <c r="D503" s="2" t="s">
        <v>442</v>
      </c>
      <c r="E503" s="1" t="s">
        <v>443</v>
      </c>
    </row>
    <row r="507" spans="1:9">
      <c r="A507" s="10" t="s">
        <v>444</v>
      </c>
      <c r="B507" s="48" t="s">
        <v>445</v>
      </c>
      <c r="C507" s="1" t="s">
        <v>11</v>
      </c>
      <c r="D507" s="1" t="s">
        <v>446</v>
      </c>
    </row>
    <row r="508" spans="1:9">
      <c r="C508" s="1" t="s">
        <v>13</v>
      </c>
      <c r="D508" s="1" t="s">
        <v>447</v>
      </c>
    </row>
    <row r="509" spans="1:9">
      <c r="C509" s="1" t="s">
        <v>15</v>
      </c>
      <c r="D509" s="38" t="s">
        <v>400</v>
      </c>
      <c r="E509" s="38" t="s">
        <v>401</v>
      </c>
      <c r="F509" s="38" t="s">
        <v>402</v>
      </c>
      <c r="G509" s="38" t="s">
        <v>403</v>
      </c>
      <c r="H509" s="38" t="s">
        <v>404</v>
      </c>
      <c r="I509" s="38" t="s">
        <v>293</v>
      </c>
    </row>
    <row r="510" spans="1:9">
      <c r="D510" s="11">
        <v>2018</v>
      </c>
      <c r="E510" s="11">
        <v>10025</v>
      </c>
      <c r="F510" s="11" t="s">
        <v>422</v>
      </c>
      <c r="G510" s="11">
        <v>24</v>
      </c>
      <c r="H510" s="11">
        <v>58</v>
      </c>
      <c r="I510" s="11">
        <v>0.78900000000000003</v>
      </c>
    </row>
    <row r="511" spans="1:9">
      <c r="D511" s="11">
        <v>2018</v>
      </c>
      <c r="E511" s="11">
        <v>10022</v>
      </c>
      <c r="F511" s="11" t="s">
        <v>420</v>
      </c>
      <c r="G511" s="11">
        <v>18</v>
      </c>
      <c r="H511" s="11">
        <v>40</v>
      </c>
      <c r="I511" s="11">
        <v>0.95599999999999996</v>
      </c>
    </row>
    <row r="512" spans="1:9">
      <c r="D512" s="11">
        <v>2018</v>
      </c>
      <c r="E512" s="11">
        <v>10044</v>
      </c>
      <c r="F512" s="11" t="s">
        <v>421</v>
      </c>
      <c r="G512" s="11">
        <v>20</v>
      </c>
      <c r="H512" s="11">
        <v>56</v>
      </c>
      <c r="I512" s="11">
        <v>0.83699999999999997</v>
      </c>
    </row>
    <row r="513" spans="4:9">
      <c r="D513" s="11">
        <v>2018</v>
      </c>
      <c r="E513" s="11">
        <v>10004</v>
      </c>
      <c r="F513" s="11" t="s">
        <v>419</v>
      </c>
      <c r="G513" s="11">
        <v>10</v>
      </c>
      <c r="H513" s="11">
        <v>23</v>
      </c>
      <c r="I513" s="11">
        <v>0.90600000000000003</v>
      </c>
    </row>
    <row r="514" spans="4:9">
      <c r="D514" s="11">
        <v>2019</v>
      </c>
      <c r="E514" s="11">
        <v>10018</v>
      </c>
      <c r="F514" s="11" t="s">
        <v>422</v>
      </c>
      <c r="G514" s="11">
        <v>25</v>
      </c>
      <c r="H514" s="11">
        <v>95</v>
      </c>
      <c r="I514" s="11">
        <v>0.89900000000000002</v>
      </c>
    </row>
    <row r="515" spans="4:9">
      <c r="D515" s="11">
        <v>2019</v>
      </c>
      <c r="E515" s="11">
        <v>10034</v>
      </c>
      <c r="F515" s="11" t="s">
        <v>420</v>
      </c>
      <c r="G515" s="11">
        <v>10</v>
      </c>
      <c r="H515" s="11">
        <v>29</v>
      </c>
      <c r="I515" s="11">
        <v>0.70399999999999996</v>
      </c>
    </row>
    <row r="516" spans="4:9">
      <c r="D516" s="11">
        <v>2019</v>
      </c>
      <c r="E516" s="11">
        <v>10039</v>
      </c>
      <c r="F516" s="11" t="s">
        <v>421</v>
      </c>
      <c r="G516" s="11">
        <v>17</v>
      </c>
      <c r="H516" s="11">
        <v>37</v>
      </c>
      <c r="I516" s="11">
        <v>0.754</v>
      </c>
    </row>
    <row r="517" spans="4:9">
      <c r="D517" s="11">
        <v>2019</v>
      </c>
      <c r="E517" s="11">
        <v>10030</v>
      </c>
      <c r="F517" s="11" t="s">
        <v>419</v>
      </c>
      <c r="G517" s="11">
        <v>18</v>
      </c>
      <c r="H517" s="11">
        <v>41</v>
      </c>
      <c r="I517" s="11">
        <v>0.91</v>
      </c>
    </row>
    <row r="518" spans="4:9">
      <c r="D518" s="2" t="s">
        <v>401</v>
      </c>
      <c r="E518" s="1">
        <v>10018</v>
      </c>
      <c r="F518" s="1">
        <f>MATCH(E518,E509:E517,0)</f>
        <v>6</v>
      </c>
      <c r="H518" s="1">
        <v>4</v>
      </c>
    </row>
    <row r="519" spans="4:9">
      <c r="D519" s="2" t="s">
        <v>440</v>
      </c>
      <c r="E519" s="43" t="s">
        <v>293</v>
      </c>
      <c r="F519" s="1">
        <f>MATCH(E519,D509:I509,0)</f>
        <v>6</v>
      </c>
      <c r="H519" s="1">
        <v>6</v>
      </c>
    </row>
    <row r="520" spans="4:9">
      <c r="D520" s="2" t="s">
        <v>442</v>
      </c>
      <c r="E520" s="1" t="s">
        <v>448</v>
      </c>
    </row>
  </sheetData>
  <autoFilter ref="D442:I450" xr:uid="{00000000-0009-0000-0000-000000000000}"/>
  <sortState xmlns:xlrd2="http://schemas.microsoft.com/office/spreadsheetml/2017/richdata2" ref="D471:I478">
    <sortCondition ref="H471:H478"/>
  </sortState>
  <mergeCells count="2">
    <mergeCell ref="E371:E372"/>
    <mergeCell ref="G468:I469"/>
  </mergeCells>
  <phoneticPr fontId="24" type="noConversion"/>
  <dataValidations count="6">
    <dataValidation type="list" errorStyle="warning" allowBlank="1" showInputMessage="1" showErrorMessage="1" sqref="E435 E469 E452" xr:uid="{00000000-0002-0000-0000-000000000000}">
      <formula1>$E$426:$E$433</formula1>
    </dataValidation>
    <dataValidation type="list" allowBlank="1" showInputMessage="1" showErrorMessage="1" sqref="F435:G435" xr:uid="{00000000-0002-0000-0000-000001000000}">
      <formula1>$E$426:$E$433</formula1>
    </dataValidation>
    <dataValidation type="list" errorStyle="warning" allowBlank="1" showInputMessage="1" showErrorMessage="1" sqref="E472" xr:uid="{00000000-0002-0000-0000-000002000000}">
      <formula1>"2018,2019"</formula1>
    </dataValidation>
    <dataValidation type="list" allowBlank="1" showInputMessage="1" showErrorMessage="1" sqref="E502 E519" xr:uid="{00000000-0002-0000-0000-000003000000}">
      <formula1>$D$491:$I$491</formula1>
    </dataValidation>
    <dataValidation type="list" allowBlank="1" showInputMessage="1" showErrorMessage="1" sqref="E473" xr:uid="{00000000-0002-0000-0000-000004000000}">
      <formula1>$F$426:$F$429</formula1>
    </dataValidation>
    <dataValidation type="list" allowBlank="1" showInputMessage="1" showErrorMessage="1" sqref="E501 E518" xr:uid="{00000000-0002-0000-0000-000005000000}">
      <formula1>$E$492:$E$499</formula1>
    </dataValidation>
  </dataValidations>
  <hyperlinks>
    <hyperlink ref="E371" r:id="rId1" xr:uid="{00000000-0004-0000-0000-000000000000}"/>
    <hyperlink ref="D455" r:id="rId2" xr:uid="{00000000-0004-0000-0000-000001000000}"/>
  </hyperlink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"/>
  <sheetViews>
    <sheetView workbookViewId="0">
      <selection activeCell="E7" sqref="E7"/>
    </sheetView>
  </sheetViews>
  <sheetFormatPr defaultColWidth="9" defaultRowHeight="14.25"/>
  <sheetData>
    <row r="1" spans="1:13" ht="29.45" customHeight="1">
      <c r="A1" s="54" t="s">
        <v>424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</sheetData>
  <mergeCells count="1">
    <mergeCell ref="A1:M1"/>
  </mergeCells>
  <phoneticPr fontId="24" type="noConversion"/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函数列表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李小白</cp:lastModifiedBy>
  <dcterms:created xsi:type="dcterms:W3CDTF">2015-06-05T18:19:00Z</dcterms:created>
  <dcterms:modified xsi:type="dcterms:W3CDTF">2023-02-21T07:38:47Z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