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raymor/Documents/Python Scripts/DKPGA/2022/River/CSVs/"/>
    </mc:Choice>
  </mc:AlternateContent>
  <xr:revisionPtr revIDLastSave="0" documentId="8_{68360970-CF5F-D94C-A3E1-4AE5D9C8AD4F}" xr6:coauthVersionLast="47" xr6:coauthVersionMax="47" xr10:uidLastSave="{00000000-0000-0000-0000-000000000000}"/>
  <bookViews>
    <workbookView xWindow="380" yWindow="500" windowWidth="28040" windowHeight="16100"/>
  </bookViews>
  <sheets>
    <sheet name="DKData_sb1" sheetId="1" r:id="rId1"/>
    <sheet name="Sheet2" sheetId="3" r:id="rId2"/>
  </sheets>
  <definedNames>
    <definedName name="_xlnm._FilterDatabase" localSheetId="0" hidden="1">DKData_sb1!$A$1:$S$1</definedName>
    <definedName name="_xlnm._FilterDatabase" localSheetId="1" hidden="1">Sheet2!$A$1:$F$1</definedName>
    <definedName name="solver_adj" localSheetId="0" hidden="1">DKData_sb1!$V$2:$Z$2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DKData_sb1!$V$2</definedName>
    <definedName name="solver_lhs2" localSheetId="0" hidden="1">DKData_sb1!$W$2</definedName>
    <definedName name="solver_lhs3" localSheetId="0" hidden="1">DKData_sb1!$X$2</definedName>
    <definedName name="solver_lhs4" localSheetId="0" hidden="1">DKData_sb1!$Y$2</definedName>
    <definedName name="solver_lhs5" localSheetId="0" hidden="1">DKData_sb1!$Z$2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DKData_sb1!$AD$2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1</definedName>
    <definedName name="solver_rel5" localSheetId="0" hidden="1">1</definedName>
    <definedName name="solver_rhs1" localSheetId="0" hidden="1">20</definedName>
    <definedName name="solver_rhs2" localSheetId="0" hidden="1">20</definedName>
    <definedName name="solver_rhs3" localSheetId="0" hidden="1">20</definedName>
    <definedName name="solver_rhs4" localSheetId="0" hidden="1">10</definedName>
    <definedName name="solver_rhs5" localSheetId="0" hidden="1">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3" i="3"/>
  <c r="L4" i="3"/>
  <c r="L5" i="3"/>
  <c r="L6" i="3"/>
  <c r="L7" i="3"/>
  <c r="L8" i="3"/>
  <c r="L3" i="3"/>
  <c r="K3" i="3"/>
  <c r="K4" i="3"/>
  <c r="K5" i="3"/>
  <c r="K6" i="3"/>
  <c r="K7" i="3"/>
  <c r="K8" i="3"/>
  <c r="AA2" i="1"/>
  <c r="P6" i="1"/>
  <c r="P5" i="1"/>
  <c r="P8" i="1"/>
  <c r="P10" i="1"/>
  <c r="P4" i="1"/>
  <c r="P11" i="1"/>
  <c r="P15" i="1"/>
  <c r="P3" i="1"/>
  <c r="P13" i="1"/>
  <c r="P7" i="1"/>
  <c r="P14" i="1"/>
  <c r="P17" i="1"/>
  <c r="P20" i="1"/>
  <c r="P19" i="1"/>
  <c r="P18" i="1"/>
  <c r="P12" i="1"/>
  <c r="P21" i="1"/>
  <c r="P25" i="1"/>
  <c r="P24" i="1"/>
  <c r="P22" i="1"/>
  <c r="P23" i="1"/>
  <c r="P26" i="1"/>
  <c r="P27" i="1"/>
  <c r="P29" i="1"/>
  <c r="P31" i="1"/>
  <c r="P9" i="1"/>
  <c r="P33" i="1"/>
  <c r="P35" i="1"/>
  <c r="P36" i="1"/>
  <c r="P16" i="1"/>
  <c r="P32" i="1"/>
  <c r="P39" i="1"/>
  <c r="P28" i="1"/>
  <c r="P30" i="1"/>
  <c r="P50" i="1"/>
  <c r="P40" i="1"/>
  <c r="P41" i="1"/>
  <c r="P52" i="1"/>
  <c r="P49" i="1"/>
  <c r="P34" i="1"/>
  <c r="P43" i="1"/>
  <c r="P45" i="1"/>
  <c r="P51" i="1"/>
  <c r="P37" i="1"/>
  <c r="P38" i="1"/>
  <c r="P53" i="1"/>
  <c r="P44" i="1"/>
  <c r="P56" i="1"/>
  <c r="P55" i="1"/>
  <c r="P42" i="1"/>
  <c r="P48" i="1"/>
  <c r="P46" i="1"/>
  <c r="P65" i="1"/>
  <c r="P59" i="1"/>
  <c r="P71" i="1"/>
  <c r="P64" i="1"/>
  <c r="P58" i="1"/>
  <c r="P54" i="1"/>
  <c r="P57" i="1"/>
  <c r="P60" i="1"/>
  <c r="P47" i="1"/>
  <c r="P61" i="1"/>
  <c r="P72" i="1"/>
  <c r="P74" i="1"/>
  <c r="P75" i="1"/>
  <c r="P67" i="1"/>
  <c r="P68" i="1"/>
  <c r="P63" i="1"/>
  <c r="P69" i="1"/>
  <c r="P70" i="1"/>
  <c r="P66" i="1"/>
  <c r="P73" i="1"/>
  <c r="P62" i="1"/>
  <c r="P77" i="1"/>
  <c r="P76" i="1"/>
  <c r="P78" i="1"/>
  <c r="P2" i="1"/>
  <c r="N5" i="1"/>
  <c r="N11" i="1"/>
  <c r="N4" i="1"/>
  <c r="N15" i="1"/>
  <c r="N6" i="1"/>
  <c r="N8" i="1"/>
  <c r="N10" i="1"/>
  <c r="N3" i="1"/>
  <c r="N24" i="1"/>
  <c r="N13" i="1"/>
  <c r="N7" i="1"/>
  <c r="N18" i="1"/>
  <c r="N20" i="1"/>
  <c r="N27" i="1"/>
  <c r="N17" i="1"/>
  <c r="N19" i="1"/>
  <c r="N26" i="1"/>
  <c r="N21" i="1"/>
  <c r="N36" i="1"/>
  <c r="N29" i="1"/>
  <c r="N22" i="1"/>
  <c r="N31" i="1"/>
  <c r="N33" i="1"/>
  <c r="N14" i="1"/>
  <c r="N23" i="1"/>
  <c r="N40" i="1"/>
  <c r="N16" i="1"/>
  <c r="N30" i="1"/>
  <c r="N35" i="1"/>
  <c r="N49" i="1"/>
  <c r="N32" i="1"/>
  <c r="N12" i="1"/>
  <c r="N50" i="1"/>
  <c r="N25" i="1"/>
  <c r="N41" i="1"/>
  <c r="N39" i="1"/>
  <c r="N52" i="1"/>
  <c r="N53" i="1"/>
  <c r="N28" i="1"/>
  <c r="N9" i="1"/>
  <c r="N37" i="1"/>
  <c r="N51" i="1"/>
  <c r="N43" i="1"/>
  <c r="N34" i="1"/>
  <c r="N44" i="1"/>
  <c r="N55" i="1"/>
  <c r="N38" i="1"/>
  <c r="N46" i="1"/>
  <c r="N64" i="1"/>
  <c r="N48" i="1"/>
  <c r="N45" i="1"/>
  <c r="N56" i="1"/>
  <c r="N65" i="1"/>
  <c r="N42" i="1"/>
  <c r="N71" i="1"/>
  <c r="N57" i="1"/>
  <c r="N60" i="1"/>
  <c r="N59" i="1"/>
  <c r="N47" i="1"/>
  <c r="N54" i="1"/>
  <c r="N69" i="1"/>
  <c r="N58" i="1"/>
  <c r="N67" i="1"/>
  <c r="N70" i="1"/>
  <c r="N61" i="1"/>
  <c r="N72" i="1"/>
  <c r="N74" i="1"/>
  <c r="N75" i="1"/>
  <c r="N63" i="1"/>
  <c r="N68" i="1"/>
  <c r="N66" i="1"/>
  <c r="N62" i="1"/>
  <c r="N73" i="1"/>
  <c r="N77" i="1"/>
  <c r="N76" i="1"/>
  <c r="N78" i="1"/>
  <c r="N2" i="1"/>
  <c r="L5" i="1"/>
  <c r="L11" i="1"/>
  <c r="L4" i="1"/>
  <c r="L15" i="1"/>
  <c r="L6" i="1"/>
  <c r="L8" i="1"/>
  <c r="L10" i="1"/>
  <c r="L3" i="1"/>
  <c r="L24" i="1"/>
  <c r="L13" i="1"/>
  <c r="L7" i="1"/>
  <c r="L18" i="1"/>
  <c r="L20" i="1"/>
  <c r="L27" i="1"/>
  <c r="L17" i="1"/>
  <c r="L19" i="1"/>
  <c r="L26" i="1"/>
  <c r="L21" i="1"/>
  <c r="L36" i="1"/>
  <c r="L29" i="1"/>
  <c r="L22" i="1"/>
  <c r="L31" i="1"/>
  <c r="L33" i="1"/>
  <c r="L14" i="1"/>
  <c r="L23" i="1"/>
  <c r="L40" i="1"/>
  <c r="L16" i="1"/>
  <c r="L30" i="1"/>
  <c r="L35" i="1"/>
  <c r="L49" i="1"/>
  <c r="L32" i="1"/>
  <c r="L12" i="1"/>
  <c r="L50" i="1"/>
  <c r="L25" i="1"/>
  <c r="L41" i="1"/>
  <c r="L39" i="1"/>
  <c r="L52" i="1"/>
  <c r="L53" i="1"/>
  <c r="L28" i="1"/>
  <c r="L9" i="1"/>
  <c r="L37" i="1"/>
  <c r="L51" i="1"/>
  <c r="L43" i="1"/>
  <c r="L34" i="1"/>
  <c r="L44" i="1"/>
  <c r="L55" i="1"/>
  <c r="L38" i="1"/>
  <c r="L46" i="1"/>
  <c r="L64" i="1"/>
  <c r="L48" i="1"/>
  <c r="L45" i="1"/>
  <c r="L56" i="1"/>
  <c r="L65" i="1"/>
  <c r="L42" i="1"/>
  <c r="L71" i="1"/>
  <c r="L57" i="1"/>
  <c r="L60" i="1"/>
  <c r="L59" i="1"/>
  <c r="L47" i="1"/>
  <c r="L54" i="1"/>
  <c r="L69" i="1"/>
  <c r="L58" i="1"/>
  <c r="L67" i="1"/>
  <c r="L70" i="1"/>
  <c r="L61" i="1"/>
  <c r="L72" i="1"/>
  <c r="L74" i="1"/>
  <c r="L75" i="1"/>
  <c r="L63" i="1"/>
  <c r="L68" i="1"/>
  <c r="L66" i="1"/>
  <c r="L62" i="1"/>
  <c r="L73" i="1"/>
  <c r="L77" i="1"/>
  <c r="L76" i="1"/>
  <c r="L78" i="1"/>
  <c r="L2" i="1"/>
  <c r="J5" i="1"/>
  <c r="J11" i="1"/>
  <c r="J4" i="1"/>
  <c r="J15" i="1"/>
  <c r="J6" i="1"/>
  <c r="J8" i="1"/>
  <c r="J10" i="1"/>
  <c r="J3" i="1"/>
  <c r="J24" i="1"/>
  <c r="J13" i="1"/>
  <c r="J7" i="1"/>
  <c r="J18" i="1"/>
  <c r="J20" i="1"/>
  <c r="J27" i="1"/>
  <c r="J17" i="1"/>
  <c r="J19" i="1"/>
  <c r="J26" i="1"/>
  <c r="J21" i="1"/>
  <c r="J36" i="1"/>
  <c r="J29" i="1"/>
  <c r="J22" i="1"/>
  <c r="J31" i="1"/>
  <c r="J33" i="1"/>
  <c r="J14" i="1"/>
  <c r="J23" i="1"/>
  <c r="J40" i="1"/>
  <c r="J16" i="1"/>
  <c r="J30" i="1"/>
  <c r="J35" i="1"/>
  <c r="J49" i="1"/>
  <c r="J32" i="1"/>
  <c r="J12" i="1"/>
  <c r="J50" i="1"/>
  <c r="J25" i="1"/>
  <c r="J41" i="1"/>
  <c r="J39" i="1"/>
  <c r="J52" i="1"/>
  <c r="J53" i="1"/>
  <c r="J28" i="1"/>
  <c r="J9" i="1"/>
  <c r="J37" i="1"/>
  <c r="J51" i="1"/>
  <c r="J43" i="1"/>
  <c r="J34" i="1"/>
  <c r="J44" i="1"/>
  <c r="J55" i="1"/>
  <c r="J38" i="1"/>
  <c r="J46" i="1"/>
  <c r="J64" i="1"/>
  <c r="J48" i="1"/>
  <c r="J45" i="1"/>
  <c r="J56" i="1"/>
  <c r="J65" i="1"/>
  <c r="J42" i="1"/>
  <c r="J71" i="1"/>
  <c r="J57" i="1"/>
  <c r="J60" i="1"/>
  <c r="J59" i="1"/>
  <c r="J47" i="1"/>
  <c r="J54" i="1"/>
  <c r="J69" i="1"/>
  <c r="J58" i="1"/>
  <c r="J67" i="1"/>
  <c r="J70" i="1"/>
  <c r="J61" i="1"/>
  <c r="J72" i="1"/>
  <c r="J74" i="1"/>
  <c r="J75" i="1"/>
  <c r="J63" i="1"/>
  <c r="J68" i="1"/>
  <c r="J66" i="1"/>
  <c r="J62" i="1"/>
  <c r="J73" i="1"/>
  <c r="J77" i="1"/>
  <c r="J76" i="1"/>
  <c r="J78" i="1"/>
  <c r="J2" i="1"/>
  <c r="H5" i="1"/>
  <c r="H11" i="1"/>
  <c r="H4" i="1"/>
  <c r="H15" i="1"/>
  <c r="H6" i="1"/>
  <c r="H8" i="1"/>
  <c r="H10" i="1"/>
  <c r="H3" i="1"/>
  <c r="H24" i="1"/>
  <c r="H13" i="1"/>
  <c r="H7" i="1"/>
  <c r="H18" i="1"/>
  <c r="H20" i="1"/>
  <c r="H27" i="1"/>
  <c r="H17" i="1"/>
  <c r="H19" i="1"/>
  <c r="H26" i="1"/>
  <c r="H21" i="1"/>
  <c r="H36" i="1"/>
  <c r="H29" i="1"/>
  <c r="H22" i="1"/>
  <c r="H31" i="1"/>
  <c r="H33" i="1"/>
  <c r="H14" i="1"/>
  <c r="H23" i="1"/>
  <c r="H40" i="1"/>
  <c r="H16" i="1"/>
  <c r="H30" i="1"/>
  <c r="H35" i="1"/>
  <c r="H49" i="1"/>
  <c r="H32" i="1"/>
  <c r="H12" i="1"/>
  <c r="H50" i="1"/>
  <c r="H25" i="1"/>
  <c r="H41" i="1"/>
  <c r="H39" i="1"/>
  <c r="H52" i="1"/>
  <c r="H53" i="1"/>
  <c r="H28" i="1"/>
  <c r="H9" i="1"/>
  <c r="H37" i="1"/>
  <c r="H51" i="1"/>
  <c r="H43" i="1"/>
  <c r="H34" i="1"/>
  <c r="H44" i="1"/>
  <c r="H55" i="1"/>
  <c r="H38" i="1"/>
  <c r="H46" i="1"/>
  <c r="H64" i="1"/>
  <c r="H48" i="1"/>
  <c r="H45" i="1"/>
  <c r="H56" i="1"/>
  <c r="H65" i="1"/>
  <c r="H42" i="1"/>
  <c r="H71" i="1"/>
  <c r="H57" i="1"/>
  <c r="H60" i="1"/>
  <c r="H59" i="1"/>
  <c r="H47" i="1"/>
  <c r="H54" i="1"/>
  <c r="H69" i="1"/>
  <c r="H58" i="1"/>
  <c r="H67" i="1"/>
  <c r="H70" i="1"/>
  <c r="H61" i="1"/>
  <c r="H72" i="1"/>
  <c r="H74" i="1"/>
  <c r="H75" i="1"/>
  <c r="H63" i="1"/>
  <c r="H68" i="1"/>
  <c r="H66" i="1"/>
  <c r="H62" i="1"/>
  <c r="H73" i="1"/>
  <c r="H77" i="1"/>
  <c r="H76" i="1"/>
  <c r="H78" i="1"/>
  <c r="H2" i="1"/>
  <c r="F5" i="1"/>
  <c r="F11" i="1"/>
  <c r="F4" i="1"/>
  <c r="F15" i="1"/>
  <c r="F6" i="1"/>
  <c r="F8" i="1"/>
  <c r="F10" i="1"/>
  <c r="F3" i="1"/>
  <c r="F24" i="1"/>
  <c r="F13" i="1"/>
  <c r="F7" i="1"/>
  <c r="F18" i="1"/>
  <c r="F20" i="1"/>
  <c r="F27" i="1"/>
  <c r="F17" i="1"/>
  <c r="F19" i="1"/>
  <c r="F26" i="1"/>
  <c r="F21" i="1"/>
  <c r="F36" i="1"/>
  <c r="F29" i="1"/>
  <c r="F22" i="1"/>
  <c r="F31" i="1"/>
  <c r="F33" i="1"/>
  <c r="F14" i="1"/>
  <c r="F23" i="1"/>
  <c r="F40" i="1"/>
  <c r="F16" i="1"/>
  <c r="F30" i="1"/>
  <c r="F35" i="1"/>
  <c r="F49" i="1"/>
  <c r="F32" i="1"/>
  <c r="F12" i="1"/>
  <c r="F50" i="1"/>
  <c r="F25" i="1"/>
  <c r="F41" i="1"/>
  <c r="F39" i="1"/>
  <c r="F52" i="1"/>
  <c r="F53" i="1"/>
  <c r="F28" i="1"/>
  <c r="F9" i="1"/>
  <c r="F37" i="1"/>
  <c r="F51" i="1"/>
  <c r="F43" i="1"/>
  <c r="F34" i="1"/>
  <c r="F44" i="1"/>
  <c r="F55" i="1"/>
  <c r="F38" i="1"/>
  <c r="F46" i="1"/>
  <c r="F64" i="1"/>
  <c r="F48" i="1"/>
  <c r="F45" i="1"/>
  <c r="F56" i="1"/>
  <c r="F65" i="1"/>
  <c r="F42" i="1"/>
  <c r="F71" i="1"/>
  <c r="F57" i="1"/>
  <c r="F60" i="1"/>
  <c r="F59" i="1"/>
  <c r="F47" i="1"/>
  <c r="F54" i="1"/>
  <c r="F69" i="1"/>
  <c r="F58" i="1"/>
  <c r="F67" i="1"/>
  <c r="F70" i="1"/>
  <c r="F61" i="1"/>
  <c r="F72" i="1"/>
  <c r="F74" i="1"/>
  <c r="F75" i="1"/>
  <c r="F63" i="1"/>
  <c r="F68" i="1"/>
  <c r="F66" i="1"/>
  <c r="F62" i="1"/>
  <c r="F73" i="1"/>
  <c r="F77" i="1"/>
  <c r="F76" i="1"/>
  <c r="F78" i="1"/>
  <c r="F2" i="1"/>
  <c r="K9" i="3" l="1"/>
  <c r="L9" i="3"/>
  <c r="M9" i="3"/>
  <c r="Q16" i="1"/>
  <c r="Q76" i="1"/>
  <c r="Q43" i="1"/>
  <c r="Q7" i="1"/>
  <c r="Q48" i="1"/>
  <c r="Q21" i="1"/>
  <c r="Q3" i="1"/>
  <c r="Q47" i="1"/>
  <c r="Q41" i="1"/>
  <c r="Q4" i="1"/>
  <c r="Q77" i="1"/>
  <c r="Q59" i="1"/>
  <c r="Q51" i="1"/>
  <c r="Q40" i="1"/>
  <c r="Q13" i="1"/>
  <c r="Q62" i="1"/>
  <c r="Q46" i="1"/>
  <c r="Q9" i="1"/>
  <c r="Q14" i="1"/>
  <c r="Q74" i="1"/>
  <c r="Q45" i="1"/>
  <c r="Q36" i="1"/>
  <c r="Q72" i="1"/>
  <c r="Q25" i="1"/>
  <c r="Q11" i="1"/>
  <c r="Q70" i="1"/>
  <c r="Q57" i="1"/>
  <c r="Q12" i="1"/>
  <c r="Q19" i="1"/>
  <c r="Q73" i="1"/>
  <c r="Q50" i="1"/>
  <c r="Q23" i="1"/>
  <c r="Q26" i="1"/>
  <c r="Q24" i="1"/>
  <c r="Q5" i="1"/>
  <c r="Q64" i="1"/>
  <c r="Q61" i="1"/>
  <c r="Q38" i="1"/>
  <c r="Q10" i="1"/>
  <c r="Q37" i="1"/>
  <c r="Q71" i="1"/>
  <c r="Q33" i="1"/>
  <c r="Q58" i="1"/>
  <c r="Q42" i="1"/>
  <c r="Q55" i="1"/>
  <c r="Q53" i="1"/>
  <c r="Q49" i="1"/>
  <c r="Q31" i="1"/>
  <c r="Q27" i="1"/>
  <c r="Q8" i="1"/>
  <c r="Q28" i="1"/>
  <c r="Q63" i="1"/>
  <c r="Q65" i="1"/>
  <c r="Q44" i="1"/>
  <c r="Q52" i="1"/>
  <c r="Q35" i="1"/>
  <c r="Q22" i="1"/>
  <c r="Q20" i="1"/>
  <c r="Q6" i="1"/>
  <c r="Q60" i="1"/>
  <c r="Q66" i="1"/>
  <c r="Q32" i="1"/>
  <c r="Q2" i="1"/>
  <c r="Q78" i="1"/>
  <c r="Q75" i="1"/>
  <c r="Q56" i="1"/>
  <c r="Q39" i="1"/>
  <c r="Q30" i="1"/>
  <c r="Q29" i="1"/>
  <c r="Q18" i="1"/>
  <c r="Q15" i="1"/>
  <c r="Q67" i="1"/>
  <c r="Q17" i="1"/>
  <c r="Q68" i="1"/>
  <c r="Q69" i="1"/>
  <c r="Q54" i="1"/>
  <c r="Q34" i="1"/>
  <c r="S67" i="1" l="1"/>
  <c r="R67" i="1"/>
  <c r="S35" i="1"/>
  <c r="R35" i="1"/>
  <c r="S37" i="1"/>
  <c r="R37" i="1"/>
  <c r="S23" i="1"/>
  <c r="R23" i="1"/>
  <c r="S62" i="1"/>
  <c r="R62" i="1"/>
  <c r="S15" i="1"/>
  <c r="R15" i="1"/>
  <c r="S52" i="1"/>
  <c r="R52" i="1"/>
  <c r="S10" i="1"/>
  <c r="R10" i="1"/>
  <c r="S72" i="1"/>
  <c r="R72" i="1"/>
  <c r="S3" i="1"/>
  <c r="R3" i="1"/>
  <c r="S32" i="1"/>
  <c r="R32" i="1"/>
  <c r="S53" i="1"/>
  <c r="R53" i="1"/>
  <c r="S73" i="1"/>
  <c r="R73" i="1"/>
  <c r="S40" i="1"/>
  <c r="R40" i="1"/>
  <c r="S34" i="1"/>
  <c r="R34" i="1"/>
  <c r="S66" i="1"/>
  <c r="R66" i="1"/>
  <c r="S55" i="1"/>
  <c r="R55" i="1"/>
  <c r="S45" i="1"/>
  <c r="R45" i="1"/>
  <c r="S48" i="1"/>
  <c r="R48" i="1"/>
  <c r="S54" i="1"/>
  <c r="R54" i="1"/>
  <c r="S60" i="1"/>
  <c r="R60" i="1"/>
  <c r="S42" i="1"/>
  <c r="R42" i="1"/>
  <c r="S12" i="1"/>
  <c r="R12" i="1"/>
  <c r="S59" i="1"/>
  <c r="R59" i="1"/>
  <c r="S69" i="1"/>
  <c r="R69" i="1"/>
  <c r="S6" i="1"/>
  <c r="R6" i="1"/>
  <c r="S5" i="1"/>
  <c r="R5" i="1"/>
  <c r="S14" i="1"/>
  <c r="R14" i="1"/>
  <c r="S77" i="1"/>
  <c r="R77" i="1"/>
  <c r="S68" i="1"/>
  <c r="R68" i="1"/>
  <c r="S56" i="1"/>
  <c r="R56" i="1"/>
  <c r="S20" i="1"/>
  <c r="R20" i="1"/>
  <c r="S8" i="1"/>
  <c r="R8" i="1"/>
  <c r="S33" i="1"/>
  <c r="R33" i="1"/>
  <c r="S24" i="1"/>
  <c r="R24" i="1"/>
  <c r="S70" i="1"/>
  <c r="R70" i="1"/>
  <c r="S9" i="1"/>
  <c r="R9" i="1"/>
  <c r="S4" i="1"/>
  <c r="R4" i="1"/>
  <c r="S76" i="1"/>
  <c r="R76" i="1"/>
  <c r="S78" i="1"/>
  <c r="R78" i="1"/>
  <c r="S31" i="1"/>
  <c r="R31" i="1"/>
  <c r="S25" i="1"/>
  <c r="R25" i="1"/>
  <c r="S47" i="1"/>
  <c r="R47" i="1"/>
  <c r="S2" i="1"/>
  <c r="R2" i="1"/>
  <c r="AD2" i="1" s="1"/>
  <c r="S49" i="1"/>
  <c r="R49" i="1"/>
  <c r="S50" i="1"/>
  <c r="R50" i="1"/>
  <c r="S13" i="1"/>
  <c r="R13" i="1"/>
  <c r="S18" i="1"/>
  <c r="R18" i="1"/>
  <c r="S44" i="1"/>
  <c r="R44" i="1"/>
  <c r="S38" i="1"/>
  <c r="R38" i="1"/>
  <c r="S36" i="1"/>
  <c r="R36" i="1"/>
  <c r="S21" i="1"/>
  <c r="R21" i="1"/>
  <c r="S29" i="1"/>
  <c r="R29" i="1"/>
  <c r="S65" i="1"/>
  <c r="R65" i="1"/>
  <c r="S61" i="1"/>
  <c r="R61" i="1"/>
  <c r="S19" i="1"/>
  <c r="R19" i="1"/>
  <c r="S51" i="1"/>
  <c r="R51" i="1"/>
  <c r="S30" i="1"/>
  <c r="R30" i="1"/>
  <c r="S63" i="1"/>
  <c r="R63" i="1"/>
  <c r="S64" i="1"/>
  <c r="R64" i="1"/>
  <c r="S74" i="1"/>
  <c r="R74" i="1"/>
  <c r="S7" i="1"/>
  <c r="R7" i="1"/>
  <c r="S39" i="1"/>
  <c r="R39" i="1"/>
  <c r="S28" i="1"/>
  <c r="R28" i="1"/>
  <c r="S58" i="1"/>
  <c r="R58" i="1"/>
  <c r="S57" i="1"/>
  <c r="R57" i="1"/>
  <c r="S43" i="1"/>
  <c r="R43" i="1"/>
  <c r="S17" i="1"/>
  <c r="R17" i="1"/>
  <c r="S75" i="1"/>
  <c r="R75" i="1"/>
  <c r="S22" i="1"/>
  <c r="R22" i="1"/>
  <c r="S27" i="1"/>
  <c r="R27" i="1"/>
  <c r="S71" i="1"/>
  <c r="R71" i="1"/>
  <c r="S26" i="1"/>
  <c r="R26" i="1"/>
  <c r="S11" i="1"/>
  <c r="R11" i="1"/>
  <c r="S46" i="1"/>
  <c r="R46" i="1"/>
  <c r="S41" i="1"/>
  <c r="R41" i="1"/>
  <c r="S16" i="1"/>
  <c r="R16" i="1"/>
</calcChain>
</file>

<file path=xl/sharedStrings.xml><?xml version="1.0" encoding="utf-8"?>
<sst xmlns="http://schemas.openxmlformats.org/spreadsheetml/2006/main" count="356" uniqueCount="177">
  <si>
    <t>Name + ID</t>
  </si>
  <si>
    <t>Name</t>
  </si>
  <si>
    <t>Salary</t>
  </si>
  <si>
    <t>AvgPointsPerGame</t>
  </si>
  <si>
    <t>L10Pts0</t>
  </si>
  <si>
    <t>L10Pts1</t>
  </si>
  <si>
    <t>Odds</t>
  </si>
  <si>
    <t>POS0</t>
  </si>
  <si>
    <t>POS1</t>
  </si>
  <si>
    <t>Kevin Streelman (23114187)</t>
  </si>
  <si>
    <t>kevin streelman</t>
  </si>
  <si>
    <t>Mackenzie Hughes (23114178)</t>
  </si>
  <si>
    <t>mackenzie hughes</t>
  </si>
  <si>
    <t>Scott Stallings (23114205)</t>
  </si>
  <si>
    <t>scott stallings</t>
  </si>
  <si>
    <t>Brendan Steele (23114167)</t>
  </si>
  <si>
    <t>brendan steele</t>
  </si>
  <si>
    <t>Si Woo Kim (23114170)</t>
  </si>
  <si>
    <t>si woo kim</t>
  </si>
  <si>
    <t>Brendon Todd (23114165)</t>
  </si>
  <si>
    <t>brendon todd</t>
  </si>
  <si>
    <t>Patrick Cantlay (23114144)</t>
  </si>
  <si>
    <t>patrick cantlay</t>
  </si>
  <si>
    <t>Zach Johnson (23114215)</t>
  </si>
  <si>
    <t>zach johnson</t>
  </si>
  <si>
    <t>Rory McIlroy (23114141)</t>
  </si>
  <si>
    <t>rory mcilroy</t>
  </si>
  <si>
    <t>Xander Schauffele (23114145)</t>
  </si>
  <si>
    <t>xander schauffele</t>
  </si>
  <si>
    <t>Joel Dahmen (23114169)</t>
  </si>
  <si>
    <t>joel dahmen</t>
  </si>
  <si>
    <t>Lucas Glover (23114210)</t>
  </si>
  <si>
    <t>lucas glover</t>
  </si>
  <si>
    <t>Sam Burns (23114143)</t>
  </si>
  <si>
    <t>sam burns</t>
  </si>
  <si>
    <t>Adam Long (23114197)</t>
  </si>
  <si>
    <t>adam long</t>
  </si>
  <si>
    <t>Jhonattan Vegas (23114176)</t>
  </si>
  <si>
    <t>jhonattan vegas</t>
  </si>
  <si>
    <t>Tyler Duncan (23114246)</t>
  </si>
  <si>
    <t>tyler duncan</t>
  </si>
  <si>
    <t>Harold Varner III (23114154)</t>
  </si>
  <si>
    <t>harold varner iii</t>
  </si>
  <si>
    <t>Tom Hoge (23114180)</t>
  </si>
  <si>
    <t>tom hoge</t>
  </si>
  <si>
    <t>Aaron Wise (23114156)</t>
  </si>
  <si>
    <t>aaron wise</t>
  </si>
  <si>
    <t>Jason Day (23114163)</t>
  </si>
  <si>
    <t>jason day</t>
  </si>
  <si>
    <t>Chez Reavie (23114189)</t>
  </si>
  <si>
    <t>chez reavie</t>
  </si>
  <si>
    <t>Jordan Spieth (23114146)</t>
  </si>
  <si>
    <t>jordan spieth</t>
  </si>
  <si>
    <t>Marc Leishman (23114160)</t>
  </si>
  <si>
    <t>marc leishman</t>
  </si>
  <si>
    <t>Troy Merritt (23114191)</t>
  </si>
  <si>
    <t>troy merritt</t>
  </si>
  <si>
    <t>Emiliano Grillo (23114195)</t>
  </si>
  <si>
    <t>emiliano grillo</t>
  </si>
  <si>
    <t>Joaquin Niemann (23114148)</t>
  </si>
  <si>
    <t>joaquin niemann</t>
  </si>
  <si>
    <t>Justin Lower (23114259)</t>
  </si>
  <si>
    <t>justin lower</t>
  </si>
  <si>
    <t>Chris Gotterup (23114243)</t>
  </si>
  <si>
    <t>chris gotterup</t>
  </si>
  <si>
    <t>Taylor Moore (23114250)</t>
  </si>
  <si>
    <t>taylor moore</t>
  </si>
  <si>
    <t>Chad Ramey (23114220)</t>
  </si>
  <si>
    <t>chad ramey</t>
  </si>
  <si>
    <t>Hayden Buckley (23114236)</t>
  </si>
  <si>
    <t>hayden buckley</t>
  </si>
  <si>
    <t>John Huh (23114209)</t>
  </si>
  <si>
    <t>john huh</t>
  </si>
  <si>
    <t>Anirban Lahiri (23114183)</t>
  </si>
  <si>
    <t>anirban lahiri</t>
  </si>
  <si>
    <t>Matthias Schwab (23114231)</t>
  </si>
  <si>
    <t>matthias schwab</t>
  </si>
  <si>
    <t>Trey Mullinax (23114261)</t>
  </si>
  <si>
    <t>trey mullinax</t>
  </si>
  <si>
    <t>Adam Svensson (23114213)</t>
  </si>
  <si>
    <t>adam svensson</t>
  </si>
  <si>
    <t>Rickie Fowler (23114198)</t>
  </si>
  <si>
    <t>rickie fowler</t>
  </si>
  <si>
    <t>Martin Laird (23114208)</t>
  </si>
  <si>
    <t>martin laird</t>
  </si>
  <si>
    <t>Garrick Higgo (23114233)</t>
  </si>
  <si>
    <t>garrick higgo</t>
  </si>
  <si>
    <t>Harris English (23114172)</t>
  </si>
  <si>
    <t>harris english</t>
  </si>
  <si>
    <t>Kramer Hickok (23114222)</t>
  </si>
  <si>
    <t>kramer hickok</t>
  </si>
  <si>
    <t>Andrew Putnam (23114229)</t>
  </si>
  <si>
    <t>andrew putnam</t>
  </si>
  <si>
    <t>Seamus Power (23114153)</t>
  </si>
  <si>
    <t>seamus power</t>
  </si>
  <si>
    <t>Maverick McNealy (23114168)</t>
  </si>
  <si>
    <t>maverick mcnealy</t>
  </si>
  <si>
    <t>Lee Hodges (23114242)</t>
  </si>
  <si>
    <t>lee hodges</t>
  </si>
  <si>
    <t>Nick Hardy (23114196)</t>
  </si>
  <si>
    <t>nick hardy</t>
  </si>
  <si>
    <t>Mito Pereira (23114157)</t>
  </si>
  <si>
    <t>mito pereira</t>
  </si>
  <si>
    <t>Doug Ghim (23114192)</t>
  </si>
  <si>
    <t>doug ghim</t>
  </si>
  <si>
    <t>Alex Smalley (23114201)</t>
  </si>
  <si>
    <t>alex smalley</t>
  </si>
  <si>
    <t>Charles Howell III (23114186)</t>
  </si>
  <si>
    <t>charles howell iii</t>
  </si>
  <si>
    <t>Davis Riley (23114155)</t>
  </si>
  <si>
    <t>davis riley</t>
  </si>
  <si>
    <t>Aaron Rai (23114179)</t>
  </si>
  <si>
    <t>aaron rai</t>
  </si>
  <si>
    <t>Tommy Fleetwood (23114152)</t>
  </si>
  <si>
    <t>tommy fleetwood</t>
  </si>
  <si>
    <t>Christiaan Bezuidenhout (23114166)</t>
  </si>
  <si>
    <t>christiaan bezuidenhout</t>
  </si>
  <si>
    <t>Webb Simpson (23114159)</t>
  </si>
  <si>
    <t>webb simpson</t>
  </si>
  <si>
    <t>Matthew NeSmith (23114190)</t>
  </si>
  <si>
    <t>matthew nesmith</t>
  </si>
  <si>
    <t>C.T. Pan (23114182)</t>
  </si>
  <si>
    <t>c.t. pan</t>
  </si>
  <si>
    <t>Matt Wallace (23114218)</t>
  </si>
  <si>
    <t>matt wallace</t>
  </si>
  <si>
    <t>Wyndham Clark (23114217)</t>
  </si>
  <si>
    <t>wyndham clark</t>
  </si>
  <si>
    <t>Russell Knox (23114203)</t>
  </si>
  <si>
    <t>russell knox</t>
  </si>
  <si>
    <t>Sepp Straka (23114194)</t>
  </si>
  <si>
    <t>sepp straka</t>
  </si>
  <si>
    <t>Brian Harman (23114158)</t>
  </si>
  <si>
    <t>brian harman</t>
  </si>
  <si>
    <t>Kevin Kisner (23114173)</t>
  </si>
  <si>
    <t>kevin kisner</t>
  </si>
  <si>
    <t>Luke List (23114185)</t>
  </si>
  <si>
    <t>luke list</t>
  </si>
  <si>
    <t>Cameron Tringale (23114177)</t>
  </si>
  <si>
    <t>cameron tringale</t>
  </si>
  <si>
    <t>Sahith Theegala (23114181)</t>
  </si>
  <si>
    <t>sahith theegala</t>
  </si>
  <si>
    <t>Robert Streb (23114251)</t>
  </si>
  <si>
    <t>robert streb</t>
  </si>
  <si>
    <t>Keith Mitchell (23114162)</t>
  </si>
  <si>
    <t>keith mitchell</t>
  </si>
  <si>
    <t>Stewart Cink (23114199)</t>
  </si>
  <si>
    <t>stewart cink</t>
  </si>
  <si>
    <t>Kyoung-Hoon Lee (23114171)</t>
  </si>
  <si>
    <t>kyoung-hoon lee</t>
  </si>
  <si>
    <t>Denny McCarthy (23114161)</t>
  </si>
  <si>
    <t>denny mccarthy</t>
  </si>
  <si>
    <t>Keegan Bradley (23114150)</t>
  </si>
  <si>
    <t>keegan bradley</t>
  </si>
  <si>
    <t>Cameron Davis (23114175)</t>
  </si>
  <si>
    <t>cameron davis</t>
  </si>
  <si>
    <t>Tony Finau (23114149)</t>
  </si>
  <si>
    <t>tony finau</t>
  </si>
  <si>
    <t>Scottie Scheffler (23114140)</t>
  </si>
  <si>
    <t>scottie scheffler</t>
  </si>
  <si>
    <t>Ryan Palmer (23114184)</t>
  </si>
  <si>
    <t>ryan palmer</t>
  </si>
  <si>
    <t>Matthew Wolff (23114211)</t>
  </si>
  <si>
    <t>matthew wolff</t>
  </si>
  <si>
    <t>Total</t>
  </si>
  <si>
    <t>V2 val</t>
  </si>
  <si>
    <t>L5</t>
  </si>
  <si>
    <t>L10</t>
  </si>
  <si>
    <t>Prev1</t>
  </si>
  <si>
    <t>Prev2</t>
  </si>
  <si>
    <t>V</t>
  </si>
  <si>
    <t>V10_tot</t>
  </si>
  <si>
    <t>V10_val</t>
  </si>
  <si>
    <t>Opt1</t>
  </si>
  <si>
    <t>Corr</t>
  </si>
  <si>
    <t>R2</t>
  </si>
  <si>
    <t>Lineup 1</t>
  </si>
  <si>
    <t>R_Total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</si>
</sst>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ont="1"/>
    <xf numFmtId="0" fontId="0" fillId="0" borderId="10" xfId="0" applyBorder="1"/>
    <xf numFmtId="0" fontId="0" fillId="0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479028871391076"/>
                  <c:y val="-0.340970034995625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4.4583333333333336E-2"/>
                  <c:y val="-0.354858923884514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DKData_sb1!$P$1:$P$130</c:f>
              <c:numCache>
                <c:formatCode>General</c:formatCode>
                <c:ptCount val="130"/>
                <c:pt idx="1">
                  <c:v>0.7142857142857143</c:v>
                </c:pt>
                <c:pt idx="2">
                  <c:v>0.23376623376623376</c:v>
                </c:pt>
                <c:pt idx="3">
                  <c:v>0.23376623376623376</c:v>
                </c:pt>
                <c:pt idx="4">
                  <c:v>0.44155844155844154</c:v>
                </c:pt>
                <c:pt idx="5">
                  <c:v>6.4935064935064929E-2</c:v>
                </c:pt>
                <c:pt idx="6">
                  <c:v>0.98701298701298701</c:v>
                </c:pt>
                <c:pt idx="7">
                  <c:v>0.35064935064935066</c:v>
                </c:pt>
                <c:pt idx="8">
                  <c:v>0.18181818181818182</c:v>
                </c:pt>
                <c:pt idx="9">
                  <c:v>0.32467532467532467</c:v>
                </c:pt>
                <c:pt idx="10">
                  <c:v>0.40259740259740262</c:v>
                </c:pt>
                <c:pt idx="11">
                  <c:v>0.68831168831168832</c:v>
                </c:pt>
                <c:pt idx="12">
                  <c:v>0.76623376623376627</c:v>
                </c:pt>
                <c:pt idx="13">
                  <c:v>0.80519480519480524</c:v>
                </c:pt>
                <c:pt idx="14">
                  <c:v>0.11688311688311688</c:v>
                </c:pt>
                <c:pt idx="15">
                  <c:v>0.7142857142857143</c:v>
                </c:pt>
                <c:pt idx="16">
                  <c:v>0.94805194805194803</c:v>
                </c:pt>
                <c:pt idx="17">
                  <c:v>0.14285714285714285</c:v>
                </c:pt>
                <c:pt idx="18">
                  <c:v>0.50649350649350644</c:v>
                </c:pt>
                <c:pt idx="19">
                  <c:v>0.41558441558441561</c:v>
                </c:pt>
                <c:pt idx="20">
                  <c:v>0.37662337662337664</c:v>
                </c:pt>
                <c:pt idx="21">
                  <c:v>0.51948051948051943</c:v>
                </c:pt>
                <c:pt idx="22">
                  <c:v>7.792207792207792E-2</c:v>
                </c:pt>
                <c:pt idx="23">
                  <c:v>0.96103896103896103</c:v>
                </c:pt>
                <c:pt idx="24">
                  <c:v>3.896103896103896E-2</c:v>
                </c:pt>
                <c:pt idx="25">
                  <c:v>0.87012987012987009</c:v>
                </c:pt>
                <c:pt idx="26">
                  <c:v>0.25974025974025972</c:v>
                </c:pt>
                <c:pt idx="27">
                  <c:v>0.15584415584415584</c:v>
                </c:pt>
                <c:pt idx="28">
                  <c:v>1</c:v>
                </c:pt>
                <c:pt idx="29">
                  <c:v>0.46753246753246752</c:v>
                </c:pt>
                <c:pt idx="30">
                  <c:v>0.97402597402597402</c:v>
                </c:pt>
                <c:pt idx="31">
                  <c:v>0.89610389610389607</c:v>
                </c:pt>
                <c:pt idx="32">
                  <c:v>0.58441558441558439</c:v>
                </c:pt>
                <c:pt idx="33">
                  <c:v>0.61038961038961037</c:v>
                </c:pt>
                <c:pt idx="34">
                  <c:v>0.27272727272727271</c:v>
                </c:pt>
                <c:pt idx="35">
                  <c:v>0.80519480519480524</c:v>
                </c:pt>
                <c:pt idx="36">
                  <c:v>0.88311688311688308</c:v>
                </c:pt>
                <c:pt idx="37">
                  <c:v>0.8571428571428571</c:v>
                </c:pt>
                <c:pt idx="38">
                  <c:v>0.63636363636363635</c:v>
                </c:pt>
                <c:pt idx="39">
                  <c:v>7.792207792207792E-2</c:v>
                </c:pt>
                <c:pt idx="40">
                  <c:v>0.76623376623376627</c:v>
                </c:pt>
                <c:pt idx="41">
                  <c:v>0.64935064935064934</c:v>
                </c:pt>
                <c:pt idx="42">
                  <c:v>0.66233766233766234</c:v>
                </c:pt>
                <c:pt idx="43">
                  <c:v>0.18181818181818182</c:v>
                </c:pt>
                <c:pt idx="44">
                  <c:v>0.89610389610389607</c:v>
                </c:pt>
                <c:pt idx="45">
                  <c:v>0.29870129870129869</c:v>
                </c:pt>
                <c:pt idx="46">
                  <c:v>0.11688311688311688</c:v>
                </c:pt>
                <c:pt idx="47">
                  <c:v>0.8441558441558441</c:v>
                </c:pt>
                <c:pt idx="48">
                  <c:v>0.38961038961038963</c:v>
                </c:pt>
                <c:pt idx="49">
                  <c:v>0.20779220779220781</c:v>
                </c:pt>
                <c:pt idx="50">
                  <c:v>0.16883116883116883</c:v>
                </c:pt>
                <c:pt idx="51">
                  <c:v>0.83116883116883122</c:v>
                </c:pt>
                <c:pt idx="52">
                  <c:v>3.896103896103896E-2</c:v>
                </c:pt>
                <c:pt idx="53">
                  <c:v>0.48051948051948051</c:v>
                </c:pt>
                <c:pt idx="54">
                  <c:v>2.5974025974025976E-2</c:v>
                </c:pt>
                <c:pt idx="55">
                  <c:v>0.7142857142857143</c:v>
                </c:pt>
                <c:pt idx="56">
                  <c:v>0.93506493506493504</c:v>
                </c:pt>
                <c:pt idx="57">
                  <c:v>0.51948051948051943</c:v>
                </c:pt>
                <c:pt idx="58">
                  <c:v>0.29870129870129869</c:v>
                </c:pt>
                <c:pt idx="59">
                  <c:v>0.55844155844155841</c:v>
                </c:pt>
                <c:pt idx="60">
                  <c:v>0.79220779220779225</c:v>
                </c:pt>
                <c:pt idx="61">
                  <c:v>0.2857142857142857</c:v>
                </c:pt>
                <c:pt idx="62">
                  <c:v>0.75324675324675328</c:v>
                </c:pt>
                <c:pt idx="63">
                  <c:v>0.20779220779220781</c:v>
                </c:pt>
                <c:pt idx="64">
                  <c:v>0.67532467532467533</c:v>
                </c:pt>
                <c:pt idx="65">
                  <c:v>0.55844155844155841</c:v>
                </c:pt>
                <c:pt idx="66">
                  <c:v>7.792207792207792E-2</c:v>
                </c:pt>
                <c:pt idx="67">
                  <c:v>0.35064935064935066</c:v>
                </c:pt>
                <c:pt idx="68">
                  <c:v>0.42857142857142855</c:v>
                </c:pt>
                <c:pt idx="69">
                  <c:v>0.4935064935064935</c:v>
                </c:pt>
                <c:pt idx="70">
                  <c:v>0.89610389610389607</c:v>
                </c:pt>
                <c:pt idx="71">
                  <c:v>0.32467532467532467</c:v>
                </c:pt>
                <c:pt idx="72">
                  <c:v>0.51948051948051943</c:v>
                </c:pt>
                <c:pt idx="73">
                  <c:v>1.2987012987012988E-2</c:v>
                </c:pt>
                <c:pt idx="74">
                  <c:v>0.61038961038961037</c:v>
                </c:pt>
                <c:pt idx="75">
                  <c:v>0.44155844155844154</c:v>
                </c:pt>
                <c:pt idx="76">
                  <c:v>0.58441558441558439</c:v>
                </c:pt>
                <c:pt idx="77">
                  <c:v>0.68831168831168832</c:v>
                </c:pt>
              </c:numCache>
            </c:numRef>
          </c:xVal>
          <c:yVal>
            <c:numRef>
              <c:f>DKData_sb1!$R$1:$R$130</c:f>
              <c:numCache>
                <c:formatCode>General</c:formatCode>
                <c:ptCount val="130"/>
                <c:pt idx="1">
                  <c:v>0.87012987012987009</c:v>
                </c:pt>
                <c:pt idx="2">
                  <c:v>0.76623376623376627</c:v>
                </c:pt>
                <c:pt idx="3">
                  <c:v>0.8571428571428571</c:v>
                </c:pt>
                <c:pt idx="4">
                  <c:v>0.96103896103896103</c:v>
                </c:pt>
                <c:pt idx="5">
                  <c:v>0.92207792207792205</c:v>
                </c:pt>
                <c:pt idx="6">
                  <c:v>0.7142857142857143</c:v>
                </c:pt>
                <c:pt idx="7">
                  <c:v>0.79220779220779225</c:v>
                </c:pt>
                <c:pt idx="8">
                  <c:v>0.63636363636363635</c:v>
                </c:pt>
                <c:pt idx="9">
                  <c:v>0.66233766233766234</c:v>
                </c:pt>
                <c:pt idx="10">
                  <c:v>0.8441558441558441</c:v>
                </c:pt>
                <c:pt idx="11">
                  <c:v>0.70129870129870131</c:v>
                </c:pt>
                <c:pt idx="12">
                  <c:v>0.97402597402597402</c:v>
                </c:pt>
                <c:pt idx="13">
                  <c:v>0.68831168831168832</c:v>
                </c:pt>
                <c:pt idx="14">
                  <c:v>0.74025974025974028</c:v>
                </c:pt>
                <c:pt idx="15">
                  <c:v>0.61038961038961037</c:v>
                </c:pt>
                <c:pt idx="16">
                  <c:v>0.80519480519480524</c:v>
                </c:pt>
                <c:pt idx="17">
                  <c:v>0.93506493506493504</c:v>
                </c:pt>
                <c:pt idx="18">
                  <c:v>0.62337662337662336</c:v>
                </c:pt>
                <c:pt idx="19">
                  <c:v>0.64935064935064934</c:v>
                </c:pt>
                <c:pt idx="20">
                  <c:v>0.98701298701298701</c:v>
                </c:pt>
                <c:pt idx="21">
                  <c:v>0.81818181818181823</c:v>
                </c:pt>
                <c:pt idx="22">
                  <c:v>0.58441558441558439</c:v>
                </c:pt>
                <c:pt idx="23">
                  <c:v>0.72727272727272729</c:v>
                </c:pt>
                <c:pt idx="24">
                  <c:v>0.67532467532467533</c:v>
                </c:pt>
                <c:pt idx="25">
                  <c:v>0.83116883116883122</c:v>
                </c:pt>
                <c:pt idx="26">
                  <c:v>0.59740259740259738</c:v>
                </c:pt>
                <c:pt idx="27">
                  <c:v>0.5714285714285714</c:v>
                </c:pt>
                <c:pt idx="28">
                  <c:v>0.88311688311688308</c:v>
                </c:pt>
                <c:pt idx="29">
                  <c:v>0.4935064935064935</c:v>
                </c:pt>
                <c:pt idx="30">
                  <c:v>0.89610389610389607</c:v>
                </c:pt>
                <c:pt idx="31">
                  <c:v>1</c:v>
                </c:pt>
                <c:pt idx="32">
                  <c:v>0.77922077922077926</c:v>
                </c:pt>
                <c:pt idx="33">
                  <c:v>0.55844155844155841</c:v>
                </c:pt>
                <c:pt idx="34">
                  <c:v>0.90909090909090906</c:v>
                </c:pt>
                <c:pt idx="35">
                  <c:v>0.46753246753246752</c:v>
                </c:pt>
                <c:pt idx="36">
                  <c:v>0.51948051948051943</c:v>
                </c:pt>
                <c:pt idx="37">
                  <c:v>0.48051948051948051</c:v>
                </c:pt>
                <c:pt idx="38">
                  <c:v>0.75324675324675328</c:v>
                </c:pt>
                <c:pt idx="39">
                  <c:v>0.54545454545454541</c:v>
                </c:pt>
                <c:pt idx="40">
                  <c:v>0.94805194805194803</c:v>
                </c:pt>
                <c:pt idx="41">
                  <c:v>0.40259740259740262</c:v>
                </c:pt>
                <c:pt idx="42">
                  <c:v>0.45454545454545453</c:v>
                </c:pt>
                <c:pt idx="43">
                  <c:v>0.42857142857142855</c:v>
                </c:pt>
                <c:pt idx="44">
                  <c:v>0.41558441558441561</c:v>
                </c:pt>
                <c:pt idx="45">
                  <c:v>0.38961038961038963</c:v>
                </c:pt>
                <c:pt idx="46">
                  <c:v>0.33766233766233766</c:v>
                </c:pt>
                <c:pt idx="47">
                  <c:v>0.36363636363636365</c:v>
                </c:pt>
                <c:pt idx="48">
                  <c:v>0.44155844155844154</c:v>
                </c:pt>
                <c:pt idx="49">
                  <c:v>0.53246753246753242</c:v>
                </c:pt>
                <c:pt idx="50">
                  <c:v>0.37662337662337664</c:v>
                </c:pt>
                <c:pt idx="51">
                  <c:v>0.50649350649350644</c:v>
                </c:pt>
                <c:pt idx="52">
                  <c:v>0.35064935064935066</c:v>
                </c:pt>
                <c:pt idx="53">
                  <c:v>0.31168831168831168</c:v>
                </c:pt>
                <c:pt idx="54">
                  <c:v>0.2857142857142857</c:v>
                </c:pt>
                <c:pt idx="55">
                  <c:v>0.32467532467532467</c:v>
                </c:pt>
                <c:pt idx="56">
                  <c:v>0.27272727272727271</c:v>
                </c:pt>
                <c:pt idx="57">
                  <c:v>0.24675324675324675</c:v>
                </c:pt>
                <c:pt idx="58">
                  <c:v>0.29870129870129869</c:v>
                </c:pt>
                <c:pt idx="59">
                  <c:v>0.23376623376623376</c:v>
                </c:pt>
                <c:pt idx="60">
                  <c:v>0.25974025974025972</c:v>
                </c:pt>
                <c:pt idx="61">
                  <c:v>0.19480519480519481</c:v>
                </c:pt>
                <c:pt idx="62">
                  <c:v>0.18181818181818182</c:v>
                </c:pt>
                <c:pt idx="63">
                  <c:v>0.20779220779220781</c:v>
                </c:pt>
                <c:pt idx="64">
                  <c:v>0.22077922077922077</c:v>
                </c:pt>
                <c:pt idx="65">
                  <c:v>0.16883116883116883</c:v>
                </c:pt>
                <c:pt idx="66">
                  <c:v>0.15584415584415584</c:v>
                </c:pt>
                <c:pt idx="67">
                  <c:v>0.14285714285714285</c:v>
                </c:pt>
                <c:pt idx="68">
                  <c:v>0.11688311688311688</c:v>
                </c:pt>
                <c:pt idx="69">
                  <c:v>0.1038961038961039</c:v>
                </c:pt>
                <c:pt idx="70">
                  <c:v>0.12987012987012986</c:v>
                </c:pt>
                <c:pt idx="71">
                  <c:v>7.792207792207792E-2</c:v>
                </c:pt>
                <c:pt idx="72">
                  <c:v>9.0909090909090912E-2</c:v>
                </c:pt>
                <c:pt idx="73">
                  <c:v>6.4935064935064929E-2</c:v>
                </c:pt>
                <c:pt idx="74">
                  <c:v>5.1948051948051951E-2</c:v>
                </c:pt>
                <c:pt idx="75">
                  <c:v>3.896103896103896E-2</c:v>
                </c:pt>
                <c:pt idx="76">
                  <c:v>2.5974025974025976E-2</c:v>
                </c:pt>
                <c:pt idx="77">
                  <c:v>1.2987012987012988E-2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844-B8E3-939392928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559007"/>
        <c:axId val="1348560655"/>
      </c:scatterChart>
      <c:valAx>
        <c:axId val="134855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60655"/>
        <c:crosses val="autoZero"/>
        <c:crossBetween val="midCat"/>
      </c:valAx>
      <c:valAx>
        <c:axId val="134856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5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6350</xdr:colOff>
      <xdr:row>10</xdr:row>
      <xdr:rowOff>95250</xdr:rowOff>
    </xdr:from>
    <xdr:to>
      <xdr:col>25</xdr:col>
      <xdr:colOff>450850</xdr:colOff>
      <xdr:row>23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2C5DE-C790-2DA6-ADCF-F96257D5D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8"/>
  <sheetViews>
    <sheetView tabSelected="1" workbookViewId="0">
      <selection activeCell="O15" sqref="O15"/>
    </sheetView>
  </sheetViews>
  <sheetFormatPr baseColWidth="10" defaultRowHeight="16" x14ac:dyDescent="0.2"/>
  <cols>
    <col min="1" max="1" width="31.33203125" bestFit="1" customWidth="1"/>
    <col min="2" max="2" width="20.33203125" customWidth="1"/>
    <col min="5" max="5" width="0" hidden="1" customWidth="1"/>
    <col min="7" max="7" width="0" hidden="1" customWidth="1"/>
    <col min="9" max="9" width="0" hidden="1" customWidth="1"/>
    <col min="11" max="11" width="0" hidden="1" customWidth="1"/>
    <col min="13" max="13" width="0" hidden="1" customWidth="1"/>
    <col min="20" max="20" width="6.6640625" customWidth="1"/>
    <col min="27" max="27" width="11.1640625" bestFit="1" customWidth="1"/>
  </cols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I1" t="s">
        <v>6</v>
      </c>
      <c r="K1" t="s">
        <v>7</v>
      </c>
      <c r="M1" t="s">
        <v>8</v>
      </c>
      <c r="O1" t="s">
        <v>163</v>
      </c>
      <c r="Q1" t="s">
        <v>169</v>
      </c>
      <c r="S1" t="s">
        <v>164</v>
      </c>
      <c r="V1" t="s">
        <v>165</v>
      </c>
      <c r="W1" t="s">
        <v>166</v>
      </c>
      <c r="X1" t="s">
        <v>6</v>
      </c>
      <c r="Y1" t="s">
        <v>167</v>
      </c>
      <c r="Z1" t="s">
        <v>168</v>
      </c>
      <c r="AA1" t="s">
        <v>170</v>
      </c>
      <c r="AB1" t="s">
        <v>171</v>
      </c>
      <c r="AC1" t="s">
        <v>173</v>
      </c>
      <c r="AD1" t="s">
        <v>174</v>
      </c>
    </row>
    <row r="2" spans="1:30" x14ac:dyDescent="0.2">
      <c r="A2" t="s">
        <v>15</v>
      </c>
      <c r="B2" t="s">
        <v>16</v>
      </c>
      <c r="C2">
        <v>7700</v>
      </c>
      <c r="D2">
        <v>0</v>
      </c>
      <c r="E2">
        <v>5.908203125</v>
      </c>
      <c r="F2">
        <f>E2/6.25*$V$2</f>
        <v>18.90625</v>
      </c>
      <c r="G2">
        <v>4.833984375</v>
      </c>
      <c r="H2">
        <f>G2/6.25*$W$2</f>
        <v>0</v>
      </c>
      <c r="I2">
        <v>17.12</v>
      </c>
      <c r="J2">
        <f>I2/20*$X$2</f>
        <v>8.56</v>
      </c>
      <c r="K2">
        <v>0</v>
      </c>
      <c r="L2">
        <f>K2/4.5*$Y$2</f>
        <v>0</v>
      </c>
      <c r="M2">
        <v>1.8991215437788</v>
      </c>
      <c r="N2">
        <f>M2/2*$Z$2</f>
        <v>0</v>
      </c>
      <c r="O2">
        <v>78.5</v>
      </c>
      <c r="P2">
        <f>RANK(O2,O:O,1)/COUNT(O:O)</f>
        <v>0.7142857142857143</v>
      </c>
      <c r="Q2">
        <f>F2+H2+J2+L2+N2</f>
        <v>27.466250000000002</v>
      </c>
      <c r="R2">
        <f>RANK(Q2,Q:Q,1)/COUNT(Q:Q)</f>
        <v>0.87012987012987009</v>
      </c>
      <c r="S2">
        <f>Q2/C2*1000</f>
        <v>3.5670454545454549</v>
      </c>
      <c r="V2" s="1">
        <v>20</v>
      </c>
      <c r="W2">
        <v>0</v>
      </c>
      <c r="X2">
        <v>10</v>
      </c>
      <c r="Y2">
        <v>0</v>
      </c>
      <c r="Z2">
        <v>0</v>
      </c>
      <c r="AA2">
        <f>SUM(V2:Z2)</f>
        <v>30</v>
      </c>
      <c r="AD2">
        <f>CORREL(P:P,R:R)</f>
        <v>0.10409460974092481</v>
      </c>
    </row>
    <row r="3" spans="1:30" x14ac:dyDescent="0.2">
      <c r="A3" t="s">
        <v>121</v>
      </c>
      <c r="B3" t="s">
        <v>122</v>
      </c>
      <c r="C3">
        <v>7300</v>
      </c>
      <c r="D3">
        <v>0</v>
      </c>
      <c r="E3">
        <v>5.419921875</v>
      </c>
      <c r="F3">
        <f>E3/6.25*$V$2</f>
        <v>17.34375</v>
      </c>
      <c r="G3">
        <v>5.37109375</v>
      </c>
      <c r="H3">
        <f>G3/6.25*$W$2</f>
        <v>0</v>
      </c>
      <c r="I3">
        <v>13.28</v>
      </c>
      <c r="J3">
        <f>I3/20*$X$2</f>
        <v>6.6399999999999988</v>
      </c>
      <c r="K3">
        <v>0</v>
      </c>
      <c r="L3">
        <f>K3/4.5*$Y$2</f>
        <v>0</v>
      </c>
      <c r="M3">
        <v>0</v>
      </c>
      <c r="N3">
        <f>M3/2*$Z$2</f>
        <v>0</v>
      </c>
      <c r="O3">
        <v>26</v>
      </c>
      <c r="P3">
        <f>RANK(O3,O:O,1)/COUNT(O:O)</f>
        <v>0.23376623376623376</v>
      </c>
      <c r="Q3">
        <f>F3+H3+J3+L3+N3</f>
        <v>23.983750000000001</v>
      </c>
      <c r="R3">
        <f>RANK(Q3,Q:Q,1)/COUNT(Q:Q)</f>
        <v>0.76623376623376627</v>
      </c>
      <c r="S3">
        <f>Q3/C3*1000</f>
        <v>3.2854452054794523</v>
      </c>
      <c r="U3" t="s">
        <v>172</v>
      </c>
      <c r="V3" s="1">
        <v>6.25</v>
      </c>
      <c r="W3">
        <v>6.25</v>
      </c>
      <c r="X3">
        <v>20</v>
      </c>
      <c r="Y3">
        <v>4.5</v>
      </c>
      <c r="Z3">
        <v>2</v>
      </c>
      <c r="AA3">
        <v>626.5</v>
      </c>
      <c r="AB3">
        <v>466.5</v>
      </c>
      <c r="AC3">
        <v>0.76</v>
      </c>
      <c r="AD3">
        <v>5.7999999999999996E-3</v>
      </c>
    </row>
    <row r="4" spans="1:30" x14ac:dyDescent="0.2">
      <c r="A4" t="s">
        <v>149</v>
      </c>
      <c r="B4" t="s">
        <v>150</v>
      </c>
      <c r="C4">
        <v>8300</v>
      </c>
      <c r="D4">
        <v>0</v>
      </c>
      <c r="E4">
        <v>5.95703125</v>
      </c>
      <c r="F4">
        <f>E4/6.25*$V$2</f>
        <v>19.0625</v>
      </c>
      <c r="G4">
        <v>5.859375</v>
      </c>
      <c r="H4">
        <f>G4/6.25*$W$2</f>
        <v>0</v>
      </c>
      <c r="I4">
        <v>16.16</v>
      </c>
      <c r="J4">
        <f>I4/20*$X$2</f>
        <v>8.08</v>
      </c>
      <c r="K4">
        <v>2.0501979638008998</v>
      </c>
      <c r="L4">
        <f>K4/4.5*$Y$2</f>
        <v>0</v>
      </c>
      <c r="M4">
        <v>0</v>
      </c>
      <c r="N4">
        <f>M4/2*$Z$2</f>
        <v>0</v>
      </c>
      <c r="O4">
        <v>26</v>
      </c>
      <c r="P4">
        <f>RANK(O4,O:O,1)/COUNT(O:O)</f>
        <v>0.23376623376623376</v>
      </c>
      <c r="Q4">
        <f>F4+H4+J4+L4+N4</f>
        <v>27.142499999999998</v>
      </c>
      <c r="R4">
        <f>RANK(Q4,Q:Q,1)/COUNT(Q:Q)</f>
        <v>0.8571428571428571</v>
      </c>
      <c r="S4">
        <f>Q4/C4*1000</f>
        <v>3.270180722891566</v>
      </c>
      <c r="V4">
        <v>10</v>
      </c>
      <c r="W4">
        <v>5</v>
      </c>
      <c r="X4">
        <v>20</v>
      </c>
      <c r="Y4">
        <v>4.5</v>
      </c>
      <c r="Z4">
        <v>2</v>
      </c>
      <c r="AA4">
        <v>626.5</v>
      </c>
      <c r="AB4">
        <v>496</v>
      </c>
      <c r="AC4">
        <v>0.8</v>
      </c>
      <c r="AD4">
        <v>6.4000000000000003E-3</v>
      </c>
    </row>
    <row r="5" spans="1:30" x14ac:dyDescent="0.2">
      <c r="A5" t="s">
        <v>109</v>
      </c>
      <c r="B5" t="s">
        <v>110</v>
      </c>
      <c r="C5">
        <v>8900</v>
      </c>
      <c r="D5">
        <v>0</v>
      </c>
      <c r="E5">
        <v>6.201171875</v>
      </c>
      <c r="F5">
        <f>E5/6.25*$V$2</f>
        <v>19.84375</v>
      </c>
      <c r="G5">
        <v>5.95703125</v>
      </c>
      <c r="H5">
        <f>G5/6.25*$W$2</f>
        <v>0</v>
      </c>
      <c r="I5">
        <v>18</v>
      </c>
      <c r="J5">
        <f>I5/20*$X$2</f>
        <v>9</v>
      </c>
      <c r="K5">
        <v>0.81129807692307598</v>
      </c>
      <c r="L5">
        <f>K5/4.5*$Y$2</f>
        <v>0</v>
      </c>
      <c r="M5">
        <v>0.41013824884792599</v>
      </c>
      <c r="N5">
        <f>M5/2*$Z$2</f>
        <v>0</v>
      </c>
      <c r="O5">
        <v>55</v>
      </c>
      <c r="P5">
        <f>RANK(O5,O:O,1)/COUNT(O:O)</f>
        <v>0.44155844155844154</v>
      </c>
      <c r="Q5">
        <f>F5+H5+J5+L5+N5</f>
        <v>28.84375</v>
      </c>
      <c r="R5">
        <f>RANK(Q5,Q:Q,1)/COUNT(Q:Q)</f>
        <v>0.96103896103896103</v>
      </c>
      <c r="S5">
        <f>Q5/C5*1000</f>
        <v>3.240870786516854</v>
      </c>
      <c r="V5">
        <v>10</v>
      </c>
      <c r="W5">
        <v>5</v>
      </c>
      <c r="X5">
        <v>20</v>
      </c>
      <c r="Y5">
        <v>0</v>
      </c>
      <c r="Z5">
        <v>0</v>
      </c>
      <c r="AA5">
        <v>640.5</v>
      </c>
      <c r="AB5">
        <v>411.5</v>
      </c>
      <c r="AC5">
        <v>0.94099999999999995</v>
      </c>
      <c r="AD5">
        <v>8.8999999999999999E-3</v>
      </c>
    </row>
    <row r="6" spans="1:30" x14ac:dyDescent="0.2">
      <c r="A6" t="s">
        <v>45</v>
      </c>
      <c r="B6" t="s">
        <v>46</v>
      </c>
      <c r="C6">
        <v>8800</v>
      </c>
      <c r="D6">
        <v>0</v>
      </c>
      <c r="E6">
        <v>6.0546875</v>
      </c>
      <c r="F6">
        <f>E6/6.25*$V$2</f>
        <v>19.375</v>
      </c>
      <c r="G6">
        <v>5.517578125</v>
      </c>
      <c r="H6">
        <f>G6/6.25*$W$2</f>
        <v>0</v>
      </c>
      <c r="I6">
        <v>18</v>
      </c>
      <c r="J6">
        <f>I6/20*$X$2</f>
        <v>9</v>
      </c>
      <c r="K6">
        <v>2.2339331165158298</v>
      </c>
      <c r="L6">
        <f>K6/4.5*$Y$2</f>
        <v>0</v>
      </c>
      <c r="M6">
        <v>1.1592741935483799</v>
      </c>
      <c r="N6">
        <f>M6/2*$Z$2</f>
        <v>0</v>
      </c>
      <c r="O6">
        <v>21.5</v>
      </c>
      <c r="P6">
        <f>RANK(O6,O:O,1)/COUNT(O:O)</f>
        <v>6.4935064935064929E-2</v>
      </c>
      <c r="Q6">
        <f>F6+H6+J6+L6+N6</f>
        <v>28.375</v>
      </c>
      <c r="R6">
        <f>RANK(Q6,Q:Q,1)/COUNT(Q:Q)</f>
        <v>0.92207792207792205</v>
      </c>
      <c r="S6">
        <f>Q6/C6*1000</f>
        <v>3.2244318181818183</v>
      </c>
      <c r="V6">
        <v>20</v>
      </c>
      <c r="W6">
        <v>0</v>
      </c>
      <c r="X6">
        <v>20</v>
      </c>
      <c r="Y6">
        <v>0</v>
      </c>
      <c r="Z6">
        <v>0</v>
      </c>
      <c r="AA6">
        <v>640.5</v>
      </c>
      <c r="AB6">
        <v>451</v>
      </c>
      <c r="AC6">
        <v>0.997</v>
      </c>
      <c r="AD6">
        <v>0.01</v>
      </c>
    </row>
    <row r="7" spans="1:30" x14ac:dyDescent="0.2">
      <c r="A7" t="s">
        <v>139</v>
      </c>
      <c r="B7" t="s">
        <v>140</v>
      </c>
      <c r="C7">
        <v>7300</v>
      </c>
      <c r="D7">
        <v>0</v>
      </c>
      <c r="E7">
        <v>5.2734375</v>
      </c>
      <c r="F7">
        <f>E7/6.25*$V$2</f>
        <v>16.875</v>
      </c>
      <c r="G7">
        <v>5.078125</v>
      </c>
      <c r="H7">
        <f>G7/6.25*$W$2</f>
        <v>0</v>
      </c>
      <c r="I7">
        <v>13.28</v>
      </c>
      <c r="J7">
        <f>I7/20*$X$2</f>
        <v>6.6399999999999988</v>
      </c>
      <c r="K7">
        <v>0.81129807692307598</v>
      </c>
      <c r="L7">
        <f>K7/4.5*$Y$2</f>
        <v>0</v>
      </c>
      <c r="M7">
        <v>0</v>
      </c>
      <c r="N7">
        <f>M7/2*$Z$2</f>
        <v>0</v>
      </c>
      <c r="O7">
        <v>120.5</v>
      </c>
      <c r="P7">
        <f>RANK(O7,O:O,1)/COUNT(O:O)</f>
        <v>0.98701298701298701</v>
      </c>
      <c r="Q7">
        <f>F7+H7+J7+L7+N7</f>
        <v>23.515000000000001</v>
      </c>
      <c r="R7">
        <f>RANK(Q7,Q:Q,1)/COUNT(Q:Q)</f>
        <v>0.7142857142857143</v>
      </c>
      <c r="S7">
        <f>Q7/C7*1000</f>
        <v>3.2212328767123286</v>
      </c>
      <c r="V7">
        <v>17</v>
      </c>
      <c r="W7">
        <v>0</v>
      </c>
      <c r="X7">
        <v>22</v>
      </c>
      <c r="Y7">
        <v>0</v>
      </c>
      <c r="Z7">
        <v>0</v>
      </c>
      <c r="AA7">
        <v>640.5</v>
      </c>
      <c r="AB7">
        <v>451</v>
      </c>
      <c r="AC7">
        <v>0.11</v>
      </c>
    </row>
    <row r="8" spans="1:30" x14ac:dyDescent="0.2">
      <c r="A8" t="s">
        <v>19</v>
      </c>
      <c r="B8" t="s">
        <v>20</v>
      </c>
      <c r="C8">
        <v>7900</v>
      </c>
      <c r="D8">
        <v>0</v>
      </c>
      <c r="E8">
        <v>5.322265625</v>
      </c>
      <c r="F8">
        <f>E8/6.25*$V$2</f>
        <v>17.03125</v>
      </c>
      <c r="G8">
        <v>4.931640625</v>
      </c>
      <c r="H8">
        <f>G8/6.25*$W$2</f>
        <v>0</v>
      </c>
      <c r="I8">
        <v>16.16</v>
      </c>
      <c r="J8">
        <f>I8/20*$X$2</f>
        <v>8.08</v>
      </c>
      <c r="K8">
        <v>3.1731299490950202</v>
      </c>
      <c r="L8">
        <f>K8/4.5*$Y$2</f>
        <v>0</v>
      </c>
      <c r="M8">
        <v>1.7526641705069099</v>
      </c>
      <c r="N8">
        <f>M8/2*$Z$2</f>
        <v>0</v>
      </c>
      <c r="O8">
        <v>32.5</v>
      </c>
      <c r="P8">
        <f>RANK(O8,O:O,1)/COUNT(O:O)</f>
        <v>0.35064935064935066</v>
      </c>
      <c r="Q8">
        <f>F8+H8+J8+L8+N8</f>
        <v>25.111249999999998</v>
      </c>
      <c r="R8">
        <f>RANK(Q8,Q:Q,1)/COUNT(Q:Q)</f>
        <v>0.79220779220779225</v>
      </c>
      <c r="S8">
        <f>Q8/C8*1000</f>
        <v>3.1786392405063291</v>
      </c>
    </row>
    <row r="9" spans="1:30" x14ac:dyDescent="0.2">
      <c r="A9" t="s">
        <v>57</v>
      </c>
      <c r="B9" t="s">
        <v>58</v>
      </c>
      <c r="C9">
        <v>7100</v>
      </c>
      <c r="D9">
        <v>0</v>
      </c>
      <c r="E9">
        <v>5.17578125</v>
      </c>
      <c r="F9">
        <f>E9/6.25*$V$2</f>
        <v>16.5625</v>
      </c>
      <c r="G9">
        <v>2.685546875</v>
      </c>
      <c r="H9">
        <f>G9/6.25*$W$2</f>
        <v>0</v>
      </c>
      <c r="I9">
        <v>11.2</v>
      </c>
      <c r="J9">
        <f>I9/20*$X$2</f>
        <v>5.6</v>
      </c>
      <c r="K9">
        <v>0</v>
      </c>
      <c r="L9">
        <f>K9/4.5*$Y$2</f>
        <v>0</v>
      </c>
      <c r="M9">
        <v>0.996399769585253</v>
      </c>
      <c r="N9">
        <f>M9/2*$Z$2</f>
        <v>0</v>
      </c>
      <c r="O9">
        <v>25</v>
      </c>
      <c r="P9">
        <f>RANK(O9,O:O,1)/COUNT(O:O)</f>
        <v>0.18181818181818182</v>
      </c>
      <c r="Q9">
        <f>F9+H9+J9+L9+N9</f>
        <v>22.162500000000001</v>
      </c>
      <c r="R9">
        <f>RANK(Q9,Q:Q,1)/COUNT(Q:Q)</f>
        <v>0.63636363636363635</v>
      </c>
      <c r="S9">
        <f>Q9/C9*1000</f>
        <v>3.121478873239437</v>
      </c>
    </row>
    <row r="10" spans="1:30" x14ac:dyDescent="0.2">
      <c r="A10" t="s">
        <v>137</v>
      </c>
      <c r="B10" t="s">
        <v>138</v>
      </c>
      <c r="C10">
        <v>7400</v>
      </c>
      <c r="D10">
        <v>0</v>
      </c>
      <c r="E10">
        <v>4.78515625</v>
      </c>
      <c r="F10">
        <f>E10/6.25*$V$2</f>
        <v>15.3125</v>
      </c>
      <c r="G10">
        <v>4.296875</v>
      </c>
      <c r="H10">
        <f>G10/6.25*$W$2</f>
        <v>0</v>
      </c>
      <c r="I10">
        <v>15.52</v>
      </c>
      <c r="J10">
        <f>I10/20*$X$2</f>
        <v>7.76</v>
      </c>
      <c r="K10">
        <v>0</v>
      </c>
      <c r="L10">
        <f>K10/4.5*$Y$2</f>
        <v>0</v>
      </c>
      <c r="M10">
        <v>0</v>
      </c>
      <c r="N10">
        <f>M10/2*$Z$2</f>
        <v>0</v>
      </c>
      <c r="O10">
        <v>30.5</v>
      </c>
      <c r="P10">
        <f>RANK(O10,O:O,1)/COUNT(O:O)</f>
        <v>0.32467532467532467</v>
      </c>
      <c r="Q10">
        <f>F10+H10+J10+L10+N10</f>
        <v>23.072499999999998</v>
      </c>
      <c r="R10">
        <f>RANK(Q10,Q:Q,1)/COUNT(Q:Q)</f>
        <v>0.66233766233766234</v>
      </c>
      <c r="S10">
        <f>Q10/C10*1000</f>
        <v>3.1179054054054052</v>
      </c>
    </row>
    <row r="11" spans="1:30" x14ac:dyDescent="0.2">
      <c r="A11" t="s">
        <v>101</v>
      </c>
      <c r="B11" t="s">
        <v>102</v>
      </c>
      <c r="C11">
        <v>8700</v>
      </c>
      <c r="D11">
        <v>0</v>
      </c>
      <c r="E11">
        <v>5.6640625</v>
      </c>
      <c r="F11">
        <f>E11/6.25*$V$2</f>
        <v>18.125</v>
      </c>
      <c r="G11">
        <v>5.810546875</v>
      </c>
      <c r="H11">
        <f>G11/6.25*$W$2</f>
        <v>0</v>
      </c>
      <c r="I11">
        <v>18</v>
      </c>
      <c r="J11">
        <f>I11/20*$X$2</f>
        <v>9</v>
      </c>
      <c r="K11">
        <v>0.81129807692307598</v>
      </c>
      <c r="L11">
        <f>K11/4.5*$Y$2</f>
        <v>0</v>
      </c>
      <c r="M11">
        <v>0.41013824884792599</v>
      </c>
      <c r="N11">
        <f>M11/2*$Z$2</f>
        <v>0</v>
      </c>
      <c r="O11">
        <v>38</v>
      </c>
      <c r="P11">
        <f>RANK(O11,O:O,1)/COUNT(O:O)</f>
        <v>0.40259740259740262</v>
      </c>
      <c r="Q11">
        <f>F11+H11+J11+L11+N11</f>
        <v>27.125</v>
      </c>
      <c r="R11">
        <f>RANK(Q11,Q:Q,1)/COUNT(Q:Q)</f>
        <v>0.8441558441558441</v>
      </c>
      <c r="S11">
        <f>Q11/C11*1000</f>
        <v>3.1178160919540234</v>
      </c>
    </row>
    <row r="12" spans="1:30" x14ac:dyDescent="0.2">
      <c r="A12" t="s">
        <v>153</v>
      </c>
      <c r="B12" t="s">
        <v>154</v>
      </c>
      <c r="C12">
        <v>7500</v>
      </c>
      <c r="D12">
        <v>0</v>
      </c>
      <c r="E12">
        <v>5.224609375</v>
      </c>
      <c r="F12">
        <f>E12/6.25*$V$2</f>
        <v>16.71875</v>
      </c>
      <c r="G12">
        <v>3.41796875</v>
      </c>
      <c r="H12">
        <f>G12/6.25*$W$2</f>
        <v>0</v>
      </c>
      <c r="I12">
        <v>13.28</v>
      </c>
      <c r="J12">
        <f>I12/20*$X$2</f>
        <v>6.6399999999999988</v>
      </c>
      <c r="K12">
        <v>0.81129807692307598</v>
      </c>
      <c r="L12">
        <f>K12/4.5*$Y$2</f>
        <v>0</v>
      </c>
      <c r="M12">
        <v>0</v>
      </c>
      <c r="N12">
        <f>M12/2*$Z$2</f>
        <v>0</v>
      </c>
      <c r="O12">
        <v>78</v>
      </c>
      <c r="P12">
        <f>RANK(O12,O:O,1)/COUNT(O:O)</f>
        <v>0.68831168831168832</v>
      </c>
      <c r="Q12">
        <f>F12+H12+J12+L12+N12</f>
        <v>23.358750000000001</v>
      </c>
      <c r="R12">
        <f>RANK(Q12,Q:Q,1)/COUNT(Q:Q)</f>
        <v>0.70129870129870131</v>
      </c>
      <c r="S12">
        <f>Q12/C12*1000</f>
        <v>3.1145</v>
      </c>
    </row>
    <row r="13" spans="1:30" x14ac:dyDescent="0.2">
      <c r="A13" t="s">
        <v>151</v>
      </c>
      <c r="B13" t="s">
        <v>152</v>
      </c>
      <c r="C13">
        <v>9400</v>
      </c>
      <c r="D13">
        <v>0</v>
      </c>
      <c r="E13">
        <v>6.15234375</v>
      </c>
      <c r="F13">
        <f>E13/6.25*$V$2</f>
        <v>19.6875</v>
      </c>
      <c r="G13">
        <v>6.103515625</v>
      </c>
      <c r="H13">
        <f>G13/6.25*$W$2</f>
        <v>0</v>
      </c>
      <c r="I13">
        <v>18.48</v>
      </c>
      <c r="J13">
        <f>I13/20*$X$2</f>
        <v>9.24</v>
      </c>
      <c r="K13">
        <v>0</v>
      </c>
      <c r="L13">
        <f>K13/4.5*$Y$2</f>
        <v>0</v>
      </c>
      <c r="M13">
        <v>0</v>
      </c>
      <c r="N13">
        <f>M13/2*$Z$2</f>
        <v>0</v>
      </c>
      <c r="O13">
        <v>81</v>
      </c>
      <c r="P13">
        <f>RANK(O13,O:O,1)/COUNT(O:O)</f>
        <v>0.76623376623376627</v>
      </c>
      <c r="Q13">
        <f>F13+H13+J13+L13+N13</f>
        <v>28.927500000000002</v>
      </c>
      <c r="R13">
        <f>RANK(Q13,Q:Q,1)/COUNT(Q:Q)</f>
        <v>0.97402597402597402</v>
      </c>
      <c r="S13">
        <f>Q13/C13*1000</f>
        <v>3.077393617021277</v>
      </c>
    </row>
    <row r="14" spans="1:30" x14ac:dyDescent="0.2">
      <c r="A14" t="s">
        <v>147</v>
      </c>
      <c r="B14" t="s">
        <v>148</v>
      </c>
      <c r="C14">
        <v>7600</v>
      </c>
      <c r="D14">
        <v>0</v>
      </c>
      <c r="E14">
        <v>4.98046875</v>
      </c>
      <c r="F14">
        <f>E14/6.25*$V$2</f>
        <v>15.9375</v>
      </c>
      <c r="G14">
        <v>3.22265625</v>
      </c>
      <c r="H14">
        <f>G14/6.25*$W$2</f>
        <v>0</v>
      </c>
      <c r="I14">
        <v>14.719999999999899</v>
      </c>
      <c r="J14">
        <f>I14/20*$X$2</f>
        <v>7.3599999999999497</v>
      </c>
      <c r="K14">
        <v>2.0501979638008998</v>
      </c>
      <c r="L14">
        <f>K14/4.5*$Y$2</f>
        <v>0</v>
      </c>
      <c r="M14">
        <v>0</v>
      </c>
      <c r="N14">
        <f>M14/2*$Z$2</f>
        <v>0</v>
      </c>
      <c r="O14">
        <v>82.5</v>
      </c>
      <c r="P14">
        <f>RANK(O14,O:O,1)/COUNT(O:O)</f>
        <v>0.80519480519480524</v>
      </c>
      <c r="Q14">
        <f>F14+H14+J14+L14+N14</f>
        <v>23.29749999999995</v>
      </c>
      <c r="R14">
        <f>RANK(Q14,Q:Q,1)/COUNT(Q:Q)</f>
        <v>0.68831168831168832</v>
      </c>
      <c r="S14">
        <f>Q14/C14*1000</f>
        <v>3.0654605263157828</v>
      </c>
    </row>
    <row r="15" spans="1:30" x14ac:dyDescent="0.2">
      <c r="A15" t="s">
        <v>115</v>
      </c>
      <c r="B15" t="s">
        <v>116</v>
      </c>
      <c r="C15">
        <v>7800</v>
      </c>
      <c r="D15">
        <v>0</v>
      </c>
      <c r="E15">
        <v>4.8828125</v>
      </c>
      <c r="F15">
        <f>E15/6.25*$V$2</f>
        <v>15.625</v>
      </c>
      <c r="G15">
        <v>5.224609375</v>
      </c>
      <c r="H15">
        <f>G15/6.25*$W$2</f>
        <v>0</v>
      </c>
      <c r="I15">
        <v>16.16</v>
      </c>
      <c r="J15">
        <f>I15/20*$X$2</f>
        <v>8.08</v>
      </c>
      <c r="K15">
        <v>0.81129807692307598</v>
      </c>
      <c r="L15">
        <f>K15/4.5*$Y$2</f>
        <v>0</v>
      </c>
      <c r="M15">
        <v>0.41013824884792599</v>
      </c>
      <c r="N15">
        <f>M15/2*$Z$2</f>
        <v>0</v>
      </c>
      <c r="O15">
        <v>22.5</v>
      </c>
      <c r="P15">
        <f>RANK(O15,O:O,1)/COUNT(O:O)</f>
        <v>0.11688311688311688</v>
      </c>
      <c r="Q15">
        <f>F15+H15+J15+L15+N15</f>
        <v>23.704999999999998</v>
      </c>
      <c r="R15">
        <f>RANK(Q15,Q:Q,1)/COUNT(Q:Q)</f>
        <v>0.74025974025974028</v>
      </c>
      <c r="S15">
        <f>Q15/C15*1000</f>
        <v>3.039102564102564</v>
      </c>
    </row>
    <row r="16" spans="1:30" x14ac:dyDescent="0.2">
      <c r="A16" t="s">
        <v>119</v>
      </c>
      <c r="B16" t="s">
        <v>120</v>
      </c>
      <c r="C16">
        <v>7200</v>
      </c>
      <c r="D16">
        <v>0</v>
      </c>
      <c r="E16">
        <v>5.078125</v>
      </c>
      <c r="F16">
        <f>E16/6.25*$V$2</f>
        <v>16.25</v>
      </c>
      <c r="G16">
        <v>5.17578125</v>
      </c>
      <c r="H16">
        <f>G16/6.25*$W$2</f>
        <v>0</v>
      </c>
      <c r="I16">
        <v>11.2</v>
      </c>
      <c r="J16">
        <f>I16/20*$X$2</f>
        <v>5.6</v>
      </c>
      <c r="K16">
        <v>0</v>
      </c>
      <c r="L16">
        <f>K16/4.5*$Y$2</f>
        <v>0</v>
      </c>
      <c r="M16">
        <v>0</v>
      </c>
      <c r="N16">
        <f>M16/2*$Z$2</f>
        <v>0</v>
      </c>
      <c r="O16">
        <v>78.5</v>
      </c>
      <c r="P16">
        <f>RANK(O16,O:O,1)/COUNT(O:O)</f>
        <v>0.7142857142857143</v>
      </c>
      <c r="Q16">
        <f>F16+H16+J16+L16+N16</f>
        <v>21.85</v>
      </c>
      <c r="R16">
        <f>RANK(Q16,Q:Q,1)/COUNT(Q:Q)</f>
        <v>0.61038961038961037</v>
      </c>
      <c r="S16">
        <f>Q16/C16*1000</f>
        <v>3.0347222222222223</v>
      </c>
    </row>
    <row r="17" spans="1:19" x14ac:dyDescent="0.2">
      <c r="A17" t="s">
        <v>131</v>
      </c>
      <c r="B17" t="s">
        <v>132</v>
      </c>
      <c r="C17">
        <v>8600</v>
      </c>
      <c r="D17">
        <v>0</v>
      </c>
      <c r="E17">
        <v>5.37109375</v>
      </c>
      <c r="F17">
        <f>E17/6.25*$V$2</f>
        <v>17.1875</v>
      </c>
      <c r="G17">
        <v>4.736328125</v>
      </c>
      <c r="H17">
        <f>G17/6.25*$W$2</f>
        <v>0</v>
      </c>
      <c r="I17">
        <v>17.12</v>
      </c>
      <c r="J17">
        <f>I17/20*$X$2</f>
        <v>8.56</v>
      </c>
      <c r="K17">
        <v>4.1285527432126603</v>
      </c>
      <c r="L17">
        <f>K17/4.5*$Y$2</f>
        <v>0</v>
      </c>
      <c r="M17">
        <v>0</v>
      </c>
      <c r="N17">
        <f>M17/2*$Z$2</f>
        <v>0</v>
      </c>
      <c r="O17">
        <v>96</v>
      </c>
      <c r="P17">
        <f>RANK(O17,O:O,1)/COUNT(O:O)</f>
        <v>0.94805194805194803</v>
      </c>
      <c r="Q17">
        <f>F17+H17+J17+L17+N17</f>
        <v>25.747500000000002</v>
      </c>
      <c r="R17">
        <f>RANK(Q17,Q:Q,1)/COUNT(Q:Q)</f>
        <v>0.80519480519480524</v>
      </c>
      <c r="S17">
        <f>Q17/C17*1000</f>
        <v>2.9938953488372095</v>
      </c>
    </row>
    <row r="18" spans="1:19" x14ac:dyDescent="0.2">
      <c r="A18" t="s">
        <v>59</v>
      </c>
      <c r="B18" t="s">
        <v>60</v>
      </c>
      <c r="C18">
        <v>9600</v>
      </c>
      <c r="D18">
        <v>0</v>
      </c>
      <c r="E18">
        <v>6.005859375</v>
      </c>
      <c r="F18">
        <f>E18/6.25*$V$2</f>
        <v>19.21875</v>
      </c>
      <c r="G18">
        <v>6.0546875</v>
      </c>
      <c r="H18">
        <f>G18/6.25*$W$2</f>
        <v>0</v>
      </c>
      <c r="I18">
        <v>18.799999999999901</v>
      </c>
      <c r="J18">
        <f>I18/20*$X$2</f>
        <v>9.3999999999999506</v>
      </c>
      <c r="K18">
        <v>2.95376131221719</v>
      </c>
      <c r="L18">
        <f>K18/4.5*$Y$2</f>
        <v>0</v>
      </c>
      <c r="M18">
        <v>0.960541474654377</v>
      </c>
      <c r="N18">
        <f>M18/2*$Z$2</f>
        <v>0</v>
      </c>
      <c r="O18">
        <v>23</v>
      </c>
      <c r="P18">
        <f>RANK(O18,O:O,1)/COUNT(O:O)</f>
        <v>0.14285714285714285</v>
      </c>
      <c r="Q18">
        <f>F18+H18+J18+L18+N18</f>
        <v>28.618749999999949</v>
      </c>
      <c r="R18">
        <f>RANK(Q18,Q:Q,1)/COUNT(Q:Q)</f>
        <v>0.93506493506493504</v>
      </c>
      <c r="S18">
        <f>Q18/C18*1000</f>
        <v>2.9811197916666616</v>
      </c>
    </row>
    <row r="19" spans="1:19" x14ac:dyDescent="0.2">
      <c r="A19" t="s">
        <v>111</v>
      </c>
      <c r="B19" t="s">
        <v>112</v>
      </c>
      <c r="C19">
        <v>7400</v>
      </c>
      <c r="D19">
        <v>0</v>
      </c>
      <c r="E19">
        <v>4.541015625</v>
      </c>
      <c r="F19">
        <f>E19/6.25*$V$2</f>
        <v>14.53125</v>
      </c>
      <c r="G19">
        <v>3.80859375</v>
      </c>
      <c r="H19">
        <f>G19/6.25*$W$2</f>
        <v>0</v>
      </c>
      <c r="I19">
        <v>14.719999999999899</v>
      </c>
      <c r="J19">
        <f>I19/20*$X$2</f>
        <v>7.3599999999999497</v>
      </c>
      <c r="K19">
        <v>0.81129807692307598</v>
      </c>
      <c r="L19">
        <f>K19/4.5*$Y$2</f>
        <v>0</v>
      </c>
      <c r="M19">
        <v>0.41013824884792599</v>
      </c>
      <c r="N19">
        <f>M19/2*$Z$2</f>
        <v>0</v>
      </c>
      <c r="O19">
        <v>66.5</v>
      </c>
      <c r="P19">
        <f>RANK(O19,O:O,1)/COUNT(O:O)</f>
        <v>0.50649350649350644</v>
      </c>
      <c r="Q19">
        <f>F19+H19+J19+L19+N19</f>
        <v>21.89124999999995</v>
      </c>
      <c r="R19">
        <f>RANK(Q19,Q:Q,1)/COUNT(Q:Q)</f>
        <v>0.62337662337662336</v>
      </c>
      <c r="S19">
        <f>Q19/C19*1000</f>
        <v>2.9582770270270204</v>
      </c>
    </row>
    <row r="20" spans="1:19" x14ac:dyDescent="0.2">
      <c r="A20" t="s">
        <v>29</v>
      </c>
      <c r="B20" t="s">
        <v>30</v>
      </c>
      <c r="C20">
        <v>7700</v>
      </c>
      <c r="D20">
        <v>0</v>
      </c>
      <c r="E20">
        <v>4.638671875</v>
      </c>
      <c r="F20">
        <f>E20/6.25*$V$2</f>
        <v>14.84375</v>
      </c>
      <c r="G20">
        <v>4.4921875</v>
      </c>
      <c r="H20">
        <f>G20/6.25*$W$2</f>
        <v>0</v>
      </c>
      <c r="I20">
        <v>15.52</v>
      </c>
      <c r="J20">
        <f>I20/20*$X$2</f>
        <v>7.76</v>
      </c>
      <c r="K20">
        <v>0.81129807692307598</v>
      </c>
      <c r="L20">
        <f>K20/4.5*$Y$2</f>
        <v>0</v>
      </c>
      <c r="M20">
        <v>1.5967741935483799</v>
      </c>
      <c r="N20">
        <f>M20/2*$Z$2</f>
        <v>0</v>
      </c>
      <c r="O20">
        <v>53.5</v>
      </c>
      <c r="P20">
        <f>RANK(O20,O:O,1)/COUNT(O:O)</f>
        <v>0.41558441558441561</v>
      </c>
      <c r="Q20">
        <f>F20+H20+J20+L20+N20</f>
        <v>22.603749999999998</v>
      </c>
      <c r="R20">
        <f>RANK(Q20,Q:Q,1)/COUNT(Q:Q)</f>
        <v>0.64935064935064934</v>
      </c>
      <c r="S20">
        <f>Q20/C20*1000</f>
        <v>2.9355519480519479</v>
      </c>
    </row>
    <row r="21" spans="1:19" x14ac:dyDescent="0.2">
      <c r="A21" t="s">
        <v>51</v>
      </c>
      <c r="B21" t="s">
        <v>52</v>
      </c>
      <c r="C21">
        <v>9900</v>
      </c>
      <c r="D21">
        <v>0</v>
      </c>
      <c r="E21">
        <v>6.103515625</v>
      </c>
      <c r="F21">
        <f>E21/6.25*$V$2</f>
        <v>19.53125</v>
      </c>
      <c r="G21">
        <v>5.712890625</v>
      </c>
      <c r="H21">
        <f>G21/6.25*$W$2</f>
        <v>0</v>
      </c>
      <c r="I21">
        <v>19.04</v>
      </c>
      <c r="J21">
        <f>I21/20*$X$2</f>
        <v>9.52</v>
      </c>
      <c r="K21">
        <v>0.81129807692307598</v>
      </c>
      <c r="L21">
        <f>K21/4.5*$Y$2</f>
        <v>0</v>
      </c>
      <c r="M21">
        <v>1.0951900921658899</v>
      </c>
      <c r="N21">
        <f>M21/2*$Z$2</f>
        <v>0</v>
      </c>
      <c r="O21">
        <v>33</v>
      </c>
      <c r="P21">
        <f>RANK(O21,O:O,1)/COUNT(O:O)</f>
        <v>0.37662337662337664</v>
      </c>
      <c r="Q21">
        <f>F21+H21+J21+L21+N21</f>
        <v>29.05125</v>
      </c>
      <c r="R21">
        <f>RANK(Q21,Q:Q,1)/COUNT(Q:Q)</f>
        <v>0.98701298701298701</v>
      </c>
      <c r="S21">
        <f>Q21/C21*1000</f>
        <v>2.9344696969696971</v>
      </c>
    </row>
    <row r="22" spans="1:19" x14ac:dyDescent="0.2">
      <c r="A22" t="s">
        <v>41</v>
      </c>
      <c r="B22" t="s">
        <v>42</v>
      </c>
      <c r="C22">
        <v>9000</v>
      </c>
      <c r="D22">
        <v>0</v>
      </c>
      <c r="E22">
        <v>5.46875</v>
      </c>
      <c r="F22">
        <f>E22/6.25*$V$2</f>
        <v>17.5</v>
      </c>
      <c r="G22">
        <v>4.98046875</v>
      </c>
      <c r="H22">
        <f>G22/6.25*$W$2</f>
        <v>0</v>
      </c>
      <c r="I22">
        <v>17.12</v>
      </c>
      <c r="J22">
        <f>I22/20*$X$2</f>
        <v>8.56</v>
      </c>
      <c r="K22">
        <v>2.77193509615384</v>
      </c>
      <c r="L22">
        <f>K22/4.5*$Y$2</f>
        <v>0</v>
      </c>
      <c r="M22">
        <v>1.390625</v>
      </c>
      <c r="N22">
        <f>M22/2*$Z$2</f>
        <v>0</v>
      </c>
      <c r="O22">
        <v>67</v>
      </c>
      <c r="P22">
        <f>RANK(O22,O:O,1)/COUNT(O:O)</f>
        <v>0.51948051948051943</v>
      </c>
      <c r="Q22">
        <f>F22+H22+J22+L22+N22</f>
        <v>26.060000000000002</v>
      </c>
      <c r="R22">
        <f>RANK(Q22,Q:Q,1)/COUNT(Q:Q)</f>
        <v>0.81818181818181823</v>
      </c>
      <c r="S22">
        <f>Q22/C22*1000</f>
        <v>2.8955555555555557</v>
      </c>
    </row>
    <row r="23" spans="1:19" x14ac:dyDescent="0.2">
      <c r="A23" t="s">
        <v>105</v>
      </c>
      <c r="B23" t="s">
        <v>106</v>
      </c>
      <c r="C23">
        <v>7000</v>
      </c>
      <c r="D23">
        <v>0</v>
      </c>
      <c r="E23">
        <v>4.248046875</v>
      </c>
      <c r="F23">
        <f>E23/6.25*$V$2</f>
        <v>13.59375</v>
      </c>
      <c r="G23">
        <v>3.369140625</v>
      </c>
      <c r="H23">
        <f>G23/6.25*$W$2</f>
        <v>0</v>
      </c>
      <c r="I23">
        <v>13.28</v>
      </c>
      <c r="J23">
        <f>I23/20*$X$2</f>
        <v>6.6399999999999988</v>
      </c>
      <c r="K23">
        <v>0.81129807692307598</v>
      </c>
      <c r="L23">
        <f>K23/4.5*$Y$2</f>
        <v>0</v>
      </c>
      <c r="M23">
        <v>0.41013824884792599</v>
      </c>
      <c r="N23">
        <f>M23/2*$Z$2</f>
        <v>0</v>
      </c>
      <c r="O23">
        <v>22</v>
      </c>
      <c r="P23">
        <f>RANK(O23,O:O,1)/COUNT(O:O)</f>
        <v>7.792207792207792E-2</v>
      </c>
      <c r="Q23">
        <f>F23+H23+J23+L23+N23</f>
        <v>20.233750000000001</v>
      </c>
      <c r="R23">
        <f>RANK(Q23,Q:Q,1)/COUNT(Q:Q)</f>
        <v>0.58441558441558439</v>
      </c>
      <c r="S23">
        <f>Q23/C23*1000</f>
        <v>2.8905357142857144</v>
      </c>
    </row>
    <row r="24" spans="1:19" x14ac:dyDescent="0.2">
      <c r="A24" t="s">
        <v>143</v>
      </c>
      <c r="B24" t="s">
        <v>144</v>
      </c>
      <c r="C24">
        <v>8200</v>
      </c>
      <c r="D24">
        <v>0</v>
      </c>
      <c r="E24">
        <v>4.833984375</v>
      </c>
      <c r="F24">
        <f>E24/6.25*$V$2</f>
        <v>15.46875</v>
      </c>
      <c r="G24">
        <v>5.908203125</v>
      </c>
      <c r="H24">
        <f>G24/6.25*$W$2</f>
        <v>0</v>
      </c>
      <c r="I24">
        <v>16.16</v>
      </c>
      <c r="J24">
        <f>I24/20*$X$2</f>
        <v>8.08</v>
      </c>
      <c r="K24">
        <v>0</v>
      </c>
      <c r="L24">
        <f>K24/4.5*$Y$2</f>
        <v>0</v>
      </c>
      <c r="M24">
        <v>0</v>
      </c>
      <c r="N24">
        <f>M24/2*$Z$2</f>
        <v>0</v>
      </c>
      <c r="O24">
        <v>96.5</v>
      </c>
      <c r="P24">
        <f>RANK(O24,O:O,1)/COUNT(O:O)</f>
        <v>0.96103896103896103</v>
      </c>
      <c r="Q24">
        <f>F24+H24+J24+L24+N24</f>
        <v>23.548749999999998</v>
      </c>
      <c r="R24">
        <f>RANK(Q24,Q:Q,1)/COUNT(Q:Q)</f>
        <v>0.72727272727272729</v>
      </c>
      <c r="S24">
        <f>Q24/C24*1000</f>
        <v>2.8717987804878047</v>
      </c>
    </row>
    <row r="25" spans="1:19" x14ac:dyDescent="0.2">
      <c r="A25" t="s">
        <v>47</v>
      </c>
      <c r="B25" t="s">
        <v>48</v>
      </c>
      <c r="C25">
        <v>8100</v>
      </c>
      <c r="D25">
        <v>0</v>
      </c>
      <c r="E25">
        <v>4.6875</v>
      </c>
      <c r="F25">
        <f>E25/6.25*$V$2</f>
        <v>15</v>
      </c>
      <c r="G25">
        <v>2.44140625</v>
      </c>
      <c r="H25">
        <f>G25/6.25*$W$2</f>
        <v>0</v>
      </c>
      <c r="I25">
        <v>16.16</v>
      </c>
      <c r="J25">
        <f>I25/20*$X$2</f>
        <v>8.08</v>
      </c>
      <c r="K25">
        <v>3.8780048076922999</v>
      </c>
      <c r="L25">
        <f>K25/4.5*$Y$2</f>
        <v>0</v>
      </c>
      <c r="M25">
        <v>1.1592741935483799</v>
      </c>
      <c r="N25">
        <f>M25/2*$Z$2</f>
        <v>0</v>
      </c>
      <c r="O25">
        <v>20.5</v>
      </c>
      <c r="P25">
        <f>RANK(O25,O:O,1)/COUNT(O:O)</f>
        <v>3.896103896103896E-2</v>
      </c>
      <c r="Q25">
        <f>F25+H25+J25+L25+N25</f>
        <v>23.08</v>
      </c>
      <c r="R25">
        <f>RANK(Q25,Q:Q,1)/COUNT(Q:Q)</f>
        <v>0.67532467532467533</v>
      </c>
      <c r="S25">
        <f>Q25/C25*1000</f>
        <v>2.8493827160493828</v>
      </c>
    </row>
    <row r="26" spans="1:19" x14ac:dyDescent="0.2">
      <c r="A26" t="s">
        <v>155</v>
      </c>
      <c r="B26" t="s">
        <v>156</v>
      </c>
      <c r="C26">
        <v>9500</v>
      </c>
      <c r="D26">
        <v>0</v>
      </c>
      <c r="E26">
        <v>5.517578125</v>
      </c>
      <c r="F26">
        <f>E26/6.25*$V$2</f>
        <v>17.65625</v>
      </c>
      <c r="G26">
        <v>5.615234375</v>
      </c>
      <c r="H26">
        <f>G26/6.25*$W$2</f>
        <v>0</v>
      </c>
      <c r="I26">
        <v>18.48</v>
      </c>
      <c r="J26">
        <f>I26/20*$X$2</f>
        <v>9.24</v>
      </c>
      <c r="K26">
        <v>0</v>
      </c>
      <c r="L26">
        <f>K26/4.5*$Y$2</f>
        <v>0</v>
      </c>
      <c r="M26">
        <v>0</v>
      </c>
      <c r="N26">
        <f>M26/2*$Z$2</f>
        <v>0</v>
      </c>
      <c r="O26">
        <v>88</v>
      </c>
      <c r="P26">
        <f>RANK(O26,O:O,1)/COUNT(O:O)</f>
        <v>0.87012987012987009</v>
      </c>
      <c r="Q26">
        <f>F26+H26+J26+L26+N26</f>
        <v>26.896250000000002</v>
      </c>
      <c r="R26">
        <f>RANK(Q26,Q:Q,1)/COUNT(Q:Q)</f>
        <v>0.83116883116883122</v>
      </c>
      <c r="S26">
        <f>Q26/C26*1000</f>
        <v>2.8311842105263159</v>
      </c>
    </row>
    <row r="27" spans="1:19" x14ac:dyDescent="0.2">
      <c r="A27" t="s">
        <v>95</v>
      </c>
      <c r="B27" t="s">
        <v>96</v>
      </c>
      <c r="C27">
        <v>7700</v>
      </c>
      <c r="D27">
        <v>0</v>
      </c>
      <c r="E27">
        <v>4.4921875</v>
      </c>
      <c r="F27">
        <f>E27/6.25*$V$2</f>
        <v>14.375</v>
      </c>
      <c r="G27">
        <v>5.2734375</v>
      </c>
      <c r="H27">
        <f>G27/6.25*$W$2</f>
        <v>0</v>
      </c>
      <c r="I27">
        <v>14.719999999999899</v>
      </c>
      <c r="J27">
        <f>I27/20*$X$2</f>
        <v>7.3599999999999497</v>
      </c>
      <c r="K27">
        <v>3.1731299490950202</v>
      </c>
      <c r="L27">
        <f>K27/4.5*$Y$2</f>
        <v>0</v>
      </c>
      <c r="M27">
        <v>0.41013824884792599</v>
      </c>
      <c r="N27">
        <f>M27/2*$Z$2</f>
        <v>0</v>
      </c>
      <c r="O27">
        <v>28</v>
      </c>
      <c r="P27">
        <f>RANK(O27,O:O,1)/COUNT(O:O)</f>
        <v>0.25974025974025972</v>
      </c>
      <c r="Q27">
        <f>F27+H27+J27+L27+N27</f>
        <v>21.73499999999995</v>
      </c>
      <c r="R27">
        <f>RANK(Q27,Q:Q,1)/COUNT(Q:Q)</f>
        <v>0.59740259740259738</v>
      </c>
      <c r="S27">
        <f>Q27/C27*1000</f>
        <v>2.8227272727272661</v>
      </c>
    </row>
    <row r="28" spans="1:19" x14ac:dyDescent="0.2">
      <c r="A28" t="s">
        <v>81</v>
      </c>
      <c r="B28" t="s">
        <v>82</v>
      </c>
      <c r="C28">
        <v>7000</v>
      </c>
      <c r="D28">
        <v>0</v>
      </c>
      <c r="E28">
        <v>4.39453125</v>
      </c>
      <c r="F28">
        <f>E28/6.25*$V$2</f>
        <v>14.0625</v>
      </c>
      <c r="G28">
        <v>3.515625</v>
      </c>
      <c r="H28">
        <f>G28/6.25*$W$2</f>
        <v>0</v>
      </c>
      <c r="I28">
        <v>11.2</v>
      </c>
      <c r="J28">
        <f>I28/20*$X$2</f>
        <v>5.6</v>
      </c>
      <c r="K28">
        <v>0</v>
      </c>
      <c r="L28">
        <f>K28/4.5*$Y$2</f>
        <v>0</v>
      </c>
      <c r="M28">
        <v>0.41013824884792599</v>
      </c>
      <c r="N28">
        <f>M28/2*$Z$2</f>
        <v>0</v>
      </c>
      <c r="O28">
        <v>24</v>
      </c>
      <c r="P28">
        <f>RANK(O28,O:O,1)/COUNT(O:O)</f>
        <v>0.15584415584415584</v>
      </c>
      <c r="Q28">
        <f>F28+H28+J28+L28+N28</f>
        <v>19.662500000000001</v>
      </c>
      <c r="R28">
        <f>RANK(Q28,Q:Q,1)/COUNT(Q:Q)</f>
        <v>0.5714285714285714</v>
      </c>
      <c r="S28">
        <f>Q28/C28*1000</f>
        <v>2.8089285714285714</v>
      </c>
    </row>
    <row r="29" spans="1:19" x14ac:dyDescent="0.2">
      <c r="A29" t="s">
        <v>27</v>
      </c>
      <c r="B29" t="s">
        <v>28</v>
      </c>
      <c r="C29">
        <v>10000</v>
      </c>
      <c r="D29">
        <v>0</v>
      </c>
      <c r="E29">
        <v>5.615234375</v>
      </c>
      <c r="F29">
        <f>E29/6.25*$V$2</f>
        <v>17.96875</v>
      </c>
      <c r="G29">
        <v>6.005859375</v>
      </c>
      <c r="H29">
        <f>G29/6.25*$W$2</f>
        <v>0</v>
      </c>
      <c r="I29">
        <v>19.2</v>
      </c>
      <c r="J29">
        <f>I29/20*$X$2</f>
        <v>9.6</v>
      </c>
      <c r="K29">
        <v>0.81129807692307598</v>
      </c>
      <c r="L29">
        <f>K29/4.5*$Y$2</f>
        <v>0</v>
      </c>
      <c r="M29">
        <v>1.5967741935483799</v>
      </c>
      <c r="N29">
        <f>M29/2*$Z$2</f>
        <v>0</v>
      </c>
      <c r="O29">
        <v>129</v>
      </c>
      <c r="P29">
        <f>RANK(O29,O:O,1)/COUNT(O:O)</f>
        <v>1</v>
      </c>
      <c r="Q29">
        <f>F29+H29+J29+L29+N29</f>
        <v>27.568750000000001</v>
      </c>
      <c r="R29">
        <f>RANK(Q29,Q:Q,1)/COUNT(Q:Q)</f>
        <v>0.88311688311688308</v>
      </c>
      <c r="S29">
        <f>Q29/C29*1000</f>
        <v>2.7568750000000004</v>
      </c>
    </row>
    <row r="30" spans="1:19" x14ac:dyDescent="0.2">
      <c r="A30" t="s">
        <v>31</v>
      </c>
      <c r="B30" t="s">
        <v>32</v>
      </c>
      <c r="C30">
        <v>6800</v>
      </c>
      <c r="D30">
        <v>0</v>
      </c>
      <c r="E30">
        <v>4.1015625</v>
      </c>
      <c r="F30">
        <f>E30/6.25*$V$2</f>
        <v>13.125</v>
      </c>
      <c r="G30">
        <v>4.8828125</v>
      </c>
      <c r="H30">
        <f>G30/6.25*$W$2</f>
        <v>0</v>
      </c>
      <c r="I30">
        <v>11.2</v>
      </c>
      <c r="J30">
        <f>I30/20*$X$2</f>
        <v>5.6</v>
      </c>
      <c r="K30">
        <v>0.81129807692307598</v>
      </c>
      <c r="L30">
        <f>K30/4.5*$Y$2</f>
        <v>0</v>
      </c>
      <c r="M30">
        <v>1.5967741935483799</v>
      </c>
      <c r="N30">
        <f>M30/2*$Z$2</f>
        <v>0</v>
      </c>
      <c r="O30">
        <v>56.5</v>
      </c>
      <c r="P30">
        <f>RANK(O30,O:O,1)/COUNT(O:O)</f>
        <v>0.46753246753246752</v>
      </c>
      <c r="Q30">
        <f>F30+H30+J30+L30+N30</f>
        <v>18.725000000000001</v>
      </c>
      <c r="R30">
        <f>RANK(Q30,Q:Q,1)/COUNT(Q:Q)</f>
        <v>0.4935064935064935</v>
      </c>
      <c r="S30">
        <f>Q30/C30*1000</f>
        <v>2.7536764705882355</v>
      </c>
    </row>
    <row r="31" spans="1:19" x14ac:dyDescent="0.2">
      <c r="A31" t="s">
        <v>21</v>
      </c>
      <c r="B31" t="s">
        <v>22</v>
      </c>
      <c r="C31">
        <v>10200</v>
      </c>
      <c r="D31">
        <v>0</v>
      </c>
      <c r="E31">
        <v>5.712890625</v>
      </c>
      <c r="F31">
        <f>E31/6.25*$V$2</f>
        <v>18.28125</v>
      </c>
      <c r="G31">
        <v>5.76171875</v>
      </c>
      <c r="H31">
        <f>G31/6.25*$W$2</f>
        <v>0</v>
      </c>
      <c r="I31">
        <v>19.52</v>
      </c>
      <c r="J31">
        <f>I31/20*$X$2</f>
        <v>9.76</v>
      </c>
      <c r="K31">
        <v>3.7038143382352899</v>
      </c>
      <c r="L31">
        <f>K31/4.5*$Y$2</f>
        <v>0</v>
      </c>
      <c r="M31">
        <v>1.7526641705069099</v>
      </c>
      <c r="N31">
        <f>M31/2*$Z$2</f>
        <v>0</v>
      </c>
      <c r="O31">
        <v>97.5</v>
      </c>
      <c r="P31">
        <f>RANK(O31,O:O,1)/COUNT(O:O)</f>
        <v>0.97402597402597402</v>
      </c>
      <c r="Q31">
        <f>F31+H31+J31+L31+N31</f>
        <v>28.041249999999998</v>
      </c>
      <c r="R31">
        <f>RANK(Q31,Q:Q,1)/COUNT(Q:Q)</f>
        <v>0.89610389610389607</v>
      </c>
      <c r="S31">
        <f>Q31/C31*1000</f>
        <v>2.749142156862745</v>
      </c>
    </row>
    <row r="32" spans="1:19" x14ac:dyDescent="0.2">
      <c r="A32" t="s">
        <v>25</v>
      </c>
      <c r="B32" t="s">
        <v>26</v>
      </c>
      <c r="C32">
        <v>11000</v>
      </c>
      <c r="D32">
        <v>0</v>
      </c>
      <c r="E32">
        <v>6.25</v>
      </c>
      <c r="F32">
        <f>E32/6.25*$V$2</f>
        <v>20</v>
      </c>
      <c r="G32">
        <v>6.25</v>
      </c>
      <c r="H32">
        <f>G32/6.25*$W$2</f>
        <v>0</v>
      </c>
      <c r="I32">
        <v>19.920000000000002</v>
      </c>
      <c r="J32">
        <f>I32/20*$X$2</f>
        <v>9.9600000000000009</v>
      </c>
      <c r="K32">
        <v>0.81129807692307598</v>
      </c>
      <c r="L32">
        <f>K32/4.5*$Y$2</f>
        <v>0</v>
      </c>
      <c r="M32">
        <v>1.7526641705069099</v>
      </c>
      <c r="N32">
        <f>M32/2*$Z$2</f>
        <v>0</v>
      </c>
      <c r="O32">
        <v>91</v>
      </c>
      <c r="P32">
        <f>RANK(O32,O:O,1)/COUNT(O:O)</f>
        <v>0.89610389610389607</v>
      </c>
      <c r="Q32">
        <f>F32+H32+J32+L32+N32</f>
        <v>29.96</v>
      </c>
      <c r="R32">
        <f>RANK(Q32,Q:Q,1)/COUNT(Q:Q)</f>
        <v>1</v>
      </c>
      <c r="S32">
        <f>Q32/C32*1000</f>
        <v>2.7236363636363636</v>
      </c>
    </row>
    <row r="33" spans="1:19" x14ac:dyDescent="0.2">
      <c r="A33" t="s">
        <v>113</v>
      </c>
      <c r="B33" t="s">
        <v>114</v>
      </c>
      <c r="C33">
        <v>9200</v>
      </c>
      <c r="D33">
        <v>0</v>
      </c>
      <c r="E33">
        <v>5.126953125</v>
      </c>
      <c r="F33">
        <f>E33/6.25*$V$2</f>
        <v>16.40625</v>
      </c>
      <c r="G33">
        <v>5.56640625</v>
      </c>
      <c r="H33">
        <f>G33/6.25*$W$2</f>
        <v>0</v>
      </c>
      <c r="I33">
        <v>17.12</v>
      </c>
      <c r="J33">
        <f>I33/20*$X$2</f>
        <v>8.56</v>
      </c>
      <c r="K33">
        <v>0.81129807692307598</v>
      </c>
      <c r="L33">
        <f>K33/4.5*$Y$2</f>
        <v>0</v>
      </c>
      <c r="M33">
        <v>0.41013824884792599</v>
      </c>
      <c r="N33">
        <f>M33/2*$Z$2</f>
        <v>0</v>
      </c>
      <c r="O33">
        <v>71.5</v>
      </c>
      <c r="P33">
        <f>RANK(O33,O:O,1)/COUNT(O:O)</f>
        <v>0.58441558441558439</v>
      </c>
      <c r="Q33">
        <f>F33+H33+J33+L33+N33</f>
        <v>24.966250000000002</v>
      </c>
      <c r="R33">
        <f>RANK(Q33,Q:Q,1)/COUNT(Q:Q)</f>
        <v>0.77922077922077926</v>
      </c>
      <c r="S33">
        <f>Q33/C33*1000</f>
        <v>2.7137228260869568</v>
      </c>
    </row>
    <row r="34" spans="1:19" x14ac:dyDescent="0.2">
      <c r="A34" t="s">
        <v>107</v>
      </c>
      <c r="B34" t="s">
        <v>108</v>
      </c>
      <c r="C34">
        <v>7200</v>
      </c>
      <c r="D34">
        <v>0</v>
      </c>
      <c r="E34">
        <v>4.345703125</v>
      </c>
      <c r="F34">
        <f>E34/6.25*$V$2</f>
        <v>13.90625</v>
      </c>
      <c r="G34">
        <v>3.173828125</v>
      </c>
      <c r="H34">
        <f>G34/6.25*$W$2</f>
        <v>0</v>
      </c>
      <c r="I34">
        <v>11.2</v>
      </c>
      <c r="J34">
        <f>I34/20*$X$2</f>
        <v>5.6</v>
      </c>
      <c r="K34">
        <v>0.81129807692307598</v>
      </c>
      <c r="L34">
        <f>K34/4.5*$Y$2</f>
        <v>0</v>
      </c>
      <c r="M34">
        <v>0.41013824884792599</v>
      </c>
      <c r="N34">
        <f>M34/2*$Z$2</f>
        <v>0</v>
      </c>
      <c r="O34">
        <v>73</v>
      </c>
      <c r="P34">
        <f>RANK(O34,O:O,1)/COUNT(O:O)</f>
        <v>0.61038961038961037</v>
      </c>
      <c r="Q34">
        <f>F34+H34+J34+L34+N34</f>
        <v>19.506250000000001</v>
      </c>
      <c r="R34">
        <f>RANK(Q34,Q:Q,1)/COUNT(Q:Q)</f>
        <v>0.55844155844155841</v>
      </c>
      <c r="S34">
        <f>Q34/C34*1000</f>
        <v>2.7092013888888888</v>
      </c>
    </row>
    <row r="35" spans="1:19" x14ac:dyDescent="0.2">
      <c r="A35" t="s">
        <v>33</v>
      </c>
      <c r="B35" t="s">
        <v>34</v>
      </c>
      <c r="C35">
        <v>10400</v>
      </c>
      <c r="D35">
        <v>0</v>
      </c>
      <c r="E35">
        <v>5.76171875</v>
      </c>
      <c r="F35">
        <f>E35/6.25*$V$2</f>
        <v>18.4375</v>
      </c>
      <c r="G35">
        <v>5.6640625</v>
      </c>
      <c r="H35">
        <f>G35/6.25*$W$2</f>
        <v>0</v>
      </c>
      <c r="I35">
        <v>19.36</v>
      </c>
      <c r="J35">
        <f>I35/20*$X$2</f>
        <v>9.68</v>
      </c>
      <c r="K35">
        <v>3.7038143382352899</v>
      </c>
      <c r="L35">
        <f>K35/4.5*$Y$2</f>
        <v>0</v>
      </c>
      <c r="M35">
        <v>1.4772465437788</v>
      </c>
      <c r="N35">
        <f>M35/2*$Z$2</f>
        <v>0</v>
      </c>
      <c r="O35">
        <v>28.5</v>
      </c>
      <c r="P35">
        <f>RANK(O35,O:O,1)/COUNT(O:O)</f>
        <v>0.27272727272727271</v>
      </c>
      <c r="Q35">
        <f>F35+H35+J35+L35+N35</f>
        <v>28.1175</v>
      </c>
      <c r="R35">
        <f>RANK(Q35,Q:Q,1)/COUNT(Q:Q)</f>
        <v>0.90909090909090906</v>
      </c>
      <c r="S35">
        <f>Q35/C35*1000</f>
        <v>2.7036057692307693</v>
      </c>
    </row>
    <row r="36" spans="1:19" x14ac:dyDescent="0.2">
      <c r="A36" t="s">
        <v>35</v>
      </c>
      <c r="B36" t="s">
        <v>36</v>
      </c>
      <c r="C36">
        <v>7000</v>
      </c>
      <c r="D36">
        <v>0</v>
      </c>
      <c r="E36">
        <v>3.7109375</v>
      </c>
      <c r="F36">
        <f>E36/6.25*$V$2</f>
        <v>11.875</v>
      </c>
      <c r="G36">
        <v>4.78515625</v>
      </c>
      <c r="H36">
        <f>G36/6.25*$W$2</f>
        <v>0</v>
      </c>
      <c r="I36">
        <v>13.28</v>
      </c>
      <c r="J36">
        <f>I36/20*$X$2</f>
        <v>6.6399999999999988</v>
      </c>
      <c r="K36">
        <v>0</v>
      </c>
      <c r="L36">
        <f>K36/4.5*$Y$2</f>
        <v>0</v>
      </c>
      <c r="M36">
        <v>1.4772465437788</v>
      </c>
      <c r="N36">
        <f>M36/2*$Z$2</f>
        <v>0</v>
      </c>
      <c r="O36">
        <v>82.5</v>
      </c>
      <c r="P36">
        <f>RANK(O36,O:O,1)/COUNT(O:O)</f>
        <v>0.80519480519480524</v>
      </c>
      <c r="Q36">
        <f>F36+H36+J36+L36+N36</f>
        <v>18.515000000000001</v>
      </c>
      <c r="R36">
        <f>RANK(Q36,Q:Q,1)/COUNT(Q:Q)</f>
        <v>0.46753246753246752</v>
      </c>
      <c r="S36">
        <f>Q36/C36*1000</f>
        <v>2.645</v>
      </c>
    </row>
    <row r="37" spans="1:19" x14ac:dyDescent="0.2">
      <c r="A37" t="s">
        <v>49</v>
      </c>
      <c r="B37" t="s">
        <v>50</v>
      </c>
      <c r="C37">
        <v>7200</v>
      </c>
      <c r="D37">
        <v>0</v>
      </c>
      <c r="E37">
        <v>4.19921875</v>
      </c>
      <c r="F37">
        <f>E37/6.25*$V$2</f>
        <v>13.4375</v>
      </c>
      <c r="G37">
        <v>3.564453125</v>
      </c>
      <c r="H37">
        <f>G37/6.25*$W$2</f>
        <v>0</v>
      </c>
      <c r="I37">
        <v>11.2</v>
      </c>
      <c r="J37">
        <f>I37/20*$X$2</f>
        <v>5.6</v>
      </c>
      <c r="K37">
        <v>3.4002934106334801</v>
      </c>
      <c r="L37">
        <f>K37/4.5*$Y$2</f>
        <v>0</v>
      </c>
      <c r="M37">
        <v>1.1592741935483799</v>
      </c>
      <c r="N37">
        <f>M37/2*$Z$2</f>
        <v>0</v>
      </c>
      <c r="O37">
        <v>90</v>
      </c>
      <c r="P37">
        <f>RANK(O37,O:O,1)/COUNT(O:O)</f>
        <v>0.88311688311688308</v>
      </c>
      <c r="Q37">
        <f>F37+H37+J37+L37+N37</f>
        <v>19.037500000000001</v>
      </c>
      <c r="R37">
        <f>RANK(Q37,Q:Q,1)/COUNT(Q:Q)</f>
        <v>0.51948051948051943</v>
      </c>
      <c r="S37">
        <f>Q37/C37*1000</f>
        <v>2.6440972222222228</v>
      </c>
    </row>
    <row r="38" spans="1:19" x14ac:dyDescent="0.2">
      <c r="A38" t="s">
        <v>99</v>
      </c>
      <c r="B38" t="s">
        <v>100</v>
      </c>
      <c r="C38">
        <v>7100</v>
      </c>
      <c r="D38">
        <v>0</v>
      </c>
      <c r="E38">
        <v>4.052734375</v>
      </c>
      <c r="F38">
        <f>E38/6.25*$V$2</f>
        <v>12.96875</v>
      </c>
      <c r="G38">
        <v>2.978515625</v>
      </c>
      <c r="H38">
        <f>G38/6.25*$W$2</f>
        <v>0</v>
      </c>
      <c r="I38">
        <v>11.2</v>
      </c>
      <c r="J38">
        <f>I38/20*$X$2</f>
        <v>5.6</v>
      </c>
      <c r="K38">
        <v>0.81129807692307598</v>
      </c>
      <c r="L38">
        <f>K38/4.5*$Y$2</f>
        <v>0</v>
      </c>
      <c r="M38">
        <v>0.41013824884792599</v>
      </c>
      <c r="N38">
        <f>M38/2*$Z$2</f>
        <v>0</v>
      </c>
      <c r="O38">
        <v>87.5</v>
      </c>
      <c r="P38">
        <f>RANK(O38,O:O,1)/COUNT(O:O)</f>
        <v>0.8571428571428571</v>
      </c>
      <c r="Q38">
        <f>F38+H38+J38+L38+N38</f>
        <v>18.568750000000001</v>
      </c>
      <c r="R38">
        <f>RANK(Q38,Q:Q,1)/COUNT(Q:Q)</f>
        <v>0.48051948051948051</v>
      </c>
      <c r="S38">
        <f>Q38/C38*1000</f>
        <v>2.615316901408451</v>
      </c>
    </row>
    <row r="39" spans="1:19" x14ac:dyDescent="0.2">
      <c r="A39" t="s">
        <v>93</v>
      </c>
      <c r="B39" t="s">
        <v>94</v>
      </c>
      <c r="C39">
        <v>9100</v>
      </c>
      <c r="D39">
        <v>0</v>
      </c>
      <c r="E39">
        <v>4.736328125</v>
      </c>
      <c r="F39">
        <f>E39/6.25*$V$2</f>
        <v>15.15625</v>
      </c>
      <c r="G39">
        <v>3.466796875</v>
      </c>
      <c r="H39">
        <f>G39/6.25*$W$2</f>
        <v>0</v>
      </c>
      <c r="I39">
        <v>17.12</v>
      </c>
      <c r="J39">
        <f>I39/20*$X$2</f>
        <v>8.56</v>
      </c>
      <c r="K39">
        <v>3.5336008201357401</v>
      </c>
      <c r="L39">
        <f>K39/4.5*$Y$2</f>
        <v>0</v>
      </c>
      <c r="M39">
        <v>0.41013824884792599</v>
      </c>
      <c r="N39">
        <f>M39/2*$Z$2</f>
        <v>0</v>
      </c>
      <c r="O39">
        <v>74</v>
      </c>
      <c r="P39">
        <f>RANK(O39,O:O,1)/COUNT(O:O)</f>
        <v>0.63636363636363635</v>
      </c>
      <c r="Q39">
        <f>F39+H39+J39+L39+N39</f>
        <v>23.716250000000002</v>
      </c>
      <c r="R39">
        <f>RANK(Q39,Q:Q,1)/COUNT(Q:Q)</f>
        <v>0.75324675324675328</v>
      </c>
      <c r="S39">
        <f>Q39/C39*1000</f>
        <v>2.606181318681319</v>
      </c>
    </row>
    <row r="40" spans="1:19" x14ac:dyDescent="0.2">
      <c r="A40" t="s">
        <v>37</v>
      </c>
      <c r="B40" t="s">
        <v>38</v>
      </c>
      <c r="C40">
        <v>7500</v>
      </c>
      <c r="D40">
        <v>0</v>
      </c>
      <c r="E40">
        <v>3.955078125</v>
      </c>
      <c r="F40">
        <f>E40/6.25*$V$2</f>
        <v>12.65625</v>
      </c>
      <c r="G40">
        <v>5.126953125</v>
      </c>
      <c r="H40">
        <f>G40/6.25*$W$2</f>
        <v>0</v>
      </c>
      <c r="I40">
        <v>13.28</v>
      </c>
      <c r="J40">
        <f>I40/20*$X$2</f>
        <v>6.6399999999999988</v>
      </c>
      <c r="K40">
        <v>0.81129807692307598</v>
      </c>
      <c r="L40">
        <f>K40/4.5*$Y$2</f>
        <v>0</v>
      </c>
      <c r="M40">
        <v>1.4772465437788</v>
      </c>
      <c r="N40">
        <f>M40/2*$Z$2</f>
        <v>0</v>
      </c>
      <c r="O40">
        <v>22</v>
      </c>
      <c r="P40">
        <f>RANK(O40,O:O,1)/COUNT(O:O)</f>
        <v>7.792207792207792E-2</v>
      </c>
      <c r="Q40">
        <f>F40+H40+J40+L40+N40</f>
        <v>19.296250000000001</v>
      </c>
      <c r="R40">
        <f>RANK(Q40,Q:Q,1)/COUNT(Q:Q)</f>
        <v>0.54545454545454541</v>
      </c>
      <c r="S40">
        <f>Q40/C40*1000</f>
        <v>2.5728333333333331</v>
      </c>
    </row>
    <row r="41" spans="1:19" x14ac:dyDescent="0.2">
      <c r="A41" t="s">
        <v>157</v>
      </c>
      <c r="B41" t="s">
        <v>158</v>
      </c>
      <c r="C41">
        <v>11200</v>
      </c>
      <c r="D41">
        <v>0</v>
      </c>
      <c r="E41">
        <v>5.859375</v>
      </c>
      <c r="F41">
        <f>E41/6.25*$V$2</f>
        <v>18.75</v>
      </c>
      <c r="G41">
        <v>6.201171875</v>
      </c>
      <c r="H41">
        <f>G41/6.25*$W$2</f>
        <v>0</v>
      </c>
      <c r="I41">
        <v>19.920000000000002</v>
      </c>
      <c r="J41">
        <f>I41/20*$X$2</f>
        <v>9.9600000000000009</v>
      </c>
      <c r="K41">
        <v>2.77193509615384</v>
      </c>
      <c r="L41">
        <f>K41/4.5*$Y$2</f>
        <v>0</v>
      </c>
      <c r="M41">
        <v>0</v>
      </c>
      <c r="N41">
        <f>M41/2*$Z$2</f>
        <v>0</v>
      </c>
      <c r="O41">
        <v>81</v>
      </c>
      <c r="P41">
        <f>RANK(O41,O:O,1)/COUNT(O:O)</f>
        <v>0.76623376623376627</v>
      </c>
      <c r="Q41">
        <f>F41+H41+J41+L41+N41</f>
        <v>28.71</v>
      </c>
      <c r="R41">
        <f>RANK(Q41,Q:Q,1)/COUNT(Q:Q)</f>
        <v>0.94805194805194803</v>
      </c>
      <c r="S41">
        <f>Q41/C41*1000</f>
        <v>2.5633928571428575</v>
      </c>
    </row>
    <row r="42" spans="1:19" x14ac:dyDescent="0.2">
      <c r="A42" t="s">
        <v>79</v>
      </c>
      <c r="B42" t="s">
        <v>80</v>
      </c>
      <c r="C42">
        <v>6800</v>
      </c>
      <c r="D42">
        <v>0</v>
      </c>
      <c r="E42">
        <v>3.857421875</v>
      </c>
      <c r="F42">
        <f>E42/6.25*$V$2</f>
        <v>12.34375</v>
      </c>
      <c r="G42">
        <v>2.294921875</v>
      </c>
      <c r="H42">
        <f>G42/6.25*$W$2</f>
        <v>0</v>
      </c>
      <c r="I42">
        <v>8.8000000000000007</v>
      </c>
      <c r="J42">
        <f>I42/20*$X$2</f>
        <v>4.4000000000000004</v>
      </c>
      <c r="K42">
        <v>0.81129807692307598</v>
      </c>
      <c r="L42">
        <f>K42/4.5*$Y$2</f>
        <v>0</v>
      </c>
      <c r="M42">
        <v>0.41013824884792599</v>
      </c>
      <c r="N42">
        <f>M42/2*$Z$2</f>
        <v>0</v>
      </c>
      <c r="O42">
        <v>75</v>
      </c>
      <c r="P42">
        <f>RANK(O42,O:O,1)/COUNT(O:O)</f>
        <v>0.64935064935064934</v>
      </c>
      <c r="Q42">
        <f>F42+H42+J42+L42+N42</f>
        <v>16.743749999999999</v>
      </c>
      <c r="R42">
        <f>RANK(Q42,Q:Q,1)/COUNT(Q:Q)</f>
        <v>0.40259740259740262</v>
      </c>
      <c r="S42">
        <f>Q42/C42*1000</f>
        <v>2.4623161764705883</v>
      </c>
    </row>
    <row r="43" spans="1:19" x14ac:dyDescent="0.2">
      <c r="A43" t="s">
        <v>11</v>
      </c>
      <c r="B43" t="s">
        <v>12</v>
      </c>
      <c r="C43">
        <v>7400</v>
      </c>
      <c r="D43">
        <v>0</v>
      </c>
      <c r="E43">
        <v>3.466796875</v>
      </c>
      <c r="F43">
        <f>E43/6.25*$V$2</f>
        <v>11.09375</v>
      </c>
      <c r="G43">
        <v>2.5390625</v>
      </c>
      <c r="H43">
        <f>G43/6.25*$W$2</f>
        <v>0</v>
      </c>
      <c r="I43">
        <v>13.28</v>
      </c>
      <c r="J43">
        <f>I43/20*$X$2</f>
        <v>6.6399999999999988</v>
      </c>
      <c r="K43">
        <v>1.9237309106334799</v>
      </c>
      <c r="L43">
        <f>K43/4.5*$Y$2</f>
        <v>0</v>
      </c>
      <c r="M43">
        <v>1.9660858294930801</v>
      </c>
      <c r="N43">
        <f>M43/2*$Z$2</f>
        <v>0</v>
      </c>
      <c r="O43">
        <v>76.5</v>
      </c>
      <c r="P43">
        <f>RANK(O43,O:O,1)/COUNT(O:O)</f>
        <v>0.66233766233766234</v>
      </c>
      <c r="Q43">
        <f>F43+H43+J43+L43+N43</f>
        <v>17.733750000000001</v>
      </c>
      <c r="R43">
        <f>RANK(Q43,Q:Q,1)/COUNT(Q:Q)</f>
        <v>0.45454545454545453</v>
      </c>
      <c r="S43">
        <f>Q43/C43*1000</f>
        <v>2.3964527027027027</v>
      </c>
    </row>
    <row r="44" spans="1:19" x14ac:dyDescent="0.2">
      <c r="A44" t="s">
        <v>73</v>
      </c>
      <c r="B44" t="s">
        <v>74</v>
      </c>
      <c r="C44">
        <v>7300</v>
      </c>
      <c r="D44">
        <v>0</v>
      </c>
      <c r="E44">
        <v>3.662109375</v>
      </c>
      <c r="F44">
        <f>E44/6.25*$V$2</f>
        <v>11.71875</v>
      </c>
      <c r="G44">
        <v>3.955078125</v>
      </c>
      <c r="H44">
        <f>G44/6.25*$W$2</f>
        <v>0</v>
      </c>
      <c r="I44">
        <v>11.2</v>
      </c>
      <c r="J44">
        <f>I44/20*$X$2</f>
        <v>5.6</v>
      </c>
      <c r="K44">
        <v>0</v>
      </c>
      <c r="L44">
        <f>K44/4.5*$Y$2</f>
        <v>0</v>
      </c>
      <c r="M44">
        <v>0.41013824884792599</v>
      </c>
      <c r="N44">
        <f>M44/2*$Z$2</f>
        <v>0</v>
      </c>
      <c r="O44">
        <v>25</v>
      </c>
      <c r="P44">
        <f>RANK(O44,O:O,1)/COUNT(O:O)</f>
        <v>0.18181818181818182</v>
      </c>
      <c r="Q44">
        <f>F44+H44+J44+L44+N44</f>
        <v>17.318750000000001</v>
      </c>
      <c r="R44">
        <f>RANK(Q44,Q:Q,1)/COUNT(Q:Q)</f>
        <v>0.42857142857142855</v>
      </c>
      <c r="S44">
        <f>Q44/C44*1000</f>
        <v>2.3724315068493151</v>
      </c>
    </row>
    <row r="45" spans="1:19" x14ac:dyDescent="0.2">
      <c r="A45" t="s">
        <v>135</v>
      </c>
      <c r="B45" t="s">
        <v>136</v>
      </c>
      <c r="C45">
        <v>7300</v>
      </c>
      <c r="D45">
        <v>0</v>
      </c>
      <c r="E45">
        <v>3.271484375</v>
      </c>
      <c r="F45">
        <f>E45/6.25*$V$2</f>
        <v>10.46875</v>
      </c>
      <c r="G45">
        <v>1.025390625</v>
      </c>
      <c r="H45">
        <f>G45/6.25*$W$2</f>
        <v>0</v>
      </c>
      <c r="I45">
        <v>13.28</v>
      </c>
      <c r="J45">
        <f>I45/20*$X$2</f>
        <v>6.6399999999999988</v>
      </c>
      <c r="K45">
        <v>0.81129807692307598</v>
      </c>
      <c r="L45">
        <f>K45/4.5*$Y$2</f>
        <v>0</v>
      </c>
      <c r="M45">
        <v>0</v>
      </c>
      <c r="N45">
        <f>M45/2*$Z$2</f>
        <v>0</v>
      </c>
      <c r="O45">
        <v>91</v>
      </c>
      <c r="P45">
        <f>RANK(O45,O:O,1)/COUNT(O:O)</f>
        <v>0.89610389610389607</v>
      </c>
      <c r="Q45">
        <f>F45+H45+J45+L45+N45</f>
        <v>17.108750000000001</v>
      </c>
      <c r="R45">
        <f>RANK(Q45,Q:Q,1)/COUNT(Q:Q)</f>
        <v>0.41558441558441561</v>
      </c>
      <c r="S45">
        <f>Q45/C45*1000</f>
        <v>2.3436643835616437</v>
      </c>
    </row>
    <row r="46" spans="1:19" x14ac:dyDescent="0.2">
      <c r="A46" t="s">
        <v>55</v>
      </c>
      <c r="B46" t="s">
        <v>56</v>
      </c>
      <c r="C46">
        <v>7100</v>
      </c>
      <c r="D46">
        <v>0</v>
      </c>
      <c r="E46">
        <v>3.80859375</v>
      </c>
      <c r="F46">
        <f>E46/6.25*$V$2</f>
        <v>12.1875</v>
      </c>
      <c r="G46">
        <v>5.322265625</v>
      </c>
      <c r="H46">
        <f>G46/6.25*$W$2</f>
        <v>0</v>
      </c>
      <c r="I46">
        <v>8.8000000000000007</v>
      </c>
      <c r="J46">
        <f>I46/20*$X$2</f>
        <v>4.4000000000000004</v>
      </c>
      <c r="K46">
        <v>2.95376131221719</v>
      </c>
      <c r="L46">
        <f>K46/4.5*$Y$2</f>
        <v>0</v>
      </c>
      <c r="M46">
        <v>0.996399769585253</v>
      </c>
      <c r="N46">
        <f>M46/2*$Z$2</f>
        <v>0</v>
      </c>
      <c r="O46">
        <v>29.5</v>
      </c>
      <c r="P46">
        <f>RANK(O46,O:O,1)/COUNT(O:O)</f>
        <v>0.29870129870129869</v>
      </c>
      <c r="Q46">
        <f>F46+H46+J46+L46+N46</f>
        <v>16.587499999999999</v>
      </c>
      <c r="R46">
        <f>RANK(Q46,Q:Q,1)/COUNT(Q:Q)</f>
        <v>0.38961038961038963</v>
      </c>
      <c r="S46">
        <f>Q46/C46*1000</f>
        <v>2.3362676056338025</v>
      </c>
    </row>
    <row r="47" spans="1:19" x14ac:dyDescent="0.2">
      <c r="A47" t="s">
        <v>61</v>
      </c>
      <c r="B47" t="s">
        <v>62</v>
      </c>
      <c r="C47">
        <v>6200</v>
      </c>
      <c r="D47">
        <v>0</v>
      </c>
      <c r="E47">
        <v>3.90625</v>
      </c>
      <c r="F47">
        <f>E47/6.25*$V$2</f>
        <v>12.5</v>
      </c>
      <c r="G47">
        <v>4.443359375</v>
      </c>
      <c r="H47">
        <f>G47/6.25*$W$2</f>
        <v>0</v>
      </c>
      <c r="I47">
        <v>3.84</v>
      </c>
      <c r="J47">
        <f>I47/20*$X$2</f>
        <v>1.92</v>
      </c>
      <c r="K47">
        <v>0.81129807692307598</v>
      </c>
      <c r="L47">
        <f>K47/4.5*$Y$2</f>
        <v>0</v>
      </c>
      <c r="M47">
        <v>0.41013824884792599</v>
      </c>
      <c r="N47">
        <f>M47/2*$Z$2</f>
        <v>0</v>
      </c>
      <c r="O47">
        <v>22.5</v>
      </c>
      <c r="P47">
        <f>RANK(O47,O:O,1)/COUNT(O:O)</f>
        <v>0.11688311688311688</v>
      </c>
      <c r="Q47">
        <f>F47+H47+J47+L47+N47</f>
        <v>14.42</v>
      </c>
      <c r="R47">
        <f>RANK(Q47,Q:Q,1)/COUNT(Q:Q)</f>
        <v>0.33766233766233766</v>
      </c>
      <c r="S47">
        <f>Q47/C47*1000</f>
        <v>2.3258064516129031</v>
      </c>
    </row>
    <row r="48" spans="1:19" x14ac:dyDescent="0.2">
      <c r="A48" t="s">
        <v>71</v>
      </c>
      <c r="B48" t="s">
        <v>72</v>
      </c>
      <c r="C48">
        <v>6800</v>
      </c>
      <c r="D48">
        <v>0</v>
      </c>
      <c r="E48">
        <v>3.564453125</v>
      </c>
      <c r="F48">
        <f>E48/6.25*$V$2</f>
        <v>11.40625</v>
      </c>
      <c r="G48">
        <v>4.1015625</v>
      </c>
      <c r="H48">
        <f>G48/6.25*$W$2</f>
        <v>0</v>
      </c>
      <c r="I48">
        <v>8.8000000000000007</v>
      </c>
      <c r="J48">
        <f>I48/20*$X$2</f>
        <v>4.4000000000000004</v>
      </c>
      <c r="K48">
        <v>0.81129807692307598</v>
      </c>
      <c r="L48">
        <f>K48/4.5*$Y$2</f>
        <v>0</v>
      </c>
      <c r="M48">
        <v>0.41013824884792599</v>
      </c>
      <c r="N48">
        <f>M48/2*$Z$2</f>
        <v>0</v>
      </c>
      <c r="O48">
        <v>85.5</v>
      </c>
      <c r="P48">
        <f>RANK(O48,O:O,1)/COUNT(O:O)</f>
        <v>0.8441558441558441</v>
      </c>
      <c r="Q48">
        <f>F48+H48+J48+L48+N48</f>
        <v>15.80625</v>
      </c>
      <c r="R48">
        <f>RANK(Q48,Q:Q,1)/COUNT(Q:Q)</f>
        <v>0.36363636363636365</v>
      </c>
      <c r="S48">
        <f>Q48/C48*1000</f>
        <v>2.3244485294117645</v>
      </c>
    </row>
    <row r="49" spans="1:19" x14ac:dyDescent="0.2">
      <c r="A49" t="s">
        <v>17</v>
      </c>
      <c r="B49" t="s">
        <v>18</v>
      </c>
      <c r="C49">
        <v>7600</v>
      </c>
      <c r="D49">
        <v>0</v>
      </c>
      <c r="E49">
        <v>3.125</v>
      </c>
      <c r="F49">
        <f>E49/6.25*$V$2</f>
        <v>10</v>
      </c>
      <c r="G49">
        <v>4.638671875</v>
      </c>
      <c r="H49">
        <f>G49/6.25*$W$2</f>
        <v>0</v>
      </c>
      <c r="I49">
        <v>14.719999999999899</v>
      </c>
      <c r="J49">
        <f>I49/20*$X$2</f>
        <v>7.3599999999999497</v>
      </c>
      <c r="K49">
        <v>0</v>
      </c>
      <c r="L49">
        <f>K49/4.5*$Y$2</f>
        <v>0</v>
      </c>
      <c r="M49">
        <v>1.7526641705069099</v>
      </c>
      <c r="N49">
        <f>M49/2*$Z$2</f>
        <v>0</v>
      </c>
      <c r="O49">
        <v>33.5</v>
      </c>
      <c r="P49">
        <f>RANK(O49,O:O,1)/COUNT(O:O)</f>
        <v>0.38961038961038963</v>
      </c>
      <c r="Q49">
        <f>F49+H49+J49+L49+N49</f>
        <v>17.35999999999995</v>
      </c>
      <c r="R49">
        <f>RANK(Q49,Q:Q,1)/COUNT(Q:Q)</f>
        <v>0.44155844155844154</v>
      </c>
      <c r="S49">
        <f>Q49/C49*1000</f>
        <v>2.2842105263157828</v>
      </c>
    </row>
    <row r="50" spans="1:19" x14ac:dyDescent="0.2">
      <c r="A50" t="s">
        <v>53</v>
      </c>
      <c r="B50" t="s">
        <v>54</v>
      </c>
      <c r="C50">
        <v>8400</v>
      </c>
      <c r="D50">
        <v>0</v>
      </c>
      <c r="E50">
        <v>3.3203125</v>
      </c>
      <c r="F50">
        <f>E50/6.25*$V$2</f>
        <v>10.625</v>
      </c>
      <c r="G50">
        <v>4.052734375</v>
      </c>
      <c r="H50">
        <f>G50/6.25*$W$2</f>
        <v>0</v>
      </c>
      <c r="I50">
        <v>17.12</v>
      </c>
      <c r="J50">
        <f>I50/20*$X$2</f>
        <v>8.56</v>
      </c>
      <c r="K50">
        <v>4.3495121606334797</v>
      </c>
      <c r="L50">
        <f>K50/4.5*$Y$2</f>
        <v>0</v>
      </c>
      <c r="M50">
        <v>1.04521889400921</v>
      </c>
      <c r="N50">
        <f>M50/2*$Z$2</f>
        <v>0</v>
      </c>
      <c r="O50">
        <v>25.5</v>
      </c>
      <c r="P50">
        <f>RANK(O50,O:O,1)/COUNT(O:O)</f>
        <v>0.20779220779220781</v>
      </c>
      <c r="Q50">
        <f>F50+H50+J50+L50+N50</f>
        <v>19.185000000000002</v>
      </c>
      <c r="R50">
        <f>RANK(Q50,Q:Q,1)/COUNT(Q:Q)</f>
        <v>0.53246753246753242</v>
      </c>
      <c r="S50">
        <f>Q50/C50*1000</f>
        <v>2.2839285714285715</v>
      </c>
    </row>
    <row r="51" spans="1:19" x14ac:dyDescent="0.2">
      <c r="A51" t="s">
        <v>103</v>
      </c>
      <c r="B51" t="s">
        <v>104</v>
      </c>
      <c r="C51">
        <v>7100</v>
      </c>
      <c r="D51">
        <v>0</v>
      </c>
      <c r="E51">
        <v>2.978515625</v>
      </c>
      <c r="F51">
        <f>E51/6.25*$V$2</f>
        <v>9.53125</v>
      </c>
      <c r="G51">
        <v>2.24609375</v>
      </c>
      <c r="H51">
        <f>G51/6.25*$W$2</f>
        <v>0</v>
      </c>
      <c r="I51">
        <v>13.28</v>
      </c>
      <c r="J51">
        <f>I51/20*$X$2</f>
        <v>6.6399999999999988</v>
      </c>
      <c r="K51">
        <v>2.5384085124434299</v>
      </c>
      <c r="L51">
        <f>K51/4.5*$Y$2</f>
        <v>0</v>
      </c>
      <c r="M51">
        <v>0.41013824884792599</v>
      </c>
      <c r="N51">
        <f>M51/2*$Z$2</f>
        <v>0</v>
      </c>
      <c r="O51">
        <v>24.5</v>
      </c>
      <c r="P51">
        <f>RANK(O51,O:O,1)/COUNT(O:O)</f>
        <v>0.16883116883116883</v>
      </c>
      <c r="Q51">
        <f>F51+H51+J51+L51+N51</f>
        <v>16.171250000000001</v>
      </c>
      <c r="R51">
        <f>RANK(Q51,Q:Q,1)/COUNT(Q:Q)</f>
        <v>0.37662337662337664</v>
      </c>
      <c r="S51">
        <f>Q51/C51*1000</f>
        <v>2.2776408450704224</v>
      </c>
    </row>
    <row r="52" spans="1:19" x14ac:dyDescent="0.2">
      <c r="A52" t="s">
        <v>117</v>
      </c>
      <c r="B52" t="s">
        <v>118</v>
      </c>
      <c r="C52">
        <v>8500</v>
      </c>
      <c r="D52">
        <v>0</v>
      </c>
      <c r="E52">
        <v>3.22265625</v>
      </c>
      <c r="F52">
        <f>E52/6.25*$V$2</f>
        <v>10.3125</v>
      </c>
      <c r="G52">
        <v>3.271484375</v>
      </c>
      <c r="H52">
        <f>G52/6.25*$W$2</f>
        <v>0</v>
      </c>
      <c r="I52">
        <v>17.12</v>
      </c>
      <c r="J52">
        <f>I52/20*$X$2</f>
        <v>8.56</v>
      </c>
      <c r="K52">
        <v>0.81129807692307598</v>
      </c>
      <c r="L52">
        <f>K52/4.5*$Y$2</f>
        <v>0</v>
      </c>
      <c r="M52">
        <v>0.41013824884792599</v>
      </c>
      <c r="N52">
        <f>M52/2*$Z$2</f>
        <v>0</v>
      </c>
      <c r="O52">
        <v>85</v>
      </c>
      <c r="P52">
        <f>RANK(O52,O:O,1)/COUNT(O:O)</f>
        <v>0.83116883116883122</v>
      </c>
      <c r="Q52">
        <f>F52+H52+J52+L52+N52</f>
        <v>18.872500000000002</v>
      </c>
      <c r="R52">
        <f>RANK(Q52,Q:Q,1)/COUNT(Q:Q)</f>
        <v>0.50649350649350644</v>
      </c>
      <c r="S52">
        <f>Q52/C52*1000</f>
        <v>2.2202941176470592</v>
      </c>
    </row>
    <row r="53" spans="1:19" x14ac:dyDescent="0.2">
      <c r="A53" t="s">
        <v>43</v>
      </c>
      <c r="B53" t="s">
        <v>44</v>
      </c>
      <c r="C53">
        <v>7400</v>
      </c>
      <c r="D53">
        <v>0</v>
      </c>
      <c r="E53">
        <v>2.587890625</v>
      </c>
      <c r="F53">
        <f>E53/6.25*$V$2</f>
        <v>8.28125</v>
      </c>
      <c r="G53">
        <v>3.02734375</v>
      </c>
      <c r="H53">
        <f>G53/6.25*$W$2</f>
        <v>0</v>
      </c>
      <c r="I53">
        <v>14.719999999999899</v>
      </c>
      <c r="J53">
        <f>I53/20*$X$2</f>
        <v>7.3599999999999497</v>
      </c>
      <c r="K53">
        <v>2.2339331165158298</v>
      </c>
      <c r="L53">
        <f>K53/4.5*$Y$2</f>
        <v>0</v>
      </c>
      <c r="M53">
        <v>1.3482862903225801</v>
      </c>
      <c r="N53">
        <f>M53/2*$Z$2</f>
        <v>0</v>
      </c>
      <c r="O53">
        <v>20.5</v>
      </c>
      <c r="P53">
        <f>RANK(O53,O:O,1)/COUNT(O:O)</f>
        <v>3.896103896103896E-2</v>
      </c>
      <c r="Q53">
        <f>F53+H53+J53+L53+N53</f>
        <v>15.64124999999995</v>
      </c>
      <c r="R53">
        <f>RANK(Q53,Q:Q,1)/COUNT(Q:Q)</f>
        <v>0.35064935064935066</v>
      </c>
      <c r="S53">
        <f>Q53/C53*1000</f>
        <v>2.1136824324324257</v>
      </c>
    </row>
    <row r="54" spans="1:19" x14ac:dyDescent="0.2">
      <c r="A54" t="s">
        <v>145</v>
      </c>
      <c r="B54" t="s">
        <v>146</v>
      </c>
      <c r="C54">
        <v>7000</v>
      </c>
      <c r="D54">
        <v>0</v>
      </c>
      <c r="E54">
        <v>2.490234375</v>
      </c>
      <c r="F54">
        <f>E54/6.25*$V$2</f>
        <v>7.96875</v>
      </c>
      <c r="G54">
        <v>1.7578125</v>
      </c>
      <c r="H54">
        <f>G54/6.25*$W$2</f>
        <v>0</v>
      </c>
      <c r="I54">
        <v>8.8000000000000007</v>
      </c>
      <c r="J54">
        <f>I54/20*$X$2</f>
        <v>4.4000000000000004</v>
      </c>
      <c r="K54">
        <v>3.1731299490950202</v>
      </c>
      <c r="L54">
        <f>K54/4.5*$Y$2</f>
        <v>0</v>
      </c>
      <c r="M54">
        <v>0</v>
      </c>
      <c r="N54">
        <f>M54/2*$Z$2</f>
        <v>0</v>
      </c>
      <c r="O54">
        <v>63</v>
      </c>
      <c r="P54">
        <f>RANK(O54,O:O,1)/COUNT(O:O)</f>
        <v>0.48051948051948051</v>
      </c>
      <c r="Q54">
        <f>F54+H54+J54+L54+N54</f>
        <v>12.36875</v>
      </c>
      <c r="R54">
        <f>RANK(Q54,Q:Q,1)/COUNT(Q:Q)</f>
        <v>0.31168831168831168</v>
      </c>
      <c r="S54">
        <f>Q54/C54*1000</f>
        <v>1.7669642857142858</v>
      </c>
    </row>
    <row r="55" spans="1:19" x14ac:dyDescent="0.2">
      <c r="A55" t="s">
        <v>127</v>
      </c>
      <c r="B55" t="s">
        <v>128</v>
      </c>
      <c r="C55">
        <v>6900</v>
      </c>
      <c r="D55">
        <v>0</v>
      </c>
      <c r="E55">
        <v>1.708984375</v>
      </c>
      <c r="F55">
        <f>E55/6.25*$V$2</f>
        <v>5.46875</v>
      </c>
      <c r="G55">
        <v>2.783203125</v>
      </c>
      <c r="H55">
        <f>G55/6.25*$W$2</f>
        <v>0</v>
      </c>
      <c r="I55">
        <v>13.28</v>
      </c>
      <c r="J55">
        <f>I55/20*$X$2</f>
        <v>6.6399999999999988</v>
      </c>
      <c r="K55">
        <v>0</v>
      </c>
      <c r="L55">
        <f>K55/4.5*$Y$2</f>
        <v>0</v>
      </c>
      <c r="M55">
        <v>0</v>
      </c>
      <c r="N55">
        <f>M55/2*$Z$2</f>
        <v>0</v>
      </c>
      <c r="O55">
        <v>18.5</v>
      </c>
      <c r="P55">
        <f>RANK(O55,O:O,1)/COUNT(O:O)</f>
        <v>2.5974025974025976E-2</v>
      </c>
      <c r="Q55">
        <f>F55+H55+J55+L55+N55</f>
        <v>12.108749999999999</v>
      </c>
      <c r="R55">
        <f>RANK(Q55,Q:Q,1)/COUNT(Q:Q)</f>
        <v>0.2857142857142857</v>
      </c>
      <c r="S55">
        <f>Q55/C55*1000</f>
        <v>1.754891304347826</v>
      </c>
    </row>
    <row r="56" spans="1:19" x14ac:dyDescent="0.2">
      <c r="A56" t="s">
        <v>87</v>
      </c>
      <c r="B56" t="s">
        <v>88</v>
      </c>
      <c r="C56">
        <v>7600</v>
      </c>
      <c r="D56">
        <v>0</v>
      </c>
      <c r="E56">
        <v>1.85546875</v>
      </c>
      <c r="F56">
        <f>E56/6.25*$V$2</f>
        <v>5.9375</v>
      </c>
      <c r="G56">
        <v>1.416015625</v>
      </c>
      <c r="H56">
        <f>G56/6.25*$W$2</f>
        <v>0</v>
      </c>
      <c r="I56">
        <v>14.719999999999899</v>
      </c>
      <c r="J56">
        <f>I56/20*$X$2</f>
        <v>7.3599999999999497</v>
      </c>
      <c r="K56">
        <v>4.5</v>
      </c>
      <c r="L56">
        <f>K56/4.5*$Y$2</f>
        <v>0</v>
      </c>
      <c r="M56">
        <v>0.41013824884792599</v>
      </c>
      <c r="N56">
        <f>M56/2*$Z$2</f>
        <v>0</v>
      </c>
      <c r="O56">
        <v>78.5</v>
      </c>
      <c r="P56">
        <f>RANK(O56,O:O,1)/COUNT(O:O)</f>
        <v>0.7142857142857143</v>
      </c>
      <c r="Q56">
        <f>F56+H56+J56+L56+N56</f>
        <v>13.29749999999995</v>
      </c>
      <c r="R56">
        <f>RANK(Q56,Q:Q,1)/COUNT(Q:Q)</f>
        <v>0.32467532467532467</v>
      </c>
      <c r="S56">
        <f>Q56/C56*1000</f>
        <v>1.7496710526315722</v>
      </c>
    </row>
    <row r="57" spans="1:19" x14ac:dyDescent="0.2">
      <c r="A57" t="s">
        <v>13</v>
      </c>
      <c r="B57" t="s">
        <v>14</v>
      </c>
      <c r="C57">
        <v>6900</v>
      </c>
      <c r="D57">
        <v>0</v>
      </c>
      <c r="E57">
        <v>2.34375</v>
      </c>
      <c r="F57">
        <f>E57/6.25*$V$2</f>
        <v>7.5</v>
      </c>
      <c r="G57">
        <v>3.125</v>
      </c>
      <c r="H57">
        <f>G57/6.25*$W$2</f>
        <v>0</v>
      </c>
      <c r="I57">
        <v>8.8000000000000007</v>
      </c>
      <c r="J57">
        <f>I57/20*$X$2</f>
        <v>4.4000000000000004</v>
      </c>
      <c r="K57">
        <v>0</v>
      </c>
      <c r="L57">
        <f>K57/4.5*$Y$2</f>
        <v>0</v>
      </c>
      <c r="M57">
        <v>1.8991215437788</v>
      </c>
      <c r="N57">
        <f>M57/2*$Z$2</f>
        <v>0</v>
      </c>
      <c r="O57">
        <v>94.5</v>
      </c>
      <c r="P57">
        <f>RANK(O57,O:O,1)/COUNT(O:O)</f>
        <v>0.93506493506493504</v>
      </c>
      <c r="Q57">
        <f>F57+H57+J57+L57+N57</f>
        <v>11.9</v>
      </c>
      <c r="R57">
        <f>RANK(Q57,Q:Q,1)/COUNT(Q:Q)</f>
        <v>0.27272727272727271</v>
      </c>
      <c r="S57">
        <f>Q57/C57*1000</f>
        <v>1.7246376811594204</v>
      </c>
    </row>
    <row r="58" spans="1:19" x14ac:dyDescent="0.2">
      <c r="A58" t="s">
        <v>91</v>
      </c>
      <c r="B58" t="s">
        <v>92</v>
      </c>
      <c r="C58">
        <v>6600</v>
      </c>
      <c r="D58">
        <v>0</v>
      </c>
      <c r="E58">
        <v>2.1484375</v>
      </c>
      <c r="F58">
        <f>E58/6.25*$V$2</f>
        <v>6.875</v>
      </c>
      <c r="G58">
        <v>0.68359375</v>
      </c>
      <c r="H58">
        <f>G58/6.25*$W$2</f>
        <v>0</v>
      </c>
      <c r="I58">
        <v>8.8000000000000007</v>
      </c>
      <c r="J58">
        <f>I58/20*$X$2</f>
        <v>4.4000000000000004</v>
      </c>
      <c r="K58">
        <v>3.7038143382352899</v>
      </c>
      <c r="L58">
        <f>K58/4.5*$Y$2</f>
        <v>0</v>
      </c>
      <c r="M58">
        <v>0.41013824884792599</v>
      </c>
      <c r="N58">
        <f>M58/2*$Z$2</f>
        <v>0</v>
      </c>
      <c r="O58">
        <v>67</v>
      </c>
      <c r="P58">
        <f>RANK(O58,O:O,1)/COUNT(O:O)</f>
        <v>0.51948051948051943</v>
      </c>
      <c r="Q58">
        <f>F58+H58+J58+L58+N58</f>
        <v>11.275</v>
      </c>
      <c r="R58">
        <f>RANK(Q58,Q:Q,1)/COUNT(Q:Q)</f>
        <v>0.24675324675324675</v>
      </c>
      <c r="S58">
        <f>Q58/C58*1000</f>
        <v>1.7083333333333335</v>
      </c>
    </row>
    <row r="59" spans="1:19" x14ac:dyDescent="0.2">
      <c r="A59" t="s">
        <v>159</v>
      </c>
      <c r="B59" t="s">
        <v>160</v>
      </c>
      <c r="C59">
        <v>7300</v>
      </c>
      <c r="D59">
        <v>0</v>
      </c>
      <c r="E59">
        <v>2.05078125</v>
      </c>
      <c r="F59">
        <f>E59/6.25*$V$2</f>
        <v>6.5625</v>
      </c>
      <c r="G59">
        <v>1.3671875</v>
      </c>
      <c r="H59">
        <f>G59/6.25*$W$2</f>
        <v>0</v>
      </c>
      <c r="I59">
        <v>11.2</v>
      </c>
      <c r="J59">
        <f>I59/20*$X$2</f>
        <v>5.6</v>
      </c>
      <c r="K59">
        <v>0.81129807692307598</v>
      </c>
      <c r="L59">
        <f>K59/4.5*$Y$2</f>
        <v>0</v>
      </c>
      <c r="M59">
        <v>0</v>
      </c>
      <c r="N59">
        <f>M59/2*$Z$2</f>
        <v>0</v>
      </c>
      <c r="O59">
        <v>29.5</v>
      </c>
      <c r="P59">
        <f>RANK(O59,O:O,1)/COUNT(O:O)</f>
        <v>0.29870129870129869</v>
      </c>
      <c r="Q59">
        <f>F59+H59+J59+L59+N59</f>
        <v>12.1625</v>
      </c>
      <c r="R59">
        <f>RANK(Q59,Q:Q,1)/COUNT(Q:Q)</f>
        <v>0.29870129870129869</v>
      </c>
      <c r="S59">
        <f>Q59/C59*1000</f>
        <v>1.6660958904109588</v>
      </c>
    </row>
    <row r="60" spans="1:19" x14ac:dyDescent="0.2">
      <c r="A60" t="s">
        <v>125</v>
      </c>
      <c r="B60" t="s">
        <v>126</v>
      </c>
      <c r="C60">
        <v>6700</v>
      </c>
      <c r="D60">
        <v>0</v>
      </c>
      <c r="E60">
        <v>2.099609375</v>
      </c>
      <c r="F60">
        <f>E60/6.25*$V$2</f>
        <v>6.71875</v>
      </c>
      <c r="G60">
        <v>2.83203125</v>
      </c>
      <c r="H60">
        <f>G60/6.25*$W$2</f>
        <v>0</v>
      </c>
      <c r="I60">
        <v>8.8000000000000007</v>
      </c>
      <c r="J60">
        <f>I60/20*$X$2</f>
        <v>4.4000000000000004</v>
      </c>
      <c r="K60">
        <v>0</v>
      </c>
      <c r="L60">
        <f>K60/4.5*$Y$2</f>
        <v>0</v>
      </c>
      <c r="M60">
        <v>0</v>
      </c>
      <c r="N60">
        <f>M60/2*$Z$2</f>
        <v>0</v>
      </c>
      <c r="O60">
        <v>70.5</v>
      </c>
      <c r="P60">
        <f>RANK(O60,O:O,1)/COUNT(O:O)</f>
        <v>0.55844155844155841</v>
      </c>
      <c r="Q60">
        <f>F60+H60+J60+L60+N60</f>
        <v>11.11875</v>
      </c>
      <c r="R60">
        <f>RANK(Q60,Q:Q,1)/COUNT(Q:Q)</f>
        <v>0.23376623376623376</v>
      </c>
      <c r="S60">
        <f>Q60/C60*1000</f>
        <v>1.6595149253731345</v>
      </c>
    </row>
    <row r="61" spans="1:19" x14ac:dyDescent="0.2">
      <c r="A61" t="s">
        <v>83</v>
      </c>
      <c r="B61" t="s">
        <v>84</v>
      </c>
      <c r="C61">
        <v>6900</v>
      </c>
      <c r="D61">
        <v>0</v>
      </c>
      <c r="E61">
        <v>2.63671875</v>
      </c>
      <c r="F61">
        <f>E61/6.25*$V$2</f>
        <v>8.4375</v>
      </c>
      <c r="G61">
        <v>2.9296875</v>
      </c>
      <c r="H61">
        <f>G61/6.25*$W$2</f>
        <v>0</v>
      </c>
      <c r="I61">
        <v>6</v>
      </c>
      <c r="J61">
        <f>I61/20*$X$2</f>
        <v>3</v>
      </c>
      <c r="K61">
        <v>0.81129807692307598</v>
      </c>
      <c r="L61">
        <f>K61/4.5*$Y$2</f>
        <v>0</v>
      </c>
      <c r="M61">
        <v>0.41013824884792599</v>
      </c>
      <c r="N61">
        <f>M61/2*$Z$2</f>
        <v>0</v>
      </c>
      <c r="O61">
        <v>82</v>
      </c>
      <c r="P61">
        <f>RANK(O61,O:O,1)/COUNT(O:O)</f>
        <v>0.79220779220779225</v>
      </c>
      <c r="Q61">
        <f>F61+H61+J61+L61+N61</f>
        <v>11.4375</v>
      </c>
      <c r="R61">
        <f>RANK(Q61,Q:Q,1)/COUNT(Q:Q)</f>
        <v>0.25974025974025972</v>
      </c>
      <c r="S61">
        <f>Q61/C61*1000</f>
        <v>1.6576086956521741</v>
      </c>
    </row>
    <row r="62" spans="1:19" x14ac:dyDescent="0.2">
      <c r="A62" t="s">
        <v>77</v>
      </c>
      <c r="B62" t="s">
        <v>78</v>
      </c>
      <c r="C62">
        <v>6200</v>
      </c>
      <c r="D62">
        <v>0</v>
      </c>
      <c r="E62">
        <v>2.83203125</v>
      </c>
      <c r="F62">
        <f>E62/6.25*$V$2</f>
        <v>9.0625</v>
      </c>
      <c r="G62">
        <v>2.05078125</v>
      </c>
      <c r="H62">
        <f>G62/6.25*$W$2</f>
        <v>0</v>
      </c>
      <c r="I62">
        <v>2.08</v>
      </c>
      <c r="J62">
        <f>I62/20*$X$2</f>
        <v>1.04</v>
      </c>
      <c r="K62">
        <v>0.81129807692307598</v>
      </c>
      <c r="L62">
        <f>K62/4.5*$Y$2</f>
        <v>0</v>
      </c>
      <c r="M62">
        <v>0.41013824884792599</v>
      </c>
      <c r="N62">
        <f>M62/2*$Z$2</f>
        <v>0</v>
      </c>
      <c r="O62">
        <v>29</v>
      </c>
      <c r="P62">
        <f>RANK(O62,O:O,1)/COUNT(O:O)</f>
        <v>0.2857142857142857</v>
      </c>
      <c r="Q62">
        <f>F62+H62+J62+L62+N62</f>
        <v>10.102499999999999</v>
      </c>
      <c r="R62">
        <f>RANK(Q62,Q:Q,1)/COUNT(Q:Q)</f>
        <v>0.19480519480519481</v>
      </c>
      <c r="S62">
        <f>Q62/C62*1000</f>
        <v>1.6294354838709677</v>
      </c>
    </row>
    <row r="63" spans="1:19" x14ac:dyDescent="0.2">
      <c r="A63" t="s">
        <v>97</v>
      </c>
      <c r="B63" t="s">
        <v>98</v>
      </c>
      <c r="C63">
        <v>6400</v>
      </c>
      <c r="D63">
        <v>0</v>
      </c>
      <c r="E63">
        <v>2.5390625</v>
      </c>
      <c r="F63">
        <f>E63/6.25*$V$2</f>
        <v>8.125</v>
      </c>
      <c r="G63">
        <v>1.85546875</v>
      </c>
      <c r="H63">
        <f>G63/6.25*$W$2</f>
        <v>0</v>
      </c>
      <c r="I63">
        <v>3.84</v>
      </c>
      <c r="J63">
        <f>I63/20*$X$2</f>
        <v>1.92</v>
      </c>
      <c r="K63">
        <v>0.81129807692307598</v>
      </c>
      <c r="L63">
        <f>K63/4.5*$Y$2</f>
        <v>0</v>
      </c>
      <c r="M63">
        <v>0.41013824884792599</v>
      </c>
      <c r="N63">
        <f>M63/2*$Z$2</f>
        <v>0</v>
      </c>
      <c r="O63">
        <v>80</v>
      </c>
      <c r="P63">
        <f>RANK(O63,O:O,1)/COUNT(O:O)</f>
        <v>0.75324675324675328</v>
      </c>
      <c r="Q63">
        <f>F63+H63+J63+L63+N63</f>
        <v>10.045</v>
      </c>
      <c r="R63">
        <f>RANK(Q63,Q:Q,1)/COUNT(Q:Q)</f>
        <v>0.18181818181818182</v>
      </c>
      <c r="S63">
        <f>Q63/C63*1000</f>
        <v>1.56953125</v>
      </c>
    </row>
    <row r="64" spans="1:19" x14ac:dyDescent="0.2">
      <c r="A64" t="s">
        <v>129</v>
      </c>
      <c r="B64" t="s">
        <v>130</v>
      </c>
      <c r="C64">
        <v>7100</v>
      </c>
      <c r="D64">
        <v>0</v>
      </c>
      <c r="E64">
        <v>1.5625</v>
      </c>
      <c r="F64">
        <f>E64/6.25*$V$2</f>
        <v>5</v>
      </c>
      <c r="G64">
        <v>4.6875</v>
      </c>
      <c r="H64">
        <f>G64/6.25*$W$2</f>
        <v>0</v>
      </c>
      <c r="I64">
        <v>11.2</v>
      </c>
      <c r="J64">
        <f>I64/20*$X$2</f>
        <v>5.6</v>
      </c>
      <c r="K64">
        <v>3.8780048076922999</v>
      </c>
      <c r="L64">
        <f>K64/4.5*$Y$2</f>
        <v>0</v>
      </c>
      <c r="M64">
        <v>0</v>
      </c>
      <c r="N64">
        <f>M64/2*$Z$2</f>
        <v>0</v>
      </c>
      <c r="O64">
        <v>25.5</v>
      </c>
      <c r="P64">
        <f>RANK(O64,O:O,1)/COUNT(O:O)</f>
        <v>0.20779220779220781</v>
      </c>
      <c r="Q64">
        <f>F64+H64+J64+L64+N64</f>
        <v>10.6</v>
      </c>
      <c r="R64">
        <f>RANK(Q64,Q:Q,1)/COUNT(Q:Q)</f>
        <v>0.20779220779220781</v>
      </c>
      <c r="S64">
        <f>Q64/C64*1000</f>
        <v>1.492957746478873</v>
      </c>
    </row>
    <row r="65" spans="1:19" x14ac:dyDescent="0.2">
      <c r="A65" t="s">
        <v>9</v>
      </c>
      <c r="B65" t="s">
        <v>10</v>
      </c>
      <c r="C65">
        <v>7200</v>
      </c>
      <c r="D65">
        <v>0</v>
      </c>
      <c r="E65">
        <v>1.26953125</v>
      </c>
      <c r="F65">
        <f>E65/6.25*$V$2</f>
        <v>4.0625</v>
      </c>
      <c r="G65">
        <v>2.392578125</v>
      </c>
      <c r="H65">
        <f>G65/6.25*$W$2</f>
        <v>0</v>
      </c>
      <c r="I65">
        <v>13.28</v>
      </c>
      <c r="J65">
        <f>I65/20*$X$2</f>
        <v>6.6399999999999988</v>
      </c>
      <c r="K65">
        <v>0</v>
      </c>
      <c r="L65">
        <f>K65/4.5*$Y$2</f>
        <v>0</v>
      </c>
      <c r="M65">
        <v>2</v>
      </c>
      <c r="N65">
        <f>M65/2*$Z$2</f>
        <v>0</v>
      </c>
      <c r="O65">
        <v>77</v>
      </c>
      <c r="P65">
        <f>RANK(O65,O:O,1)/COUNT(O:O)</f>
        <v>0.67532467532467533</v>
      </c>
      <c r="Q65">
        <f>F65+H65+J65+L65+N65</f>
        <v>10.702499999999999</v>
      </c>
      <c r="R65">
        <f>RANK(Q65,Q:Q,1)/COUNT(Q:Q)</f>
        <v>0.22077922077922077</v>
      </c>
      <c r="S65">
        <f>Q65/C65*1000</f>
        <v>1.4864583333333332</v>
      </c>
    </row>
    <row r="66" spans="1:19" x14ac:dyDescent="0.2">
      <c r="A66" t="s">
        <v>63</v>
      </c>
      <c r="B66" t="s">
        <v>64</v>
      </c>
      <c r="C66">
        <v>6400</v>
      </c>
      <c r="D66">
        <v>0</v>
      </c>
      <c r="E66">
        <v>2.24609375</v>
      </c>
      <c r="F66">
        <f>E66/6.25*$V$2</f>
        <v>7.1875</v>
      </c>
      <c r="G66">
        <v>1.953125</v>
      </c>
      <c r="H66">
        <f>G66/6.25*$W$2</f>
        <v>0</v>
      </c>
      <c r="I66">
        <v>3.84</v>
      </c>
      <c r="J66">
        <f>I66/20*$X$2</f>
        <v>1.92</v>
      </c>
      <c r="K66">
        <v>0.81129807692307598</v>
      </c>
      <c r="L66">
        <f>K66/4.5*$Y$2</f>
        <v>0</v>
      </c>
      <c r="M66">
        <v>0.41013824884792599</v>
      </c>
      <c r="N66">
        <f>M66/2*$Z$2</f>
        <v>0</v>
      </c>
      <c r="O66">
        <v>70.5</v>
      </c>
      <c r="P66">
        <f>RANK(O66,O:O,1)/COUNT(O:O)</f>
        <v>0.55844155844155841</v>
      </c>
      <c r="Q66">
        <f>F66+H66+J66+L66+N66</f>
        <v>9.1074999999999999</v>
      </c>
      <c r="R66">
        <f>RANK(Q66,Q:Q,1)/COUNT(Q:Q)</f>
        <v>0.16883116883116883</v>
      </c>
      <c r="S66">
        <f>Q66/C66*1000</f>
        <v>1.423046875</v>
      </c>
    </row>
    <row r="67" spans="1:19" x14ac:dyDescent="0.2">
      <c r="A67" t="s">
        <v>67</v>
      </c>
      <c r="B67" t="s">
        <v>68</v>
      </c>
      <c r="C67">
        <v>6700</v>
      </c>
      <c r="D67">
        <v>0</v>
      </c>
      <c r="E67">
        <v>1.806640625</v>
      </c>
      <c r="F67">
        <f>E67/6.25*$V$2</f>
        <v>5.78125</v>
      </c>
      <c r="G67">
        <v>3.90625</v>
      </c>
      <c r="H67">
        <f>G67/6.25*$W$2</f>
        <v>0</v>
      </c>
      <c r="I67">
        <v>6</v>
      </c>
      <c r="J67">
        <f>I67/20*$X$2</f>
        <v>3</v>
      </c>
      <c r="K67">
        <v>0.81129807692307598</v>
      </c>
      <c r="L67">
        <f>K67/4.5*$Y$2</f>
        <v>0</v>
      </c>
      <c r="M67">
        <v>0.41013824884792599</v>
      </c>
      <c r="N67">
        <f>M67/2*$Z$2</f>
        <v>0</v>
      </c>
      <c r="O67">
        <v>22</v>
      </c>
      <c r="P67">
        <f>RANK(O67,O:O,1)/COUNT(O:O)</f>
        <v>7.792207792207792E-2</v>
      </c>
      <c r="Q67">
        <f>F67+H67+J67+L67+N67</f>
        <v>8.78125</v>
      </c>
      <c r="R67">
        <f>RANK(Q67,Q:Q,1)/COUNT(Q:Q)</f>
        <v>0.15584415584415584</v>
      </c>
      <c r="S67">
        <f>Q67/C67*1000</f>
        <v>1.3106343283582089</v>
      </c>
    </row>
    <row r="68" spans="1:19" x14ac:dyDescent="0.2">
      <c r="A68" t="s">
        <v>89</v>
      </c>
      <c r="B68" t="s">
        <v>90</v>
      </c>
      <c r="C68">
        <v>6700</v>
      </c>
      <c r="D68">
        <v>0</v>
      </c>
      <c r="E68">
        <v>1.66015625</v>
      </c>
      <c r="F68">
        <f>E68/6.25*$V$2</f>
        <v>5.3125</v>
      </c>
      <c r="G68">
        <v>0.830078125</v>
      </c>
      <c r="H68">
        <f>G68/6.25*$W$2</f>
        <v>0</v>
      </c>
      <c r="I68">
        <v>6</v>
      </c>
      <c r="J68">
        <f>I68/20*$X$2</f>
        <v>3</v>
      </c>
      <c r="K68">
        <v>4.4244379242081404</v>
      </c>
      <c r="L68">
        <f>K68/4.5*$Y$2</f>
        <v>0</v>
      </c>
      <c r="M68">
        <v>0.41013824884792599</v>
      </c>
      <c r="N68">
        <f>M68/2*$Z$2</f>
        <v>0</v>
      </c>
      <c r="O68">
        <v>32.5</v>
      </c>
      <c r="P68">
        <f>RANK(O68,O:O,1)/COUNT(O:O)</f>
        <v>0.35064935064935066</v>
      </c>
      <c r="Q68">
        <f>F68+H68+J68+L68+N68</f>
        <v>8.3125</v>
      </c>
      <c r="R68">
        <f>RANK(Q68,Q:Q,1)/COUNT(Q:Q)</f>
        <v>0.14285714285714285</v>
      </c>
      <c r="S68">
        <f>Q68/C68*1000</f>
        <v>1.2406716417910448</v>
      </c>
    </row>
    <row r="69" spans="1:19" x14ac:dyDescent="0.2">
      <c r="A69" t="s">
        <v>75</v>
      </c>
      <c r="B69" t="s">
        <v>76</v>
      </c>
      <c r="C69">
        <v>6500</v>
      </c>
      <c r="D69">
        <v>0</v>
      </c>
      <c r="E69">
        <v>1.46484375</v>
      </c>
      <c r="F69">
        <f>E69/6.25*$V$2</f>
        <v>4.6875</v>
      </c>
      <c r="G69">
        <v>4.345703125</v>
      </c>
      <c r="H69">
        <f>G69/6.25*$W$2</f>
        <v>0</v>
      </c>
      <c r="I69">
        <v>6</v>
      </c>
      <c r="J69">
        <f>I69/20*$X$2</f>
        <v>3</v>
      </c>
      <c r="K69">
        <v>0.81129807692307598</v>
      </c>
      <c r="L69">
        <f>K69/4.5*$Y$2</f>
        <v>0</v>
      </c>
      <c r="M69">
        <v>0.41013824884792599</v>
      </c>
      <c r="N69">
        <f>M69/2*$Z$2</f>
        <v>0</v>
      </c>
      <c r="O69">
        <v>54</v>
      </c>
      <c r="P69">
        <f>RANK(O69,O:O,1)/COUNT(O:O)</f>
        <v>0.42857142857142855</v>
      </c>
      <c r="Q69">
        <f>F69+H69+J69+L69+N69</f>
        <v>7.6875</v>
      </c>
      <c r="R69">
        <f>RANK(Q69,Q:Q,1)/COUNT(Q:Q)</f>
        <v>0.11688311688311688</v>
      </c>
      <c r="S69">
        <f>Q69/C69*1000</f>
        <v>1.1826923076923077</v>
      </c>
    </row>
    <row r="70" spans="1:19" x14ac:dyDescent="0.2">
      <c r="A70" t="s">
        <v>39</v>
      </c>
      <c r="B70" t="s">
        <v>40</v>
      </c>
      <c r="C70">
        <v>6400</v>
      </c>
      <c r="D70">
        <v>0</v>
      </c>
      <c r="E70">
        <v>1.3671875</v>
      </c>
      <c r="F70">
        <f>E70/6.25*$V$2</f>
        <v>4.375</v>
      </c>
      <c r="G70">
        <v>3.759765625</v>
      </c>
      <c r="H70">
        <f>G70/6.25*$W$2</f>
        <v>0</v>
      </c>
      <c r="I70">
        <v>6</v>
      </c>
      <c r="J70">
        <f>I70/20*$X$2</f>
        <v>3</v>
      </c>
      <c r="K70">
        <v>2.5384085124434299</v>
      </c>
      <c r="L70">
        <f>K70/4.5*$Y$2</f>
        <v>0</v>
      </c>
      <c r="M70">
        <v>1.390625</v>
      </c>
      <c r="N70">
        <f>M70/2*$Z$2</f>
        <v>0</v>
      </c>
      <c r="O70">
        <v>64</v>
      </c>
      <c r="P70">
        <f>RANK(O70,O:O,1)/COUNT(O:O)</f>
        <v>0.4935064935064935</v>
      </c>
      <c r="Q70">
        <f>F70+H70+J70+L70+N70</f>
        <v>7.375</v>
      </c>
      <c r="R70">
        <f>RANK(Q70,Q:Q,1)/COUNT(Q:Q)</f>
        <v>0.1038961038961039</v>
      </c>
      <c r="S70">
        <f>Q70/C70*1000</f>
        <v>1.15234375</v>
      </c>
    </row>
    <row r="71" spans="1:19" x14ac:dyDescent="0.2">
      <c r="A71" t="s">
        <v>133</v>
      </c>
      <c r="B71" t="s">
        <v>134</v>
      </c>
      <c r="C71">
        <v>7500</v>
      </c>
      <c r="D71">
        <v>0</v>
      </c>
      <c r="E71">
        <v>0.146484375</v>
      </c>
      <c r="F71">
        <f>E71/6.25*$V$2</f>
        <v>0.46875</v>
      </c>
      <c r="G71">
        <v>1.513671875</v>
      </c>
      <c r="H71">
        <f>G71/6.25*$W$2</f>
        <v>0</v>
      </c>
      <c r="I71">
        <v>14.719999999999899</v>
      </c>
      <c r="J71">
        <f>I71/20*$X$2</f>
        <v>7.3599999999999497</v>
      </c>
      <c r="K71">
        <v>4.1285527432126603</v>
      </c>
      <c r="L71">
        <f>K71/4.5*$Y$2</f>
        <v>0</v>
      </c>
      <c r="M71">
        <v>0</v>
      </c>
      <c r="N71">
        <f>M71/2*$Z$2</f>
        <v>0</v>
      </c>
      <c r="O71">
        <v>91</v>
      </c>
      <c r="P71">
        <f>RANK(O71,O:O,1)/COUNT(O:O)</f>
        <v>0.89610389610389607</v>
      </c>
      <c r="Q71">
        <f>F71+H71+J71+L71+N71</f>
        <v>7.8287499999999497</v>
      </c>
      <c r="R71">
        <f>RANK(Q71,Q:Q,1)/COUNT(Q:Q)</f>
        <v>0.12987012987012986</v>
      </c>
      <c r="S71">
        <f>Q71/C71*1000</f>
        <v>1.0438333333333265</v>
      </c>
    </row>
    <row r="72" spans="1:19" x14ac:dyDescent="0.2">
      <c r="A72" t="s">
        <v>85</v>
      </c>
      <c r="B72" t="s">
        <v>86</v>
      </c>
      <c r="C72">
        <v>6500</v>
      </c>
      <c r="D72">
        <v>0</v>
      </c>
      <c r="E72">
        <v>0.732421875</v>
      </c>
      <c r="F72">
        <f>E72/6.25*$V$2</f>
        <v>2.34375</v>
      </c>
      <c r="G72">
        <v>0.5859375</v>
      </c>
      <c r="H72">
        <f>G72/6.25*$W$2</f>
        <v>0</v>
      </c>
      <c r="I72">
        <v>8.8000000000000007</v>
      </c>
      <c r="J72">
        <f>I72/20*$X$2</f>
        <v>4.4000000000000004</v>
      </c>
      <c r="K72">
        <v>0</v>
      </c>
      <c r="L72">
        <f>K72/4.5*$Y$2</f>
        <v>0</v>
      </c>
      <c r="M72">
        <v>0.41013824884792599</v>
      </c>
      <c r="N72">
        <f>M72/2*$Z$2</f>
        <v>0</v>
      </c>
      <c r="O72">
        <v>30.5</v>
      </c>
      <c r="P72">
        <f>RANK(O72,O:O,1)/COUNT(O:O)</f>
        <v>0.32467532467532467</v>
      </c>
      <c r="Q72">
        <f>F72+H72+J72+L72+N72</f>
        <v>6.7437500000000004</v>
      </c>
      <c r="R72">
        <f>RANK(Q72,Q:Q,1)/COUNT(Q:Q)</f>
        <v>7.792207792207792E-2</v>
      </c>
      <c r="S72">
        <f>Q72/C72*1000</f>
        <v>1.0375000000000001</v>
      </c>
    </row>
    <row r="73" spans="1:19" x14ac:dyDescent="0.2">
      <c r="A73" t="s">
        <v>123</v>
      </c>
      <c r="B73" t="s">
        <v>124</v>
      </c>
      <c r="C73">
        <v>6700</v>
      </c>
      <c r="D73">
        <v>0</v>
      </c>
      <c r="E73">
        <v>1.220703125</v>
      </c>
      <c r="F73">
        <f>E73/6.25*$V$2</f>
        <v>3.90625</v>
      </c>
      <c r="G73">
        <v>0.1953125</v>
      </c>
      <c r="H73">
        <f>G73/6.25*$W$2</f>
        <v>0</v>
      </c>
      <c r="I73">
        <v>6</v>
      </c>
      <c r="J73">
        <f>I73/20*$X$2</f>
        <v>3</v>
      </c>
      <c r="K73">
        <v>0.81129807692307598</v>
      </c>
      <c r="L73">
        <f>K73/4.5*$Y$2</f>
        <v>0</v>
      </c>
      <c r="M73">
        <v>0</v>
      </c>
      <c r="N73">
        <f>M73/2*$Z$2</f>
        <v>0</v>
      </c>
      <c r="O73">
        <v>67</v>
      </c>
      <c r="P73">
        <f>RANK(O73,O:O,1)/COUNT(O:O)</f>
        <v>0.51948051948051943</v>
      </c>
      <c r="Q73">
        <f>F73+H73+J73+L73+N73</f>
        <v>6.90625</v>
      </c>
      <c r="R73">
        <f>RANK(Q73,Q:Q,1)/COUNT(Q:Q)</f>
        <v>9.0909090909090912E-2</v>
      </c>
      <c r="S73">
        <f>Q73/C73*1000</f>
        <v>1.0307835820895523</v>
      </c>
    </row>
    <row r="74" spans="1:19" x14ac:dyDescent="0.2">
      <c r="A74" t="s">
        <v>23</v>
      </c>
      <c r="B74" t="s">
        <v>24</v>
      </c>
      <c r="C74">
        <v>6800</v>
      </c>
      <c r="D74">
        <v>0</v>
      </c>
      <c r="E74">
        <v>0.634765625</v>
      </c>
      <c r="F74">
        <f>E74/6.25*$V$2</f>
        <v>2.03125</v>
      </c>
      <c r="G74">
        <v>0.87890625</v>
      </c>
      <c r="H74">
        <f>G74/6.25*$W$2</f>
        <v>0</v>
      </c>
      <c r="I74">
        <v>8.8000000000000007</v>
      </c>
      <c r="J74">
        <f>I74/20*$X$2</f>
        <v>4.4000000000000004</v>
      </c>
      <c r="K74">
        <v>3.4002934106334801</v>
      </c>
      <c r="L74">
        <f>K74/4.5*$Y$2</f>
        <v>0</v>
      </c>
      <c r="M74">
        <v>1.7526641705069099</v>
      </c>
      <c r="N74">
        <f>M74/2*$Z$2</f>
        <v>0</v>
      </c>
      <c r="O74">
        <v>17</v>
      </c>
      <c r="P74">
        <f>RANK(O74,O:O,1)/COUNT(O:O)</f>
        <v>1.2987012987012988E-2</v>
      </c>
      <c r="Q74">
        <f>F74+H74+J74+L74+N74</f>
        <v>6.4312500000000004</v>
      </c>
      <c r="R74">
        <f>RANK(Q74,Q:Q,1)/COUNT(Q:Q)</f>
        <v>6.4935064935064929E-2</v>
      </c>
      <c r="S74">
        <f>Q74/C74*1000</f>
        <v>0.94577205882352944</v>
      </c>
    </row>
    <row r="75" spans="1:19" x14ac:dyDescent="0.2">
      <c r="A75" t="s">
        <v>161</v>
      </c>
      <c r="B75" t="s">
        <v>162</v>
      </c>
      <c r="C75">
        <v>6800</v>
      </c>
      <c r="D75">
        <v>0</v>
      </c>
      <c r="E75">
        <v>0.537109375</v>
      </c>
      <c r="F75">
        <f>E75/6.25*$V$2</f>
        <v>1.71875</v>
      </c>
      <c r="G75">
        <v>0.29296875</v>
      </c>
      <c r="H75">
        <f>G75/6.25*$W$2</f>
        <v>0</v>
      </c>
      <c r="I75">
        <v>8.8000000000000007</v>
      </c>
      <c r="J75">
        <f>I75/20*$X$2</f>
        <v>4.4000000000000004</v>
      </c>
      <c r="K75">
        <v>0</v>
      </c>
      <c r="L75">
        <f>K75/4.5*$Y$2</f>
        <v>0</v>
      </c>
      <c r="M75">
        <v>0</v>
      </c>
      <c r="N75">
        <f>M75/2*$Z$2</f>
        <v>0</v>
      </c>
      <c r="O75">
        <v>73</v>
      </c>
      <c r="P75">
        <f>RANK(O75,O:O,1)/COUNT(O:O)</f>
        <v>0.61038961038961037</v>
      </c>
      <c r="Q75">
        <f>F75+H75+J75+L75+N75</f>
        <v>6.1187500000000004</v>
      </c>
      <c r="R75">
        <f>RANK(Q75,Q:Q,1)/COUNT(Q:Q)</f>
        <v>5.1948051948051951E-2</v>
      </c>
      <c r="S75">
        <f>Q75/C75*1000</f>
        <v>0.8998161764705882</v>
      </c>
    </row>
    <row r="76" spans="1:19" x14ac:dyDescent="0.2">
      <c r="A76" t="s">
        <v>65</v>
      </c>
      <c r="B76" t="s">
        <v>66</v>
      </c>
      <c r="C76">
        <v>6300</v>
      </c>
      <c r="D76">
        <v>0</v>
      </c>
      <c r="E76">
        <v>1.171875</v>
      </c>
      <c r="F76">
        <f>E76/6.25*$V$2</f>
        <v>3.75</v>
      </c>
      <c r="G76">
        <v>0.341796875</v>
      </c>
      <c r="H76">
        <f>G76/6.25*$W$2</f>
        <v>0</v>
      </c>
      <c r="I76">
        <v>3.04</v>
      </c>
      <c r="J76">
        <f>I76/20*$X$2</f>
        <v>1.52</v>
      </c>
      <c r="K76">
        <v>0.81129807692307598</v>
      </c>
      <c r="L76">
        <f>K76/4.5*$Y$2</f>
        <v>0</v>
      </c>
      <c r="M76">
        <v>0.41013824884792599</v>
      </c>
      <c r="N76">
        <f>M76/2*$Z$2</f>
        <v>0</v>
      </c>
      <c r="O76">
        <v>55</v>
      </c>
      <c r="P76">
        <f>RANK(O76,O:O,1)/COUNT(O:O)</f>
        <v>0.44155844155844154</v>
      </c>
      <c r="Q76">
        <f>F76+H76+J76+L76+N76</f>
        <v>5.27</v>
      </c>
      <c r="R76">
        <f>RANK(Q76,Q:Q,1)/COUNT(Q:Q)</f>
        <v>3.896103896103896E-2</v>
      </c>
      <c r="S76">
        <f>Q76/C76*1000</f>
        <v>0.83650793650793642</v>
      </c>
    </row>
    <row r="77" spans="1:19" x14ac:dyDescent="0.2">
      <c r="A77" t="s">
        <v>69</v>
      </c>
      <c r="B77" t="s">
        <v>70</v>
      </c>
      <c r="C77">
        <v>6500</v>
      </c>
      <c r="D77">
        <v>0</v>
      </c>
      <c r="E77">
        <v>0.87890625</v>
      </c>
      <c r="F77">
        <f>E77/6.25*$V$2</f>
        <v>2.8125</v>
      </c>
      <c r="G77">
        <v>1.26953125</v>
      </c>
      <c r="H77">
        <f>G77/6.25*$W$2</f>
        <v>0</v>
      </c>
      <c r="I77">
        <v>3.84</v>
      </c>
      <c r="J77">
        <f>I77/20*$X$2</f>
        <v>1.92</v>
      </c>
      <c r="K77">
        <v>0.81129807692307598</v>
      </c>
      <c r="L77">
        <f>K77/4.5*$Y$2</f>
        <v>0</v>
      </c>
      <c r="M77">
        <v>0.41013824884792599</v>
      </c>
      <c r="N77">
        <f>M77/2*$Z$2</f>
        <v>0</v>
      </c>
      <c r="O77">
        <v>71.5</v>
      </c>
      <c r="P77">
        <f>RANK(O77,O:O,1)/COUNT(O:O)</f>
        <v>0.58441558441558439</v>
      </c>
      <c r="Q77">
        <f>F77+H77+J77+L77+N77</f>
        <v>4.7324999999999999</v>
      </c>
      <c r="R77">
        <f>RANK(Q77,Q:Q,1)/COUNT(Q:Q)</f>
        <v>2.5974025974025976E-2</v>
      </c>
      <c r="S77">
        <f>Q77/C77*1000</f>
        <v>0.72807692307692307</v>
      </c>
    </row>
    <row r="78" spans="1:19" x14ac:dyDescent="0.2">
      <c r="A78" t="s">
        <v>141</v>
      </c>
      <c r="B78" t="s">
        <v>142</v>
      </c>
      <c r="C78">
        <v>6300</v>
      </c>
      <c r="D78">
        <v>0</v>
      </c>
      <c r="E78">
        <v>0.390625</v>
      </c>
      <c r="F78">
        <f>E78/6.25*$V$2</f>
        <v>1.25</v>
      </c>
      <c r="G78">
        <v>0.927734375</v>
      </c>
      <c r="H78">
        <f>G78/6.25*$W$2</f>
        <v>0</v>
      </c>
      <c r="I78">
        <v>2.08</v>
      </c>
      <c r="J78">
        <f>I78/20*$X$2</f>
        <v>1.04</v>
      </c>
      <c r="K78">
        <v>3.5336008201357401</v>
      </c>
      <c r="L78">
        <f>K78/4.5*$Y$2</f>
        <v>0</v>
      </c>
      <c r="M78">
        <v>0</v>
      </c>
      <c r="N78">
        <f>M78/2*$Z$2</f>
        <v>0</v>
      </c>
      <c r="O78">
        <v>78</v>
      </c>
      <c r="P78">
        <f>RANK(O78,O:O,1)/COUNT(O:O)</f>
        <v>0.68831168831168832</v>
      </c>
      <c r="Q78">
        <f>F78+H78+J78+L78+N78</f>
        <v>2.29</v>
      </c>
      <c r="R78">
        <f>RANK(Q78,Q:Q,1)/COUNT(Q:Q)</f>
        <v>1.2987012987012988E-2</v>
      </c>
      <c r="S78">
        <f>Q78/C78*1000</f>
        <v>0.36349206349206348</v>
      </c>
    </row>
  </sheetData>
  <autoFilter ref="A1:S1">
    <sortState xmlns:xlrd2="http://schemas.microsoft.com/office/spreadsheetml/2017/richdata2" ref="A2:S78">
      <sortCondition descending="1" ref="S1:S78"/>
    </sortState>
  </autoFilter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8"/>
  <sheetViews>
    <sheetView workbookViewId="0">
      <selection activeCell="I12" sqref="I12"/>
    </sheetView>
  </sheetViews>
  <sheetFormatPr baseColWidth="10" defaultRowHeight="16" x14ac:dyDescent="0.2"/>
  <cols>
    <col min="1" max="1" width="31.33203125" bestFit="1" customWidth="1"/>
    <col min="2" max="2" width="20.33203125" customWidth="1"/>
    <col min="4" max="4" width="0" hidden="1" customWidth="1"/>
    <col min="10" max="10" width="22.33203125" customWidth="1"/>
    <col min="11" max="11" width="1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163</v>
      </c>
      <c r="E1" t="s">
        <v>169</v>
      </c>
      <c r="F1" t="s">
        <v>164</v>
      </c>
    </row>
    <row r="2" spans="1:18" x14ac:dyDescent="0.2">
      <c r="A2" t="s">
        <v>25</v>
      </c>
      <c r="B2" t="s">
        <v>26</v>
      </c>
      <c r="C2">
        <v>11000</v>
      </c>
      <c r="D2">
        <v>91</v>
      </c>
      <c r="E2">
        <v>38.912000000000006</v>
      </c>
      <c r="F2">
        <v>3.5374545454545459</v>
      </c>
      <c r="J2" s="2" t="s">
        <v>175</v>
      </c>
      <c r="K2" s="2" t="s">
        <v>2</v>
      </c>
      <c r="L2" s="2" t="s">
        <v>163</v>
      </c>
      <c r="M2" s="2" t="s">
        <v>176</v>
      </c>
      <c r="O2" t="s">
        <v>175</v>
      </c>
      <c r="P2" t="s">
        <v>2</v>
      </c>
      <c r="Q2" t="s">
        <v>163</v>
      </c>
      <c r="R2" t="s">
        <v>176</v>
      </c>
    </row>
    <row r="3" spans="1:18" x14ac:dyDescent="0.2">
      <c r="A3" t="s">
        <v>157</v>
      </c>
      <c r="B3" t="s">
        <v>158</v>
      </c>
      <c r="C3">
        <v>11200</v>
      </c>
      <c r="D3">
        <v>81</v>
      </c>
      <c r="E3">
        <v>37.849500000000006</v>
      </c>
      <c r="F3">
        <v>3.379419642857143</v>
      </c>
      <c r="J3" s="2" t="s">
        <v>25</v>
      </c>
      <c r="K3" s="2">
        <f>VLOOKUP(J3,A:F,3,0)</f>
        <v>11000</v>
      </c>
      <c r="L3" s="2">
        <f>VLOOKUP(J3,A:F,5,0)</f>
        <v>38.912000000000006</v>
      </c>
      <c r="M3" s="2">
        <f>VLOOKUP(J3,A:F,4,0)</f>
        <v>91</v>
      </c>
      <c r="O3" t="s">
        <v>25</v>
      </c>
      <c r="P3">
        <v>11000</v>
      </c>
      <c r="Q3">
        <v>38.912000000000006</v>
      </c>
      <c r="R3">
        <v>91</v>
      </c>
    </row>
    <row r="4" spans="1:18" x14ac:dyDescent="0.2">
      <c r="A4" t="s">
        <v>51</v>
      </c>
      <c r="B4" t="s">
        <v>52</v>
      </c>
      <c r="C4">
        <v>9900</v>
      </c>
      <c r="D4">
        <v>33</v>
      </c>
      <c r="E4">
        <v>37.545562500000003</v>
      </c>
      <c r="F4">
        <v>3.792481060606061</v>
      </c>
      <c r="J4" t="s">
        <v>31</v>
      </c>
      <c r="K4" s="2">
        <f t="shared" ref="K4:K8" si="0">VLOOKUP(J4,A:F,3,0)</f>
        <v>6800</v>
      </c>
      <c r="L4" s="2">
        <f t="shared" ref="L4:L8" si="1">VLOOKUP(J4,A:F,5,0)</f>
        <v>23.47625</v>
      </c>
      <c r="M4" s="2">
        <f t="shared" ref="M4:M8" si="2">VLOOKUP(J4,A:F,4,0)</f>
        <v>56.5</v>
      </c>
      <c r="O4" t="s">
        <v>109</v>
      </c>
      <c r="P4">
        <v>8900</v>
      </c>
      <c r="Q4">
        <v>36.667187499999997</v>
      </c>
      <c r="R4">
        <v>55</v>
      </c>
    </row>
    <row r="5" spans="1:18" x14ac:dyDescent="0.2">
      <c r="A5" t="s">
        <v>151</v>
      </c>
      <c r="B5" t="s">
        <v>152</v>
      </c>
      <c r="C5">
        <v>9400</v>
      </c>
      <c r="D5">
        <v>81</v>
      </c>
      <c r="E5">
        <v>37.062375000000003</v>
      </c>
      <c r="F5">
        <v>3.9428058510638304</v>
      </c>
      <c r="J5" t="s">
        <v>79</v>
      </c>
      <c r="K5" s="2">
        <f t="shared" si="0"/>
        <v>6800</v>
      </c>
      <c r="L5" s="2">
        <f t="shared" si="1"/>
        <v>20.1721875</v>
      </c>
      <c r="M5" s="2">
        <f t="shared" si="2"/>
        <v>75</v>
      </c>
      <c r="O5" t="s">
        <v>147</v>
      </c>
      <c r="P5">
        <v>7600</v>
      </c>
      <c r="Q5">
        <v>29.73887499999989</v>
      </c>
      <c r="R5">
        <v>82.5</v>
      </c>
    </row>
    <row r="6" spans="1:18" x14ac:dyDescent="0.2">
      <c r="A6" t="s">
        <v>59</v>
      </c>
      <c r="B6" t="s">
        <v>60</v>
      </c>
      <c r="C6">
        <v>9600</v>
      </c>
      <c r="D6">
        <v>23</v>
      </c>
      <c r="E6">
        <v>37.015937499999893</v>
      </c>
      <c r="F6">
        <v>3.8558268229166557</v>
      </c>
      <c r="J6" t="s">
        <v>151</v>
      </c>
      <c r="K6" s="2">
        <f t="shared" si="0"/>
        <v>9400</v>
      </c>
      <c r="L6" s="2">
        <f t="shared" si="1"/>
        <v>37.062375000000003</v>
      </c>
      <c r="M6" s="2">
        <f t="shared" si="2"/>
        <v>81</v>
      </c>
      <c r="O6" t="s">
        <v>15</v>
      </c>
      <c r="P6">
        <v>7700</v>
      </c>
      <c r="Q6">
        <v>34.902312500000001</v>
      </c>
      <c r="R6">
        <v>78.5</v>
      </c>
    </row>
    <row r="7" spans="1:18" x14ac:dyDescent="0.2">
      <c r="A7" t="s">
        <v>21</v>
      </c>
      <c r="B7" t="s">
        <v>22</v>
      </c>
      <c r="C7">
        <v>10200</v>
      </c>
      <c r="D7">
        <v>97.5</v>
      </c>
      <c r="E7">
        <v>37.011062500000001</v>
      </c>
      <c r="F7">
        <v>3.6285355392156866</v>
      </c>
      <c r="J7" t="s">
        <v>15</v>
      </c>
      <c r="K7" s="2">
        <f t="shared" si="0"/>
        <v>7700</v>
      </c>
      <c r="L7" s="2">
        <f t="shared" si="1"/>
        <v>34.902312500000001</v>
      </c>
      <c r="M7" s="2">
        <f t="shared" si="2"/>
        <v>78.5</v>
      </c>
      <c r="O7" t="s">
        <v>137</v>
      </c>
      <c r="P7">
        <v>7400</v>
      </c>
      <c r="Q7">
        <v>30.087624999999999</v>
      </c>
      <c r="R7">
        <v>30.5</v>
      </c>
    </row>
    <row r="8" spans="1:18" x14ac:dyDescent="0.2">
      <c r="A8" t="s">
        <v>33</v>
      </c>
      <c r="B8" t="s">
        <v>34</v>
      </c>
      <c r="C8">
        <v>10400</v>
      </c>
      <c r="D8">
        <v>28.5</v>
      </c>
      <c r="E8">
        <v>36.967874999999999</v>
      </c>
      <c r="F8">
        <v>3.5546033653846152</v>
      </c>
      <c r="J8" t="s">
        <v>149</v>
      </c>
      <c r="K8" s="2">
        <f t="shared" si="0"/>
        <v>8300</v>
      </c>
      <c r="L8" s="2">
        <f t="shared" si="1"/>
        <v>33.979124999999996</v>
      </c>
      <c r="M8" s="2">
        <f t="shared" si="2"/>
        <v>26</v>
      </c>
      <c r="O8" t="s">
        <v>121</v>
      </c>
      <c r="P8">
        <v>7300</v>
      </c>
      <c r="Q8">
        <v>29.350187499999997</v>
      </c>
      <c r="R8">
        <v>26</v>
      </c>
    </row>
    <row r="9" spans="1:18" x14ac:dyDescent="0.2">
      <c r="A9" t="s">
        <v>109</v>
      </c>
      <c r="B9" t="s">
        <v>110</v>
      </c>
      <c r="C9">
        <v>8900</v>
      </c>
      <c r="D9">
        <v>55</v>
      </c>
      <c r="E9">
        <v>36.667187499999997</v>
      </c>
      <c r="F9">
        <v>4.1199087078651688</v>
      </c>
      <c r="K9" s="3">
        <f>SUM(K3:K8)</f>
        <v>50000</v>
      </c>
      <c r="L9" s="3">
        <f>SUM(L3:L8)</f>
        <v>188.50425000000001</v>
      </c>
      <c r="M9" s="3">
        <f>SUM(M3:M8)</f>
        <v>408</v>
      </c>
      <c r="P9">
        <v>49900</v>
      </c>
      <c r="Q9">
        <v>199.65818749999991</v>
      </c>
      <c r="R9">
        <v>363.5</v>
      </c>
    </row>
    <row r="10" spans="1:18" x14ac:dyDescent="0.2">
      <c r="A10" t="s">
        <v>27</v>
      </c>
      <c r="B10" t="s">
        <v>28</v>
      </c>
      <c r="C10">
        <v>10000</v>
      </c>
      <c r="D10">
        <v>129</v>
      </c>
      <c r="E10">
        <v>36.393437499999997</v>
      </c>
      <c r="F10">
        <v>3.6393437499999997</v>
      </c>
    </row>
    <row r="11" spans="1:18" x14ac:dyDescent="0.2">
      <c r="A11" t="s">
        <v>45</v>
      </c>
      <c r="B11" t="s">
        <v>46</v>
      </c>
      <c r="C11">
        <v>8800</v>
      </c>
      <c r="D11">
        <v>21.5</v>
      </c>
      <c r="E11">
        <v>36.268749999999997</v>
      </c>
      <c r="F11">
        <v>4.1214488636363633</v>
      </c>
    </row>
    <row r="12" spans="1:18" x14ac:dyDescent="0.2">
      <c r="A12" t="s">
        <v>155</v>
      </c>
      <c r="B12" t="s">
        <v>156</v>
      </c>
      <c r="C12">
        <v>9500</v>
      </c>
      <c r="D12">
        <v>88</v>
      </c>
      <c r="E12">
        <v>35.335812500000003</v>
      </c>
      <c r="F12">
        <v>3.7195592105263158</v>
      </c>
    </row>
    <row r="13" spans="1:18" x14ac:dyDescent="0.2">
      <c r="A13" t="s">
        <v>101</v>
      </c>
      <c r="B13" t="s">
        <v>102</v>
      </c>
      <c r="C13">
        <v>8700</v>
      </c>
      <c r="D13">
        <v>38</v>
      </c>
      <c r="E13">
        <v>35.206249999999997</v>
      </c>
      <c r="F13">
        <v>4.0466954022988499</v>
      </c>
    </row>
    <row r="14" spans="1:18" x14ac:dyDescent="0.2">
      <c r="A14" t="s">
        <v>15</v>
      </c>
      <c r="B14" t="s">
        <v>16</v>
      </c>
      <c r="C14">
        <v>7700</v>
      </c>
      <c r="D14">
        <v>78.5</v>
      </c>
      <c r="E14">
        <v>34.902312500000001</v>
      </c>
      <c r="F14">
        <v>4.5327678571428578</v>
      </c>
    </row>
    <row r="15" spans="1:18" x14ac:dyDescent="0.2">
      <c r="A15" t="s">
        <v>149</v>
      </c>
      <c r="B15" t="s">
        <v>150</v>
      </c>
      <c r="C15">
        <v>8300</v>
      </c>
      <c r="D15">
        <v>26</v>
      </c>
      <c r="E15">
        <v>33.979124999999996</v>
      </c>
      <c r="F15">
        <v>4.093870481927711</v>
      </c>
    </row>
    <row r="16" spans="1:18" x14ac:dyDescent="0.2">
      <c r="A16" t="s">
        <v>41</v>
      </c>
      <c r="B16" t="s">
        <v>42</v>
      </c>
      <c r="C16">
        <v>9000</v>
      </c>
      <c r="D16">
        <v>67</v>
      </c>
      <c r="E16">
        <v>33.707000000000001</v>
      </c>
      <c r="F16">
        <v>3.7452222222222225</v>
      </c>
    </row>
    <row r="17" spans="1:6" x14ac:dyDescent="0.2">
      <c r="A17" t="s">
        <v>131</v>
      </c>
      <c r="B17" t="s">
        <v>132</v>
      </c>
      <c r="C17">
        <v>8600</v>
      </c>
      <c r="D17">
        <v>96</v>
      </c>
      <c r="E17">
        <v>33.441375000000001</v>
      </c>
      <c r="F17">
        <v>3.8885319767441864</v>
      </c>
    </row>
    <row r="18" spans="1:6" x14ac:dyDescent="0.2">
      <c r="A18" t="s">
        <v>113</v>
      </c>
      <c r="B18" t="s">
        <v>114</v>
      </c>
      <c r="C18">
        <v>9200</v>
      </c>
      <c r="D18">
        <v>71.5</v>
      </c>
      <c r="E18">
        <v>32.777312500000001</v>
      </c>
      <c r="F18">
        <v>3.5627513586956523</v>
      </c>
    </row>
    <row r="19" spans="1:6" x14ac:dyDescent="0.2">
      <c r="A19" t="s">
        <v>19</v>
      </c>
      <c r="B19" t="s">
        <v>20</v>
      </c>
      <c r="C19">
        <v>7900</v>
      </c>
      <c r="D19">
        <v>32.5</v>
      </c>
      <c r="E19">
        <v>32.252562499999996</v>
      </c>
      <c r="F19">
        <v>4.0826028481012653</v>
      </c>
    </row>
    <row r="20" spans="1:6" x14ac:dyDescent="0.2">
      <c r="A20" t="s">
        <v>93</v>
      </c>
      <c r="B20" t="s">
        <v>94</v>
      </c>
      <c r="C20">
        <v>9100</v>
      </c>
      <c r="D20">
        <v>74</v>
      </c>
      <c r="E20">
        <v>31.714812500000001</v>
      </c>
      <c r="F20">
        <v>3.4851442307692309</v>
      </c>
    </row>
    <row r="21" spans="1:6" x14ac:dyDescent="0.2">
      <c r="A21" t="s">
        <v>115</v>
      </c>
      <c r="B21" t="s">
        <v>116</v>
      </c>
      <c r="C21">
        <v>7800</v>
      </c>
      <c r="D21">
        <v>22.5</v>
      </c>
      <c r="E21">
        <v>31.05725</v>
      </c>
      <c r="F21">
        <v>3.9816987179487175</v>
      </c>
    </row>
    <row r="22" spans="1:6" x14ac:dyDescent="0.2">
      <c r="A22" t="s">
        <v>143</v>
      </c>
      <c r="B22" t="s">
        <v>144</v>
      </c>
      <c r="C22">
        <v>8200</v>
      </c>
      <c r="D22">
        <v>96.5</v>
      </c>
      <c r="E22">
        <v>30.9244375</v>
      </c>
      <c r="F22">
        <v>3.7712728658536587</v>
      </c>
    </row>
    <row r="23" spans="1:6" x14ac:dyDescent="0.2">
      <c r="A23" t="s">
        <v>47</v>
      </c>
      <c r="B23" t="s">
        <v>48</v>
      </c>
      <c r="C23">
        <v>8100</v>
      </c>
      <c r="D23">
        <v>20.5</v>
      </c>
      <c r="E23">
        <v>30.526</v>
      </c>
      <c r="F23">
        <v>3.768641975308642</v>
      </c>
    </row>
    <row r="24" spans="1:6" x14ac:dyDescent="0.2">
      <c r="A24" t="s">
        <v>137</v>
      </c>
      <c r="B24" t="s">
        <v>138</v>
      </c>
      <c r="C24">
        <v>7400</v>
      </c>
      <c r="D24">
        <v>30.5</v>
      </c>
      <c r="E24">
        <v>30.087624999999999</v>
      </c>
      <c r="F24">
        <v>4.0658952702702704</v>
      </c>
    </row>
    <row r="25" spans="1:6" x14ac:dyDescent="0.2">
      <c r="A25" t="s">
        <v>147</v>
      </c>
      <c r="B25" t="s">
        <v>148</v>
      </c>
      <c r="C25">
        <v>7600</v>
      </c>
      <c r="D25">
        <v>82.5</v>
      </c>
      <c r="E25">
        <v>29.73887499999989</v>
      </c>
      <c r="F25">
        <v>3.9130098684210384</v>
      </c>
    </row>
    <row r="26" spans="1:6" x14ac:dyDescent="0.2">
      <c r="A26" t="s">
        <v>29</v>
      </c>
      <c r="B26" t="s">
        <v>30</v>
      </c>
      <c r="C26">
        <v>7700</v>
      </c>
      <c r="D26">
        <v>53.5</v>
      </c>
      <c r="E26">
        <v>29.689187499999999</v>
      </c>
      <c r="F26">
        <v>3.8557386363636361</v>
      </c>
    </row>
    <row r="27" spans="1:6" x14ac:dyDescent="0.2">
      <c r="A27" t="s">
        <v>121</v>
      </c>
      <c r="B27" t="s">
        <v>122</v>
      </c>
      <c r="C27">
        <v>7300</v>
      </c>
      <c r="D27">
        <v>26</v>
      </c>
      <c r="E27">
        <v>29.350187499999997</v>
      </c>
      <c r="F27">
        <v>4.0205736301369859</v>
      </c>
    </row>
    <row r="28" spans="1:6" x14ac:dyDescent="0.2">
      <c r="A28" t="s">
        <v>139</v>
      </c>
      <c r="B28" t="s">
        <v>140</v>
      </c>
      <c r="C28">
        <v>7300</v>
      </c>
      <c r="D28">
        <v>120.5</v>
      </c>
      <c r="E28">
        <v>28.951749999999997</v>
      </c>
      <c r="F28">
        <v>3.9659931506849309</v>
      </c>
    </row>
    <row r="29" spans="1:6" x14ac:dyDescent="0.2">
      <c r="A29" t="s">
        <v>153</v>
      </c>
      <c r="B29" t="s">
        <v>154</v>
      </c>
      <c r="C29">
        <v>7500</v>
      </c>
      <c r="D29">
        <v>78</v>
      </c>
      <c r="E29">
        <v>28.818937499999997</v>
      </c>
      <c r="F29">
        <v>3.8425249999999993</v>
      </c>
    </row>
    <row r="30" spans="1:6" x14ac:dyDescent="0.2">
      <c r="A30" t="s">
        <v>111</v>
      </c>
      <c r="B30" t="s">
        <v>112</v>
      </c>
      <c r="C30">
        <v>7400</v>
      </c>
      <c r="D30">
        <v>66.5</v>
      </c>
      <c r="E30">
        <v>28.54356249999989</v>
      </c>
      <c r="F30">
        <v>3.8572381756756609</v>
      </c>
    </row>
    <row r="31" spans="1:6" x14ac:dyDescent="0.2">
      <c r="A31" t="s">
        <v>95</v>
      </c>
      <c r="B31" t="s">
        <v>96</v>
      </c>
      <c r="C31">
        <v>7700</v>
      </c>
      <c r="D31">
        <v>28</v>
      </c>
      <c r="E31">
        <v>28.41074999999989</v>
      </c>
      <c r="F31">
        <v>3.6897077922077779</v>
      </c>
    </row>
    <row r="32" spans="1:6" x14ac:dyDescent="0.2">
      <c r="A32" t="s">
        <v>53</v>
      </c>
      <c r="B32" t="s">
        <v>54</v>
      </c>
      <c r="C32">
        <v>8400</v>
      </c>
      <c r="D32">
        <v>25.5</v>
      </c>
      <c r="E32">
        <v>27.863250000000001</v>
      </c>
      <c r="F32">
        <v>3.3170535714285716</v>
      </c>
    </row>
    <row r="33" spans="1:6" x14ac:dyDescent="0.2">
      <c r="A33" t="s">
        <v>117</v>
      </c>
      <c r="B33" t="s">
        <v>118</v>
      </c>
      <c r="C33">
        <v>8500</v>
      </c>
      <c r="D33">
        <v>85</v>
      </c>
      <c r="E33">
        <v>27.597625000000001</v>
      </c>
      <c r="F33">
        <v>3.246779411764706</v>
      </c>
    </row>
    <row r="34" spans="1:6" x14ac:dyDescent="0.2">
      <c r="A34" t="s">
        <v>57</v>
      </c>
      <c r="B34" t="s">
        <v>58</v>
      </c>
      <c r="C34">
        <v>7100</v>
      </c>
      <c r="D34">
        <v>25</v>
      </c>
      <c r="E34">
        <v>26.398125</v>
      </c>
      <c r="F34">
        <v>3.7180457746478872</v>
      </c>
    </row>
    <row r="35" spans="1:6" x14ac:dyDescent="0.2">
      <c r="A35" t="s">
        <v>105</v>
      </c>
      <c r="B35" t="s">
        <v>106</v>
      </c>
      <c r="C35">
        <v>7000</v>
      </c>
      <c r="D35">
        <v>22</v>
      </c>
      <c r="E35">
        <v>26.162687499999997</v>
      </c>
      <c r="F35">
        <v>3.7375267857142855</v>
      </c>
    </row>
    <row r="36" spans="1:6" x14ac:dyDescent="0.2">
      <c r="A36" t="s">
        <v>119</v>
      </c>
      <c r="B36" t="s">
        <v>120</v>
      </c>
      <c r="C36">
        <v>7200</v>
      </c>
      <c r="D36">
        <v>78.5</v>
      </c>
      <c r="E36">
        <v>26.1325</v>
      </c>
      <c r="F36">
        <v>3.6295138888888889</v>
      </c>
    </row>
    <row r="37" spans="1:6" x14ac:dyDescent="0.2">
      <c r="A37" t="s">
        <v>37</v>
      </c>
      <c r="B37" t="s">
        <v>38</v>
      </c>
      <c r="C37">
        <v>7500</v>
      </c>
      <c r="D37">
        <v>22</v>
      </c>
      <c r="E37">
        <v>25.365812499999997</v>
      </c>
      <c r="F37">
        <v>3.3821083333333331</v>
      </c>
    </row>
    <row r="38" spans="1:6" x14ac:dyDescent="0.2">
      <c r="A38" t="s">
        <v>35</v>
      </c>
      <c r="B38" t="s">
        <v>36</v>
      </c>
      <c r="C38">
        <v>7000</v>
      </c>
      <c r="D38">
        <v>82.5</v>
      </c>
      <c r="E38">
        <v>24.701749999999997</v>
      </c>
      <c r="F38">
        <v>3.5288214285714279</v>
      </c>
    </row>
    <row r="39" spans="1:6" x14ac:dyDescent="0.2">
      <c r="A39" t="s">
        <v>17</v>
      </c>
      <c r="B39" t="s">
        <v>18</v>
      </c>
      <c r="C39">
        <v>7600</v>
      </c>
      <c r="D39">
        <v>33.5</v>
      </c>
      <c r="E39">
        <v>24.69199999999989</v>
      </c>
      <c r="F39">
        <v>3.2489473684210384</v>
      </c>
    </row>
    <row r="40" spans="1:6" x14ac:dyDescent="0.2">
      <c r="A40" t="s">
        <v>81</v>
      </c>
      <c r="B40" t="s">
        <v>82</v>
      </c>
      <c r="C40">
        <v>7000</v>
      </c>
      <c r="D40">
        <v>24</v>
      </c>
      <c r="E40">
        <v>24.273125</v>
      </c>
      <c r="F40">
        <v>3.4675892857142858</v>
      </c>
    </row>
    <row r="41" spans="1:6" x14ac:dyDescent="0.2">
      <c r="A41" t="s">
        <v>107</v>
      </c>
      <c r="B41" t="s">
        <v>108</v>
      </c>
      <c r="C41">
        <v>7200</v>
      </c>
      <c r="D41">
        <v>73</v>
      </c>
      <c r="E41">
        <v>24.1403125</v>
      </c>
      <c r="F41">
        <v>3.3528211805555554</v>
      </c>
    </row>
    <row r="42" spans="1:6" x14ac:dyDescent="0.2">
      <c r="A42" t="s">
        <v>11</v>
      </c>
      <c r="B42" t="s">
        <v>12</v>
      </c>
      <c r="C42">
        <v>7400</v>
      </c>
      <c r="D42">
        <v>76.5</v>
      </c>
      <c r="E42">
        <v>24.037687499999997</v>
      </c>
      <c r="F42">
        <v>3.2483361486486482</v>
      </c>
    </row>
    <row r="43" spans="1:6" x14ac:dyDescent="0.2">
      <c r="A43" t="s">
        <v>49</v>
      </c>
      <c r="B43" t="s">
        <v>50</v>
      </c>
      <c r="C43">
        <v>7200</v>
      </c>
      <c r="D43">
        <v>90</v>
      </c>
      <c r="E43">
        <v>23.741875</v>
      </c>
      <c r="F43">
        <v>3.2974826388888889</v>
      </c>
    </row>
    <row r="44" spans="1:6" x14ac:dyDescent="0.2">
      <c r="A44" t="s">
        <v>135</v>
      </c>
      <c r="B44" t="s">
        <v>136</v>
      </c>
      <c r="C44">
        <v>7300</v>
      </c>
      <c r="D44">
        <v>91</v>
      </c>
      <c r="E44">
        <v>23.506437499999997</v>
      </c>
      <c r="F44">
        <v>3.220059931506849</v>
      </c>
    </row>
    <row r="45" spans="1:6" x14ac:dyDescent="0.2">
      <c r="A45" t="s">
        <v>31</v>
      </c>
      <c r="B45" t="s">
        <v>32</v>
      </c>
      <c r="C45">
        <v>6800</v>
      </c>
      <c r="D45">
        <v>56.5</v>
      </c>
      <c r="E45">
        <v>23.47625</v>
      </c>
      <c r="F45">
        <v>3.4523897058823532</v>
      </c>
    </row>
    <row r="46" spans="1:6" x14ac:dyDescent="0.2">
      <c r="A46" t="s">
        <v>99</v>
      </c>
      <c r="B46" t="s">
        <v>100</v>
      </c>
      <c r="C46">
        <v>7100</v>
      </c>
      <c r="D46">
        <v>87.5</v>
      </c>
      <c r="E46">
        <v>23.3434375</v>
      </c>
      <c r="F46">
        <v>3.2878080985915492</v>
      </c>
    </row>
    <row r="47" spans="1:6" x14ac:dyDescent="0.2">
      <c r="A47" t="s">
        <v>43</v>
      </c>
      <c r="B47" t="s">
        <v>44</v>
      </c>
      <c r="C47">
        <v>7400</v>
      </c>
      <c r="D47">
        <v>20.5</v>
      </c>
      <c r="E47">
        <v>23.23106249999989</v>
      </c>
      <c r="F47">
        <v>3.1393327702702556</v>
      </c>
    </row>
    <row r="48" spans="1:6" x14ac:dyDescent="0.2">
      <c r="A48" t="s">
        <v>103</v>
      </c>
      <c r="B48" t="s">
        <v>104</v>
      </c>
      <c r="C48">
        <v>7100</v>
      </c>
      <c r="D48">
        <v>24.5</v>
      </c>
      <c r="E48">
        <v>22.709562499999997</v>
      </c>
      <c r="F48">
        <v>3.1985299295774645</v>
      </c>
    </row>
    <row r="49" spans="1:6" x14ac:dyDescent="0.2">
      <c r="A49" t="s">
        <v>73</v>
      </c>
      <c r="B49" t="s">
        <v>74</v>
      </c>
      <c r="C49">
        <v>7300</v>
      </c>
      <c r="D49">
        <v>25</v>
      </c>
      <c r="E49">
        <v>22.2809375</v>
      </c>
      <c r="F49">
        <v>3.0521832191780822</v>
      </c>
    </row>
    <row r="50" spans="1:6" x14ac:dyDescent="0.2">
      <c r="A50" t="s">
        <v>87</v>
      </c>
      <c r="B50" t="s">
        <v>88</v>
      </c>
      <c r="C50">
        <v>7600</v>
      </c>
      <c r="D50">
        <v>78.5</v>
      </c>
      <c r="E50">
        <v>21.23887499999989</v>
      </c>
      <c r="F50">
        <v>2.7945888157894592</v>
      </c>
    </row>
    <row r="51" spans="1:6" x14ac:dyDescent="0.2">
      <c r="A51" t="s">
        <v>79</v>
      </c>
      <c r="B51" t="s">
        <v>80</v>
      </c>
      <c r="C51">
        <v>6800</v>
      </c>
      <c r="D51">
        <v>75</v>
      </c>
      <c r="E51">
        <v>20.1721875</v>
      </c>
      <c r="F51">
        <v>2.9664981617647062</v>
      </c>
    </row>
    <row r="52" spans="1:6" x14ac:dyDescent="0.2">
      <c r="A52" t="s">
        <v>55</v>
      </c>
      <c r="B52" t="s">
        <v>56</v>
      </c>
      <c r="C52">
        <v>7100</v>
      </c>
      <c r="D52">
        <v>29.5</v>
      </c>
      <c r="E52">
        <v>20.039375</v>
      </c>
      <c r="F52">
        <v>2.8224471830985913</v>
      </c>
    </row>
    <row r="53" spans="1:6" x14ac:dyDescent="0.2">
      <c r="A53" t="s">
        <v>71</v>
      </c>
      <c r="B53" t="s">
        <v>72</v>
      </c>
      <c r="C53">
        <v>6800</v>
      </c>
      <c r="D53">
        <v>85.5</v>
      </c>
      <c r="E53">
        <v>19.3753125</v>
      </c>
      <c r="F53">
        <v>2.8493106617647057</v>
      </c>
    </row>
    <row r="54" spans="1:6" x14ac:dyDescent="0.2">
      <c r="A54" t="s">
        <v>127</v>
      </c>
      <c r="B54" t="s">
        <v>128</v>
      </c>
      <c r="C54">
        <v>6900</v>
      </c>
      <c r="D54">
        <v>18.5</v>
      </c>
      <c r="E54">
        <v>19.256437499999997</v>
      </c>
      <c r="F54">
        <v>2.7907880434782601</v>
      </c>
    </row>
    <row r="55" spans="1:6" x14ac:dyDescent="0.2">
      <c r="A55" t="s">
        <v>9</v>
      </c>
      <c r="B55" t="s">
        <v>10</v>
      </c>
      <c r="C55">
        <v>7200</v>
      </c>
      <c r="D55">
        <v>77</v>
      </c>
      <c r="E55">
        <v>18.061124999999997</v>
      </c>
      <c r="F55">
        <v>2.5084895833333332</v>
      </c>
    </row>
    <row r="56" spans="1:6" x14ac:dyDescent="0.2">
      <c r="A56" t="s">
        <v>159</v>
      </c>
      <c r="B56" t="s">
        <v>160</v>
      </c>
      <c r="C56">
        <v>7300</v>
      </c>
      <c r="D56">
        <v>29.5</v>
      </c>
      <c r="E56">
        <v>17.898125</v>
      </c>
      <c r="F56">
        <v>2.4517979452054792</v>
      </c>
    </row>
    <row r="57" spans="1:6" x14ac:dyDescent="0.2">
      <c r="A57" t="s">
        <v>133</v>
      </c>
      <c r="B57" t="s">
        <v>134</v>
      </c>
      <c r="C57">
        <v>7500</v>
      </c>
      <c r="D57">
        <v>91</v>
      </c>
      <c r="E57">
        <v>16.59043749999989</v>
      </c>
      <c r="F57">
        <v>2.2120583333333186</v>
      </c>
    </row>
    <row r="58" spans="1:6" x14ac:dyDescent="0.2">
      <c r="A58" t="s">
        <v>129</v>
      </c>
      <c r="B58" t="s">
        <v>130</v>
      </c>
      <c r="C58">
        <v>7100</v>
      </c>
      <c r="D58">
        <v>25.5</v>
      </c>
      <c r="E58">
        <v>16.57</v>
      </c>
      <c r="F58">
        <v>2.3338028169014082</v>
      </c>
    </row>
    <row r="59" spans="1:6" x14ac:dyDescent="0.2">
      <c r="A59" t="s">
        <v>145</v>
      </c>
      <c r="B59" t="s">
        <v>146</v>
      </c>
      <c r="C59">
        <v>7000</v>
      </c>
      <c r="D59">
        <v>63</v>
      </c>
      <c r="E59">
        <v>16.4534375</v>
      </c>
      <c r="F59">
        <v>2.3504910714285714</v>
      </c>
    </row>
    <row r="60" spans="1:6" x14ac:dyDescent="0.2">
      <c r="A60" t="s">
        <v>13</v>
      </c>
      <c r="B60" t="s">
        <v>14</v>
      </c>
      <c r="C60">
        <v>6900</v>
      </c>
      <c r="D60">
        <v>94.5</v>
      </c>
      <c r="E60">
        <v>16.055</v>
      </c>
      <c r="F60">
        <v>2.3268115942028986</v>
      </c>
    </row>
    <row r="61" spans="1:6" x14ac:dyDescent="0.2">
      <c r="A61" t="s">
        <v>91</v>
      </c>
      <c r="B61" t="s">
        <v>92</v>
      </c>
      <c r="C61">
        <v>6600</v>
      </c>
      <c r="D61">
        <v>67</v>
      </c>
      <c r="E61">
        <v>15.523750000000001</v>
      </c>
      <c r="F61">
        <v>2.3520833333333337</v>
      </c>
    </row>
    <row r="62" spans="1:6" x14ac:dyDescent="0.2">
      <c r="A62" t="s">
        <v>125</v>
      </c>
      <c r="B62" t="s">
        <v>126</v>
      </c>
      <c r="C62">
        <v>6700</v>
      </c>
      <c r="D62">
        <v>70.5</v>
      </c>
      <c r="E62">
        <v>15.390937500000001</v>
      </c>
      <c r="F62">
        <v>2.2971548507462689</v>
      </c>
    </row>
    <row r="63" spans="1:6" x14ac:dyDescent="0.2">
      <c r="A63" t="s">
        <v>61</v>
      </c>
      <c r="B63" t="s">
        <v>62</v>
      </c>
      <c r="C63">
        <v>6200</v>
      </c>
      <c r="D63">
        <v>22.5</v>
      </c>
      <c r="E63">
        <v>14.849</v>
      </c>
      <c r="F63">
        <v>2.395</v>
      </c>
    </row>
    <row r="64" spans="1:6" x14ac:dyDescent="0.2">
      <c r="A64" t="s">
        <v>83</v>
      </c>
      <c r="B64" t="s">
        <v>84</v>
      </c>
      <c r="C64">
        <v>6900</v>
      </c>
      <c r="D64">
        <v>82</v>
      </c>
      <c r="E64">
        <v>13.771875</v>
      </c>
      <c r="F64">
        <v>1.9959239130434783</v>
      </c>
    </row>
    <row r="65" spans="1:6" x14ac:dyDescent="0.2">
      <c r="A65" t="s">
        <v>85</v>
      </c>
      <c r="B65" t="s">
        <v>86</v>
      </c>
      <c r="C65">
        <v>6500</v>
      </c>
      <c r="D65">
        <v>30.5</v>
      </c>
      <c r="E65">
        <v>11.672187500000001</v>
      </c>
      <c r="F65">
        <v>1.7957211538461539</v>
      </c>
    </row>
    <row r="66" spans="1:6" x14ac:dyDescent="0.2">
      <c r="A66" t="s">
        <v>67</v>
      </c>
      <c r="B66" t="s">
        <v>68</v>
      </c>
      <c r="C66">
        <v>6700</v>
      </c>
      <c r="D66">
        <v>22</v>
      </c>
      <c r="E66">
        <v>11.5140625</v>
      </c>
      <c r="F66">
        <v>1.7185167910447761</v>
      </c>
    </row>
    <row r="67" spans="1:6" x14ac:dyDescent="0.2">
      <c r="A67" t="s">
        <v>23</v>
      </c>
      <c r="B67" t="s">
        <v>24</v>
      </c>
      <c r="C67">
        <v>6800</v>
      </c>
      <c r="D67">
        <v>17</v>
      </c>
      <c r="E67">
        <v>11.406562500000001</v>
      </c>
      <c r="F67">
        <v>1.6774356617647062</v>
      </c>
    </row>
    <row r="68" spans="1:6" x14ac:dyDescent="0.2">
      <c r="A68" t="s">
        <v>161</v>
      </c>
      <c r="B68" t="s">
        <v>162</v>
      </c>
      <c r="C68">
        <v>6800</v>
      </c>
      <c r="D68">
        <v>73</v>
      </c>
      <c r="E68">
        <v>11.140937500000001</v>
      </c>
      <c r="F68">
        <v>1.6383731617647062</v>
      </c>
    </row>
    <row r="69" spans="1:6" x14ac:dyDescent="0.2">
      <c r="A69" t="s">
        <v>97</v>
      </c>
      <c r="B69" t="s">
        <v>98</v>
      </c>
      <c r="C69">
        <v>6400</v>
      </c>
      <c r="D69">
        <v>80</v>
      </c>
      <c r="E69">
        <v>11.13025</v>
      </c>
      <c r="F69">
        <v>1.7391015624999999</v>
      </c>
    </row>
    <row r="70" spans="1:6" x14ac:dyDescent="0.2">
      <c r="A70" t="s">
        <v>89</v>
      </c>
      <c r="B70" t="s">
        <v>90</v>
      </c>
      <c r="C70">
        <v>6700</v>
      </c>
      <c r="D70">
        <v>32.5</v>
      </c>
      <c r="E70">
        <v>11.115625</v>
      </c>
      <c r="F70">
        <v>1.6590485074626864</v>
      </c>
    </row>
    <row r="71" spans="1:6" x14ac:dyDescent="0.2">
      <c r="A71" t="s">
        <v>75</v>
      </c>
      <c r="B71" t="s">
        <v>76</v>
      </c>
      <c r="C71">
        <v>6500</v>
      </c>
      <c r="D71">
        <v>54</v>
      </c>
      <c r="E71">
        <v>10.584375</v>
      </c>
      <c r="F71">
        <v>1.6283653846153845</v>
      </c>
    </row>
    <row r="72" spans="1:6" x14ac:dyDescent="0.2">
      <c r="A72" t="s">
        <v>63</v>
      </c>
      <c r="B72" t="s">
        <v>64</v>
      </c>
      <c r="C72">
        <v>6400</v>
      </c>
      <c r="D72">
        <v>70.5</v>
      </c>
      <c r="E72">
        <v>10.333375</v>
      </c>
      <c r="F72">
        <v>1.6145898437500001</v>
      </c>
    </row>
    <row r="73" spans="1:6" x14ac:dyDescent="0.2">
      <c r="A73" t="s">
        <v>39</v>
      </c>
      <c r="B73" t="s">
        <v>40</v>
      </c>
      <c r="C73">
        <v>6400</v>
      </c>
      <c r="D73">
        <v>64</v>
      </c>
      <c r="E73">
        <v>10.31875</v>
      </c>
      <c r="F73">
        <v>1.6123046875</v>
      </c>
    </row>
    <row r="74" spans="1:6" x14ac:dyDescent="0.2">
      <c r="A74" t="s">
        <v>77</v>
      </c>
      <c r="B74" t="s">
        <v>78</v>
      </c>
      <c r="C74">
        <v>6200</v>
      </c>
      <c r="D74">
        <v>29</v>
      </c>
      <c r="E74">
        <v>9.9911250000000003</v>
      </c>
      <c r="F74">
        <v>1.6114717741935485</v>
      </c>
    </row>
    <row r="75" spans="1:6" x14ac:dyDescent="0.2">
      <c r="A75" t="s">
        <v>123</v>
      </c>
      <c r="B75" t="s">
        <v>124</v>
      </c>
      <c r="C75">
        <v>6700</v>
      </c>
      <c r="D75">
        <v>67</v>
      </c>
      <c r="E75">
        <v>9.9203124999999996</v>
      </c>
      <c r="F75">
        <v>1.4806436567164178</v>
      </c>
    </row>
    <row r="76" spans="1:6" x14ac:dyDescent="0.2">
      <c r="A76" t="s">
        <v>69</v>
      </c>
      <c r="B76" t="s">
        <v>70</v>
      </c>
      <c r="C76">
        <v>6500</v>
      </c>
      <c r="D76">
        <v>71.5</v>
      </c>
      <c r="E76">
        <v>6.6146250000000002</v>
      </c>
      <c r="F76">
        <v>1.0176346153846154</v>
      </c>
    </row>
    <row r="77" spans="1:6" x14ac:dyDescent="0.2">
      <c r="A77" t="s">
        <v>65</v>
      </c>
      <c r="B77" t="s">
        <v>66</v>
      </c>
      <c r="C77">
        <v>6300</v>
      </c>
      <c r="D77">
        <v>55</v>
      </c>
      <c r="E77">
        <v>6.5314999999999994</v>
      </c>
      <c r="F77">
        <v>1.0367460317460317</v>
      </c>
    </row>
    <row r="78" spans="1:6" x14ac:dyDescent="0.2">
      <c r="A78" t="s">
        <v>141</v>
      </c>
      <c r="B78" t="s">
        <v>142</v>
      </c>
      <c r="C78">
        <v>6300</v>
      </c>
      <c r="D78">
        <v>78</v>
      </c>
      <c r="E78">
        <v>3.3505000000000003</v>
      </c>
      <c r="F78">
        <v>0.53182539682539687</v>
      </c>
    </row>
  </sheetData>
  <autoFilter ref="A1:F1">
    <sortState xmlns:xlrd2="http://schemas.microsoft.com/office/spreadsheetml/2017/richdata2" ref="A2:F78">
      <sortCondition descending="1" ref="E1:E7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DKData_sb1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Ruthless Raymor</dc:creator>
  <cp:lastModifiedBy>Ruthless Raymor</cp:lastModifiedBy>
  <dcterms:created xsi:type="dcterms:W3CDTF">2022-06-29T20:25:39Z</dcterms:created>
  <dcterms:modified xsi:type="dcterms:W3CDTF">2022-06-29T22:56:41Z</dcterms:modified>
</cp:coreProperties>
</file>