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\Projects\NFL Racial Bias\"/>
    </mc:Choice>
  </mc:AlternateContent>
  <bookViews>
    <workbookView xWindow="0" yWindow="0" windowWidth="28770" windowHeight="1201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U16" i="1" l="1"/>
  <c r="U11" i="1"/>
  <c r="W14" i="1"/>
  <c r="W9" i="1"/>
  <c r="W4" i="1"/>
  <c r="U6" i="1"/>
  <c r="M77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2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7" i="1"/>
  <c r="M5" i="1"/>
  <c r="E3" i="1"/>
  <c r="E67" i="1" s="1"/>
  <c r="F3" i="1"/>
  <c r="F62" i="1" s="1"/>
  <c r="G3" i="1"/>
  <c r="G73" i="1" s="1"/>
  <c r="H3" i="1"/>
  <c r="H56" i="1" s="1"/>
  <c r="I3" i="1"/>
  <c r="I63" i="1" s="1"/>
  <c r="J3" i="1"/>
  <c r="J58" i="1" s="1"/>
  <c r="K3" i="1"/>
  <c r="K34" i="1" s="1"/>
  <c r="L3" i="1"/>
  <c r="L68" i="1" s="1"/>
  <c r="E6" i="1"/>
  <c r="I6" i="1"/>
  <c r="E7" i="1"/>
  <c r="E9" i="1"/>
  <c r="I9" i="1"/>
  <c r="E11" i="1"/>
  <c r="G12" i="1"/>
  <c r="E13" i="1"/>
  <c r="I13" i="1"/>
  <c r="E15" i="1"/>
  <c r="I15" i="1"/>
  <c r="G16" i="1"/>
  <c r="E17" i="1"/>
  <c r="I17" i="1"/>
  <c r="G18" i="1"/>
  <c r="E19" i="1"/>
  <c r="I19" i="1"/>
  <c r="G20" i="1"/>
  <c r="K20" i="1"/>
  <c r="E21" i="1"/>
  <c r="I21" i="1"/>
  <c r="G22" i="1"/>
  <c r="K22" i="1"/>
  <c r="E23" i="1"/>
  <c r="I23" i="1"/>
  <c r="G27" i="1"/>
  <c r="K27" i="1"/>
  <c r="E5" i="1"/>
  <c r="G5" i="1"/>
  <c r="I5" i="1"/>
  <c r="K5" i="1"/>
  <c r="C3" i="1"/>
  <c r="D3" i="1"/>
  <c r="D60" i="1" s="1"/>
  <c r="G14" i="1" l="1"/>
  <c r="I11" i="1"/>
  <c r="I7" i="1"/>
  <c r="G8" i="1"/>
  <c r="G6" i="1"/>
  <c r="K18" i="1"/>
  <c r="K16" i="1"/>
  <c r="K14" i="1"/>
  <c r="K12" i="1"/>
  <c r="G10" i="1"/>
  <c r="F7" i="1"/>
  <c r="F5" i="1"/>
  <c r="E48" i="1"/>
  <c r="J5" i="1"/>
  <c r="W6" i="1"/>
  <c r="W11" i="1"/>
  <c r="W16" i="1"/>
  <c r="W7" i="1"/>
  <c r="W12" i="1"/>
  <c r="W17" i="1"/>
  <c r="W5" i="1"/>
  <c r="W10" i="1"/>
  <c r="W15" i="1"/>
  <c r="J47" i="1"/>
  <c r="D45" i="1"/>
  <c r="F43" i="1"/>
  <c r="I40" i="1"/>
  <c r="K38" i="1"/>
  <c r="E36" i="1"/>
  <c r="G34" i="1"/>
  <c r="I31" i="1"/>
  <c r="I71" i="1"/>
  <c r="J62" i="1"/>
  <c r="D52" i="1"/>
  <c r="F47" i="1"/>
  <c r="I44" i="1"/>
  <c r="K42" i="1"/>
  <c r="E40" i="1"/>
  <c r="G38" i="1"/>
  <c r="J35" i="1"/>
  <c r="D33" i="1"/>
  <c r="D31" i="1"/>
  <c r="K69" i="1"/>
  <c r="E59" i="1"/>
  <c r="J6" i="1"/>
  <c r="I48" i="1"/>
  <c r="K46" i="1"/>
  <c r="E44" i="1"/>
  <c r="G42" i="1"/>
  <c r="J39" i="1"/>
  <c r="D37" i="1"/>
  <c r="F35" i="1"/>
  <c r="I32" i="1"/>
  <c r="G30" i="1"/>
  <c r="D68" i="1"/>
  <c r="G57" i="1"/>
  <c r="G46" i="1"/>
  <c r="J43" i="1"/>
  <c r="D41" i="1"/>
  <c r="F39" i="1"/>
  <c r="I36" i="1"/>
  <c r="E32" i="1"/>
  <c r="F66" i="1"/>
  <c r="I55" i="1"/>
  <c r="C22" i="1"/>
  <c r="C58" i="1"/>
  <c r="C62" i="1"/>
  <c r="C66" i="1"/>
  <c r="C70" i="1"/>
  <c r="C77" i="1"/>
  <c r="C59" i="1"/>
  <c r="C63" i="1"/>
  <c r="C67" i="1"/>
  <c r="C71" i="1"/>
  <c r="C56" i="1"/>
  <c r="C60" i="1"/>
  <c r="C64" i="1"/>
  <c r="C68" i="1"/>
  <c r="C72" i="1"/>
  <c r="C46" i="1"/>
  <c r="L52" i="1"/>
  <c r="L45" i="1"/>
  <c r="L41" i="1"/>
  <c r="L37" i="1"/>
  <c r="L33" i="1"/>
  <c r="C57" i="1"/>
  <c r="L60" i="1"/>
  <c r="K58" i="1"/>
  <c r="K62" i="1"/>
  <c r="K66" i="1"/>
  <c r="K70" i="1"/>
  <c r="K77" i="1"/>
  <c r="K55" i="1"/>
  <c r="K59" i="1"/>
  <c r="K63" i="1"/>
  <c r="K67" i="1"/>
  <c r="K71" i="1"/>
  <c r="K56" i="1"/>
  <c r="K60" i="1"/>
  <c r="K64" i="1"/>
  <c r="K68" i="1"/>
  <c r="K72" i="1"/>
  <c r="K31" i="1"/>
  <c r="G58" i="1"/>
  <c r="G62" i="1"/>
  <c r="G66" i="1"/>
  <c r="G70" i="1"/>
  <c r="G77" i="1"/>
  <c r="G55" i="1"/>
  <c r="G59" i="1"/>
  <c r="G63" i="1"/>
  <c r="G67" i="1"/>
  <c r="G71" i="1"/>
  <c r="G56" i="1"/>
  <c r="G60" i="1"/>
  <c r="G64" i="1"/>
  <c r="G68" i="1"/>
  <c r="G72" i="1"/>
  <c r="G31" i="1"/>
  <c r="C52" i="1"/>
  <c r="C45" i="1"/>
  <c r="C41" i="1"/>
  <c r="C37" i="1"/>
  <c r="C33" i="1"/>
  <c r="K52" i="1"/>
  <c r="G52" i="1"/>
  <c r="L48" i="1"/>
  <c r="H48" i="1"/>
  <c r="D48" i="1"/>
  <c r="I47" i="1"/>
  <c r="E47" i="1"/>
  <c r="J46" i="1"/>
  <c r="F46" i="1"/>
  <c r="K45" i="1"/>
  <c r="G45" i="1"/>
  <c r="L44" i="1"/>
  <c r="H44" i="1"/>
  <c r="D44" i="1"/>
  <c r="I43" i="1"/>
  <c r="E43" i="1"/>
  <c r="J42" i="1"/>
  <c r="F42" i="1"/>
  <c r="K41" i="1"/>
  <c r="G41" i="1"/>
  <c r="L40" i="1"/>
  <c r="H40" i="1"/>
  <c r="D40" i="1"/>
  <c r="I39" i="1"/>
  <c r="E39" i="1"/>
  <c r="J38" i="1"/>
  <c r="F38" i="1"/>
  <c r="K37" i="1"/>
  <c r="G37" i="1"/>
  <c r="L36" i="1"/>
  <c r="H36" i="1"/>
  <c r="D36" i="1"/>
  <c r="I35" i="1"/>
  <c r="E35" i="1"/>
  <c r="J34" i="1"/>
  <c r="F34" i="1"/>
  <c r="K33" i="1"/>
  <c r="G33" i="1"/>
  <c r="L32" i="1"/>
  <c r="H32" i="1"/>
  <c r="D32" i="1"/>
  <c r="H31" i="1"/>
  <c r="K30" i="1"/>
  <c r="F30" i="1"/>
  <c r="C69" i="1"/>
  <c r="J77" i="1"/>
  <c r="L72" i="1"/>
  <c r="E71" i="1"/>
  <c r="G69" i="1"/>
  <c r="I67" i="1"/>
  <c r="K65" i="1"/>
  <c r="D64" i="1"/>
  <c r="H60" i="1"/>
  <c r="L56" i="1"/>
  <c r="E55" i="1"/>
  <c r="C42" i="1"/>
  <c r="H52" i="1"/>
  <c r="H45" i="1"/>
  <c r="H41" i="1"/>
  <c r="H37" i="1"/>
  <c r="C73" i="1"/>
  <c r="H64" i="1"/>
  <c r="J55" i="1"/>
  <c r="J59" i="1"/>
  <c r="J63" i="1"/>
  <c r="J67" i="1"/>
  <c r="J71" i="1"/>
  <c r="J56" i="1"/>
  <c r="J60" i="1"/>
  <c r="J64" i="1"/>
  <c r="J68" i="1"/>
  <c r="J72" i="1"/>
  <c r="J57" i="1"/>
  <c r="J61" i="1"/>
  <c r="J65" i="1"/>
  <c r="J69" i="1"/>
  <c r="J73" i="1"/>
  <c r="F55" i="1"/>
  <c r="F59" i="1"/>
  <c r="F63" i="1"/>
  <c r="F67" i="1"/>
  <c r="F71" i="1"/>
  <c r="F56" i="1"/>
  <c r="F60" i="1"/>
  <c r="F64" i="1"/>
  <c r="F68" i="1"/>
  <c r="F72" i="1"/>
  <c r="F57" i="1"/>
  <c r="F61" i="1"/>
  <c r="F65" i="1"/>
  <c r="F69" i="1"/>
  <c r="F73" i="1"/>
  <c r="C48" i="1"/>
  <c r="C44" i="1"/>
  <c r="C40" i="1"/>
  <c r="C36" i="1"/>
  <c r="C32" i="1"/>
  <c r="J52" i="1"/>
  <c r="F52" i="1"/>
  <c r="K48" i="1"/>
  <c r="G48" i="1"/>
  <c r="L47" i="1"/>
  <c r="H47" i="1"/>
  <c r="D47" i="1"/>
  <c r="I46" i="1"/>
  <c r="E46" i="1"/>
  <c r="J45" i="1"/>
  <c r="F45" i="1"/>
  <c r="K44" i="1"/>
  <c r="G44" i="1"/>
  <c r="L43" i="1"/>
  <c r="H43" i="1"/>
  <c r="D43" i="1"/>
  <c r="I42" i="1"/>
  <c r="E42" i="1"/>
  <c r="J41" i="1"/>
  <c r="F41" i="1"/>
  <c r="K40" i="1"/>
  <c r="G40" i="1"/>
  <c r="L39" i="1"/>
  <c r="H39" i="1"/>
  <c r="D39" i="1"/>
  <c r="I38" i="1"/>
  <c r="E38" i="1"/>
  <c r="J37" i="1"/>
  <c r="F37" i="1"/>
  <c r="K36" i="1"/>
  <c r="G36" i="1"/>
  <c r="L35" i="1"/>
  <c r="H35" i="1"/>
  <c r="D35" i="1"/>
  <c r="I34" i="1"/>
  <c r="E34" i="1"/>
  <c r="J33" i="1"/>
  <c r="F33" i="1"/>
  <c r="K32" i="1"/>
  <c r="G32" i="1"/>
  <c r="L31" i="1"/>
  <c r="F31" i="1"/>
  <c r="J30" i="1"/>
  <c r="E30" i="1"/>
  <c r="C65" i="1"/>
  <c r="F77" i="1"/>
  <c r="H72" i="1"/>
  <c r="J70" i="1"/>
  <c r="G65" i="1"/>
  <c r="K61" i="1"/>
  <c r="F58" i="1"/>
  <c r="L57" i="1"/>
  <c r="L61" i="1"/>
  <c r="L65" i="1"/>
  <c r="L69" i="1"/>
  <c r="L73" i="1"/>
  <c r="L58" i="1"/>
  <c r="L62" i="1"/>
  <c r="L66" i="1"/>
  <c r="L70" i="1"/>
  <c r="L77" i="1"/>
  <c r="L55" i="1"/>
  <c r="L59" i="1"/>
  <c r="L63" i="1"/>
  <c r="L67" i="1"/>
  <c r="L71" i="1"/>
  <c r="L30" i="1"/>
  <c r="H57" i="1"/>
  <c r="H61" i="1"/>
  <c r="H65" i="1"/>
  <c r="H69" i="1"/>
  <c r="H73" i="1"/>
  <c r="H58" i="1"/>
  <c r="H62" i="1"/>
  <c r="H66" i="1"/>
  <c r="H70" i="1"/>
  <c r="H77" i="1"/>
  <c r="H55" i="1"/>
  <c r="H59" i="1"/>
  <c r="H63" i="1"/>
  <c r="H67" i="1"/>
  <c r="H71" i="1"/>
  <c r="H30" i="1"/>
  <c r="C30" i="1"/>
  <c r="C38" i="1"/>
  <c r="C34" i="1"/>
  <c r="H33" i="1"/>
  <c r="D57" i="1"/>
  <c r="D61" i="1"/>
  <c r="D65" i="1"/>
  <c r="D69" i="1"/>
  <c r="D73" i="1"/>
  <c r="D58" i="1"/>
  <c r="D62" i="1"/>
  <c r="D66" i="1"/>
  <c r="D70" i="1"/>
  <c r="D77" i="1"/>
  <c r="D55" i="1"/>
  <c r="D59" i="1"/>
  <c r="D63" i="1"/>
  <c r="D67" i="1"/>
  <c r="D71" i="1"/>
  <c r="D30" i="1"/>
  <c r="K10" i="1"/>
  <c r="K8" i="1"/>
  <c r="K6" i="1"/>
  <c r="F6" i="1"/>
  <c r="I56" i="1"/>
  <c r="I60" i="1"/>
  <c r="I64" i="1"/>
  <c r="I68" i="1"/>
  <c r="I72" i="1"/>
  <c r="I57" i="1"/>
  <c r="I61" i="1"/>
  <c r="I65" i="1"/>
  <c r="I69" i="1"/>
  <c r="I73" i="1"/>
  <c r="I58" i="1"/>
  <c r="I62" i="1"/>
  <c r="I66" i="1"/>
  <c r="I70" i="1"/>
  <c r="I77" i="1"/>
  <c r="E56" i="1"/>
  <c r="E60" i="1"/>
  <c r="E64" i="1"/>
  <c r="E68" i="1"/>
  <c r="E72" i="1"/>
  <c r="E57" i="1"/>
  <c r="E61" i="1"/>
  <c r="E65" i="1"/>
  <c r="E69" i="1"/>
  <c r="E73" i="1"/>
  <c r="E58" i="1"/>
  <c r="E62" i="1"/>
  <c r="E66" i="1"/>
  <c r="E70" i="1"/>
  <c r="E77" i="1"/>
  <c r="C47" i="1"/>
  <c r="C43" i="1"/>
  <c r="C39" i="1"/>
  <c r="C35" i="1"/>
  <c r="C31" i="1"/>
  <c r="I52" i="1"/>
  <c r="E52" i="1"/>
  <c r="J48" i="1"/>
  <c r="F48" i="1"/>
  <c r="K47" i="1"/>
  <c r="G47" i="1"/>
  <c r="L46" i="1"/>
  <c r="H46" i="1"/>
  <c r="D46" i="1"/>
  <c r="I45" i="1"/>
  <c r="E45" i="1"/>
  <c r="J44" i="1"/>
  <c r="F44" i="1"/>
  <c r="K43" i="1"/>
  <c r="G43" i="1"/>
  <c r="L42" i="1"/>
  <c r="H42" i="1"/>
  <c r="D42" i="1"/>
  <c r="I41" i="1"/>
  <c r="E41" i="1"/>
  <c r="J40" i="1"/>
  <c r="F40" i="1"/>
  <c r="K39" i="1"/>
  <c r="G39" i="1"/>
  <c r="L38" i="1"/>
  <c r="H38" i="1"/>
  <c r="D38" i="1"/>
  <c r="I37" i="1"/>
  <c r="E37" i="1"/>
  <c r="J36" i="1"/>
  <c r="F36" i="1"/>
  <c r="K35" i="1"/>
  <c r="G35" i="1"/>
  <c r="L34" i="1"/>
  <c r="H34" i="1"/>
  <c r="D34" i="1"/>
  <c r="I33" i="1"/>
  <c r="E33" i="1"/>
  <c r="J32" i="1"/>
  <c r="F32" i="1"/>
  <c r="J31" i="1"/>
  <c r="E31" i="1"/>
  <c r="I30" i="1"/>
  <c r="C55" i="1"/>
  <c r="C61" i="1"/>
  <c r="K73" i="1"/>
  <c r="D72" i="1"/>
  <c r="F70" i="1"/>
  <c r="H68" i="1"/>
  <c r="J66" i="1"/>
  <c r="L64" i="1"/>
  <c r="E63" i="1"/>
  <c r="G61" i="1"/>
  <c r="I59" i="1"/>
  <c r="K57" i="1"/>
  <c r="D56" i="1"/>
  <c r="L6" i="1"/>
  <c r="H6" i="1"/>
  <c r="D5" i="1"/>
  <c r="C14" i="1"/>
  <c r="C5" i="1"/>
  <c r="C20" i="1"/>
  <c r="C12" i="1"/>
  <c r="C18" i="1"/>
  <c r="C10" i="1"/>
  <c r="D6" i="1"/>
  <c r="C27" i="1"/>
  <c r="C16" i="1"/>
  <c r="C8" i="1"/>
  <c r="C6" i="1"/>
  <c r="L5" i="1"/>
  <c r="H5" i="1"/>
  <c r="J27" i="1"/>
  <c r="F27" i="1"/>
  <c r="L23" i="1"/>
  <c r="H23" i="1"/>
  <c r="D23" i="1"/>
  <c r="J22" i="1"/>
  <c r="F22" i="1"/>
  <c r="L21" i="1"/>
  <c r="H21" i="1"/>
  <c r="D21" i="1"/>
  <c r="J20" i="1"/>
  <c r="F20" i="1"/>
  <c r="L19" i="1"/>
  <c r="H19" i="1"/>
  <c r="D19" i="1"/>
  <c r="J18" i="1"/>
  <c r="F18" i="1"/>
  <c r="L17" i="1"/>
  <c r="H17" i="1"/>
  <c r="D17" i="1"/>
  <c r="J16" i="1"/>
  <c r="F16" i="1"/>
  <c r="L15" i="1"/>
  <c r="H15" i="1"/>
  <c r="D15" i="1"/>
  <c r="J14" i="1"/>
  <c r="F14" i="1"/>
  <c r="L13" i="1"/>
  <c r="H13" i="1"/>
  <c r="D13" i="1"/>
  <c r="J12" i="1"/>
  <c r="F12" i="1"/>
  <c r="L11" i="1"/>
  <c r="H11" i="1"/>
  <c r="D11" i="1"/>
  <c r="J10" i="1"/>
  <c r="F10" i="1"/>
  <c r="L9" i="1"/>
  <c r="H9" i="1"/>
  <c r="D9" i="1"/>
  <c r="J8" i="1"/>
  <c r="F8" i="1"/>
  <c r="L7" i="1"/>
  <c r="H7" i="1"/>
  <c r="D7" i="1"/>
  <c r="I27" i="1"/>
  <c r="E27" i="1"/>
  <c r="K23" i="1"/>
  <c r="G23" i="1"/>
  <c r="C23" i="1"/>
  <c r="I22" i="1"/>
  <c r="E22" i="1"/>
  <c r="K21" i="1"/>
  <c r="G21" i="1"/>
  <c r="C21" i="1"/>
  <c r="I20" i="1"/>
  <c r="E20" i="1"/>
  <c r="K19" i="1"/>
  <c r="G19" i="1"/>
  <c r="C19" i="1"/>
  <c r="I18" i="1"/>
  <c r="E18" i="1"/>
  <c r="K17" i="1"/>
  <c r="G17" i="1"/>
  <c r="C17" i="1"/>
  <c r="I16" i="1"/>
  <c r="E16" i="1"/>
  <c r="K15" i="1"/>
  <c r="G15" i="1"/>
  <c r="C15" i="1"/>
  <c r="I14" i="1"/>
  <c r="E14" i="1"/>
  <c r="K13" i="1"/>
  <c r="G13" i="1"/>
  <c r="C13" i="1"/>
  <c r="I12" i="1"/>
  <c r="E12" i="1"/>
  <c r="K11" i="1"/>
  <c r="G11" i="1"/>
  <c r="C11" i="1"/>
  <c r="I10" i="1"/>
  <c r="E10" i="1"/>
  <c r="K9" i="1"/>
  <c r="G9" i="1"/>
  <c r="C9" i="1"/>
  <c r="I8" i="1"/>
  <c r="E8" i="1"/>
  <c r="K7" i="1"/>
  <c r="G7" i="1"/>
  <c r="C7" i="1"/>
  <c r="L27" i="1"/>
  <c r="H27" i="1"/>
  <c r="D27" i="1"/>
  <c r="J23" i="1"/>
  <c r="F23" i="1"/>
  <c r="L22" i="1"/>
  <c r="H22" i="1"/>
  <c r="D22" i="1"/>
  <c r="J21" i="1"/>
  <c r="F21" i="1"/>
  <c r="L20" i="1"/>
  <c r="H20" i="1"/>
  <c r="D20" i="1"/>
  <c r="J19" i="1"/>
  <c r="F19" i="1"/>
  <c r="L18" i="1"/>
  <c r="H18" i="1"/>
  <c r="D18" i="1"/>
  <c r="J17" i="1"/>
  <c r="P17" i="1" s="1"/>
  <c r="F17" i="1"/>
  <c r="L16" i="1"/>
  <c r="H16" i="1"/>
  <c r="D16" i="1"/>
  <c r="J15" i="1"/>
  <c r="F15" i="1"/>
  <c r="L14" i="1"/>
  <c r="H14" i="1"/>
  <c r="D14" i="1"/>
  <c r="J13" i="1"/>
  <c r="F13" i="1"/>
  <c r="L12" i="1"/>
  <c r="H12" i="1"/>
  <c r="D12" i="1"/>
  <c r="J11" i="1"/>
  <c r="F11" i="1"/>
  <c r="L10" i="1"/>
  <c r="H10" i="1"/>
  <c r="D10" i="1"/>
  <c r="J9" i="1"/>
  <c r="P9" i="1" s="1"/>
  <c r="F9" i="1"/>
  <c r="L8" i="1"/>
  <c r="H8" i="1"/>
  <c r="D8" i="1"/>
  <c r="J7" i="1"/>
  <c r="P13" i="1" l="1"/>
  <c r="P21" i="1"/>
  <c r="P7" i="1"/>
  <c r="P15" i="1"/>
  <c r="P23" i="1"/>
  <c r="P60" i="1"/>
  <c r="P68" i="1"/>
  <c r="S58" i="1"/>
  <c r="Q58" i="1"/>
  <c r="S8" i="1"/>
  <c r="Q8" i="1"/>
  <c r="S33" i="1"/>
  <c r="Q33" i="1"/>
  <c r="R58" i="1"/>
  <c r="R33" i="1"/>
  <c r="R8" i="1"/>
  <c r="S66" i="1"/>
  <c r="Q66" i="1"/>
  <c r="S16" i="1"/>
  <c r="Q16" i="1"/>
  <c r="S41" i="1"/>
  <c r="Q41" i="1"/>
  <c r="R66" i="1"/>
  <c r="R41" i="1"/>
  <c r="R16" i="1"/>
  <c r="S57" i="1"/>
  <c r="Q57" i="1"/>
  <c r="R57" i="1"/>
  <c r="R32" i="1"/>
  <c r="S7" i="1"/>
  <c r="Q7" i="1"/>
  <c r="R7" i="1"/>
  <c r="S32" i="1"/>
  <c r="Q32" i="1"/>
  <c r="S65" i="1"/>
  <c r="Q65" i="1"/>
  <c r="R65" i="1"/>
  <c r="R40" i="1"/>
  <c r="S15" i="1"/>
  <c r="Q15" i="1"/>
  <c r="R15" i="1"/>
  <c r="S40" i="1"/>
  <c r="Q40" i="1"/>
  <c r="S73" i="1"/>
  <c r="Q73" i="1"/>
  <c r="R73" i="1"/>
  <c r="R48" i="1"/>
  <c r="S23" i="1"/>
  <c r="Q23" i="1"/>
  <c r="R23" i="1"/>
  <c r="S48" i="1"/>
  <c r="Q48" i="1"/>
  <c r="R68" i="1"/>
  <c r="R43" i="1"/>
  <c r="R18" i="1"/>
  <c r="S68" i="1"/>
  <c r="Q68" i="1"/>
  <c r="S18" i="1"/>
  <c r="Q18" i="1"/>
  <c r="S43" i="1"/>
  <c r="Q43" i="1"/>
  <c r="S34" i="1"/>
  <c r="Q34" i="1"/>
  <c r="S59" i="1"/>
  <c r="Q59" i="1"/>
  <c r="R59" i="1"/>
  <c r="R34" i="1"/>
  <c r="S9" i="1"/>
  <c r="Q9" i="1"/>
  <c r="R9" i="1"/>
  <c r="S42" i="1"/>
  <c r="Q42" i="1"/>
  <c r="S67" i="1"/>
  <c r="Q67" i="1"/>
  <c r="R67" i="1"/>
  <c r="R42" i="1"/>
  <c r="S17" i="1"/>
  <c r="Q17" i="1"/>
  <c r="R17" i="1"/>
  <c r="S62" i="1"/>
  <c r="Q62" i="1"/>
  <c r="S12" i="1"/>
  <c r="Q12" i="1"/>
  <c r="S37" i="1"/>
  <c r="Q37" i="1"/>
  <c r="R62" i="1"/>
  <c r="R37" i="1"/>
  <c r="R12" i="1"/>
  <c r="S70" i="1"/>
  <c r="Q70" i="1"/>
  <c r="S20" i="1"/>
  <c r="Q20" i="1"/>
  <c r="S45" i="1"/>
  <c r="Q45" i="1"/>
  <c r="R70" i="1"/>
  <c r="R45" i="1"/>
  <c r="R20" i="1"/>
  <c r="S61" i="1"/>
  <c r="Q61" i="1"/>
  <c r="R61" i="1"/>
  <c r="R36" i="1"/>
  <c r="S11" i="1"/>
  <c r="Q11" i="1"/>
  <c r="R11" i="1"/>
  <c r="S36" i="1"/>
  <c r="Q36" i="1"/>
  <c r="S69" i="1"/>
  <c r="Q69" i="1"/>
  <c r="R69" i="1"/>
  <c r="R44" i="1"/>
  <c r="S19" i="1"/>
  <c r="Q19" i="1"/>
  <c r="R19" i="1"/>
  <c r="S44" i="1"/>
  <c r="Q44" i="1"/>
  <c r="P5" i="1"/>
  <c r="Q30" i="1"/>
  <c r="S30" i="1"/>
  <c r="S55" i="1"/>
  <c r="Q55" i="1"/>
  <c r="R55" i="1"/>
  <c r="R30" i="1"/>
  <c r="S5" i="1"/>
  <c r="Q5" i="1"/>
  <c r="R5" i="1"/>
  <c r="R60" i="1"/>
  <c r="R35" i="1"/>
  <c r="R10" i="1"/>
  <c r="S60" i="1"/>
  <c r="Q60" i="1"/>
  <c r="S10" i="1"/>
  <c r="Q10" i="1"/>
  <c r="S35" i="1"/>
  <c r="Q35" i="1"/>
  <c r="R64" i="1"/>
  <c r="R39" i="1"/>
  <c r="R14" i="1"/>
  <c r="S64" i="1"/>
  <c r="Q64" i="1"/>
  <c r="S14" i="1"/>
  <c r="Q14" i="1"/>
  <c r="S39" i="1"/>
  <c r="Q39" i="1"/>
  <c r="R72" i="1"/>
  <c r="R47" i="1"/>
  <c r="R22" i="1"/>
  <c r="S72" i="1"/>
  <c r="Q72" i="1"/>
  <c r="S22" i="1"/>
  <c r="Q22" i="1"/>
  <c r="S47" i="1"/>
  <c r="Q47" i="1"/>
  <c r="S38" i="1"/>
  <c r="Q38" i="1"/>
  <c r="S63" i="1"/>
  <c r="Q63" i="1"/>
  <c r="R63" i="1"/>
  <c r="R38" i="1"/>
  <c r="S13" i="1"/>
  <c r="Q13" i="1"/>
  <c r="R13" i="1"/>
  <c r="S46" i="1"/>
  <c r="Q46" i="1"/>
  <c r="S71" i="1"/>
  <c r="Q71" i="1"/>
  <c r="R71" i="1"/>
  <c r="R46" i="1"/>
  <c r="S21" i="1"/>
  <c r="Q21" i="1"/>
  <c r="R21" i="1"/>
  <c r="R56" i="1"/>
  <c r="R31" i="1"/>
  <c r="R6" i="1"/>
  <c r="S56" i="1"/>
  <c r="Q56" i="1"/>
  <c r="S6" i="1"/>
  <c r="Q6" i="1"/>
  <c r="S31" i="1"/>
  <c r="Q31" i="1"/>
  <c r="P6" i="1"/>
  <c r="P20" i="1"/>
  <c r="P58" i="1"/>
  <c r="P33" i="1"/>
  <c r="P71" i="1"/>
  <c r="P46" i="1"/>
  <c r="P14" i="1"/>
  <c r="P22" i="1"/>
  <c r="P61" i="1"/>
  <c r="P36" i="1"/>
  <c r="P39" i="1"/>
  <c r="P47" i="1"/>
  <c r="P62" i="1"/>
  <c r="P37" i="1"/>
  <c r="P59" i="1"/>
  <c r="P34" i="1"/>
  <c r="P12" i="1"/>
  <c r="P57" i="1"/>
  <c r="P32" i="1"/>
  <c r="P73" i="1"/>
  <c r="P48" i="1"/>
  <c r="P8" i="1"/>
  <c r="P16" i="1"/>
  <c r="P56" i="1"/>
  <c r="P31" i="1"/>
  <c r="P65" i="1"/>
  <c r="P40" i="1"/>
  <c r="P64" i="1"/>
  <c r="P72" i="1"/>
  <c r="P55" i="1"/>
  <c r="P30" i="1"/>
  <c r="P66" i="1"/>
  <c r="P41" i="1"/>
  <c r="P63" i="1"/>
  <c r="P38" i="1"/>
  <c r="P11" i="1"/>
  <c r="P19" i="1"/>
  <c r="P10" i="1"/>
  <c r="P18" i="1"/>
  <c r="P44" i="1"/>
  <c r="P69" i="1"/>
  <c r="P35" i="1"/>
  <c r="P43" i="1"/>
  <c r="P70" i="1"/>
  <c r="P45" i="1"/>
  <c r="P67" i="1"/>
  <c r="P42" i="1"/>
  <c r="Y7" i="1" l="1"/>
  <c r="X15" i="1"/>
  <c r="Z7" i="1"/>
  <c r="Z12" i="1"/>
  <c r="X14" i="1"/>
  <c r="X6" i="1"/>
  <c r="X9" i="1"/>
  <c r="AA7" i="1"/>
  <c r="Y12" i="1"/>
  <c r="Y17" i="1"/>
  <c r="Z17" i="1"/>
  <c r="X11" i="1"/>
  <c r="AA12" i="1"/>
  <c r="AA17" i="1"/>
  <c r="X16" i="1"/>
  <c r="X10" i="1"/>
  <c r="X7" i="1"/>
  <c r="X5" i="1"/>
  <c r="X12" i="1"/>
  <c r="X17" i="1"/>
  <c r="X4" i="1"/>
  <c r="Y5" i="1"/>
  <c r="Y15" i="1"/>
  <c r="Z4" i="1"/>
  <c r="Z14" i="1"/>
  <c r="Z6" i="1"/>
  <c r="AA11" i="1"/>
  <c r="AA16" i="1"/>
  <c r="AA5" i="1"/>
  <c r="AA15" i="1"/>
  <c r="Y4" i="1"/>
  <c r="Y14" i="1"/>
  <c r="Z11" i="1"/>
  <c r="Y6" i="1"/>
  <c r="Z10" i="1"/>
  <c r="AA10" i="1"/>
  <c r="Y9" i="1"/>
  <c r="AA4" i="1"/>
  <c r="AA14" i="1"/>
  <c r="Z16" i="1"/>
  <c r="AA6" i="1"/>
  <c r="Z5" i="1"/>
  <c r="Z15" i="1"/>
  <c r="Y10" i="1"/>
  <c r="AA9" i="1"/>
  <c r="Z9" i="1"/>
  <c r="Y11" i="1"/>
  <c r="Y16" i="1"/>
</calcChain>
</file>

<file path=xl/sharedStrings.xml><?xml version="1.0" encoding="utf-8"?>
<sst xmlns="http://schemas.openxmlformats.org/spreadsheetml/2006/main" count="91" uniqueCount="39">
  <si>
    <t>LeafRy00</t>
  </si>
  <si>
    <t>MannPe00</t>
  </si>
  <si>
    <t>KaepCo00</t>
  </si>
  <si>
    <t>MannEl00</t>
  </si>
  <si>
    <t>TaylTy00</t>
  </si>
  <si>
    <t>SmitAl03</t>
  </si>
  <si>
    <t>BortBl00</t>
  </si>
  <si>
    <t>GrifRo01</t>
  </si>
  <si>
    <t>LuckAn00</t>
  </si>
  <si>
    <t>RivePh00</t>
  </si>
  <si>
    <t>BreeDr00</t>
  </si>
  <si>
    <t>McCoJo01</t>
  </si>
  <si>
    <t>CutlJa00</t>
  </si>
  <si>
    <t>FitzRy00</t>
  </si>
  <si>
    <t>DaltAn00</t>
  </si>
  <si>
    <t>FlacJo00</t>
  </si>
  <si>
    <t>KeenCa00</t>
  </si>
  <si>
    <t>CarrDe02</t>
  </si>
  <si>
    <t>CarrDa00</t>
  </si>
  <si>
    <t>LosmJ</t>
  </si>
  <si>
    <t>Year2</t>
  </si>
  <si>
    <t>GS</t>
  </si>
  <si>
    <t>Cmp</t>
  </si>
  <si>
    <t>Att</t>
  </si>
  <si>
    <t>Cmp%</t>
  </si>
  <si>
    <t>Rate</t>
  </si>
  <si>
    <t>ANY/A</t>
  </si>
  <si>
    <t>Wins</t>
  </si>
  <si>
    <t>Losses</t>
  </si>
  <si>
    <t>Ties</t>
  </si>
  <si>
    <t>Index</t>
  </si>
  <si>
    <t>Total Win %age</t>
  </si>
  <si>
    <t>Rating</t>
  </si>
  <si>
    <t>Any/A</t>
  </si>
  <si>
    <t>Total Years</t>
  </si>
  <si>
    <t>Black</t>
  </si>
  <si>
    <t>NewtCa00</t>
  </si>
  <si>
    <t>WinsJa00</t>
  </si>
  <si>
    <t>MariMa01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</si>
</sst>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2" borderId="0" xfId="0" applyFill="1"/>
    <xf numFmtId="9" fontId="0" fillId="2" borderId="0" xfId="0" applyNumberFormat="1" applyFill="1"/>
    <xf numFmtId="1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data"/>
    </sheetNames>
    <sheetDataSet>
      <sheetData sheetId="0">
        <row r="1">
          <cell r="B1" t="str">
            <v>index</v>
          </cell>
          <cell r="C1" t="str">
            <v>Year2</v>
          </cell>
          <cell r="D1" t="str">
            <v>GS</v>
          </cell>
          <cell r="E1" t="str">
            <v>Cmp</v>
          </cell>
          <cell r="F1" t="str">
            <v>Att</v>
          </cell>
          <cell r="G1" t="str">
            <v>Cmp%</v>
          </cell>
          <cell r="H1" t="str">
            <v>Rate</v>
          </cell>
          <cell r="I1" t="str">
            <v>ANY/A</v>
          </cell>
          <cell r="J1" t="str">
            <v>Wins</v>
          </cell>
          <cell r="K1" t="str">
            <v>Losses</v>
          </cell>
          <cell r="L1" t="str">
            <v>Ties</v>
          </cell>
          <cell r="M1" t="str">
            <v>Player</v>
          </cell>
        </row>
        <row r="2">
          <cell r="A2">
            <v>0</v>
          </cell>
          <cell r="B2">
            <v>0</v>
          </cell>
          <cell r="C2">
            <v>1998</v>
          </cell>
          <cell r="D2">
            <v>9</v>
          </cell>
          <cell r="E2">
            <v>111</v>
          </cell>
          <cell r="F2">
            <v>245</v>
          </cell>
          <cell r="G2">
            <v>45.3</v>
          </cell>
          <cell r="H2">
            <v>39</v>
          </cell>
          <cell r="I2">
            <v>1.93</v>
          </cell>
          <cell r="J2">
            <v>3</v>
          </cell>
          <cell r="K2">
            <v>6</v>
          </cell>
          <cell r="L2">
            <v>0</v>
          </cell>
          <cell r="M2" t="str">
            <v>LeafRy00</v>
          </cell>
          <cell r="N2" t="str">
            <v>LeafRy000</v>
          </cell>
        </row>
        <row r="3">
          <cell r="A3">
            <v>1</v>
          </cell>
          <cell r="B3">
            <v>1</v>
          </cell>
          <cell r="C3">
            <v>2000</v>
          </cell>
          <cell r="D3">
            <v>9</v>
          </cell>
          <cell r="E3">
            <v>161</v>
          </cell>
          <cell r="F3">
            <v>322</v>
          </cell>
          <cell r="G3">
            <v>50</v>
          </cell>
          <cell r="H3">
            <v>56.2</v>
          </cell>
          <cell r="I3">
            <v>3.22</v>
          </cell>
          <cell r="J3">
            <v>1</v>
          </cell>
          <cell r="K3">
            <v>8</v>
          </cell>
          <cell r="L3">
            <v>0</v>
          </cell>
          <cell r="M3" t="str">
            <v>LeafRy00</v>
          </cell>
          <cell r="N3" t="str">
            <v>LeafRy001</v>
          </cell>
        </row>
        <row r="4">
          <cell r="A4">
            <v>2</v>
          </cell>
          <cell r="B4">
            <v>2</v>
          </cell>
          <cell r="C4">
            <v>2001</v>
          </cell>
          <cell r="D4">
            <v>3</v>
          </cell>
          <cell r="E4">
            <v>45</v>
          </cell>
          <cell r="F4">
            <v>88</v>
          </cell>
          <cell r="G4">
            <v>51.1</v>
          </cell>
          <cell r="H4">
            <v>57.7</v>
          </cell>
          <cell r="I4">
            <v>2.97</v>
          </cell>
          <cell r="J4">
            <v>0</v>
          </cell>
          <cell r="K4">
            <v>3</v>
          </cell>
          <cell r="L4">
            <v>0</v>
          </cell>
          <cell r="M4" t="str">
            <v>LeafRy00</v>
          </cell>
          <cell r="N4" t="str">
            <v>LeafRy002</v>
          </cell>
        </row>
        <row r="5">
          <cell r="A5">
            <v>0</v>
          </cell>
          <cell r="B5">
            <v>0</v>
          </cell>
          <cell r="C5">
            <v>1998</v>
          </cell>
          <cell r="D5">
            <v>16</v>
          </cell>
          <cell r="E5">
            <v>326</v>
          </cell>
          <cell r="F5">
            <v>575</v>
          </cell>
          <cell r="G5">
            <v>56.7</v>
          </cell>
          <cell r="H5">
            <v>71.2</v>
          </cell>
          <cell r="I5">
            <v>4.84</v>
          </cell>
          <cell r="J5">
            <v>3</v>
          </cell>
          <cell r="K5">
            <v>13</v>
          </cell>
          <cell r="L5">
            <v>0</v>
          </cell>
          <cell r="M5" t="str">
            <v>MannPe00</v>
          </cell>
          <cell r="N5" t="str">
            <v>MannPe000</v>
          </cell>
        </row>
        <row r="6">
          <cell r="A6">
            <v>1</v>
          </cell>
          <cell r="B6">
            <v>1</v>
          </cell>
          <cell r="C6">
            <v>1999</v>
          </cell>
          <cell r="D6">
            <v>16</v>
          </cell>
          <cell r="E6">
            <v>331</v>
          </cell>
          <cell r="F6">
            <v>533</v>
          </cell>
          <cell r="G6">
            <v>62.1</v>
          </cell>
          <cell r="H6">
            <v>90.7</v>
          </cell>
          <cell r="I6">
            <v>7.06</v>
          </cell>
          <cell r="J6">
            <v>13</v>
          </cell>
          <cell r="K6">
            <v>3</v>
          </cell>
          <cell r="L6">
            <v>0</v>
          </cell>
          <cell r="M6" t="str">
            <v>MannPe00</v>
          </cell>
          <cell r="N6" t="str">
            <v>MannPe001</v>
          </cell>
        </row>
        <row r="7">
          <cell r="A7">
            <v>2</v>
          </cell>
          <cell r="B7">
            <v>2</v>
          </cell>
          <cell r="C7">
            <v>2000</v>
          </cell>
          <cell r="D7">
            <v>16</v>
          </cell>
          <cell r="E7">
            <v>357</v>
          </cell>
          <cell r="F7">
            <v>571</v>
          </cell>
          <cell r="G7">
            <v>62.5</v>
          </cell>
          <cell r="H7">
            <v>94.7</v>
          </cell>
          <cell r="I7">
            <v>7.22</v>
          </cell>
          <cell r="J7">
            <v>10</v>
          </cell>
          <cell r="K7">
            <v>6</v>
          </cell>
          <cell r="L7">
            <v>0</v>
          </cell>
          <cell r="M7" t="str">
            <v>MannPe00</v>
          </cell>
          <cell r="N7" t="str">
            <v>MannPe002</v>
          </cell>
        </row>
        <row r="8">
          <cell r="A8">
            <v>3</v>
          </cell>
          <cell r="B8">
            <v>3</v>
          </cell>
          <cell r="C8">
            <v>2001</v>
          </cell>
          <cell r="D8">
            <v>16</v>
          </cell>
          <cell r="E8">
            <v>343</v>
          </cell>
          <cell r="F8">
            <v>547</v>
          </cell>
          <cell r="G8">
            <v>62.7</v>
          </cell>
          <cell r="H8">
            <v>84.1</v>
          </cell>
          <cell r="I8">
            <v>5.88</v>
          </cell>
          <cell r="J8">
            <v>6</v>
          </cell>
          <cell r="K8">
            <v>10</v>
          </cell>
          <cell r="L8">
            <v>0</v>
          </cell>
          <cell r="M8" t="str">
            <v>MannPe00</v>
          </cell>
          <cell r="N8" t="str">
            <v>MannPe003</v>
          </cell>
        </row>
        <row r="9">
          <cell r="A9">
            <v>4</v>
          </cell>
          <cell r="B9">
            <v>4</v>
          </cell>
          <cell r="C9">
            <v>2002</v>
          </cell>
          <cell r="D9">
            <v>16</v>
          </cell>
          <cell r="E9">
            <v>392</v>
          </cell>
          <cell r="F9">
            <v>591</v>
          </cell>
          <cell r="G9">
            <v>66.3</v>
          </cell>
          <cell r="H9">
            <v>88.8</v>
          </cell>
          <cell r="I9">
            <v>6.09</v>
          </cell>
          <cell r="J9">
            <v>10</v>
          </cell>
          <cell r="K9">
            <v>6</v>
          </cell>
          <cell r="L9">
            <v>0</v>
          </cell>
          <cell r="M9" t="str">
            <v>MannPe00</v>
          </cell>
          <cell r="N9" t="str">
            <v>MannPe004</v>
          </cell>
        </row>
        <row r="10">
          <cell r="A10">
            <v>5</v>
          </cell>
          <cell r="B10">
            <v>5</v>
          </cell>
          <cell r="C10">
            <v>2003</v>
          </cell>
          <cell r="D10">
            <v>16</v>
          </cell>
          <cell r="E10">
            <v>379</v>
          </cell>
          <cell r="F10">
            <v>566</v>
          </cell>
          <cell r="G10">
            <v>67</v>
          </cell>
          <cell r="H10">
            <v>99</v>
          </cell>
          <cell r="I10">
            <v>7.35</v>
          </cell>
          <cell r="J10">
            <v>12</v>
          </cell>
          <cell r="K10">
            <v>4</v>
          </cell>
          <cell r="L10">
            <v>0</v>
          </cell>
          <cell r="M10" t="str">
            <v>MannPe00</v>
          </cell>
          <cell r="N10" t="str">
            <v>MannPe005</v>
          </cell>
        </row>
        <row r="11">
          <cell r="A11">
            <v>6</v>
          </cell>
          <cell r="B11">
            <v>6</v>
          </cell>
          <cell r="C11">
            <v>2004</v>
          </cell>
          <cell r="D11">
            <v>16</v>
          </cell>
          <cell r="E11">
            <v>336</v>
          </cell>
          <cell r="F11">
            <v>497</v>
          </cell>
          <cell r="G11">
            <v>67.599999999999994</v>
          </cell>
          <cell r="H11">
            <v>121.1</v>
          </cell>
          <cell r="I11">
            <v>9.7799999999999994</v>
          </cell>
          <cell r="J11">
            <v>12</v>
          </cell>
          <cell r="K11">
            <v>4</v>
          </cell>
          <cell r="L11">
            <v>0</v>
          </cell>
          <cell r="M11" t="str">
            <v>MannPe00</v>
          </cell>
          <cell r="N11" t="str">
            <v>MannPe006</v>
          </cell>
        </row>
        <row r="12">
          <cell r="A12">
            <v>7</v>
          </cell>
          <cell r="B12">
            <v>7</v>
          </cell>
          <cell r="C12">
            <v>2005</v>
          </cell>
          <cell r="D12">
            <v>16</v>
          </cell>
          <cell r="E12">
            <v>305</v>
          </cell>
          <cell r="F12">
            <v>453</v>
          </cell>
          <cell r="G12">
            <v>67.3</v>
          </cell>
          <cell r="H12">
            <v>104.1</v>
          </cell>
          <cell r="I12">
            <v>8.0299999999999994</v>
          </cell>
          <cell r="J12">
            <v>14</v>
          </cell>
          <cell r="K12">
            <v>2</v>
          </cell>
          <cell r="L12">
            <v>0</v>
          </cell>
          <cell r="M12" t="str">
            <v>MannPe00</v>
          </cell>
          <cell r="N12" t="str">
            <v>MannPe007</v>
          </cell>
        </row>
        <row r="13">
          <cell r="A13">
            <v>8</v>
          </cell>
          <cell r="B13">
            <v>8</v>
          </cell>
          <cell r="C13">
            <v>2006</v>
          </cell>
          <cell r="D13">
            <v>16</v>
          </cell>
          <cell r="E13">
            <v>362</v>
          </cell>
          <cell r="F13">
            <v>557</v>
          </cell>
          <cell r="G13">
            <v>65</v>
          </cell>
          <cell r="H13">
            <v>101</v>
          </cell>
          <cell r="I13">
            <v>7.93</v>
          </cell>
          <cell r="J13">
            <v>12</v>
          </cell>
          <cell r="K13">
            <v>4</v>
          </cell>
          <cell r="L13">
            <v>0</v>
          </cell>
          <cell r="M13" t="str">
            <v>MannPe00</v>
          </cell>
          <cell r="N13" t="str">
            <v>MannPe008</v>
          </cell>
        </row>
        <row r="14">
          <cell r="A14">
            <v>9</v>
          </cell>
          <cell r="B14">
            <v>9</v>
          </cell>
          <cell r="C14">
            <v>2007</v>
          </cell>
          <cell r="D14">
            <v>16</v>
          </cell>
          <cell r="E14">
            <v>337</v>
          </cell>
          <cell r="F14">
            <v>515</v>
          </cell>
          <cell r="G14">
            <v>65.400000000000006</v>
          </cell>
          <cell r="H14">
            <v>98</v>
          </cell>
          <cell r="I14">
            <v>7.29</v>
          </cell>
          <cell r="J14">
            <v>13</v>
          </cell>
          <cell r="K14">
            <v>3</v>
          </cell>
          <cell r="L14">
            <v>0</v>
          </cell>
          <cell r="M14" t="str">
            <v>MannPe00</v>
          </cell>
          <cell r="N14" t="str">
            <v>MannPe009</v>
          </cell>
        </row>
        <row r="15">
          <cell r="A15">
            <v>10</v>
          </cell>
          <cell r="B15">
            <v>10</v>
          </cell>
          <cell r="C15">
            <v>2008</v>
          </cell>
          <cell r="D15">
            <v>16</v>
          </cell>
          <cell r="E15">
            <v>371</v>
          </cell>
          <cell r="F15">
            <v>555</v>
          </cell>
          <cell r="G15">
            <v>66.8</v>
          </cell>
          <cell r="H15">
            <v>95</v>
          </cell>
          <cell r="I15">
            <v>6.88</v>
          </cell>
          <cell r="J15">
            <v>12</v>
          </cell>
          <cell r="K15">
            <v>4</v>
          </cell>
          <cell r="L15">
            <v>0</v>
          </cell>
          <cell r="M15" t="str">
            <v>MannPe00</v>
          </cell>
          <cell r="N15" t="str">
            <v>MannPe0010</v>
          </cell>
        </row>
        <row r="16">
          <cell r="A16">
            <v>11</v>
          </cell>
          <cell r="B16">
            <v>11</v>
          </cell>
          <cell r="C16">
            <v>2009</v>
          </cell>
          <cell r="D16">
            <v>16</v>
          </cell>
          <cell r="E16">
            <v>393</v>
          </cell>
          <cell r="F16">
            <v>571</v>
          </cell>
          <cell r="G16">
            <v>68.8</v>
          </cell>
          <cell r="H16">
            <v>99.9</v>
          </cell>
          <cell r="I16">
            <v>7.51</v>
          </cell>
          <cell r="J16">
            <v>14</v>
          </cell>
          <cell r="K16">
            <v>2</v>
          </cell>
          <cell r="L16">
            <v>0</v>
          </cell>
          <cell r="M16" t="str">
            <v>MannPe00</v>
          </cell>
          <cell r="N16" t="str">
            <v>MannPe0011</v>
          </cell>
        </row>
        <row r="17">
          <cell r="A17">
            <v>12</v>
          </cell>
          <cell r="B17">
            <v>12</v>
          </cell>
          <cell r="C17">
            <v>2010</v>
          </cell>
          <cell r="D17">
            <v>16</v>
          </cell>
          <cell r="E17">
            <v>450</v>
          </cell>
          <cell r="F17">
            <v>679</v>
          </cell>
          <cell r="G17">
            <v>66.3</v>
          </cell>
          <cell r="H17">
            <v>91.9</v>
          </cell>
          <cell r="I17">
            <v>6.48</v>
          </cell>
          <cell r="J17">
            <v>10</v>
          </cell>
          <cell r="K17">
            <v>6</v>
          </cell>
          <cell r="L17">
            <v>0</v>
          </cell>
          <cell r="M17" t="str">
            <v>MannPe00</v>
          </cell>
          <cell r="N17" t="str">
            <v>MannPe0012</v>
          </cell>
        </row>
        <row r="18">
          <cell r="A18">
            <v>13</v>
          </cell>
          <cell r="B18">
            <v>14</v>
          </cell>
          <cell r="C18">
            <v>2012</v>
          </cell>
          <cell r="D18">
            <v>16</v>
          </cell>
          <cell r="E18">
            <v>400</v>
          </cell>
          <cell r="F18">
            <v>583</v>
          </cell>
          <cell r="G18">
            <v>68.599999999999994</v>
          </cell>
          <cell r="H18">
            <v>105.8</v>
          </cell>
          <cell r="I18">
            <v>7.89</v>
          </cell>
          <cell r="J18">
            <v>13</v>
          </cell>
          <cell r="K18">
            <v>3</v>
          </cell>
          <cell r="L18">
            <v>0</v>
          </cell>
          <cell r="M18" t="str">
            <v>MannPe00</v>
          </cell>
          <cell r="N18" t="str">
            <v>MannPe0013</v>
          </cell>
        </row>
        <row r="19">
          <cell r="A19">
            <v>14</v>
          </cell>
          <cell r="B19">
            <v>15</v>
          </cell>
          <cell r="C19">
            <v>2013</v>
          </cell>
          <cell r="D19">
            <v>16</v>
          </cell>
          <cell r="E19">
            <v>450</v>
          </cell>
          <cell r="F19">
            <v>659</v>
          </cell>
          <cell r="G19">
            <v>68.3</v>
          </cell>
          <cell r="H19">
            <v>115.1</v>
          </cell>
          <cell r="I19">
            <v>8.8699999999999992</v>
          </cell>
          <cell r="J19">
            <v>13</v>
          </cell>
          <cell r="K19">
            <v>3</v>
          </cell>
          <cell r="L19">
            <v>0</v>
          </cell>
          <cell r="M19" t="str">
            <v>MannPe00</v>
          </cell>
          <cell r="N19" t="str">
            <v>MannPe0014</v>
          </cell>
        </row>
        <row r="20">
          <cell r="A20">
            <v>15</v>
          </cell>
          <cell r="B20">
            <v>16</v>
          </cell>
          <cell r="C20">
            <v>2014</v>
          </cell>
          <cell r="D20">
            <v>16</v>
          </cell>
          <cell r="E20">
            <v>395</v>
          </cell>
          <cell r="F20">
            <v>597</v>
          </cell>
          <cell r="G20">
            <v>66.2</v>
          </cell>
          <cell r="H20">
            <v>101.5</v>
          </cell>
          <cell r="I20">
            <v>7.68</v>
          </cell>
          <cell r="J20">
            <v>12</v>
          </cell>
          <cell r="K20">
            <v>4</v>
          </cell>
          <cell r="L20">
            <v>0</v>
          </cell>
          <cell r="M20" t="str">
            <v>MannPe00</v>
          </cell>
          <cell r="N20" t="str">
            <v>MannPe0015</v>
          </cell>
        </row>
        <row r="21">
          <cell r="A21">
            <v>16</v>
          </cell>
          <cell r="B21">
            <v>17</v>
          </cell>
          <cell r="C21">
            <v>2015</v>
          </cell>
          <cell r="D21">
            <v>9</v>
          </cell>
          <cell r="E21">
            <v>198</v>
          </cell>
          <cell r="F21">
            <v>331</v>
          </cell>
          <cell r="G21">
            <v>59.8</v>
          </cell>
          <cell r="H21">
            <v>67.900000000000006</v>
          </cell>
          <cell r="I21">
            <v>4.5199999999999996</v>
          </cell>
          <cell r="J21">
            <v>7</v>
          </cell>
          <cell r="K21">
            <v>2</v>
          </cell>
          <cell r="L21">
            <v>0</v>
          </cell>
          <cell r="M21" t="str">
            <v>MannPe00</v>
          </cell>
          <cell r="N21" t="str">
            <v>MannPe0016</v>
          </cell>
        </row>
        <row r="22">
          <cell r="A22">
            <v>0</v>
          </cell>
          <cell r="B22">
            <v>1</v>
          </cell>
          <cell r="C22">
            <v>2012</v>
          </cell>
          <cell r="D22">
            <v>7</v>
          </cell>
          <cell r="E22">
            <v>136</v>
          </cell>
          <cell r="F22">
            <v>218</v>
          </cell>
          <cell r="G22">
            <v>62.4</v>
          </cell>
          <cell r="H22">
            <v>98.3</v>
          </cell>
          <cell r="I22">
            <v>7.55</v>
          </cell>
          <cell r="J22">
            <v>5</v>
          </cell>
          <cell r="K22">
            <v>2</v>
          </cell>
          <cell r="L22">
            <v>0</v>
          </cell>
          <cell r="M22" t="str">
            <v>KaepCo00</v>
          </cell>
          <cell r="N22" t="str">
            <v>KaepCo000</v>
          </cell>
        </row>
        <row r="23">
          <cell r="A23">
            <v>1</v>
          </cell>
          <cell r="B23">
            <v>2</v>
          </cell>
          <cell r="C23">
            <v>2013</v>
          </cell>
          <cell r="D23">
            <v>16</v>
          </cell>
          <cell r="E23">
            <v>243</v>
          </cell>
          <cell r="F23">
            <v>416</v>
          </cell>
          <cell r="G23">
            <v>58.4</v>
          </cell>
          <cell r="H23">
            <v>91.6</v>
          </cell>
          <cell r="I23">
            <v>6.65</v>
          </cell>
          <cell r="J23">
            <v>12</v>
          </cell>
          <cell r="K23">
            <v>4</v>
          </cell>
          <cell r="L23">
            <v>0</v>
          </cell>
          <cell r="M23" t="str">
            <v>KaepCo00</v>
          </cell>
          <cell r="N23" t="str">
            <v>KaepCo001</v>
          </cell>
        </row>
        <row r="24">
          <cell r="A24">
            <v>2</v>
          </cell>
          <cell r="B24">
            <v>3</v>
          </cell>
          <cell r="C24">
            <v>2014</v>
          </cell>
          <cell r="D24">
            <v>16</v>
          </cell>
          <cell r="E24">
            <v>289</v>
          </cell>
          <cell r="F24">
            <v>478</v>
          </cell>
          <cell r="G24">
            <v>60.5</v>
          </cell>
          <cell r="H24">
            <v>86.4</v>
          </cell>
          <cell r="I24">
            <v>5.58</v>
          </cell>
          <cell r="J24">
            <v>8</v>
          </cell>
          <cell r="K24">
            <v>8</v>
          </cell>
          <cell r="L24">
            <v>0</v>
          </cell>
          <cell r="M24" t="str">
            <v>KaepCo00</v>
          </cell>
          <cell r="N24" t="str">
            <v>KaepCo002</v>
          </cell>
        </row>
        <row r="25">
          <cell r="A25">
            <v>3</v>
          </cell>
          <cell r="B25">
            <v>4</v>
          </cell>
          <cell r="C25">
            <v>2015</v>
          </cell>
          <cell r="D25">
            <v>8</v>
          </cell>
          <cell r="E25">
            <v>144</v>
          </cell>
          <cell r="F25">
            <v>244</v>
          </cell>
          <cell r="G25">
            <v>59</v>
          </cell>
          <cell r="H25">
            <v>78.5</v>
          </cell>
          <cell r="I25">
            <v>4.9400000000000004</v>
          </cell>
          <cell r="J25">
            <v>2</v>
          </cell>
          <cell r="K25">
            <v>6</v>
          </cell>
          <cell r="L25">
            <v>0</v>
          </cell>
          <cell r="M25" t="str">
            <v>KaepCo00</v>
          </cell>
          <cell r="N25" t="str">
            <v>KaepCo003</v>
          </cell>
        </row>
        <row r="26">
          <cell r="A26">
            <v>4</v>
          </cell>
          <cell r="B26">
            <v>5</v>
          </cell>
          <cell r="C26">
            <v>2016</v>
          </cell>
          <cell r="D26">
            <v>11</v>
          </cell>
          <cell r="E26">
            <v>196</v>
          </cell>
          <cell r="F26">
            <v>331</v>
          </cell>
          <cell r="G26">
            <v>59.2</v>
          </cell>
          <cell r="H26">
            <v>90.7</v>
          </cell>
          <cell r="I26">
            <v>5.92</v>
          </cell>
          <cell r="J26">
            <v>1</v>
          </cell>
          <cell r="K26">
            <v>10</v>
          </cell>
          <cell r="L26">
            <v>0</v>
          </cell>
          <cell r="M26" t="str">
            <v>KaepCo00</v>
          </cell>
          <cell r="N26" t="str">
            <v>KaepCo004</v>
          </cell>
        </row>
        <row r="27">
          <cell r="A27">
            <v>0</v>
          </cell>
          <cell r="B27">
            <v>0</v>
          </cell>
          <cell r="C27">
            <v>2004</v>
          </cell>
          <cell r="D27">
            <v>7</v>
          </cell>
          <cell r="E27">
            <v>95</v>
          </cell>
          <cell r="F27">
            <v>197</v>
          </cell>
          <cell r="G27">
            <v>48.2</v>
          </cell>
          <cell r="H27">
            <v>55.4</v>
          </cell>
          <cell r="I27">
            <v>3.21</v>
          </cell>
          <cell r="J27">
            <v>1</v>
          </cell>
          <cell r="K27">
            <v>6</v>
          </cell>
          <cell r="L27">
            <v>0</v>
          </cell>
          <cell r="M27" t="str">
            <v>MannEl00</v>
          </cell>
          <cell r="N27" t="str">
            <v>MannEl000</v>
          </cell>
        </row>
        <row r="28">
          <cell r="A28">
            <v>1</v>
          </cell>
          <cell r="B28">
            <v>1</v>
          </cell>
          <cell r="C28">
            <v>2005</v>
          </cell>
          <cell r="D28">
            <v>16</v>
          </cell>
          <cell r="E28">
            <v>294</v>
          </cell>
          <cell r="F28">
            <v>557</v>
          </cell>
          <cell r="G28">
            <v>52.8</v>
          </cell>
          <cell r="H28">
            <v>75.900000000000006</v>
          </cell>
          <cell r="I28">
            <v>5.63</v>
          </cell>
          <cell r="J28">
            <v>11</v>
          </cell>
          <cell r="K28">
            <v>5</v>
          </cell>
          <cell r="L28">
            <v>0</v>
          </cell>
          <cell r="M28" t="str">
            <v>MannEl00</v>
          </cell>
          <cell r="N28" t="str">
            <v>MannEl001</v>
          </cell>
        </row>
        <row r="29">
          <cell r="A29">
            <v>2</v>
          </cell>
          <cell r="B29">
            <v>2</v>
          </cell>
          <cell r="C29">
            <v>2006</v>
          </cell>
          <cell r="D29">
            <v>16</v>
          </cell>
          <cell r="E29">
            <v>301</v>
          </cell>
          <cell r="F29">
            <v>522</v>
          </cell>
          <cell r="G29">
            <v>57.7</v>
          </cell>
          <cell r="H29">
            <v>77</v>
          </cell>
          <cell r="I29">
            <v>4.99</v>
          </cell>
          <cell r="J29">
            <v>8</v>
          </cell>
          <cell r="K29">
            <v>8</v>
          </cell>
          <cell r="L29">
            <v>0</v>
          </cell>
          <cell r="M29" t="str">
            <v>MannEl00</v>
          </cell>
          <cell r="N29" t="str">
            <v>MannEl002</v>
          </cell>
        </row>
        <row r="30">
          <cell r="A30">
            <v>3</v>
          </cell>
          <cell r="B30">
            <v>3</v>
          </cell>
          <cell r="C30">
            <v>2007</v>
          </cell>
          <cell r="D30">
            <v>16</v>
          </cell>
          <cell r="E30">
            <v>297</v>
          </cell>
          <cell r="F30">
            <v>529</v>
          </cell>
          <cell r="G30">
            <v>56.1</v>
          </cell>
          <cell r="H30">
            <v>73.900000000000006</v>
          </cell>
          <cell r="I30">
            <v>4.82</v>
          </cell>
          <cell r="J30">
            <v>10</v>
          </cell>
          <cell r="K30">
            <v>6</v>
          </cell>
          <cell r="L30">
            <v>0</v>
          </cell>
          <cell r="M30" t="str">
            <v>MannEl00</v>
          </cell>
          <cell r="N30" t="str">
            <v>MannEl003</v>
          </cell>
        </row>
        <row r="31">
          <cell r="A31">
            <v>4</v>
          </cell>
          <cell r="B31">
            <v>4</v>
          </cell>
          <cell r="C31">
            <v>2008</v>
          </cell>
          <cell r="D31">
            <v>16</v>
          </cell>
          <cell r="E31">
            <v>289</v>
          </cell>
          <cell r="F31">
            <v>479</v>
          </cell>
          <cell r="G31">
            <v>60.3</v>
          </cell>
          <cell r="H31">
            <v>86.4</v>
          </cell>
          <cell r="I31">
            <v>6</v>
          </cell>
          <cell r="J31">
            <v>12</v>
          </cell>
          <cell r="K31">
            <v>4</v>
          </cell>
          <cell r="L31">
            <v>0</v>
          </cell>
          <cell r="M31" t="str">
            <v>MannEl00</v>
          </cell>
          <cell r="N31" t="str">
            <v>MannEl004</v>
          </cell>
        </row>
        <row r="32">
          <cell r="A32">
            <v>5</v>
          </cell>
          <cell r="B32">
            <v>5</v>
          </cell>
          <cell r="C32">
            <v>2009</v>
          </cell>
          <cell r="D32">
            <v>16</v>
          </cell>
          <cell r="E32">
            <v>317</v>
          </cell>
          <cell r="F32">
            <v>509</v>
          </cell>
          <cell r="G32">
            <v>62.3</v>
          </cell>
          <cell r="H32">
            <v>93.1</v>
          </cell>
          <cell r="I32">
            <v>6.89</v>
          </cell>
          <cell r="J32">
            <v>8</v>
          </cell>
          <cell r="K32">
            <v>8</v>
          </cell>
          <cell r="L32">
            <v>0</v>
          </cell>
          <cell r="M32" t="str">
            <v>MannEl00</v>
          </cell>
          <cell r="N32" t="str">
            <v>MannEl005</v>
          </cell>
        </row>
        <row r="33">
          <cell r="A33">
            <v>6</v>
          </cell>
          <cell r="B33">
            <v>6</v>
          </cell>
          <cell r="C33">
            <v>2010</v>
          </cell>
          <cell r="D33">
            <v>16</v>
          </cell>
          <cell r="E33">
            <v>339</v>
          </cell>
          <cell r="F33">
            <v>539</v>
          </cell>
          <cell r="G33">
            <v>62.9</v>
          </cell>
          <cell r="H33">
            <v>85.3</v>
          </cell>
          <cell r="I33">
            <v>6.09</v>
          </cell>
          <cell r="J33">
            <v>10</v>
          </cell>
          <cell r="K33">
            <v>6</v>
          </cell>
          <cell r="L33">
            <v>0</v>
          </cell>
          <cell r="M33" t="str">
            <v>MannEl00</v>
          </cell>
          <cell r="N33" t="str">
            <v>MannEl006</v>
          </cell>
        </row>
        <row r="34">
          <cell r="A34">
            <v>7</v>
          </cell>
          <cell r="B34">
            <v>7</v>
          </cell>
          <cell r="C34">
            <v>2011</v>
          </cell>
          <cell r="D34">
            <v>16</v>
          </cell>
          <cell r="E34">
            <v>359</v>
          </cell>
          <cell r="F34">
            <v>589</v>
          </cell>
          <cell r="G34">
            <v>61</v>
          </cell>
          <cell r="H34">
            <v>92.9</v>
          </cell>
          <cell r="I34">
            <v>7.45</v>
          </cell>
          <cell r="J34">
            <v>9</v>
          </cell>
          <cell r="K34">
            <v>7</v>
          </cell>
          <cell r="L34">
            <v>0</v>
          </cell>
          <cell r="M34" t="str">
            <v>MannEl00</v>
          </cell>
          <cell r="N34" t="str">
            <v>MannEl007</v>
          </cell>
        </row>
        <row r="35">
          <cell r="A35">
            <v>8</v>
          </cell>
          <cell r="B35">
            <v>8</v>
          </cell>
          <cell r="C35">
            <v>2012</v>
          </cell>
          <cell r="D35">
            <v>16</v>
          </cell>
          <cell r="E35">
            <v>321</v>
          </cell>
          <cell r="F35">
            <v>536</v>
          </cell>
          <cell r="G35">
            <v>59.9</v>
          </cell>
          <cell r="H35">
            <v>87.2</v>
          </cell>
          <cell r="I35">
            <v>6.59</v>
          </cell>
          <cell r="J35">
            <v>9</v>
          </cell>
          <cell r="K35">
            <v>7</v>
          </cell>
          <cell r="L35">
            <v>0</v>
          </cell>
          <cell r="M35" t="str">
            <v>MannEl00</v>
          </cell>
          <cell r="N35" t="str">
            <v>MannEl008</v>
          </cell>
        </row>
        <row r="36">
          <cell r="A36">
            <v>9</v>
          </cell>
          <cell r="B36">
            <v>9</v>
          </cell>
          <cell r="C36">
            <v>2013</v>
          </cell>
          <cell r="D36">
            <v>16</v>
          </cell>
          <cell r="E36">
            <v>317</v>
          </cell>
          <cell r="F36">
            <v>551</v>
          </cell>
          <cell r="G36">
            <v>57.5</v>
          </cell>
          <cell r="H36">
            <v>69.400000000000006</v>
          </cell>
          <cell r="I36">
            <v>4.55</v>
          </cell>
          <cell r="J36">
            <v>7</v>
          </cell>
          <cell r="K36">
            <v>9</v>
          </cell>
          <cell r="L36">
            <v>0</v>
          </cell>
          <cell r="M36" t="str">
            <v>MannEl00</v>
          </cell>
          <cell r="N36" t="str">
            <v>MannEl009</v>
          </cell>
        </row>
        <row r="37">
          <cell r="A37">
            <v>10</v>
          </cell>
          <cell r="B37">
            <v>10</v>
          </cell>
          <cell r="C37">
            <v>2014</v>
          </cell>
          <cell r="D37">
            <v>16</v>
          </cell>
          <cell r="E37">
            <v>379</v>
          </cell>
          <cell r="F37">
            <v>601</v>
          </cell>
          <cell r="G37">
            <v>63.1</v>
          </cell>
          <cell r="H37">
            <v>92.1</v>
          </cell>
          <cell r="I37">
            <v>6.67</v>
          </cell>
          <cell r="J37">
            <v>6</v>
          </cell>
          <cell r="K37">
            <v>10</v>
          </cell>
          <cell r="L37">
            <v>0</v>
          </cell>
          <cell r="M37" t="str">
            <v>MannEl00</v>
          </cell>
          <cell r="N37" t="str">
            <v>MannEl0010</v>
          </cell>
        </row>
        <row r="38">
          <cell r="A38">
            <v>11</v>
          </cell>
          <cell r="B38">
            <v>11</v>
          </cell>
          <cell r="C38">
            <v>2015</v>
          </cell>
          <cell r="D38">
            <v>16</v>
          </cell>
          <cell r="E38">
            <v>387</v>
          </cell>
          <cell r="F38">
            <v>618</v>
          </cell>
          <cell r="G38">
            <v>62.6</v>
          </cell>
          <cell r="H38">
            <v>93.6</v>
          </cell>
          <cell r="I38">
            <v>6.74</v>
          </cell>
          <cell r="J38">
            <v>6</v>
          </cell>
          <cell r="K38">
            <v>10</v>
          </cell>
          <cell r="L38">
            <v>0</v>
          </cell>
          <cell r="M38" t="str">
            <v>MannEl00</v>
          </cell>
          <cell r="N38" t="str">
            <v>MannEl0011</v>
          </cell>
        </row>
        <row r="39">
          <cell r="A39">
            <v>12</v>
          </cell>
          <cell r="B39">
            <v>12</v>
          </cell>
          <cell r="C39">
            <v>2016</v>
          </cell>
          <cell r="D39">
            <v>16</v>
          </cell>
          <cell r="E39">
            <v>377</v>
          </cell>
          <cell r="F39">
            <v>598</v>
          </cell>
          <cell r="G39">
            <v>63</v>
          </cell>
          <cell r="H39">
            <v>86</v>
          </cell>
          <cell r="I39">
            <v>5.95</v>
          </cell>
          <cell r="J39">
            <v>11</v>
          </cell>
          <cell r="K39">
            <v>5</v>
          </cell>
          <cell r="L39">
            <v>0</v>
          </cell>
          <cell r="M39" t="str">
            <v>MannEl00</v>
          </cell>
          <cell r="N39" t="str">
            <v>MannEl0012</v>
          </cell>
        </row>
        <row r="40">
          <cell r="A40">
            <v>13</v>
          </cell>
          <cell r="B40">
            <v>13</v>
          </cell>
          <cell r="C40">
            <v>2017</v>
          </cell>
          <cell r="D40">
            <v>9</v>
          </cell>
          <cell r="E40">
            <v>215</v>
          </cell>
          <cell r="F40">
            <v>333</v>
          </cell>
          <cell r="G40">
            <v>64.599999999999994</v>
          </cell>
          <cell r="H40">
            <v>88.6</v>
          </cell>
          <cell r="I40">
            <v>5.55</v>
          </cell>
          <cell r="J40">
            <v>1</v>
          </cell>
          <cell r="K40">
            <v>8</v>
          </cell>
          <cell r="L40">
            <v>0</v>
          </cell>
          <cell r="M40" t="str">
            <v>MannEl00</v>
          </cell>
          <cell r="N40" t="str">
            <v>MannEl0013</v>
          </cell>
        </row>
        <row r="41">
          <cell r="A41">
            <v>0</v>
          </cell>
          <cell r="B41">
            <v>4</v>
          </cell>
          <cell r="C41">
            <v>2015</v>
          </cell>
          <cell r="D41">
            <v>14</v>
          </cell>
          <cell r="E41">
            <v>242</v>
          </cell>
          <cell r="F41">
            <v>380</v>
          </cell>
          <cell r="G41">
            <v>63.7</v>
          </cell>
          <cell r="H41">
            <v>99.4</v>
          </cell>
          <cell r="I41">
            <v>7.1</v>
          </cell>
          <cell r="J41">
            <v>7</v>
          </cell>
          <cell r="K41">
            <v>6</v>
          </cell>
          <cell r="L41">
            <v>0</v>
          </cell>
          <cell r="M41" t="str">
            <v>TaylTy00</v>
          </cell>
          <cell r="N41" t="str">
            <v>TaylTy000</v>
          </cell>
        </row>
        <row r="42">
          <cell r="A42">
            <v>1</v>
          </cell>
          <cell r="B42">
            <v>5</v>
          </cell>
          <cell r="C42">
            <v>2016</v>
          </cell>
          <cell r="D42">
            <v>15</v>
          </cell>
          <cell r="E42">
            <v>269</v>
          </cell>
          <cell r="F42">
            <v>436</v>
          </cell>
          <cell r="G42">
            <v>61.7</v>
          </cell>
          <cell r="H42">
            <v>89.7</v>
          </cell>
          <cell r="I42">
            <v>6.07</v>
          </cell>
          <cell r="J42">
            <v>7</v>
          </cell>
          <cell r="K42">
            <v>8</v>
          </cell>
          <cell r="L42">
            <v>0</v>
          </cell>
          <cell r="M42" t="str">
            <v>TaylTy00</v>
          </cell>
          <cell r="N42" t="str">
            <v>TaylTy001</v>
          </cell>
        </row>
        <row r="43">
          <cell r="A43">
            <v>2</v>
          </cell>
          <cell r="B43">
            <v>6</v>
          </cell>
          <cell r="C43">
            <v>2017</v>
          </cell>
          <cell r="D43">
            <v>9</v>
          </cell>
          <cell r="E43">
            <v>163</v>
          </cell>
          <cell r="F43">
            <v>254</v>
          </cell>
          <cell r="G43">
            <v>64.2</v>
          </cell>
          <cell r="H43">
            <v>91.4</v>
          </cell>
          <cell r="I43">
            <v>5.71</v>
          </cell>
          <cell r="J43">
            <v>5</v>
          </cell>
          <cell r="K43">
            <v>4</v>
          </cell>
          <cell r="L43">
            <v>0</v>
          </cell>
          <cell r="M43" t="str">
            <v>TaylTy00</v>
          </cell>
          <cell r="N43" t="str">
            <v>TaylTy002</v>
          </cell>
        </row>
        <row r="44">
          <cell r="A44">
            <v>0</v>
          </cell>
          <cell r="B44">
            <v>0</v>
          </cell>
          <cell r="C44">
            <v>2005</v>
          </cell>
          <cell r="D44">
            <v>7</v>
          </cell>
          <cell r="E44">
            <v>84</v>
          </cell>
          <cell r="F44">
            <v>165</v>
          </cell>
          <cell r="G44">
            <v>50.9</v>
          </cell>
          <cell r="H44">
            <v>40.799999999999997</v>
          </cell>
          <cell r="I44">
            <v>1.1100000000000001</v>
          </cell>
          <cell r="J44">
            <v>2</v>
          </cell>
          <cell r="K44">
            <v>5</v>
          </cell>
          <cell r="L44">
            <v>0</v>
          </cell>
          <cell r="M44" t="str">
            <v>SmitAl03</v>
          </cell>
          <cell r="N44" t="str">
            <v>SmitAl030</v>
          </cell>
        </row>
        <row r="45">
          <cell r="A45">
            <v>1</v>
          </cell>
          <cell r="B45">
            <v>1</v>
          </cell>
          <cell r="C45">
            <v>2006</v>
          </cell>
          <cell r="D45">
            <v>16</v>
          </cell>
          <cell r="E45">
            <v>257</v>
          </cell>
          <cell r="F45">
            <v>442</v>
          </cell>
          <cell r="G45">
            <v>58.1</v>
          </cell>
          <cell r="H45">
            <v>74.8</v>
          </cell>
          <cell r="I45">
            <v>4.8</v>
          </cell>
          <cell r="J45">
            <v>7</v>
          </cell>
          <cell r="K45">
            <v>9</v>
          </cell>
          <cell r="L45">
            <v>0</v>
          </cell>
          <cell r="M45" t="str">
            <v>SmitAl03</v>
          </cell>
          <cell r="N45" t="str">
            <v>SmitAl031</v>
          </cell>
        </row>
        <row r="46">
          <cell r="A46">
            <v>2</v>
          </cell>
          <cell r="B46">
            <v>2</v>
          </cell>
          <cell r="C46">
            <v>2007</v>
          </cell>
          <cell r="D46">
            <v>7</v>
          </cell>
          <cell r="E46">
            <v>94</v>
          </cell>
          <cell r="F46">
            <v>193</v>
          </cell>
          <cell r="G46">
            <v>48.7</v>
          </cell>
          <cell r="H46">
            <v>57.2</v>
          </cell>
          <cell r="I46">
            <v>3.11</v>
          </cell>
          <cell r="J46">
            <v>2</v>
          </cell>
          <cell r="K46">
            <v>5</v>
          </cell>
          <cell r="L46">
            <v>0</v>
          </cell>
          <cell r="M46" t="str">
            <v>SmitAl03</v>
          </cell>
          <cell r="N46" t="str">
            <v>SmitAl032</v>
          </cell>
        </row>
        <row r="47">
          <cell r="A47">
            <v>3</v>
          </cell>
          <cell r="B47">
            <v>3</v>
          </cell>
          <cell r="C47">
            <v>2009</v>
          </cell>
          <cell r="D47">
            <v>10</v>
          </cell>
          <cell r="E47">
            <v>225</v>
          </cell>
          <cell r="F47">
            <v>372</v>
          </cell>
          <cell r="G47">
            <v>60.5</v>
          </cell>
          <cell r="H47">
            <v>81.5</v>
          </cell>
          <cell r="I47">
            <v>5.17</v>
          </cell>
          <cell r="J47">
            <v>5</v>
          </cell>
          <cell r="K47">
            <v>5</v>
          </cell>
          <cell r="L47">
            <v>0</v>
          </cell>
          <cell r="M47" t="str">
            <v>SmitAl03</v>
          </cell>
          <cell r="N47" t="str">
            <v>SmitAl033</v>
          </cell>
        </row>
        <row r="48">
          <cell r="A48">
            <v>4</v>
          </cell>
          <cell r="B48">
            <v>4</v>
          </cell>
          <cell r="C48">
            <v>2010</v>
          </cell>
          <cell r="D48">
            <v>10</v>
          </cell>
          <cell r="E48">
            <v>204</v>
          </cell>
          <cell r="F48">
            <v>342</v>
          </cell>
          <cell r="G48">
            <v>59.6</v>
          </cell>
          <cell r="H48">
            <v>82.1</v>
          </cell>
          <cell r="I48">
            <v>5.61</v>
          </cell>
          <cell r="J48">
            <v>3</v>
          </cell>
          <cell r="K48">
            <v>7</v>
          </cell>
          <cell r="L48">
            <v>0</v>
          </cell>
          <cell r="M48" t="str">
            <v>SmitAl03</v>
          </cell>
          <cell r="N48" t="str">
            <v>SmitAl034</v>
          </cell>
        </row>
        <row r="49">
          <cell r="A49">
            <v>5</v>
          </cell>
          <cell r="B49">
            <v>5</v>
          </cell>
          <cell r="C49">
            <v>2011</v>
          </cell>
          <cell r="D49">
            <v>16</v>
          </cell>
          <cell r="E49">
            <v>273</v>
          </cell>
          <cell r="F49">
            <v>445</v>
          </cell>
          <cell r="G49">
            <v>61.3</v>
          </cell>
          <cell r="H49">
            <v>90.7</v>
          </cell>
          <cell r="I49">
            <v>6.13</v>
          </cell>
          <cell r="J49">
            <v>13</v>
          </cell>
          <cell r="K49">
            <v>3</v>
          </cell>
          <cell r="L49">
            <v>0</v>
          </cell>
          <cell r="M49" t="str">
            <v>SmitAl03</v>
          </cell>
          <cell r="N49" t="str">
            <v>SmitAl035</v>
          </cell>
        </row>
        <row r="50">
          <cell r="A50">
            <v>6</v>
          </cell>
          <cell r="B50">
            <v>6</v>
          </cell>
          <cell r="C50">
            <v>2012</v>
          </cell>
          <cell r="D50">
            <v>9</v>
          </cell>
          <cell r="E50">
            <v>153</v>
          </cell>
          <cell r="F50">
            <v>218</v>
          </cell>
          <cell r="G50">
            <v>70.2</v>
          </cell>
          <cell r="H50">
            <v>104.1</v>
          </cell>
          <cell r="I50">
            <v>6.76</v>
          </cell>
          <cell r="J50">
            <v>6</v>
          </cell>
          <cell r="K50">
            <v>2</v>
          </cell>
          <cell r="L50">
            <v>1</v>
          </cell>
          <cell r="M50" t="str">
            <v>SmitAl03</v>
          </cell>
          <cell r="N50" t="str">
            <v>SmitAl036</v>
          </cell>
        </row>
        <row r="51">
          <cell r="A51">
            <v>7</v>
          </cell>
          <cell r="B51">
            <v>7</v>
          </cell>
          <cell r="C51">
            <v>2013</v>
          </cell>
          <cell r="D51">
            <v>15</v>
          </cell>
          <cell r="E51">
            <v>308</v>
          </cell>
          <cell r="F51">
            <v>508</v>
          </cell>
          <cell r="G51">
            <v>60.6</v>
          </cell>
          <cell r="H51">
            <v>89.1</v>
          </cell>
          <cell r="I51">
            <v>5.94</v>
          </cell>
          <cell r="J51">
            <v>11</v>
          </cell>
          <cell r="K51">
            <v>4</v>
          </cell>
          <cell r="L51">
            <v>0</v>
          </cell>
          <cell r="M51" t="str">
            <v>SmitAl03</v>
          </cell>
          <cell r="N51" t="str">
            <v>SmitAl037</v>
          </cell>
        </row>
        <row r="52">
          <cell r="A52">
            <v>8</v>
          </cell>
          <cell r="B52">
            <v>8</v>
          </cell>
          <cell r="C52">
            <v>2014</v>
          </cell>
          <cell r="D52">
            <v>15</v>
          </cell>
          <cell r="E52">
            <v>303</v>
          </cell>
          <cell r="F52">
            <v>464</v>
          </cell>
          <cell r="G52">
            <v>65.3</v>
          </cell>
          <cell r="H52">
            <v>93.4</v>
          </cell>
          <cell r="I52">
            <v>6.14</v>
          </cell>
          <cell r="J52">
            <v>8</v>
          </cell>
          <cell r="K52">
            <v>7</v>
          </cell>
          <cell r="L52">
            <v>0</v>
          </cell>
          <cell r="M52" t="str">
            <v>SmitAl03</v>
          </cell>
          <cell r="N52" t="str">
            <v>SmitAl038</v>
          </cell>
        </row>
        <row r="53">
          <cell r="A53">
            <v>9</v>
          </cell>
          <cell r="B53">
            <v>9</v>
          </cell>
          <cell r="C53">
            <v>2015</v>
          </cell>
          <cell r="D53">
            <v>16</v>
          </cell>
          <cell r="E53">
            <v>307</v>
          </cell>
          <cell r="F53">
            <v>470</v>
          </cell>
          <cell r="G53">
            <v>65.3</v>
          </cell>
          <cell r="H53">
            <v>95.4</v>
          </cell>
          <cell r="I53">
            <v>6.48</v>
          </cell>
          <cell r="J53">
            <v>11</v>
          </cell>
          <cell r="K53">
            <v>5</v>
          </cell>
          <cell r="L53">
            <v>0</v>
          </cell>
          <cell r="M53" t="str">
            <v>SmitAl03</v>
          </cell>
          <cell r="N53" t="str">
            <v>SmitAl039</v>
          </cell>
        </row>
        <row r="54">
          <cell r="A54">
            <v>10</v>
          </cell>
          <cell r="B54">
            <v>10</v>
          </cell>
          <cell r="C54">
            <v>2016</v>
          </cell>
          <cell r="D54">
            <v>15</v>
          </cell>
          <cell r="E54">
            <v>328</v>
          </cell>
          <cell r="F54">
            <v>489</v>
          </cell>
          <cell r="G54">
            <v>67.099999999999994</v>
          </cell>
          <cell r="H54">
            <v>91.2</v>
          </cell>
          <cell r="I54">
            <v>6.39</v>
          </cell>
          <cell r="J54">
            <v>11</v>
          </cell>
          <cell r="K54">
            <v>4</v>
          </cell>
          <cell r="L54">
            <v>0</v>
          </cell>
          <cell r="M54" t="str">
            <v>SmitAl03</v>
          </cell>
          <cell r="N54" t="str">
            <v>SmitAl0310</v>
          </cell>
        </row>
        <row r="55">
          <cell r="A55">
            <v>11</v>
          </cell>
          <cell r="B55">
            <v>11</v>
          </cell>
          <cell r="C55">
            <v>2017</v>
          </cell>
          <cell r="D55">
            <v>9</v>
          </cell>
          <cell r="E55">
            <v>204</v>
          </cell>
          <cell r="F55">
            <v>293</v>
          </cell>
          <cell r="G55">
            <v>69.599999999999994</v>
          </cell>
          <cell r="H55">
            <v>113.9</v>
          </cell>
          <cell r="I55">
            <v>8.24</v>
          </cell>
          <cell r="J55">
            <v>6</v>
          </cell>
          <cell r="K55">
            <v>3</v>
          </cell>
          <cell r="L55">
            <v>0</v>
          </cell>
          <cell r="M55" t="str">
            <v>SmitAl03</v>
          </cell>
          <cell r="N55" t="str">
            <v>SmitAl0311</v>
          </cell>
        </row>
        <row r="56">
          <cell r="A56">
            <v>0</v>
          </cell>
          <cell r="B56">
            <v>0</v>
          </cell>
          <cell r="C56">
            <v>2014</v>
          </cell>
          <cell r="D56">
            <v>13</v>
          </cell>
          <cell r="E56">
            <v>280</v>
          </cell>
          <cell r="F56">
            <v>475</v>
          </cell>
          <cell r="G56">
            <v>58.9</v>
          </cell>
          <cell r="H56">
            <v>69.5</v>
          </cell>
          <cell r="I56">
            <v>3.81</v>
          </cell>
          <cell r="J56">
            <v>3</v>
          </cell>
          <cell r="K56">
            <v>10</v>
          </cell>
          <cell r="L56">
            <v>0</v>
          </cell>
          <cell r="M56" t="str">
            <v>BortBl00</v>
          </cell>
          <cell r="N56" t="str">
            <v>BortBl000</v>
          </cell>
        </row>
        <row r="57">
          <cell r="A57">
            <v>1</v>
          </cell>
          <cell r="B57">
            <v>1</v>
          </cell>
          <cell r="C57">
            <v>2015</v>
          </cell>
          <cell r="D57">
            <v>16</v>
          </cell>
          <cell r="E57">
            <v>355</v>
          </cell>
          <cell r="F57">
            <v>606</v>
          </cell>
          <cell r="G57">
            <v>58.6</v>
          </cell>
          <cell r="H57">
            <v>88.2</v>
          </cell>
          <cell r="I57">
            <v>6.09</v>
          </cell>
          <cell r="J57">
            <v>5</v>
          </cell>
          <cell r="K57">
            <v>11</v>
          </cell>
          <cell r="L57">
            <v>0</v>
          </cell>
          <cell r="M57" t="str">
            <v>BortBl00</v>
          </cell>
          <cell r="N57" t="str">
            <v>BortBl001</v>
          </cell>
        </row>
        <row r="58">
          <cell r="A58">
            <v>2</v>
          </cell>
          <cell r="B58">
            <v>2</v>
          </cell>
          <cell r="C58">
            <v>2016</v>
          </cell>
          <cell r="D58">
            <v>16</v>
          </cell>
          <cell r="E58">
            <v>368</v>
          </cell>
          <cell r="F58">
            <v>625</v>
          </cell>
          <cell r="G58">
            <v>58.9</v>
          </cell>
          <cell r="H58">
            <v>78.8</v>
          </cell>
          <cell r="I58">
            <v>5.23</v>
          </cell>
          <cell r="J58">
            <v>3</v>
          </cell>
          <cell r="K58">
            <v>13</v>
          </cell>
          <cell r="L58">
            <v>0</v>
          </cell>
          <cell r="M58" t="str">
            <v>BortBl00</v>
          </cell>
          <cell r="N58" t="str">
            <v>BortBl002</v>
          </cell>
        </row>
        <row r="59">
          <cell r="A59">
            <v>3</v>
          </cell>
          <cell r="B59">
            <v>3</v>
          </cell>
          <cell r="C59">
            <v>2017</v>
          </cell>
          <cell r="D59">
            <v>9</v>
          </cell>
          <cell r="E59">
            <v>167</v>
          </cell>
          <cell r="F59">
            <v>285</v>
          </cell>
          <cell r="G59">
            <v>58.6</v>
          </cell>
          <cell r="H59">
            <v>81.8</v>
          </cell>
          <cell r="I59">
            <v>5.94</v>
          </cell>
          <cell r="J59">
            <v>6</v>
          </cell>
          <cell r="K59">
            <v>3</v>
          </cell>
          <cell r="L59">
            <v>0</v>
          </cell>
          <cell r="M59" t="str">
            <v>BortBl00</v>
          </cell>
          <cell r="N59" t="str">
            <v>BortBl003</v>
          </cell>
        </row>
        <row r="60">
          <cell r="A60">
            <v>0</v>
          </cell>
          <cell r="B60">
            <v>0</v>
          </cell>
          <cell r="C60">
            <v>2012</v>
          </cell>
          <cell r="D60">
            <v>15</v>
          </cell>
          <cell r="E60">
            <v>258</v>
          </cell>
          <cell r="F60">
            <v>393</v>
          </cell>
          <cell r="G60">
            <v>65.599999999999994</v>
          </cell>
          <cell r="H60">
            <v>102.4</v>
          </cell>
          <cell r="I60">
            <v>7.47</v>
          </cell>
          <cell r="J60">
            <v>9</v>
          </cell>
          <cell r="K60">
            <v>6</v>
          </cell>
          <cell r="L60">
            <v>0</v>
          </cell>
          <cell r="M60" t="str">
            <v>GrifRo01</v>
          </cell>
          <cell r="N60" t="str">
            <v>GrifRo010</v>
          </cell>
        </row>
        <row r="61">
          <cell r="A61">
            <v>1</v>
          </cell>
          <cell r="B61">
            <v>1</v>
          </cell>
          <cell r="C61">
            <v>2013</v>
          </cell>
          <cell r="D61">
            <v>13</v>
          </cell>
          <cell r="E61">
            <v>274</v>
          </cell>
          <cell r="F61">
            <v>456</v>
          </cell>
          <cell r="G61">
            <v>60.1</v>
          </cell>
          <cell r="H61">
            <v>82.2</v>
          </cell>
          <cell r="I61">
            <v>5.48</v>
          </cell>
          <cell r="J61">
            <v>3</v>
          </cell>
          <cell r="K61">
            <v>10</v>
          </cell>
          <cell r="L61">
            <v>0</v>
          </cell>
          <cell r="M61" t="str">
            <v>GrifRo01</v>
          </cell>
          <cell r="N61" t="str">
            <v>GrifRo011</v>
          </cell>
        </row>
        <row r="62">
          <cell r="A62">
            <v>2</v>
          </cell>
          <cell r="B62">
            <v>2</v>
          </cell>
          <cell r="C62">
            <v>2014</v>
          </cell>
          <cell r="D62">
            <v>7</v>
          </cell>
          <cell r="E62">
            <v>147</v>
          </cell>
          <cell r="F62">
            <v>214</v>
          </cell>
          <cell r="G62">
            <v>68.7</v>
          </cell>
          <cell r="H62">
            <v>86.9</v>
          </cell>
          <cell r="I62">
            <v>5.17</v>
          </cell>
          <cell r="J62">
            <v>2</v>
          </cell>
          <cell r="K62">
            <v>5</v>
          </cell>
          <cell r="L62">
            <v>0</v>
          </cell>
          <cell r="M62" t="str">
            <v>GrifRo01</v>
          </cell>
          <cell r="N62" t="str">
            <v>GrifRo012</v>
          </cell>
        </row>
        <row r="63">
          <cell r="A63">
            <v>3</v>
          </cell>
          <cell r="B63">
            <v>3</v>
          </cell>
          <cell r="C63">
            <v>2016</v>
          </cell>
          <cell r="D63">
            <v>5</v>
          </cell>
          <cell r="E63">
            <v>87</v>
          </cell>
          <cell r="F63">
            <v>147</v>
          </cell>
          <cell r="G63">
            <v>59.2</v>
          </cell>
          <cell r="H63">
            <v>72.5</v>
          </cell>
          <cell r="I63">
            <v>3.86</v>
          </cell>
          <cell r="J63">
            <v>1</v>
          </cell>
          <cell r="K63">
            <v>4</v>
          </cell>
          <cell r="L63">
            <v>0</v>
          </cell>
          <cell r="M63" t="str">
            <v>GrifRo01</v>
          </cell>
          <cell r="N63" t="str">
            <v>GrifRo013</v>
          </cell>
        </row>
        <row r="64">
          <cell r="A64">
            <v>0</v>
          </cell>
          <cell r="B64">
            <v>0</v>
          </cell>
          <cell r="C64">
            <v>2012</v>
          </cell>
          <cell r="D64">
            <v>16</v>
          </cell>
          <cell r="E64">
            <v>339</v>
          </cell>
          <cell r="F64">
            <v>627</v>
          </cell>
          <cell r="G64">
            <v>54.1</v>
          </cell>
          <cell r="H64">
            <v>76.5</v>
          </cell>
          <cell r="I64">
            <v>5.66</v>
          </cell>
          <cell r="J64">
            <v>11</v>
          </cell>
          <cell r="K64">
            <v>5</v>
          </cell>
          <cell r="L64">
            <v>0</v>
          </cell>
          <cell r="M64" t="str">
            <v>LuckAn00</v>
          </cell>
          <cell r="N64" t="str">
            <v>LuckAn000</v>
          </cell>
        </row>
        <row r="65">
          <cell r="A65">
            <v>1</v>
          </cell>
          <cell r="B65">
            <v>1</v>
          </cell>
          <cell r="C65">
            <v>2013</v>
          </cell>
          <cell r="D65">
            <v>16</v>
          </cell>
          <cell r="E65">
            <v>343</v>
          </cell>
          <cell r="F65">
            <v>570</v>
          </cell>
          <cell r="G65">
            <v>60.2</v>
          </cell>
          <cell r="H65">
            <v>87</v>
          </cell>
          <cell r="I65">
            <v>6.06</v>
          </cell>
          <cell r="J65">
            <v>11</v>
          </cell>
          <cell r="K65">
            <v>5</v>
          </cell>
          <cell r="L65">
            <v>0</v>
          </cell>
          <cell r="M65" t="str">
            <v>LuckAn00</v>
          </cell>
          <cell r="N65" t="str">
            <v>LuckAn001</v>
          </cell>
        </row>
        <row r="66">
          <cell r="A66">
            <v>2</v>
          </cell>
          <cell r="B66">
            <v>2</v>
          </cell>
          <cell r="C66">
            <v>2014</v>
          </cell>
          <cell r="D66">
            <v>16</v>
          </cell>
          <cell r="E66">
            <v>380</v>
          </cell>
          <cell r="F66">
            <v>616</v>
          </cell>
          <cell r="G66">
            <v>61.7</v>
          </cell>
          <cell r="H66">
            <v>96.5</v>
          </cell>
          <cell r="I66">
            <v>7.28</v>
          </cell>
          <cell r="J66">
            <v>11</v>
          </cell>
          <cell r="K66">
            <v>5</v>
          </cell>
          <cell r="L66">
            <v>0</v>
          </cell>
          <cell r="M66" t="str">
            <v>LuckAn00</v>
          </cell>
          <cell r="N66" t="str">
            <v>LuckAn002</v>
          </cell>
        </row>
        <row r="67">
          <cell r="A67">
            <v>3</v>
          </cell>
          <cell r="B67">
            <v>3</v>
          </cell>
          <cell r="C67">
            <v>2015</v>
          </cell>
          <cell r="D67">
            <v>7</v>
          </cell>
          <cell r="E67">
            <v>162</v>
          </cell>
          <cell r="F67">
            <v>293</v>
          </cell>
          <cell r="G67">
            <v>55.3</v>
          </cell>
          <cell r="H67">
            <v>74.900000000000006</v>
          </cell>
          <cell r="I67">
            <v>5.04</v>
          </cell>
          <cell r="J67">
            <v>2</v>
          </cell>
          <cell r="K67">
            <v>5</v>
          </cell>
          <cell r="L67">
            <v>0</v>
          </cell>
          <cell r="M67" t="str">
            <v>LuckAn00</v>
          </cell>
          <cell r="N67" t="str">
            <v>LuckAn003</v>
          </cell>
        </row>
        <row r="68">
          <cell r="A68">
            <v>4</v>
          </cell>
          <cell r="B68">
            <v>4</v>
          </cell>
          <cell r="C68">
            <v>2016</v>
          </cell>
          <cell r="D68">
            <v>15</v>
          </cell>
          <cell r="E68">
            <v>346</v>
          </cell>
          <cell r="F68">
            <v>545</v>
          </cell>
          <cell r="G68">
            <v>63.5</v>
          </cell>
          <cell r="H68">
            <v>96.4</v>
          </cell>
          <cell r="I68">
            <v>6.84</v>
          </cell>
          <cell r="J68">
            <v>8</v>
          </cell>
          <cell r="K68">
            <v>7</v>
          </cell>
          <cell r="L68">
            <v>0</v>
          </cell>
          <cell r="M68" t="str">
            <v>LuckAn00</v>
          </cell>
          <cell r="N68" t="str">
            <v>LuckAn004</v>
          </cell>
        </row>
        <row r="69">
          <cell r="A69">
            <v>0</v>
          </cell>
          <cell r="B69">
            <v>2</v>
          </cell>
          <cell r="C69">
            <v>2006</v>
          </cell>
          <cell r="D69">
            <v>16</v>
          </cell>
          <cell r="E69">
            <v>284</v>
          </cell>
          <cell r="F69">
            <v>460</v>
          </cell>
          <cell r="G69">
            <v>61.7</v>
          </cell>
          <cell r="H69">
            <v>92</v>
          </cell>
          <cell r="I69">
            <v>6.73</v>
          </cell>
          <cell r="J69">
            <v>14</v>
          </cell>
          <cell r="K69">
            <v>2</v>
          </cell>
          <cell r="L69">
            <v>0</v>
          </cell>
          <cell r="M69" t="str">
            <v>RivePh00</v>
          </cell>
          <cell r="N69" t="str">
            <v>RivePh000</v>
          </cell>
        </row>
        <row r="70">
          <cell r="A70">
            <v>1</v>
          </cell>
          <cell r="B70">
            <v>3</v>
          </cell>
          <cell r="C70">
            <v>2007</v>
          </cell>
          <cell r="D70">
            <v>16</v>
          </cell>
          <cell r="E70">
            <v>277</v>
          </cell>
          <cell r="F70">
            <v>460</v>
          </cell>
          <cell r="G70">
            <v>60.2</v>
          </cell>
          <cell r="H70">
            <v>82.4</v>
          </cell>
          <cell r="I70">
            <v>5.67</v>
          </cell>
          <cell r="J70">
            <v>11</v>
          </cell>
          <cell r="K70">
            <v>5</v>
          </cell>
          <cell r="L70">
            <v>0</v>
          </cell>
          <cell r="M70" t="str">
            <v>RivePh00</v>
          </cell>
          <cell r="N70" t="str">
            <v>RivePh001</v>
          </cell>
        </row>
        <row r="71">
          <cell r="A71">
            <v>2</v>
          </cell>
          <cell r="B71">
            <v>4</v>
          </cell>
          <cell r="C71">
            <v>2008</v>
          </cell>
          <cell r="D71">
            <v>16</v>
          </cell>
          <cell r="E71">
            <v>312</v>
          </cell>
          <cell r="F71">
            <v>478</v>
          </cell>
          <cell r="G71">
            <v>65.3</v>
          </cell>
          <cell r="H71">
            <v>105.5</v>
          </cell>
          <cell r="I71">
            <v>8.0399999999999991</v>
          </cell>
          <cell r="J71">
            <v>8</v>
          </cell>
          <cell r="K71">
            <v>8</v>
          </cell>
          <cell r="L71">
            <v>0</v>
          </cell>
          <cell r="M71" t="str">
            <v>RivePh00</v>
          </cell>
          <cell r="N71" t="str">
            <v>RivePh002</v>
          </cell>
        </row>
        <row r="72">
          <cell r="A72">
            <v>3</v>
          </cell>
          <cell r="B72">
            <v>5</v>
          </cell>
          <cell r="C72">
            <v>2009</v>
          </cell>
          <cell r="D72">
            <v>16</v>
          </cell>
          <cell r="E72">
            <v>317</v>
          </cell>
          <cell r="F72">
            <v>486</v>
          </cell>
          <cell r="G72">
            <v>65.2</v>
          </cell>
          <cell r="H72">
            <v>104.4</v>
          </cell>
          <cell r="I72">
            <v>8.3000000000000007</v>
          </cell>
          <cell r="J72">
            <v>13</v>
          </cell>
          <cell r="K72">
            <v>3</v>
          </cell>
          <cell r="L72">
            <v>0</v>
          </cell>
          <cell r="M72" t="str">
            <v>RivePh00</v>
          </cell>
          <cell r="N72" t="str">
            <v>RivePh003</v>
          </cell>
        </row>
        <row r="73">
          <cell r="A73">
            <v>4</v>
          </cell>
          <cell r="B73">
            <v>6</v>
          </cell>
          <cell r="C73">
            <v>2010</v>
          </cell>
          <cell r="D73">
            <v>16</v>
          </cell>
          <cell r="E73">
            <v>357</v>
          </cell>
          <cell r="F73">
            <v>541</v>
          </cell>
          <cell r="G73">
            <v>66</v>
          </cell>
          <cell r="H73">
            <v>101.8</v>
          </cell>
          <cell r="I73">
            <v>7.77</v>
          </cell>
          <cell r="J73">
            <v>9</v>
          </cell>
          <cell r="K73">
            <v>7</v>
          </cell>
          <cell r="L73">
            <v>0</v>
          </cell>
          <cell r="M73" t="str">
            <v>RivePh00</v>
          </cell>
          <cell r="N73" t="str">
            <v>RivePh004</v>
          </cell>
        </row>
        <row r="74">
          <cell r="A74">
            <v>5</v>
          </cell>
          <cell r="B74">
            <v>7</v>
          </cell>
          <cell r="C74">
            <v>2011</v>
          </cell>
          <cell r="D74">
            <v>16</v>
          </cell>
          <cell r="E74">
            <v>366</v>
          </cell>
          <cell r="F74">
            <v>582</v>
          </cell>
          <cell r="G74">
            <v>62.9</v>
          </cell>
          <cell r="H74">
            <v>88.7</v>
          </cell>
          <cell r="I74">
            <v>6.64</v>
          </cell>
          <cell r="J74">
            <v>8</v>
          </cell>
          <cell r="K74">
            <v>8</v>
          </cell>
          <cell r="L74">
            <v>0</v>
          </cell>
          <cell r="M74" t="str">
            <v>RivePh00</v>
          </cell>
          <cell r="N74" t="str">
            <v>RivePh005</v>
          </cell>
        </row>
        <row r="75">
          <cell r="A75">
            <v>6</v>
          </cell>
          <cell r="B75">
            <v>8</v>
          </cell>
          <cell r="C75">
            <v>2012</v>
          </cell>
          <cell r="D75">
            <v>16</v>
          </cell>
          <cell r="E75">
            <v>338</v>
          </cell>
          <cell r="F75">
            <v>527</v>
          </cell>
          <cell r="G75">
            <v>64.099999999999994</v>
          </cell>
          <cell r="H75">
            <v>88.6</v>
          </cell>
          <cell r="I75">
            <v>5.45</v>
          </cell>
          <cell r="J75">
            <v>7</v>
          </cell>
          <cell r="K75">
            <v>9</v>
          </cell>
          <cell r="L75">
            <v>0</v>
          </cell>
          <cell r="M75" t="str">
            <v>RivePh00</v>
          </cell>
          <cell r="N75" t="str">
            <v>RivePh006</v>
          </cell>
        </row>
        <row r="76">
          <cell r="A76">
            <v>7</v>
          </cell>
          <cell r="B76">
            <v>9</v>
          </cell>
          <cell r="C76">
            <v>2013</v>
          </cell>
          <cell r="D76">
            <v>16</v>
          </cell>
          <cell r="E76">
            <v>378</v>
          </cell>
          <cell r="F76">
            <v>544</v>
          </cell>
          <cell r="G76">
            <v>69.5</v>
          </cell>
          <cell r="H76">
            <v>105.5</v>
          </cell>
          <cell r="I76">
            <v>7.79</v>
          </cell>
          <cell r="J76">
            <v>9</v>
          </cell>
          <cell r="K76">
            <v>7</v>
          </cell>
          <cell r="L76">
            <v>0</v>
          </cell>
          <cell r="M76" t="str">
            <v>RivePh00</v>
          </cell>
          <cell r="N76" t="str">
            <v>RivePh007</v>
          </cell>
        </row>
        <row r="77">
          <cell r="A77">
            <v>8</v>
          </cell>
          <cell r="B77">
            <v>10</v>
          </cell>
          <cell r="C77">
            <v>2014</v>
          </cell>
          <cell r="D77">
            <v>16</v>
          </cell>
          <cell r="E77">
            <v>379</v>
          </cell>
          <cell r="F77">
            <v>570</v>
          </cell>
          <cell r="G77">
            <v>66.5</v>
          </cell>
          <cell r="H77">
            <v>93.8</v>
          </cell>
          <cell r="I77">
            <v>6.45</v>
          </cell>
          <cell r="J77">
            <v>9</v>
          </cell>
          <cell r="K77">
            <v>7</v>
          </cell>
          <cell r="L77">
            <v>0</v>
          </cell>
          <cell r="M77" t="str">
            <v>RivePh00</v>
          </cell>
          <cell r="N77" t="str">
            <v>RivePh008</v>
          </cell>
        </row>
        <row r="78">
          <cell r="A78">
            <v>9</v>
          </cell>
          <cell r="B78">
            <v>11</v>
          </cell>
          <cell r="C78">
            <v>2015</v>
          </cell>
          <cell r="D78">
            <v>16</v>
          </cell>
          <cell r="E78">
            <v>437</v>
          </cell>
          <cell r="F78">
            <v>661</v>
          </cell>
          <cell r="G78">
            <v>66.099999999999994</v>
          </cell>
          <cell r="H78">
            <v>93.8</v>
          </cell>
          <cell r="I78">
            <v>6.45</v>
          </cell>
          <cell r="J78">
            <v>4</v>
          </cell>
          <cell r="K78">
            <v>12</v>
          </cell>
          <cell r="L78">
            <v>0</v>
          </cell>
          <cell r="M78" t="str">
            <v>RivePh00</v>
          </cell>
          <cell r="N78" t="str">
            <v>RivePh009</v>
          </cell>
        </row>
        <row r="79">
          <cell r="A79">
            <v>10</v>
          </cell>
          <cell r="B79">
            <v>12</v>
          </cell>
          <cell r="C79">
            <v>2016</v>
          </cell>
          <cell r="D79">
            <v>16</v>
          </cell>
          <cell r="E79">
            <v>349</v>
          </cell>
          <cell r="F79">
            <v>578</v>
          </cell>
          <cell r="G79">
            <v>60.4</v>
          </cell>
          <cell r="H79">
            <v>87.9</v>
          </cell>
          <cell r="I79">
            <v>6.37</v>
          </cell>
          <cell r="J79">
            <v>5</v>
          </cell>
          <cell r="K79">
            <v>11</v>
          </cell>
          <cell r="L79">
            <v>0</v>
          </cell>
          <cell r="M79" t="str">
            <v>RivePh00</v>
          </cell>
          <cell r="N79" t="str">
            <v>RivePh0010</v>
          </cell>
        </row>
        <row r="80">
          <cell r="A80">
            <v>11</v>
          </cell>
          <cell r="B80">
            <v>13</v>
          </cell>
          <cell r="C80">
            <v>2017</v>
          </cell>
          <cell r="D80">
            <v>9</v>
          </cell>
          <cell r="E80">
            <v>194</v>
          </cell>
          <cell r="F80">
            <v>323</v>
          </cell>
          <cell r="G80">
            <v>60.1</v>
          </cell>
          <cell r="H80">
            <v>87.8</v>
          </cell>
          <cell r="I80">
            <v>6.5</v>
          </cell>
          <cell r="J80">
            <v>3</v>
          </cell>
          <cell r="K80">
            <v>6</v>
          </cell>
          <cell r="L80">
            <v>0</v>
          </cell>
          <cell r="M80" t="str">
            <v>RivePh00</v>
          </cell>
          <cell r="N80" t="str">
            <v>RivePh0011</v>
          </cell>
        </row>
        <row r="81">
          <cell r="A81">
            <v>0</v>
          </cell>
          <cell r="B81">
            <v>1</v>
          </cell>
          <cell r="C81">
            <v>2002</v>
          </cell>
          <cell r="D81">
            <v>16</v>
          </cell>
          <cell r="E81">
            <v>320</v>
          </cell>
          <cell r="F81">
            <v>526</v>
          </cell>
          <cell r="G81">
            <v>60.8</v>
          </cell>
          <cell r="H81">
            <v>76.900000000000006</v>
          </cell>
          <cell r="I81">
            <v>4.95</v>
          </cell>
          <cell r="J81">
            <v>8</v>
          </cell>
          <cell r="K81">
            <v>8</v>
          </cell>
          <cell r="L81">
            <v>0</v>
          </cell>
          <cell r="M81" t="str">
            <v>BreeDr00</v>
          </cell>
          <cell r="N81" t="str">
            <v>BreeDr000</v>
          </cell>
        </row>
        <row r="82">
          <cell r="A82">
            <v>1</v>
          </cell>
          <cell r="B82">
            <v>2</v>
          </cell>
          <cell r="C82">
            <v>2003</v>
          </cell>
          <cell r="D82">
            <v>11</v>
          </cell>
          <cell r="E82">
            <v>205</v>
          </cell>
          <cell r="F82">
            <v>356</v>
          </cell>
          <cell r="G82">
            <v>57.6</v>
          </cell>
          <cell r="H82">
            <v>67.5</v>
          </cell>
          <cell r="I82">
            <v>3.91</v>
          </cell>
          <cell r="J82">
            <v>2</v>
          </cell>
          <cell r="K82">
            <v>9</v>
          </cell>
          <cell r="L82">
            <v>0</v>
          </cell>
          <cell r="M82" t="str">
            <v>BreeDr00</v>
          </cell>
          <cell r="N82" t="str">
            <v>BreeDr001</v>
          </cell>
        </row>
        <row r="83">
          <cell r="A83">
            <v>2</v>
          </cell>
          <cell r="B83">
            <v>3</v>
          </cell>
          <cell r="C83">
            <v>2004</v>
          </cell>
          <cell r="D83">
            <v>15</v>
          </cell>
          <cell r="E83">
            <v>262</v>
          </cell>
          <cell r="F83">
            <v>400</v>
          </cell>
          <cell r="G83">
            <v>65.5</v>
          </cell>
          <cell r="H83">
            <v>104.8</v>
          </cell>
          <cell r="I83">
            <v>7.78</v>
          </cell>
          <cell r="J83">
            <v>11</v>
          </cell>
          <cell r="K83">
            <v>4</v>
          </cell>
          <cell r="L83">
            <v>0</v>
          </cell>
          <cell r="M83" t="str">
            <v>BreeDr00</v>
          </cell>
          <cell r="N83" t="str">
            <v>BreeDr002</v>
          </cell>
        </row>
        <row r="84">
          <cell r="A84">
            <v>3</v>
          </cell>
          <cell r="B84">
            <v>4</v>
          </cell>
          <cell r="C84">
            <v>2005</v>
          </cell>
          <cell r="D84">
            <v>16</v>
          </cell>
          <cell r="E84">
            <v>323</v>
          </cell>
          <cell r="F84">
            <v>500</v>
          </cell>
          <cell r="G84">
            <v>64.599999999999994</v>
          </cell>
          <cell r="H84">
            <v>89.2</v>
          </cell>
          <cell r="I84">
            <v>5.99</v>
          </cell>
          <cell r="J84">
            <v>9</v>
          </cell>
          <cell r="K84">
            <v>7</v>
          </cell>
          <cell r="L84">
            <v>0</v>
          </cell>
          <cell r="M84" t="str">
            <v>BreeDr00</v>
          </cell>
          <cell r="N84" t="str">
            <v>BreeDr003</v>
          </cell>
        </row>
        <row r="85">
          <cell r="A85">
            <v>4</v>
          </cell>
          <cell r="B85">
            <v>5</v>
          </cell>
          <cell r="C85">
            <v>2006</v>
          </cell>
          <cell r="D85">
            <v>16</v>
          </cell>
          <cell r="E85">
            <v>356</v>
          </cell>
          <cell r="F85">
            <v>554</v>
          </cell>
          <cell r="G85">
            <v>64.3</v>
          </cell>
          <cell r="H85">
            <v>96.2</v>
          </cell>
          <cell r="I85">
            <v>7.58</v>
          </cell>
          <cell r="J85">
            <v>10</v>
          </cell>
          <cell r="K85">
            <v>6</v>
          </cell>
          <cell r="L85">
            <v>0</v>
          </cell>
          <cell r="M85" t="str">
            <v>BreeDr00</v>
          </cell>
          <cell r="N85" t="str">
            <v>BreeDr004</v>
          </cell>
        </row>
        <row r="86">
          <cell r="A86">
            <v>5</v>
          </cell>
          <cell r="B86">
            <v>6</v>
          </cell>
          <cell r="C86">
            <v>2007</v>
          </cell>
          <cell r="D86">
            <v>16</v>
          </cell>
          <cell r="E86">
            <v>440</v>
          </cell>
          <cell r="F86">
            <v>652</v>
          </cell>
          <cell r="G86">
            <v>67.5</v>
          </cell>
          <cell r="H86">
            <v>89.4</v>
          </cell>
          <cell r="I86">
            <v>6.08</v>
          </cell>
          <cell r="J86">
            <v>7</v>
          </cell>
          <cell r="K86">
            <v>9</v>
          </cell>
          <cell r="L86">
            <v>0</v>
          </cell>
          <cell r="M86" t="str">
            <v>BreeDr00</v>
          </cell>
          <cell r="N86" t="str">
            <v>BreeDr005</v>
          </cell>
        </row>
        <row r="87">
          <cell r="A87">
            <v>6</v>
          </cell>
          <cell r="B87">
            <v>7</v>
          </cell>
          <cell r="C87">
            <v>2008</v>
          </cell>
          <cell r="D87">
            <v>16</v>
          </cell>
          <cell r="E87">
            <v>413</v>
          </cell>
          <cell r="F87">
            <v>635</v>
          </cell>
          <cell r="G87">
            <v>65</v>
          </cell>
          <cell r="H87">
            <v>96.2</v>
          </cell>
          <cell r="I87">
            <v>7.55</v>
          </cell>
          <cell r="J87">
            <v>8</v>
          </cell>
          <cell r="K87">
            <v>8</v>
          </cell>
          <cell r="L87">
            <v>0</v>
          </cell>
          <cell r="M87" t="str">
            <v>BreeDr00</v>
          </cell>
          <cell r="N87" t="str">
            <v>BreeDr006</v>
          </cell>
        </row>
        <row r="88">
          <cell r="A88">
            <v>7</v>
          </cell>
          <cell r="B88">
            <v>8</v>
          </cell>
          <cell r="C88">
            <v>2009</v>
          </cell>
          <cell r="D88">
            <v>15</v>
          </cell>
          <cell r="E88">
            <v>363</v>
          </cell>
          <cell r="F88">
            <v>514</v>
          </cell>
          <cell r="G88">
            <v>70.599999999999994</v>
          </cell>
          <cell r="H88">
            <v>109.6</v>
          </cell>
          <cell r="I88">
            <v>8.31</v>
          </cell>
          <cell r="J88">
            <v>13</v>
          </cell>
          <cell r="K88">
            <v>2</v>
          </cell>
          <cell r="L88">
            <v>0</v>
          </cell>
          <cell r="M88" t="str">
            <v>BreeDr00</v>
          </cell>
          <cell r="N88" t="str">
            <v>BreeDr007</v>
          </cell>
        </row>
        <row r="89">
          <cell r="A89">
            <v>8</v>
          </cell>
          <cell r="B89">
            <v>9</v>
          </cell>
          <cell r="C89">
            <v>2010</v>
          </cell>
          <cell r="D89">
            <v>16</v>
          </cell>
          <cell r="E89">
            <v>448</v>
          </cell>
          <cell r="F89">
            <v>658</v>
          </cell>
          <cell r="G89">
            <v>68.099999999999994</v>
          </cell>
          <cell r="H89">
            <v>90.9</v>
          </cell>
          <cell r="I89">
            <v>6.01</v>
          </cell>
          <cell r="J89">
            <v>11</v>
          </cell>
          <cell r="K89">
            <v>5</v>
          </cell>
          <cell r="L89">
            <v>0</v>
          </cell>
          <cell r="M89" t="str">
            <v>BreeDr00</v>
          </cell>
          <cell r="N89" t="str">
            <v>BreeDr008</v>
          </cell>
        </row>
        <row r="90">
          <cell r="A90">
            <v>9</v>
          </cell>
          <cell r="B90">
            <v>10</v>
          </cell>
          <cell r="C90">
            <v>2011</v>
          </cell>
          <cell r="D90">
            <v>16</v>
          </cell>
          <cell r="E90">
            <v>468</v>
          </cell>
          <cell r="F90">
            <v>657</v>
          </cell>
          <cell r="G90">
            <v>71.2</v>
          </cell>
          <cell r="H90">
            <v>110.6</v>
          </cell>
          <cell r="I90">
            <v>8.23</v>
          </cell>
          <cell r="J90">
            <v>13</v>
          </cell>
          <cell r="K90">
            <v>3</v>
          </cell>
          <cell r="L90">
            <v>0</v>
          </cell>
          <cell r="M90" t="str">
            <v>BreeDr00</v>
          </cell>
          <cell r="N90" t="str">
            <v>BreeDr009</v>
          </cell>
        </row>
        <row r="91">
          <cell r="A91">
            <v>10</v>
          </cell>
          <cell r="B91">
            <v>11</v>
          </cell>
          <cell r="C91">
            <v>2012</v>
          </cell>
          <cell r="D91">
            <v>16</v>
          </cell>
          <cell r="E91">
            <v>422</v>
          </cell>
          <cell r="F91">
            <v>670</v>
          </cell>
          <cell r="G91">
            <v>63</v>
          </cell>
          <cell r="H91">
            <v>96.3</v>
          </cell>
          <cell r="I91">
            <v>7.17</v>
          </cell>
          <cell r="J91">
            <v>7</v>
          </cell>
          <cell r="K91">
            <v>9</v>
          </cell>
          <cell r="L91">
            <v>0</v>
          </cell>
          <cell r="M91" t="str">
            <v>BreeDr00</v>
          </cell>
          <cell r="N91" t="str">
            <v>BreeDr0010</v>
          </cell>
        </row>
        <row r="92">
          <cell r="A92">
            <v>11</v>
          </cell>
          <cell r="B92">
            <v>12</v>
          </cell>
          <cell r="C92">
            <v>2013</v>
          </cell>
          <cell r="D92">
            <v>16</v>
          </cell>
          <cell r="E92">
            <v>446</v>
          </cell>
          <cell r="F92">
            <v>650</v>
          </cell>
          <cell r="G92">
            <v>68.599999999999994</v>
          </cell>
          <cell r="H92">
            <v>104.7</v>
          </cell>
          <cell r="I92">
            <v>7.51</v>
          </cell>
          <cell r="J92">
            <v>11</v>
          </cell>
          <cell r="K92">
            <v>5</v>
          </cell>
          <cell r="L92">
            <v>0</v>
          </cell>
          <cell r="M92" t="str">
            <v>BreeDr00</v>
          </cell>
          <cell r="N92" t="str">
            <v>BreeDr0011</v>
          </cell>
        </row>
        <row r="93">
          <cell r="A93">
            <v>12</v>
          </cell>
          <cell r="B93">
            <v>13</v>
          </cell>
          <cell r="C93">
            <v>2014</v>
          </cell>
          <cell r="D93">
            <v>16</v>
          </cell>
          <cell r="E93">
            <v>456</v>
          </cell>
          <cell r="F93">
            <v>659</v>
          </cell>
          <cell r="G93">
            <v>69.2</v>
          </cell>
          <cell r="H93">
            <v>97</v>
          </cell>
          <cell r="I93">
            <v>6.77</v>
          </cell>
          <cell r="J93">
            <v>7</v>
          </cell>
          <cell r="K93">
            <v>9</v>
          </cell>
          <cell r="L93">
            <v>0</v>
          </cell>
          <cell r="M93" t="str">
            <v>BreeDr00</v>
          </cell>
          <cell r="N93" t="str">
            <v>BreeDr0012</v>
          </cell>
        </row>
        <row r="94">
          <cell r="A94">
            <v>13</v>
          </cell>
          <cell r="B94">
            <v>14</v>
          </cell>
          <cell r="C94">
            <v>2015</v>
          </cell>
          <cell r="D94">
            <v>15</v>
          </cell>
          <cell r="E94">
            <v>428</v>
          </cell>
          <cell r="F94">
            <v>627</v>
          </cell>
          <cell r="G94">
            <v>68.3</v>
          </cell>
          <cell r="H94">
            <v>101</v>
          </cell>
          <cell r="I94">
            <v>7.26</v>
          </cell>
          <cell r="J94">
            <v>7</v>
          </cell>
          <cell r="K94">
            <v>8</v>
          </cell>
          <cell r="L94">
            <v>0</v>
          </cell>
          <cell r="M94" t="str">
            <v>BreeDr00</v>
          </cell>
          <cell r="N94" t="str">
            <v>BreeDr0013</v>
          </cell>
        </row>
        <row r="95">
          <cell r="A95">
            <v>14</v>
          </cell>
          <cell r="B95">
            <v>15</v>
          </cell>
          <cell r="C95">
            <v>2016</v>
          </cell>
          <cell r="D95">
            <v>16</v>
          </cell>
          <cell r="E95">
            <v>471</v>
          </cell>
          <cell r="F95">
            <v>673</v>
          </cell>
          <cell r="G95">
            <v>70</v>
          </cell>
          <cell r="H95">
            <v>101.7</v>
          </cell>
          <cell r="I95">
            <v>7.27</v>
          </cell>
          <cell r="J95">
            <v>7</v>
          </cell>
          <cell r="K95">
            <v>9</v>
          </cell>
          <cell r="L95">
            <v>0</v>
          </cell>
          <cell r="M95" t="str">
            <v>BreeDr00</v>
          </cell>
          <cell r="N95" t="str">
            <v>BreeDr0014</v>
          </cell>
        </row>
        <row r="96">
          <cell r="A96">
            <v>15</v>
          </cell>
          <cell r="B96">
            <v>16</v>
          </cell>
          <cell r="C96">
            <v>2017</v>
          </cell>
          <cell r="D96">
            <v>9</v>
          </cell>
          <cell r="E96">
            <v>215</v>
          </cell>
          <cell r="F96">
            <v>300</v>
          </cell>
          <cell r="G96">
            <v>71.7</v>
          </cell>
          <cell r="H96">
            <v>104</v>
          </cell>
          <cell r="I96">
            <v>7.86</v>
          </cell>
          <cell r="J96">
            <v>7</v>
          </cell>
          <cell r="K96">
            <v>2</v>
          </cell>
          <cell r="L96">
            <v>0</v>
          </cell>
          <cell r="M96" t="str">
            <v>BreeDr00</v>
          </cell>
          <cell r="N96" t="str">
            <v>BreeDr0015</v>
          </cell>
        </row>
        <row r="97">
          <cell r="A97">
            <v>0</v>
          </cell>
          <cell r="B97">
            <v>1</v>
          </cell>
          <cell r="C97">
            <v>2003</v>
          </cell>
          <cell r="D97">
            <v>3</v>
          </cell>
          <cell r="E97">
            <v>95</v>
          </cell>
          <cell r="F97">
            <v>166</v>
          </cell>
          <cell r="G97">
            <v>57.2</v>
          </cell>
          <cell r="H97">
            <v>70.3</v>
          </cell>
          <cell r="I97">
            <v>3.53</v>
          </cell>
          <cell r="J97">
            <v>1</v>
          </cell>
          <cell r="K97">
            <v>2</v>
          </cell>
          <cell r="L97">
            <v>0</v>
          </cell>
          <cell r="M97" t="str">
            <v>McCoJo01</v>
          </cell>
          <cell r="N97" t="str">
            <v>McCoJo010</v>
          </cell>
        </row>
        <row r="98">
          <cell r="A98">
            <v>1</v>
          </cell>
          <cell r="B98">
            <v>2</v>
          </cell>
          <cell r="C98">
            <v>2004</v>
          </cell>
          <cell r="D98">
            <v>13</v>
          </cell>
          <cell r="E98">
            <v>233</v>
          </cell>
          <cell r="F98">
            <v>408</v>
          </cell>
          <cell r="G98">
            <v>57.1</v>
          </cell>
          <cell r="H98">
            <v>74.099999999999994</v>
          </cell>
          <cell r="I98">
            <v>4.5999999999999996</v>
          </cell>
          <cell r="J98">
            <v>6</v>
          </cell>
          <cell r="K98">
            <v>7</v>
          </cell>
          <cell r="L98">
            <v>0</v>
          </cell>
          <cell r="M98" t="str">
            <v>McCoJo01</v>
          </cell>
          <cell r="N98" t="str">
            <v>McCoJo011</v>
          </cell>
        </row>
        <row r="99">
          <cell r="A99">
            <v>2</v>
          </cell>
          <cell r="B99">
            <v>3</v>
          </cell>
          <cell r="C99">
            <v>2005</v>
          </cell>
          <cell r="D99">
            <v>6</v>
          </cell>
          <cell r="E99">
            <v>163</v>
          </cell>
          <cell r="F99">
            <v>270</v>
          </cell>
          <cell r="G99">
            <v>60.4</v>
          </cell>
          <cell r="H99">
            <v>74.900000000000006</v>
          </cell>
          <cell r="I99">
            <v>4.93</v>
          </cell>
          <cell r="J99">
            <v>3</v>
          </cell>
          <cell r="K99">
            <v>3</v>
          </cell>
          <cell r="L99">
            <v>0</v>
          </cell>
          <cell r="M99" t="str">
            <v>McCoJo01</v>
          </cell>
          <cell r="N99" t="str">
            <v>McCoJo012</v>
          </cell>
        </row>
        <row r="100">
          <cell r="A100">
            <v>3</v>
          </cell>
          <cell r="B100">
            <v>5</v>
          </cell>
          <cell r="C100">
            <v>2007</v>
          </cell>
          <cell r="D100">
            <v>9</v>
          </cell>
          <cell r="E100">
            <v>111</v>
          </cell>
          <cell r="F100">
            <v>190</v>
          </cell>
          <cell r="G100">
            <v>58.4</v>
          </cell>
          <cell r="H100">
            <v>69.400000000000006</v>
          </cell>
          <cell r="I100">
            <v>3.75</v>
          </cell>
          <cell r="J100">
            <v>2</v>
          </cell>
          <cell r="K100">
            <v>7</v>
          </cell>
          <cell r="L100">
            <v>0</v>
          </cell>
          <cell r="M100" t="str">
            <v>McCoJo01</v>
          </cell>
          <cell r="N100" t="str">
            <v>McCoJo013</v>
          </cell>
        </row>
        <row r="101">
          <cell r="A101">
            <v>4</v>
          </cell>
          <cell r="B101">
            <v>8</v>
          </cell>
          <cell r="C101">
            <v>2011</v>
          </cell>
          <cell r="D101">
            <v>2</v>
          </cell>
          <cell r="E101">
            <v>35</v>
          </cell>
          <cell r="F101">
            <v>55</v>
          </cell>
          <cell r="G101">
            <v>63.6</v>
          </cell>
          <cell r="H101">
            <v>68.3</v>
          </cell>
          <cell r="I101">
            <v>3.73</v>
          </cell>
          <cell r="J101">
            <v>1</v>
          </cell>
          <cell r="K101">
            <v>1</v>
          </cell>
          <cell r="L101">
            <v>0</v>
          </cell>
          <cell r="M101" t="str">
            <v>McCoJo01</v>
          </cell>
          <cell r="N101" t="str">
            <v>McCoJo014</v>
          </cell>
        </row>
        <row r="102">
          <cell r="A102">
            <v>5</v>
          </cell>
          <cell r="B102">
            <v>10</v>
          </cell>
          <cell r="C102">
            <v>2013</v>
          </cell>
          <cell r="D102">
            <v>5</v>
          </cell>
          <cell r="E102">
            <v>149</v>
          </cell>
          <cell r="F102">
            <v>224</v>
          </cell>
          <cell r="G102">
            <v>66.5</v>
          </cell>
          <cell r="H102">
            <v>109</v>
          </cell>
          <cell r="I102">
            <v>8.5399999999999991</v>
          </cell>
          <cell r="J102">
            <v>3</v>
          </cell>
          <cell r="K102">
            <v>2</v>
          </cell>
          <cell r="L102">
            <v>0</v>
          </cell>
          <cell r="M102" t="str">
            <v>McCoJo01</v>
          </cell>
          <cell r="N102" t="str">
            <v>McCoJo015</v>
          </cell>
        </row>
        <row r="103">
          <cell r="A103">
            <v>6</v>
          </cell>
          <cell r="B103">
            <v>11</v>
          </cell>
          <cell r="C103">
            <v>2014</v>
          </cell>
          <cell r="D103">
            <v>11</v>
          </cell>
          <cell r="E103">
            <v>184</v>
          </cell>
          <cell r="F103">
            <v>327</v>
          </cell>
          <cell r="G103">
            <v>56.3</v>
          </cell>
          <cell r="H103">
            <v>70.5</v>
          </cell>
          <cell r="I103">
            <v>4.3</v>
          </cell>
          <cell r="J103">
            <v>1</v>
          </cell>
          <cell r="K103">
            <v>10</v>
          </cell>
          <cell r="L103">
            <v>0</v>
          </cell>
          <cell r="M103" t="str">
            <v>McCoJo01</v>
          </cell>
          <cell r="N103" t="str">
            <v>McCoJo016</v>
          </cell>
        </row>
        <row r="104">
          <cell r="A104">
            <v>7</v>
          </cell>
          <cell r="B104">
            <v>12</v>
          </cell>
          <cell r="C104">
            <v>2015</v>
          </cell>
          <cell r="D104">
            <v>8</v>
          </cell>
          <cell r="E104">
            <v>186</v>
          </cell>
          <cell r="F104">
            <v>292</v>
          </cell>
          <cell r="G104">
            <v>63.7</v>
          </cell>
          <cell r="H104">
            <v>93.3</v>
          </cell>
          <cell r="I104">
            <v>6.45</v>
          </cell>
          <cell r="J104">
            <v>1</v>
          </cell>
          <cell r="K104">
            <v>7</v>
          </cell>
          <cell r="L104">
            <v>0</v>
          </cell>
          <cell r="M104" t="str">
            <v>McCoJo01</v>
          </cell>
          <cell r="N104" t="str">
            <v>McCoJo017</v>
          </cell>
        </row>
        <row r="105">
          <cell r="A105">
            <v>8</v>
          </cell>
          <cell r="B105">
            <v>13</v>
          </cell>
          <cell r="C105">
            <v>2016</v>
          </cell>
          <cell r="D105">
            <v>3</v>
          </cell>
          <cell r="E105">
            <v>90</v>
          </cell>
          <cell r="F105">
            <v>165</v>
          </cell>
          <cell r="G105">
            <v>54.5</v>
          </cell>
          <cell r="H105">
            <v>72.3</v>
          </cell>
          <cell r="I105">
            <v>4.5</v>
          </cell>
          <cell r="J105">
            <v>0</v>
          </cell>
          <cell r="K105">
            <v>3</v>
          </cell>
          <cell r="L105">
            <v>0</v>
          </cell>
          <cell r="M105" t="str">
            <v>McCoJo01</v>
          </cell>
          <cell r="N105" t="str">
            <v>McCoJo018</v>
          </cell>
        </row>
        <row r="106">
          <cell r="A106">
            <v>9</v>
          </cell>
          <cell r="B106">
            <v>14</v>
          </cell>
          <cell r="C106">
            <v>2017</v>
          </cell>
          <cell r="D106">
            <v>10</v>
          </cell>
          <cell r="E106">
            <v>216</v>
          </cell>
          <cell r="F106">
            <v>313</v>
          </cell>
          <cell r="G106">
            <v>69</v>
          </cell>
          <cell r="H106">
            <v>93.7</v>
          </cell>
          <cell r="I106">
            <v>5.63</v>
          </cell>
          <cell r="J106">
            <v>4</v>
          </cell>
          <cell r="K106">
            <v>6</v>
          </cell>
          <cell r="L106">
            <v>0</v>
          </cell>
          <cell r="M106" t="str">
            <v>McCoJo01</v>
          </cell>
          <cell r="N106" t="str">
            <v>McCoJo019</v>
          </cell>
        </row>
        <row r="107">
          <cell r="A107">
            <v>0</v>
          </cell>
          <cell r="B107">
            <v>0</v>
          </cell>
          <cell r="C107">
            <v>2006</v>
          </cell>
          <cell r="D107">
            <v>5</v>
          </cell>
          <cell r="E107">
            <v>81</v>
          </cell>
          <cell r="F107">
            <v>137</v>
          </cell>
          <cell r="G107">
            <v>59.1</v>
          </cell>
          <cell r="H107">
            <v>88.5</v>
          </cell>
          <cell r="I107">
            <v>5.81</v>
          </cell>
          <cell r="J107">
            <v>2</v>
          </cell>
          <cell r="K107">
            <v>3</v>
          </cell>
          <cell r="L107">
            <v>0</v>
          </cell>
          <cell r="M107" t="str">
            <v>CutlJa00</v>
          </cell>
          <cell r="N107" t="str">
            <v>CutlJa000</v>
          </cell>
        </row>
        <row r="108">
          <cell r="A108">
            <v>1</v>
          </cell>
          <cell r="B108">
            <v>1</v>
          </cell>
          <cell r="C108">
            <v>2007</v>
          </cell>
          <cell r="D108">
            <v>16</v>
          </cell>
          <cell r="E108">
            <v>297</v>
          </cell>
          <cell r="F108">
            <v>467</v>
          </cell>
          <cell r="G108">
            <v>63.6</v>
          </cell>
          <cell r="H108">
            <v>88.1</v>
          </cell>
          <cell r="I108">
            <v>6.3</v>
          </cell>
          <cell r="J108">
            <v>7</v>
          </cell>
          <cell r="K108">
            <v>9</v>
          </cell>
          <cell r="L108">
            <v>0</v>
          </cell>
          <cell r="M108" t="str">
            <v>CutlJa00</v>
          </cell>
          <cell r="N108" t="str">
            <v>CutlJa001</v>
          </cell>
        </row>
        <row r="109">
          <cell r="A109">
            <v>2</v>
          </cell>
          <cell r="B109">
            <v>2</v>
          </cell>
          <cell r="C109">
            <v>2008</v>
          </cell>
          <cell r="D109">
            <v>16</v>
          </cell>
          <cell r="E109">
            <v>384</v>
          </cell>
          <cell r="F109">
            <v>616</v>
          </cell>
          <cell r="G109">
            <v>62.3</v>
          </cell>
          <cell r="H109">
            <v>86</v>
          </cell>
          <cell r="I109">
            <v>6.61</v>
          </cell>
          <cell r="J109">
            <v>8</v>
          </cell>
          <cell r="K109">
            <v>8</v>
          </cell>
          <cell r="L109">
            <v>0</v>
          </cell>
          <cell r="M109" t="str">
            <v>CutlJa00</v>
          </cell>
          <cell r="N109" t="str">
            <v>CutlJa002</v>
          </cell>
        </row>
        <row r="110">
          <cell r="A110">
            <v>3</v>
          </cell>
          <cell r="B110">
            <v>3</v>
          </cell>
          <cell r="C110">
            <v>2009</v>
          </cell>
          <cell r="D110">
            <v>16</v>
          </cell>
          <cell r="E110">
            <v>336</v>
          </cell>
          <cell r="F110">
            <v>555</v>
          </cell>
          <cell r="G110">
            <v>60.5</v>
          </cell>
          <cell r="H110">
            <v>76.8</v>
          </cell>
          <cell r="I110">
            <v>4.8</v>
          </cell>
          <cell r="J110">
            <v>7</v>
          </cell>
          <cell r="K110">
            <v>9</v>
          </cell>
          <cell r="L110">
            <v>0</v>
          </cell>
          <cell r="M110" t="str">
            <v>CutlJa00</v>
          </cell>
          <cell r="N110" t="str">
            <v>CutlJa003</v>
          </cell>
        </row>
        <row r="111">
          <cell r="A111">
            <v>4</v>
          </cell>
          <cell r="B111">
            <v>4</v>
          </cell>
          <cell r="C111">
            <v>2010</v>
          </cell>
          <cell r="D111">
            <v>15</v>
          </cell>
          <cell r="E111">
            <v>261</v>
          </cell>
          <cell r="F111">
            <v>432</v>
          </cell>
          <cell r="G111">
            <v>60.4</v>
          </cell>
          <cell r="H111">
            <v>86.3</v>
          </cell>
          <cell r="I111">
            <v>5.5</v>
          </cell>
          <cell r="J111">
            <v>10</v>
          </cell>
          <cell r="K111">
            <v>5</v>
          </cell>
          <cell r="L111">
            <v>0</v>
          </cell>
          <cell r="M111" t="str">
            <v>CutlJa00</v>
          </cell>
          <cell r="N111" t="str">
            <v>CutlJa004</v>
          </cell>
        </row>
        <row r="112">
          <cell r="A112">
            <v>5</v>
          </cell>
          <cell r="B112">
            <v>5</v>
          </cell>
          <cell r="C112">
            <v>2011</v>
          </cell>
          <cell r="D112">
            <v>10</v>
          </cell>
          <cell r="E112">
            <v>182</v>
          </cell>
          <cell r="F112">
            <v>314</v>
          </cell>
          <cell r="G112">
            <v>58</v>
          </cell>
          <cell r="H112">
            <v>85.7</v>
          </cell>
          <cell r="I112">
            <v>6.25</v>
          </cell>
          <cell r="J112">
            <v>7</v>
          </cell>
          <cell r="K112">
            <v>3</v>
          </cell>
          <cell r="L112">
            <v>0</v>
          </cell>
          <cell r="M112" t="str">
            <v>CutlJa00</v>
          </cell>
          <cell r="N112" t="str">
            <v>CutlJa005</v>
          </cell>
        </row>
        <row r="113">
          <cell r="A113">
            <v>6</v>
          </cell>
          <cell r="B113">
            <v>6</v>
          </cell>
          <cell r="C113">
            <v>2012</v>
          </cell>
          <cell r="D113">
            <v>15</v>
          </cell>
          <cell r="E113">
            <v>255</v>
          </cell>
          <cell r="F113">
            <v>434</v>
          </cell>
          <cell r="G113">
            <v>58.8</v>
          </cell>
          <cell r="H113">
            <v>81.3</v>
          </cell>
          <cell r="I113">
            <v>5.37</v>
          </cell>
          <cell r="J113">
            <v>10</v>
          </cell>
          <cell r="K113">
            <v>5</v>
          </cell>
          <cell r="L113">
            <v>0</v>
          </cell>
          <cell r="M113" t="str">
            <v>CutlJa00</v>
          </cell>
          <cell r="N113" t="str">
            <v>CutlJa006</v>
          </cell>
        </row>
        <row r="114">
          <cell r="A114">
            <v>7</v>
          </cell>
          <cell r="B114">
            <v>7</v>
          </cell>
          <cell r="C114">
            <v>2013</v>
          </cell>
          <cell r="D114">
            <v>11</v>
          </cell>
          <cell r="E114">
            <v>224</v>
          </cell>
          <cell r="F114">
            <v>355</v>
          </cell>
          <cell r="G114">
            <v>63.1</v>
          </cell>
          <cell r="H114">
            <v>89.2</v>
          </cell>
          <cell r="I114">
            <v>6.23</v>
          </cell>
          <cell r="J114">
            <v>5</v>
          </cell>
          <cell r="K114">
            <v>6</v>
          </cell>
          <cell r="L114">
            <v>0</v>
          </cell>
          <cell r="M114" t="str">
            <v>CutlJa00</v>
          </cell>
          <cell r="N114" t="str">
            <v>CutlJa007</v>
          </cell>
        </row>
        <row r="115">
          <cell r="A115">
            <v>8</v>
          </cell>
          <cell r="B115">
            <v>8</v>
          </cell>
          <cell r="C115">
            <v>2014</v>
          </cell>
          <cell r="D115">
            <v>15</v>
          </cell>
          <cell r="E115">
            <v>370</v>
          </cell>
          <cell r="F115">
            <v>561</v>
          </cell>
          <cell r="G115">
            <v>66</v>
          </cell>
          <cell r="H115">
            <v>88.6</v>
          </cell>
          <cell r="I115">
            <v>5.57</v>
          </cell>
          <cell r="J115">
            <v>5</v>
          </cell>
          <cell r="K115">
            <v>10</v>
          </cell>
          <cell r="L115">
            <v>0</v>
          </cell>
          <cell r="M115" t="str">
            <v>CutlJa00</v>
          </cell>
          <cell r="N115" t="str">
            <v>CutlJa008</v>
          </cell>
        </row>
        <row r="116">
          <cell r="A116">
            <v>9</v>
          </cell>
          <cell r="B116">
            <v>9</v>
          </cell>
          <cell r="C116">
            <v>2015</v>
          </cell>
          <cell r="D116">
            <v>15</v>
          </cell>
          <cell r="E116">
            <v>311</v>
          </cell>
          <cell r="F116">
            <v>483</v>
          </cell>
          <cell r="G116">
            <v>64.400000000000006</v>
          </cell>
          <cell r="H116">
            <v>92.3</v>
          </cell>
          <cell r="I116">
            <v>6.71</v>
          </cell>
          <cell r="J116">
            <v>6</v>
          </cell>
          <cell r="K116">
            <v>9</v>
          </cell>
          <cell r="L116">
            <v>0</v>
          </cell>
          <cell r="M116" t="str">
            <v>CutlJa00</v>
          </cell>
          <cell r="N116" t="str">
            <v>CutlJa009</v>
          </cell>
        </row>
        <row r="117">
          <cell r="A117">
            <v>10</v>
          </cell>
          <cell r="B117">
            <v>10</v>
          </cell>
          <cell r="C117">
            <v>2016</v>
          </cell>
          <cell r="D117">
            <v>5</v>
          </cell>
          <cell r="E117">
            <v>81</v>
          </cell>
          <cell r="F117">
            <v>137</v>
          </cell>
          <cell r="G117">
            <v>59.1</v>
          </cell>
          <cell r="H117">
            <v>78.099999999999994</v>
          </cell>
          <cell r="I117">
            <v>5.26</v>
          </cell>
          <cell r="J117">
            <v>1</v>
          </cell>
          <cell r="K117">
            <v>4</v>
          </cell>
          <cell r="L117">
            <v>0</v>
          </cell>
          <cell r="M117" t="str">
            <v>CutlJa00</v>
          </cell>
          <cell r="N117" t="str">
            <v>CutlJa0010</v>
          </cell>
        </row>
        <row r="118">
          <cell r="A118">
            <v>11</v>
          </cell>
          <cell r="B118">
            <v>11</v>
          </cell>
          <cell r="C118">
            <v>2017</v>
          </cell>
          <cell r="D118">
            <v>8</v>
          </cell>
          <cell r="E118">
            <v>169</v>
          </cell>
          <cell r="F118">
            <v>259</v>
          </cell>
          <cell r="G118">
            <v>65.3</v>
          </cell>
          <cell r="H118">
            <v>86.7</v>
          </cell>
          <cell r="I118">
            <v>5.13</v>
          </cell>
          <cell r="J118">
            <v>4</v>
          </cell>
          <cell r="K118">
            <v>4</v>
          </cell>
          <cell r="L118">
            <v>0</v>
          </cell>
          <cell r="M118" t="str">
            <v>CutlJa00</v>
          </cell>
          <cell r="N118" t="str">
            <v>CutlJa0011</v>
          </cell>
        </row>
        <row r="119">
          <cell r="A119">
            <v>0</v>
          </cell>
          <cell r="B119">
            <v>0</v>
          </cell>
          <cell r="C119">
            <v>2005</v>
          </cell>
          <cell r="D119">
            <v>3</v>
          </cell>
          <cell r="E119">
            <v>76</v>
          </cell>
          <cell r="F119">
            <v>135</v>
          </cell>
          <cell r="G119">
            <v>56.3</v>
          </cell>
          <cell r="H119">
            <v>58.2</v>
          </cell>
          <cell r="I119">
            <v>3.11</v>
          </cell>
          <cell r="J119">
            <v>0</v>
          </cell>
          <cell r="K119">
            <v>3</v>
          </cell>
          <cell r="L119">
            <v>0</v>
          </cell>
          <cell r="M119" t="str">
            <v>FitzRy00</v>
          </cell>
          <cell r="N119" t="str">
            <v>FitzRy000</v>
          </cell>
        </row>
        <row r="120">
          <cell r="A120">
            <v>1</v>
          </cell>
          <cell r="B120">
            <v>3</v>
          </cell>
          <cell r="C120">
            <v>2008</v>
          </cell>
          <cell r="D120">
            <v>12</v>
          </cell>
          <cell r="E120">
            <v>221</v>
          </cell>
          <cell r="F120">
            <v>372</v>
          </cell>
          <cell r="G120">
            <v>59.4</v>
          </cell>
          <cell r="H120">
            <v>70</v>
          </cell>
          <cell r="I120">
            <v>3.58</v>
          </cell>
          <cell r="J120">
            <v>4</v>
          </cell>
          <cell r="K120">
            <v>7</v>
          </cell>
          <cell r="L120">
            <v>1</v>
          </cell>
          <cell r="M120" t="str">
            <v>FitzRy00</v>
          </cell>
          <cell r="N120" t="str">
            <v>FitzRy001</v>
          </cell>
        </row>
        <row r="121">
          <cell r="A121">
            <v>2</v>
          </cell>
          <cell r="B121">
            <v>4</v>
          </cell>
          <cell r="C121">
            <v>2009</v>
          </cell>
          <cell r="D121">
            <v>8</v>
          </cell>
          <cell r="E121">
            <v>127</v>
          </cell>
          <cell r="F121">
            <v>227</v>
          </cell>
          <cell r="G121">
            <v>55.9</v>
          </cell>
          <cell r="H121">
            <v>69.7</v>
          </cell>
          <cell r="I121">
            <v>4.13</v>
          </cell>
          <cell r="J121">
            <v>4</v>
          </cell>
          <cell r="K121">
            <v>4</v>
          </cell>
          <cell r="L121">
            <v>0</v>
          </cell>
          <cell r="M121" t="str">
            <v>FitzRy00</v>
          </cell>
          <cell r="N121" t="str">
            <v>FitzRy002</v>
          </cell>
        </row>
        <row r="122">
          <cell r="A122">
            <v>3</v>
          </cell>
          <cell r="B122">
            <v>5</v>
          </cell>
          <cell r="C122">
            <v>2010</v>
          </cell>
          <cell r="D122">
            <v>13</v>
          </cell>
          <cell r="E122">
            <v>255</v>
          </cell>
          <cell r="F122">
            <v>441</v>
          </cell>
          <cell r="G122">
            <v>57.8</v>
          </cell>
          <cell r="H122">
            <v>81.8</v>
          </cell>
          <cell r="I122">
            <v>5.68</v>
          </cell>
          <cell r="J122">
            <v>4</v>
          </cell>
          <cell r="K122">
            <v>9</v>
          </cell>
          <cell r="L122">
            <v>0</v>
          </cell>
          <cell r="M122" t="str">
            <v>FitzRy00</v>
          </cell>
          <cell r="N122" t="str">
            <v>FitzRy003</v>
          </cell>
        </row>
        <row r="123">
          <cell r="A123">
            <v>4</v>
          </cell>
          <cell r="B123">
            <v>6</v>
          </cell>
          <cell r="C123">
            <v>2011</v>
          </cell>
          <cell r="D123">
            <v>16</v>
          </cell>
          <cell r="E123">
            <v>353</v>
          </cell>
          <cell r="F123">
            <v>569</v>
          </cell>
          <cell r="G123">
            <v>62</v>
          </cell>
          <cell r="H123">
            <v>79.099999999999994</v>
          </cell>
          <cell r="I123">
            <v>5.29</v>
          </cell>
          <cell r="J123">
            <v>6</v>
          </cell>
          <cell r="K123">
            <v>10</v>
          </cell>
          <cell r="L123">
            <v>0</v>
          </cell>
          <cell r="M123" t="str">
            <v>FitzRy00</v>
          </cell>
          <cell r="N123" t="str">
            <v>FitzRy004</v>
          </cell>
        </row>
        <row r="124">
          <cell r="A124">
            <v>5</v>
          </cell>
          <cell r="B124">
            <v>7</v>
          </cell>
          <cell r="C124">
            <v>2012</v>
          </cell>
          <cell r="D124">
            <v>16</v>
          </cell>
          <cell r="E124">
            <v>306</v>
          </cell>
          <cell r="F124">
            <v>505</v>
          </cell>
          <cell r="G124">
            <v>60.6</v>
          </cell>
          <cell r="H124">
            <v>83.3</v>
          </cell>
          <cell r="I124">
            <v>5.61</v>
          </cell>
          <cell r="J124">
            <v>6</v>
          </cell>
          <cell r="K124">
            <v>10</v>
          </cell>
          <cell r="L124">
            <v>0</v>
          </cell>
          <cell r="M124" t="str">
            <v>FitzRy00</v>
          </cell>
          <cell r="N124" t="str">
            <v>FitzRy005</v>
          </cell>
        </row>
        <row r="125">
          <cell r="A125">
            <v>6</v>
          </cell>
          <cell r="B125">
            <v>8</v>
          </cell>
          <cell r="C125">
            <v>2013</v>
          </cell>
          <cell r="D125">
            <v>9</v>
          </cell>
          <cell r="E125">
            <v>217</v>
          </cell>
          <cell r="F125">
            <v>350</v>
          </cell>
          <cell r="G125">
            <v>62</v>
          </cell>
          <cell r="H125">
            <v>82</v>
          </cell>
          <cell r="I125">
            <v>5.62</v>
          </cell>
          <cell r="J125">
            <v>3</v>
          </cell>
          <cell r="K125">
            <v>6</v>
          </cell>
          <cell r="L125">
            <v>0</v>
          </cell>
          <cell r="M125" t="str">
            <v>FitzRy00</v>
          </cell>
          <cell r="N125" t="str">
            <v>FitzRy006</v>
          </cell>
        </row>
        <row r="126">
          <cell r="A126">
            <v>7</v>
          </cell>
          <cell r="B126">
            <v>9</v>
          </cell>
          <cell r="C126">
            <v>2014</v>
          </cell>
          <cell r="D126">
            <v>12</v>
          </cell>
          <cell r="E126">
            <v>197</v>
          </cell>
          <cell r="F126">
            <v>312</v>
          </cell>
          <cell r="G126">
            <v>63.1</v>
          </cell>
          <cell r="H126">
            <v>95.3</v>
          </cell>
          <cell r="I126">
            <v>7.15</v>
          </cell>
          <cell r="J126">
            <v>6</v>
          </cell>
          <cell r="K126">
            <v>6</v>
          </cell>
          <cell r="L126">
            <v>0</v>
          </cell>
          <cell r="M126" t="str">
            <v>FitzRy00</v>
          </cell>
          <cell r="N126" t="str">
            <v>FitzRy007</v>
          </cell>
        </row>
        <row r="127">
          <cell r="A127">
            <v>8</v>
          </cell>
          <cell r="B127">
            <v>10</v>
          </cell>
          <cell r="C127">
            <v>2015</v>
          </cell>
          <cell r="D127">
            <v>16</v>
          </cell>
          <cell r="E127">
            <v>335</v>
          </cell>
          <cell r="F127">
            <v>562</v>
          </cell>
          <cell r="G127">
            <v>59.6</v>
          </cell>
          <cell r="H127">
            <v>88</v>
          </cell>
          <cell r="I127">
            <v>6.46</v>
          </cell>
          <cell r="J127">
            <v>10</v>
          </cell>
          <cell r="K127">
            <v>6</v>
          </cell>
          <cell r="L127">
            <v>0</v>
          </cell>
          <cell r="M127" t="str">
            <v>FitzRy00</v>
          </cell>
          <cell r="N127" t="str">
            <v>FitzRy008</v>
          </cell>
        </row>
        <row r="128">
          <cell r="A128">
            <v>9</v>
          </cell>
          <cell r="B128">
            <v>11</v>
          </cell>
          <cell r="C128">
            <v>2016</v>
          </cell>
          <cell r="D128">
            <v>11</v>
          </cell>
          <cell r="E128">
            <v>228</v>
          </cell>
          <cell r="F128">
            <v>403</v>
          </cell>
          <cell r="G128">
            <v>56.6</v>
          </cell>
          <cell r="H128">
            <v>69.599999999999994</v>
          </cell>
          <cell r="I128">
            <v>4.99</v>
          </cell>
          <cell r="J128">
            <v>3</v>
          </cell>
          <cell r="K128">
            <v>8</v>
          </cell>
          <cell r="L128">
            <v>0</v>
          </cell>
          <cell r="M128" t="str">
            <v>FitzRy00</v>
          </cell>
          <cell r="N128" t="str">
            <v>FitzRy009</v>
          </cell>
        </row>
        <row r="129">
          <cell r="A129">
            <v>10</v>
          </cell>
          <cell r="B129">
            <v>12</v>
          </cell>
          <cell r="C129">
            <v>2017</v>
          </cell>
          <cell r="D129">
            <v>1</v>
          </cell>
          <cell r="E129">
            <v>47</v>
          </cell>
          <cell r="F129">
            <v>82</v>
          </cell>
          <cell r="G129">
            <v>57.3</v>
          </cell>
          <cell r="H129">
            <v>82.6</v>
          </cell>
          <cell r="I129">
            <v>5.6</v>
          </cell>
          <cell r="J129">
            <v>1</v>
          </cell>
          <cell r="K129">
            <v>0</v>
          </cell>
          <cell r="L129">
            <v>0</v>
          </cell>
          <cell r="M129" t="str">
            <v>FitzRy00</v>
          </cell>
          <cell r="N129" t="str">
            <v>FitzRy0010</v>
          </cell>
        </row>
        <row r="130">
          <cell r="A130">
            <v>0</v>
          </cell>
          <cell r="B130">
            <v>0</v>
          </cell>
          <cell r="C130">
            <v>2011</v>
          </cell>
          <cell r="D130">
            <v>16</v>
          </cell>
          <cell r="E130">
            <v>300</v>
          </cell>
          <cell r="F130">
            <v>516</v>
          </cell>
          <cell r="G130">
            <v>58.1</v>
          </cell>
          <cell r="H130">
            <v>80.400000000000006</v>
          </cell>
          <cell r="I130">
            <v>5.65</v>
          </cell>
          <cell r="J130">
            <v>9</v>
          </cell>
          <cell r="K130">
            <v>7</v>
          </cell>
          <cell r="L130">
            <v>0</v>
          </cell>
          <cell r="M130" t="str">
            <v>DaltAn00</v>
          </cell>
          <cell r="N130" t="str">
            <v>DaltAn000</v>
          </cell>
        </row>
        <row r="131">
          <cell r="A131">
            <v>1</v>
          </cell>
          <cell r="B131">
            <v>1</v>
          </cell>
          <cell r="C131">
            <v>2012</v>
          </cell>
          <cell r="D131">
            <v>16</v>
          </cell>
          <cell r="E131">
            <v>329</v>
          </cell>
          <cell r="F131">
            <v>528</v>
          </cell>
          <cell r="G131">
            <v>62.3</v>
          </cell>
          <cell r="H131">
            <v>87.4</v>
          </cell>
          <cell r="I131">
            <v>5.68</v>
          </cell>
          <cell r="J131">
            <v>10</v>
          </cell>
          <cell r="K131">
            <v>6</v>
          </cell>
          <cell r="L131">
            <v>0</v>
          </cell>
          <cell r="M131" t="str">
            <v>DaltAn00</v>
          </cell>
          <cell r="N131" t="str">
            <v>DaltAn001</v>
          </cell>
        </row>
        <row r="132">
          <cell r="A132">
            <v>2</v>
          </cell>
          <cell r="B132">
            <v>2</v>
          </cell>
          <cell r="C132">
            <v>2013</v>
          </cell>
          <cell r="D132">
            <v>16</v>
          </cell>
          <cell r="E132">
            <v>363</v>
          </cell>
          <cell r="F132">
            <v>586</v>
          </cell>
          <cell r="G132">
            <v>61.9</v>
          </cell>
          <cell r="H132">
            <v>88.8</v>
          </cell>
          <cell r="I132">
            <v>6.29</v>
          </cell>
          <cell r="J132">
            <v>11</v>
          </cell>
          <cell r="K132">
            <v>5</v>
          </cell>
          <cell r="L132">
            <v>0</v>
          </cell>
          <cell r="M132" t="str">
            <v>DaltAn00</v>
          </cell>
          <cell r="N132" t="str">
            <v>DaltAn002</v>
          </cell>
        </row>
        <row r="133">
          <cell r="A133">
            <v>3</v>
          </cell>
          <cell r="B133">
            <v>3</v>
          </cell>
          <cell r="C133">
            <v>2014</v>
          </cell>
          <cell r="D133">
            <v>16</v>
          </cell>
          <cell r="E133">
            <v>309</v>
          </cell>
          <cell r="F133">
            <v>481</v>
          </cell>
          <cell r="G133">
            <v>64.2</v>
          </cell>
          <cell r="H133">
            <v>83.5</v>
          </cell>
          <cell r="I133">
            <v>5.75</v>
          </cell>
          <cell r="J133">
            <v>10</v>
          </cell>
          <cell r="K133">
            <v>5</v>
          </cell>
          <cell r="L133">
            <v>1</v>
          </cell>
          <cell r="M133" t="str">
            <v>DaltAn00</v>
          </cell>
          <cell r="N133" t="str">
            <v>DaltAn003</v>
          </cell>
        </row>
        <row r="134">
          <cell r="A134">
            <v>4</v>
          </cell>
          <cell r="B134">
            <v>4</v>
          </cell>
          <cell r="C134">
            <v>2015</v>
          </cell>
          <cell r="D134">
            <v>13</v>
          </cell>
          <cell r="E134">
            <v>255</v>
          </cell>
          <cell r="F134">
            <v>386</v>
          </cell>
          <cell r="G134">
            <v>66.099999999999994</v>
          </cell>
          <cell r="H134">
            <v>106.2</v>
          </cell>
          <cell r="I134">
            <v>8.17</v>
          </cell>
          <cell r="J134">
            <v>10</v>
          </cell>
          <cell r="K134">
            <v>3</v>
          </cell>
          <cell r="L134">
            <v>0</v>
          </cell>
          <cell r="M134" t="str">
            <v>DaltAn00</v>
          </cell>
          <cell r="N134" t="str">
            <v>DaltAn004</v>
          </cell>
        </row>
        <row r="135">
          <cell r="A135">
            <v>5</v>
          </cell>
          <cell r="B135">
            <v>5</v>
          </cell>
          <cell r="C135">
            <v>2016</v>
          </cell>
          <cell r="D135">
            <v>16</v>
          </cell>
          <cell r="E135">
            <v>364</v>
          </cell>
          <cell r="F135">
            <v>563</v>
          </cell>
          <cell r="G135">
            <v>64.7</v>
          </cell>
          <cell r="H135">
            <v>91.8</v>
          </cell>
          <cell r="I135">
            <v>6.53</v>
          </cell>
          <cell r="J135">
            <v>6</v>
          </cell>
          <cell r="K135">
            <v>9</v>
          </cell>
          <cell r="L135">
            <v>1</v>
          </cell>
          <cell r="M135" t="str">
            <v>DaltAn00</v>
          </cell>
          <cell r="N135" t="str">
            <v>DaltAn005</v>
          </cell>
        </row>
        <row r="136">
          <cell r="A136">
            <v>6</v>
          </cell>
          <cell r="B136">
            <v>6</v>
          </cell>
          <cell r="C136">
            <v>2017</v>
          </cell>
          <cell r="D136">
            <v>9</v>
          </cell>
          <cell r="E136">
            <v>168</v>
          </cell>
          <cell r="F136">
            <v>271</v>
          </cell>
          <cell r="G136">
            <v>62</v>
          </cell>
          <cell r="H136">
            <v>88.2</v>
          </cell>
          <cell r="I136">
            <v>5.86</v>
          </cell>
          <cell r="J136">
            <v>3</v>
          </cell>
          <cell r="K136">
            <v>6</v>
          </cell>
          <cell r="L136">
            <v>0</v>
          </cell>
          <cell r="M136" t="str">
            <v>DaltAn00</v>
          </cell>
          <cell r="N136" t="str">
            <v>DaltAn006</v>
          </cell>
        </row>
        <row r="137">
          <cell r="A137">
            <v>0</v>
          </cell>
          <cell r="B137">
            <v>0</v>
          </cell>
          <cell r="C137">
            <v>2008</v>
          </cell>
          <cell r="D137">
            <v>16</v>
          </cell>
          <cell r="E137">
            <v>257</v>
          </cell>
          <cell r="F137">
            <v>428</v>
          </cell>
          <cell r="G137">
            <v>60</v>
          </cell>
          <cell r="H137">
            <v>80.3</v>
          </cell>
          <cell r="I137">
            <v>5.29</v>
          </cell>
          <cell r="J137">
            <v>11</v>
          </cell>
          <cell r="K137">
            <v>5</v>
          </cell>
          <cell r="L137">
            <v>0</v>
          </cell>
          <cell r="M137" t="str">
            <v>FlacJo00</v>
          </cell>
          <cell r="N137" t="str">
            <v>FlacJo000</v>
          </cell>
        </row>
        <row r="138">
          <cell r="A138">
            <v>1</v>
          </cell>
          <cell r="B138">
            <v>1</v>
          </cell>
          <cell r="C138">
            <v>2009</v>
          </cell>
          <cell r="D138">
            <v>16</v>
          </cell>
          <cell r="E138">
            <v>315</v>
          </cell>
          <cell r="F138">
            <v>499</v>
          </cell>
          <cell r="G138">
            <v>63.1</v>
          </cell>
          <cell r="H138">
            <v>88.9</v>
          </cell>
          <cell r="I138">
            <v>6.12</v>
          </cell>
          <cell r="J138">
            <v>9</v>
          </cell>
          <cell r="K138">
            <v>7</v>
          </cell>
          <cell r="L138">
            <v>0</v>
          </cell>
          <cell r="M138" t="str">
            <v>FlacJo00</v>
          </cell>
          <cell r="N138" t="str">
            <v>FlacJo001</v>
          </cell>
        </row>
        <row r="139">
          <cell r="A139">
            <v>2</v>
          </cell>
          <cell r="B139">
            <v>2</v>
          </cell>
          <cell r="C139">
            <v>2010</v>
          </cell>
          <cell r="D139">
            <v>16</v>
          </cell>
          <cell r="E139">
            <v>306</v>
          </cell>
          <cell r="F139">
            <v>489</v>
          </cell>
          <cell r="G139">
            <v>62.6</v>
          </cell>
          <cell r="H139">
            <v>93.6</v>
          </cell>
          <cell r="I139">
            <v>6.39</v>
          </cell>
          <cell r="J139">
            <v>12</v>
          </cell>
          <cell r="K139">
            <v>4</v>
          </cell>
          <cell r="L139">
            <v>0</v>
          </cell>
          <cell r="M139" t="str">
            <v>FlacJo00</v>
          </cell>
          <cell r="N139" t="str">
            <v>FlacJo002</v>
          </cell>
        </row>
        <row r="140">
          <cell r="A140">
            <v>3</v>
          </cell>
          <cell r="B140">
            <v>3</v>
          </cell>
          <cell r="C140">
            <v>2011</v>
          </cell>
          <cell r="D140">
            <v>16</v>
          </cell>
          <cell r="E140">
            <v>312</v>
          </cell>
          <cell r="F140">
            <v>542</v>
          </cell>
          <cell r="G140">
            <v>57.6</v>
          </cell>
          <cell r="H140">
            <v>80.900000000000006</v>
          </cell>
          <cell r="I140">
            <v>5.7</v>
          </cell>
          <cell r="J140">
            <v>12</v>
          </cell>
          <cell r="K140">
            <v>4</v>
          </cell>
          <cell r="L140">
            <v>0</v>
          </cell>
          <cell r="M140" t="str">
            <v>FlacJo00</v>
          </cell>
          <cell r="N140" t="str">
            <v>FlacJo003</v>
          </cell>
        </row>
        <row r="141">
          <cell r="A141">
            <v>4</v>
          </cell>
          <cell r="B141">
            <v>4</v>
          </cell>
          <cell r="C141">
            <v>2012</v>
          </cell>
          <cell r="D141">
            <v>16</v>
          </cell>
          <cell r="E141">
            <v>317</v>
          </cell>
          <cell r="F141">
            <v>531</v>
          </cell>
          <cell r="G141">
            <v>59.7</v>
          </cell>
          <cell r="H141">
            <v>87.7</v>
          </cell>
          <cell r="I141">
            <v>6.33</v>
          </cell>
          <cell r="J141">
            <v>10</v>
          </cell>
          <cell r="K141">
            <v>6</v>
          </cell>
          <cell r="L141">
            <v>0</v>
          </cell>
          <cell r="M141" t="str">
            <v>FlacJo00</v>
          </cell>
          <cell r="N141" t="str">
            <v>FlacJo004</v>
          </cell>
        </row>
        <row r="142">
          <cell r="A142">
            <v>5</v>
          </cell>
          <cell r="B142">
            <v>5</v>
          </cell>
          <cell r="C142">
            <v>2013</v>
          </cell>
          <cell r="D142">
            <v>16</v>
          </cell>
          <cell r="E142">
            <v>362</v>
          </cell>
          <cell r="F142">
            <v>614</v>
          </cell>
          <cell r="G142">
            <v>59</v>
          </cell>
          <cell r="H142">
            <v>73.099999999999994</v>
          </cell>
          <cell r="I142">
            <v>4.5</v>
          </cell>
          <cell r="J142">
            <v>8</v>
          </cell>
          <cell r="K142">
            <v>8</v>
          </cell>
          <cell r="L142">
            <v>0</v>
          </cell>
          <cell r="M142" t="str">
            <v>FlacJo00</v>
          </cell>
          <cell r="N142" t="str">
            <v>FlacJo005</v>
          </cell>
        </row>
        <row r="143">
          <cell r="A143">
            <v>6</v>
          </cell>
          <cell r="B143">
            <v>6</v>
          </cell>
          <cell r="C143">
            <v>2014</v>
          </cell>
          <cell r="D143">
            <v>16</v>
          </cell>
          <cell r="E143">
            <v>344</v>
          </cell>
          <cell r="F143">
            <v>554</v>
          </cell>
          <cell r="G143">
            <v>62.1</v>
          </cell>
          <cell r="H143">
            <v>91</v>
          </cell>
          <cell r="I143">
            <v>6.66</v>
          </cell>
          <cell r="J143">
            <v>10</v>
          </cell>
          <cell r="K143">
            <v>6</v>
          </cell>
          <cell r="L143">
            <v>0</v>
          </cell>
          <cell r="M143" t="str">
            <v>FlacJo00</v>
          </cell>
          <cell r="N143" t="str">
            <v>FlacJo006</v>
          </cell>
        </row>
        <row r="144">
          <cell r="A144">
            <v>7</v>
          </cell>
          <cell r="B144">
            <v>7</v>
          </cell>
          <cell r="C144">
            <v>2015</v>
          </cell>
          <cell r="D144">
            <v>10</v>
          </cell>
          <cell r="E144">
            <v>266</v>
          </cell>
          <cell r="F144">
            <v>413</v>
          </cell>
          <cell r="G144">
            <v>64.400000000000006</v>
          </cell>
          <cell r="H144">
            <v>83.1</v>
          </cell>
          <cell r="I144">
            <v>5.61</v>
          </cell>
          <cell r="J144">
            <v>3</v>
          </cell>
          <cell r="K144">
            <v>7</v>
          </cell>
          <cell r="L144">
            <v>0</v>
          </cell>
          <cell r="M144" t="str">
            <v>FlacJo00</v>
          </cell>
          <cell r="N144" t="str">
            <v>FlacJo007</v>
          </cell>
        </row>
        <row r="145">
          <cell r="A145">
            <v>8</v>
          </cell>
          <cell r="B145">
            <v>8</v>
          </cell>
          <cell r="C145">
            <v>2016</v>
          </cell>
          <cell r="D145">
            <v>16</v>
          </cell>
          <cell r="E145">
            <v>436</v>
          </cell>
          <cell r="F145">
            <v>672</v>
          </cell>
          <cell r="G145">
            <v>64.900000000000006</v>
          </cell>
          <cell r="H145">
            <v>83.5</v>
          </cell>
          <cell r="I145">
            <v>5.39</v>
          </cell>
          <cell r="J145">
            <v>8</v>
          </cell>
          <cell r="K145">
            <v>8</v>
          </cell>
          <cell r="L145">
            <v>0</v>
          </cell>
          <cell r="M145" t="str">
            <v>FlacJo00</v>
          </cell>
          <cell r="N145" t="str">
            <v>FlacJo008</v>
          </cell>
        </row>
        <row r="146">
          <cell r="A146">
            <v>9</v>
          </cell>
          <cell r="B146">
            <v>9</v>
          </cell>
          <cell r="C146">
            <v>2017</v>
          </cell>
          <cell r="D146">
            <v>9</v>
          </cell>
          <cell r="E146">
            <v>187</v>
          </cell>
          <cell r="F146">
            <v>291</v>
          </cell>
          <cell r="G146">
            <v>64.3</v>
          </cell>
          <cell r="H146">
            <v>72.7</v>
          </cell>
          <cell r="I146">
            <v>3.64</v>
          </cell>
          <cell r="J146">
            <v>4</v>
          </cell>
          <cell r="K146">
            <v>5</v>
          </cell>
          <cell r="L146">
            <v>0</v>
          </cell>
          <cell r="M146" t="str">
            <v>FlacJo00</v>
          </cell>
          <cell r="N146" t="str">
            <v>FlacJo009</v>
          </cell>
        </row>
        <row r="147">
          <cell r="A147">
            <v>0</v>
          </cell>
          <cell r="B147">
            <v>1</v>
          </cell>
          <cell r="C147">
            <v>2013</v>
          </cell>
          <cell r="D147">
            <v>8</v>
          </cell>
          <cell r="E147">
            <v>137</v>
          </cell>
          <cell r="F147">
            <v>253</v>
          </cell>
          <cell r="G147">
            <v>54.2</v>
          </cell>
          <cell r="H147">
            <v>78.2</v>
          </cell>
          <cell r="I147">
            <v>5.4</v>
          </cell>
          <cell r="J147">
            <v>0</v>
          </cell>
          <cell r="K147">
            <v>8</v>
          </cell>
          <cell r="L147">
            <v>0</v>
          </cell>
          <cell r="M147" t="str">
            <v>KeenCa00</v>
          </cell>
          <cell r="N147" t="str">
            <v>KeenCa000</v>
          </cell>
        </row>
        <row r="148">
          <cell r="A148">
            <v>1</v>
          </cell>
          <cell r="B148">
            <v>2</v>
          </cell>
          <cell r="C148">
            <v>2014</v>
          </cell>
          <cell r="D148">
            <v>2</v>
          </cell>
          <cell r="E148">
            <v>45</v>
          </cell>
          <cell r="F148">
            <v>77</v>
          </cell>
          <cell r="G148">
            <v>58.4</v>
          </cell>
          <cell r="H148">
            <v>72.2</v>
          </cell>
          <cell r="I148">
            <v>4.63</v>
          </cell>
          <cell r="J148">
            <v>2</v>
          </cell>
          <cell r="K148">
            <v>0</v>
          </cell>
          <cell r="L148">
            <v>0</v>
          </cell>
          <cell r="M148" t="str">
            <v>KeenCa00</v>
          </cell>
          <cell r="N148" t="str">
            <v>KeenCa001</v>
          </cell>
        </row>
        <row r="149">
          <cell r="A149">
            <v>2</v>
          </cell>
          <cell r="B149">
            <v>3</v>
          </cell>
          <cell r="C149">
            <v>2015</v>
          </cell>
          <cell r="D149">
            <v>5</v>
          </cell>
          <cell r="E149">
            <v>76</v>
          </cell>
          <cell r="F149">
            <v>125</v>
          </cell>
          <cell r="G149">
            <v>60.8</v>
          </cell>
          <cell r="H149">
            <v>87.7</v>
          </cell>
          <cell r="I149">
            <v>6.47</v>
          </cell>
          <cell r="J149">
            <v>3</v>
          </cell>
          <cell r="K149">
            <v>2</v>
          </cell>
          <cell r="L149">
            <v>0</v>
          </cell>
          <cell r="M149" t="str">
            <v>KeenCa00</v>
          </cell>
          <cell r="N149" t="str">
            <v>KeenCa002</v>
          </cell>
        </row>
        <row r="150">
          <cell r="A150">
            <v>3</v>
          </cell>
          <cell r="B150">
            <v>4</v>
          </cell>
          <cell r="C150">
            <v>2016</v>
          </cell>
          <cell r="D150">
            <v>9</v>
          </cell>
          <cell r="E150">
            <v>196</v>
          </cell>
          <cell r="F150">
            <v>322</v>
          </cell>
          <cell r="G150">
            <v>60.9</v>
          </cell>
          <cell r="H150">
            <v>76.400000000000006</v>
          </cell>
          <cell r="I150">
            <v>5.0599999999999996</v>
          </cell>
          <cell r="J150">
            <v>4</v>
          </cell>
          <cell r="K150">
            <v>5</v>
          </cell>
          <cell r="L150">
            <v>0</v>
          </cell>
          <cell r="M150" t="str">
            <v>KeenCa00</v>
          </cell>
          <cell r="N150" t="str">
            <v>KeenCa003</v>
          </cell>
        </row>
        <row r="151">
          <cell r="A151">
            <v>4</v>
          </cell>
          <cell r="B151">
            <v>5</v>
          </cell>
          <cell r="C151">
            <v>2017</v>
          </cell>
          <cell r="D151">
            <v>7</v>
          </cell>
          <cell r="E151">
            <v>170</v>
          </cell>
          <cell r="F151">
            <v>262</v>
          </cell>
          <cell r="G151">
            <v>64.900000000000006</v>
          </cell>
          <cell r="H151">
            <v>92.6</v>
          </cell>
          <cell r="I151">
            <v>6.99</v>
          </cell>
          <cell r="J151">
            <v>5</v>
          </cell>
          <cell r="K151">
            <v>2</v>
          </cell>
          <cell r="L151">
            <v>0</v>
          </cell>
          <cell r="M151" t="str">
            <v>KeenCa00</v>
          </cell>
          <cell r="N151" t="str">
            <v>KeenCa004</v>
          </cell>
        </row>
        <row r="152">
          <cell r="A152">
            <v>0</v>
          </cell>
          <cell r="B152">
            <v>0</v>
          </cell>
          <cell r="C152">
            <v>2014</v>
          </cell>
          <cell r="D152">
            <v>16</v>
          </cell>
          <cell r="E152">
            <v>348</v>
          </cell>
          <cell r="F152">
            <v>599</v>
          </cell>
          <cell r="G152">
            <v>58.1</v>
          </cell>
          <cell r="H152">
            <v>76.599999999999994</v>
          </cell>
          <cell r="I152">
            <v>4.82</v>
          </cell>
          <cell r="J152">
            <v>3</v>
          </cell>
          <cell r="K152">
            <v>13</v>
          </cell>
          <cell r="L152">
            <v>0</v>
          </cell>
          <cell r="M152" t="str">
            <v>CarrDe02</v>
          </cell>
          <cell r="N152" t="str">
            <v>CarrDe020</v>
          </cell>
        </row>
        <row r="153">
          <cell r="A153">
            <v>1</v>
          </cell>
          <cell r="B153">
            <v>1</v>
          </cell>
          <cell r="C153">
            <v>2015</v>
          </cell>
          <cell r="D153">
            <v>16</v>
          </cell>
          <cell r="E153">
            <v>350</v>
          </cell>
          <cell r="F153">
            <v>573</v>
          </cell>
          <cell r="G153">
            <v>61.1</v>
          </cell>
          <cell r="H153">
            <v>91.1</v>
          </cell>
          <cell r="I153">
            <v>6.31</v>
          </cell>
          <cell r="J153">
            <v>7</v>
          </cell>
          <cell r="K153">
            <v>9</v>
          </cell>
          <cell r="L153">
            <v>0</v>
          </cell>
          <cell r="M153" t="str">
            <v>CarrDe02</v>
          </cell>
          <cell r="N153" t="str">
            <v>CarrDe021</v>
          </cell>
        </row>
        <row r="154">
          <cell r="A154">
            <v>2</v>
          </cell>
          <cell r="B154">
            <v>2</v>
          </cell>
          <cell r="C154">
            <v>2016</v>
          </cell>
          <cell r="D154">
            <v>15</v>
          </cell>
          <cell r="E154">
            <v>357</v>
          </cell>
          <cell r="F154">
            <v>560</v>
          </cell>
          <cell r="G154">
            <v>63.8</v>
          </cell>
          <cell r="H154">
            <v>96.7</v>
          </cell>
          <cell r="I154">
            <v>7.2</v>
          </cell>
          <cell r="J154">
            <v>12</v>
          </cell>
          <cell r="K154">
            <v>3</v>
          </cell>
          <cell r="L154">
            <v>0</v>
          </cell>
          <cell r="M154" t="str">
            <v>CarrDe02</v>
          </cell>
          <cell r="N154" t="str">
            <v>CarrDe022</v>
          </cell>
        </row>
        <row r="155">
          <cell r="A155">
            <v>3</v>
          </cell>
          <cell r="B155">
            <v>3</v>
          </cell>
          <cell r="C155">
            <v>2017</v>
          </cell>
          <cell r="D155">
            <v>8</v>
          </cell>
          <cell r="E155">
            <v>176</v>
          </cell>
          <cell r="F155">
            <v>270</v>
          </cell>
          <cell r="G155">
            <v>65.2</v>
          </cell>
          <cell r="H155">
            <v>91.8</v>
          </cell>
          <cell r="I155">
            <v>6.58</v>
          </cell>
          <cell r="J155">
            <v>4</v>
          </cell>
          <cell r="K155">
            <v>4</v>
          </cell>
          <cell r="L155">
            <v>0</v>
          </cell>
          <cell r="M155" t="str">
            <v>CarrDe02</v>
          </cell>
          <cell r="N155" t="str">
            <v>CarrDe023</v>
          </cell>
        </row>
        <row r="156">
          <cell r="A156">
            <v>0</v>
          </cell>
          <cell r="B156">
            <v>0</v>
          </cell>
          <cell r="C156">
            <v>2002</v>
          </cell>
          <cell r="D156">
            <v>16</v>
          </cell>
          <cell r="E156">
            <v>233</v>
          </cell>
          <cell r="F156">
            <v>444</v>
          </cell>
          <cell r="G156">
            <v>52.5</v>
          </cell>
          <cell r="H156">
            <v>62.8</v>
          </cell>
          <cell r="I156">
            <v>3.24</v>
          </cell>
          <cell r="J156">
            <v>4</v>
          </cell>
          <cell r="K156">
            <v>12</v>
          </cell>
          <cell r="L156">
            <v>0</v>
          </cell>
          <cell r="M156" t="str">
            <v>CarrDa00</v>
          </cell>
          <cell r="N156" t="str">
            <v>CarrDa000</v>
          </cell>
        </row>
        <row r="157">
          <cell r="A157">
            <v>1</v>
          </cell>
          <cell r="B157">
            <v>1</v>
          </cell>
          <cell r="C157">
            <v>2003</v>
          </cell>
          <cell r="D157">
            <v>11</v>
          </cell>
          <cell r="E157">
            <v>167</v>
          </cell>
          <cell r="F157">
            <v>295</v>
          </cell>
          <cell r="G157">
            <v>56.6</v>
          </cell>
          <cell r="H157">
            <v>69.5</v>
          </cell>
          <cell r="I157">
            <v>4.9000000000000004</v>
          </cell>
          <cell r="J157">
            <v>3</v>
          </cell>
          <cell r="K157">
            <v>8</v>
          </cell>
          <cell r="L157">
            <v>0</v>
          </cell>
          <cell r="M157" t="str">
            <v>CarrDa00</v>
          </cell>
          <cell r="N157" t="str">
            <v>CarrDa001</v>
          </cell>
        </row>
        <row r="158">
          <cell r="A158">
            <v>2</v>
          </cell>
          <cell r="B158">
            <v>2</v>
          </cell>
          <cell r="C158">
            <v>2004</v>
          </cell>
          <cell r="D158">
            <v>16</v>
          </cell>
          <cell r="E158">
            <v>285</v>
          </cell>
          <cell r="F158">
            <v>466</v>
          </cell>
          <cell r="G158">
            <v>61.2</v>
          </cell>
          <cell r="H158">
            <v>83.5</v>
          </cell>
          <cell r="I158">
            <v>5.67</v>
          </cell>
          <cell r="J158">
            <v>7</v>
          </cell>
          <cell r="K158">
            <v>9</v>
          </cell>
          <cell r="L158">
            <v>0</v>
          </cell>
          <cell r="M158" t="str">
            <v>CarrDa00</v>
          </cell>
          <cell r="N158" t="str">
            <v>CarrDa002</v>
          </cell>
        </row>
        <row r="159">
          <cell r="A159">
            <v>3</v>
          </cell>
          <cell r="B159">
            <v>3</v>
          </cell>
          <cell r="C159">
            <v>2005</v>
          </cell>
          <cell r="D159">
            <v>16</v>
          </cell>
          <cell r="E159">
            <v>256</v>
          </cell>
          <cell r="F159">
            <v>423</v>
          </cell>
          <cell r="G159">
            <v>60.5</v>
          </cell>
          <cell r="H159">
            <v>77.2</v>
          </cell>
          <cell r="I159">
            <v>3.77</v>
          </cell>
          <cell r="J159">
            <v>2</v>
          </cell>
          <cell r="K159">
            <v>14</v>
          </cell>
          <cell r="L159">
            <v>0</v>
          </cell>
          <cell r="M159" t="str">
            <v>CarrDa00</v>
          </cell>
          <cell r="N159" t="str">
            <v>CarrDa003</v>
          </cell>
        </row>
        <row r="160">
          <cell r="A160">
            <v>4</v>
          </cell>
          <cell r="B160">
            <v>4</v>
          </cell>
          <cell r="C160">
            <v>2006</v>
          </cell>
          <cell r="D160">
            <v>16</v>
          </cell>
          <cell r="E160">
            <v>302</v>
          </cell>
          <cell r="F160">
            <v>442</v>
          </cell>
          <cell r="G160">
            <v>68.3</v>
          </cell>
          <cell r="H160">
            <v>82.1</v>
          </cell>
          <cell r="I160">
            <v>4.57</v>
          </cell>
          <cell r="J160">
            <v>6</v>
          </cell>
          <cell r="K160">
            <v>10</v>
          </cell>
          <cell r="L160">
            <v>0</v>
          </cell>
          <cell r="M160" t="str">
            <v>CarrDa00</v>
          </cell>
          <cell r="N160" t="str">
            <v>CarrDa004</v>
          </cell>
        </row>
        <row r="161">
          <cell r="A161">
            <v>5</v>
          </cell>
          <cell r="B161">
            <v>5</v>
          </cell>
          <cell r="C161">
            <v>2007</v>
          </cell>
          <cell r="D161">
            <v>4</v>
          </cell>
          <cell r="E161">
            <v>73</v>
          </cell>
          <cell r="F161">
            <v>136</v>
          </cell>
          <cell r="G161">
            <v>53.7</v>
          </cell>
          <cell r="H161">
            <v>58.3</v>
          </cell>
          <cell r="I161">
            <v>2.66</v>
          </cell>
          <cell r="J161">
            <v>1</v>
          </cell>
          <cell r="K161">
            <v>3</v>
          </cell>
          <cell r="L161">
            <v>0</v>
          </cell>
          <cell r="M161" t="str">
            <v>CarrDa00</v>
          </cell>
          <cell r="N161" t="str">
            <v>CarrDa005</v>
          </cell>
        </row>
        <row r="162">
          <cell r="A162">
            <v>0</v>
          </cell>
          <cell r="B162">
            <v>1</v>
          </cell>
          <cell r="C162">
            <v>2005</v>
          </cell>
          <cell r="D162">
            <v>8</v>
          </cell>
          <cell r="E162">
            <v>113</v>
          </cell>
          <cell r="F162">
            <v>228</v>
          </cell>
          <cell r="G162">
            <v>49.6</v>
          </cell>
          <cell r="H162">
            <v>64.900000000000006</v>
          </cell>
          <cell r="I162">
            <v>3.71</v>
          </cell>
          <cell r="J162">
            <v>1</v>
          </cell>
          <cell r="K162">
            <v>7</v>
          </cell>
          <cell r="L162">
            <v>0</v>
          </cell>
          <cell r="M162" t="str">
            <v>LosmJ</v>
          </cell>
          <cell r="N162" t="str">
            <v>LosmJ0</v>
          </cell>
        </row>
        <row r="163">
          <cell r="A163">
            <v>1</v>
          </cell>
          <cell r="B163">
            <v>2</v>
          </cell>
          <cell r="C163">
            <v>2006</v>
          </cell>
          <cell r="D163">
            <v>16</v>
          </cell>
          <cell r="E163">
            <v>268</v>
          </cell>
          <cell r="F163">
            <v>429</v>
          </cell>
          <cell r="G163">
            <v>62.5</v>
          </cell>
          <cell r="H163">
            <v>84.9</v>
          </cell>
          <cell r="I163">
            <v>5.19</v>
          </cell>
          <cell r="J163">
            <v>7</v>
          </cell>
          <cell r="K163">
            <v>9</v>
          </cell>
          <cell r="L163">
            <v>0</v>
          </cell>
          <cell r="M163" t="str">
            <v>LosmJ</v>
          </cell>
          <cell r="N163" t="str">
            <v>LosmJ1</v>
          </cell>
        </row>
        <row r="164">
          <cell r="A164">
            <v>2</v>
          </cell>
          <cell r="B164">
            <v>3</v>
          </cell>
          <cell r="C164">
            <v>2007</v>
          </cell>
          <cell r="D164">
            <v>7</v>
          </cell>
          <cell r="E164">
            <v>111</v>
          </cell>
          <cell r="F164">
            <v>175</v>
          </cell>
          <cell r="G164">
            <v>63.4</v>
          </cell>
          <cell r="H164">
            <v>76.900000000000006</v>
          </cell>
          <cell r="I164">
            <v>4.82</v>
          </cell>
          <cell r="J164">
            <v>2</v>
          </cell>
          <cell r="K164">
            <v>5</v>
          </cell>
          <cell r="L164">
            <v>0</v>
          </cell>
          <cell r="M164" t="str">
            <v>LosmJ</v>
          </cell>
          <cell r="N164" t="str">
            <v>LosmJ2</v>
          </cell>
        </row>
        <row r="165">
          <cell r="A165">
            <v>3</v>
          </cell>
          <cell r="B165">
            <v>4</v>
          </cell>
          <cell r="C165">
            <v>2008</v>
          </cell>
          <cell r="D165">
            <v>2</v>
          </cell>
          <cell r="E165">
            <v>63</v>
          </cell>
          <cell r="F165">
            <v>104</v>
          </cell>
          <cell r="G165">
            <v>60.6</v>
          </cell>
          <cell r="H165">
            <v>62.3</v>
          </cell>
          <cell r="I165">
            <v>2.35</v>
          </cell>
          <cell r="J165">
            <v>0</v>
          </cell>
          <cell r="K165">
            <v>2</v>
          </cell>
          <cell r="L165">
            <v>0</v>
          </cell>
          <cell r="M165" t="str">
            <v>LosmJ</v>
          </cell>
          <cell r="N165" t="str">
            <v>LosmJ3</v>
          </cell>
        </row>
        <row r="166">
          <cell r="A166">
            <v>0</v>
          </cell>
          <cell r="B166">
            <v>0</v>
          </cell>
          <cell r="C166">
            <v>2011</v>
          </cell>
          <cell r="D166">
            <v>16</v>
          </cell>
          <cell r="E166">
            <v>310</v>
          </cell>
          <cell r="F166">
            <v>517</v>
          </cell>
          <cell r="G166">
            <v>60</v>
          </cell>
          <cell r="H166">
            <v>84.5</v>
          </cell>
          <cell r="I166">
            <v>6.24</v>
          </cell>
          <cell r="J166">
            <v>6</v>
          </cell>
          <cell r="K166">
            <v>10</v>
          </cell>
          <cell r="L166">
            <v>0</v>
          </cell>
          <cell r="M166" t="str">
            <v>NewtCa00</v>
          </cell>
          <cell r="N166" t="str">
            <v>NewtCa000</v>
          </cell>
        </row>
        <row r="167">
          <cell r="A167">
            <v>1</v>
          </cell>
          <cell r="B167">
            <v>1</v>
          </cell>
          <cell r="C167">
            <v>2012</v>
          </cell>
          <cell r="D167">
            <v>16</v>
          </cell>
          <cell r="E167">
            <v>280</v>
          </cell>
          <cell r="F167">
            <v>485</v>
          </cell>
          <cell r="G167">
            <v>57.7</v>
          </cell>
          <cell r="H167">
            <v>86.2</v>
          </cell>
          <cell r="I167">
            <v>6.65</v>
          </cell>
          <cell r="J167">
            <v>7</v>
          </cell>
          <cell r="K167">
            <v>9</v>
          </cell>
          <cell r="L167">
            <v>0</v>
          </cell>
          <cell r="M167" t="str">
            <v>NewtCa00</v>
          </cell>
          <cell r="N167" t="str">
            <v>NewtCa001</v>
          </cell>
        </row>
        <row r="168">
          <cell r="A168">
            <v>2</v>
          </cell>
          <cell r="B168">
            <v>2</v>
          </cell>
          <cell r="C168">
            <v>2013</v>
          </cell>
          <cell r="D168">
            <v>16</v>
          </cell>
          <cell r="E168">
            <v>292</v>
          </cell>
          <cell r="F168">
            <v>473</v>
          </cell>
          <cell r="G168">
            <v>61.7</v>
          </cell>
          <cell r="H168">
            <v>88.8</v>
          </cell>
          <cell r="I168">
            <v>5.69</v>
          </cell>
          <cell r="J168">
            <v>12</v>
          </cell>
          <cell r="K168">
            <v>4</v>
          </cell>
          <cell r="L168">
            <v>0</v>
          </cell>
          <cell r="M168" t="str">
            <v>NewtCa00</v>
          </cell>
          <cell r="N168" t="str">
            <v>NewtCa002</v>
          </cell>
        </row>
        <row r="169">
          <cell r="A169">
            <v>3</v>
          </cell>
          <cell r="B169">
            <v>3</v>
          </cell>
          <cell r="C169">
            <v>2014</v>
          </cell>
          <cell r="D169">
            <v>14</v>
          </cell>
          <cell r="E169">
            <v>262</v>
          </cell>
          <cell r="F169">
            <v>448</v>
          </cell>
          <cell r="G169">
            <v>58.5</v>
          </cell>
          <cell r="H169">
            <v>82.1</v>
          </cell>
          <cell r="I169">
            <v>5.45</v>
          </cell>
          <cell r="J169">
            <v>5</v>
          </cell>
          <cell r="K169">
            <v>8</v>
          </cell>
          <cell r="L169">
            <v>1</v>
          </cell>
          <cell r="M169" t="str">
            <v>NewtCa00</v>
          </cell>
          <cell r="N169" t="str">
            <v>NewtCa003</v>
          </cell>
        </row>
        <row r="170">
          <cell r="A170">
            <v>4</v>
          </cell>
          <cell r="B170">
            <v>4</v>
          </cell>
          <cell r="C170">
            <v>2015</v>
          </cell>
          <cell r="D170">
            <v>16</v>
          </cell>
          <cell r="E170">
            <v>296</v>
          </cell>
          <cell r="F170">
            <v>495</v>
          </cell>
          <cell r="G170">
            <v>59.8</v>
          </cell>
          <cell r="H170">
            <v>99.4</v>
          </cell>
          <cell r="I170">
            <v>7.2</v>
          </cell>
          <cell r="J170">
            <v>15</v>
          </cell>
          <cell r="K170">
            <v>1</v>
          </cell>
          <cell r="L170">
            <v>0</v>
          </cell>
          <cell r="M170" t="str">
            <v>NewtCa00</v>
          </cell>
          <cell r="N170" t="str">
            <v>NewtCa004</v>
          </cell>
        </row>
        <row r="171">
          <cell r="A171">
            <v>5</v>
          </cell>
          <cell r="B171">
            <v>5</v>
          </cell>
          <cell r="C171">
            <v>2016</v>
          </cell>
          <cell r="D171">
            <v>14</v>
          </cell>
          <cell r="E171">
            <v>270</v>
          </cell>
          <cell r="F171">
            <v>510</v>
          </cell>
          <cell r="G171">
            <v>52.9</v>
          </cell>
          <cell r="H171">
            <v>75.8</v>
          </cell>
          <cell r="I171">
            <v>5.46</v>
          </cell>
          <cell r="J171">
            <v>6</v>
          </cell>
          <cell r="K171">
            <v>8</v>
          </cell>
          <cell r="L171">
            <v>0</v>
          </cell>
          <cell r="M171" t="str">
            <v>NewtCa00</v>
          </cell>
          <cell r="N171" t="str">
            <v>NewtCa005</v>
          </cell>
        </row>
        <row r="172">
          <cell r="A172">
            <v>6</v>
          </cell>
          <cell r="B172">
            <v>6</v>
          </cell>
          <cell r="C172">
            <v>2017</v>
          </cell>
          <cell r="D172">
            <v>10</v>
          </cell>
          <cell r="E172">
            <v>200</v>
          </cell>
          <cell r="F172">
            <v>322</v>
          </cell>
          <cell r="G172">
            <v>62.1</v>
          </cell>
          <cell r="H172">
            <v>83</v>
          </cell>
          <cell r="I172">
            <v>5.39</v>
          </cell>
          <cell r="J172">
            <v>7</v>
          </cell>
          <cell r="K172">
            <v>3</v>
          </cell>
          <cell r="L172">
            <v>0</v>
          </cell>
          <cell r="M172" t="str">
            <v>NewtCa00</v>
          </cell>
          <cell r="N172" t="str">
            <v>NewtCa006</v>
          </cell>
        </row>
        <row r="173">
          <cell r="A173">
            <v>0</v>
          </cell>
          <cell r="B173">
            <v>0</v>
          </cell>
          <cell r="C173">
            <v>2015</v>
          </cell>
          <cell r="D173">
            <v>16</v>
          </cell>
          <cell r="E173">
            <v>312</v>
          </cell>
          <cell r="F173">
            <v>535</v>
          </cell>
          <cell r="G173">
            <v>58.3</v>
          </cell>
          <cell r="H173">
            <v>84.2</v>
          </cell>
          <cell r="I173">
            <v>6.44</v>
          </cell>
          <cell r="J173">
            <v>6</v>
          </cell>
          <cell r="K173">
            <v>10</v>
          </cell>
          <cell r="L173">
            <v>0</v>
          </cell>
          <cell r="M173" t="str">
            <v>WinsJa00</v>
          </cell>
          <cell r="N173" t="str">
            <v>WinsJa000</v>
          </cell>
        </row>
        <row r="174">
          <cell r="A174">
            <v>1</v>
          </cell>
          <cell r="B174">
            <v>1</v>
          </cell>
          <cell r="C174">
            <v>2016</v>
          </cell>
          <cell r="D174">
            <v>16</v>
          </cell>
          <cell r="E174">
            <v>345</v>
          </cell>
          <cell r="F174">
            <v>567</v>
          </cell>
          <cell r="G174">
            <v>60.8</v>
          </cell>
          <cell r="H174">
            <v>86.1</v>
          </cell>
          <cell r="I174">
            <v>5.98</v>
          </cell>
          <cell r="J174">
            <v>9</v>
          </cell>
          <cell r="K174">
            <v>7</v>
          </cell>
          <cell r="L174">
            <v>0</v>
          </cell>
          <cell r="M174" t="str">
            <v>WinsJa00</v>
          </cell>
          <cell r="N174" t="str">
            <v>WinsJa001</v>
          </cell>
        </row>
        <row r="175">
          <cell r="A175">
            <v>2</v>
          </cell>
          <cell r="B175">
            <v>2</v>
          </cell>
          <cell r="C175">
            <v>2017</v>
          </cell>
          <cell r="D175">
            <v>8</v>
          </cell>
          <cell r="E175">
            <v>159</v>
          </cell>
          <cell r="F175">
            <v>259</v>
          </cell>
          <cell r="G175">
            <v>61.4</v>
          </cell>
          <cell r="H175">
            <v>87.3</v>
          </cell>
          <cell r="I175">
            <v>6.51</v>
          </cell>
          <cell r="J175">
            <v>2</v>
          </cell>
          <cell r="K175">
            <v>6</v>
          </cell>
          <cell r="L175">
            <v>0</v>
          </cell>
          <cell r="M175" t="str">
            <v>WinsJa00</v>
          </cell>
          <cell r="N175" t="str">
            <v>WinsJa002</v>
          </cell>
        </row>
        <row r="176">
          <cell r="A176">
            <v>0</v>
          </cell>
          <cell r="B176">
            <v>0</v>
          </cell>
          <cell r="C176">
            <v>2015</v>
          </cell>
          <cell r="D176">
            <v>12</v>
          </cell>
          <cell r="E176">
            <v>230</v>
          </cell>
          <cell r="F176">
            <v>370</v>
          </cell>
          <cell r="G176">
            <v>62.2</v>
          </cell>
          <cell r="H176">
            <v>91.5</v>
          </cell>
          <cell r="I176">
            <v>6.1</v>
          </cell>
          <cell r="J176">
            <v>3</v>
          </cell>
          <cell r="K176">
            <v>9</v>
          </cell>
          <cell r="L176">
            <v>0</v>
          </cell>
          <cell r="M176" t="str">
            <v>MariMa01</v>
          </cell>
          <cell r="N176" t="str">
            <v>MariMa010</v>
          </cell>
        </row>
        <row r="177">
          <cell r="A177">
            <v>1</v>
          </cell>
          <cell r="B177">
            <v>1</v>
          </cell>
          <cell r="C177">
            <v>2016</v>
          </cell>
          <cell r="D177">
            <v>15</v>
          </cell>
          <cell r="E177">
            <v>276</v>
          </cell>
          <cell r="F177">
            <v>451</v>
          </cell>
          <cell r="G177">
            <v>61.2</v>
          </cell>
          <cell r="H177">
            <v>95.6</v>
          </cell>
          <cell r="I177">
            <v>7.14</v>
          </cell>
          <cell r="J177">
            <v>8</v>
          </cell>
          <cell r="K177">
            <v>7</v>
          </cell>
          <cell r="L177">
            <v>0</v>
          </cell>
          <cell r="M177" t="str">
            <v>MariMa01</v>
          </cell>
          <cell r="N177" t="str">
            <v>MariMa011</v>
          </cell>
        </row>
        <row r="178">
          <cell r="A178">
            <v>2</v>
          </cell>
          <cell r="B178">
            <v>2</v>
          </cell>
          <cell r="C178">
            <v>2017</v>
          </cell>
          <cell r="D178">
            <v>8</v>
          </cell>
          <cell r="E178">
            <v>154</v>
          </cell>
          <cell r="F178">
            <v>248</v>
          </cell>
          <cell r="G178">
            <v>62.1</v>
          </cell>
          <cell r="H178">
            <v>83.1</v>
          </cell>
          <cell r="I178">
            <v>6.05</v>
          </cell>
          <cell r="J178">
            <v>6</v>
          </cell>
          <cell r="K178">
            <v>2</v>
          </cell>
          <cell r="L178">
            <v>0</v>
          </cell>
          <cell r="M178" t="str">
            <v>MariMa01</v>
          </cell>
          <cell r="N178" t="str">
            <v>MariMa012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7"/>
  <sheetViews>
    <sheetView tabSelected="1" topLeftCell="C1" workbookViewId="0">
      <selection activeCell="P1" sqref="P1"/>
    </sheetView>
  </sheetViews>
  <sheetFormatPr defaultRowHeight="15" outlineLevelCol="1" x14ac:dyDescent="0.25"/>
  <cols>
    <col min="2" max="2" width="11" bestFit="1" customWidth="1"/>
    <col min="3" max="12" width="9.140625" customWidth="1" outlineLevel="1"/>
    <col min="18" max="18" width="9.140625" style="3"/>
  </cols>
  <sheetData>
    <row r="2" spans="2:27" x14ac:dyDescent="0.25">
      <c r="C2" t="s">
        <v>30</v>
      </c>
      <c r="D2">
        <v>0</v>
      </c>
    </row>
    <row r="3" spans="2:27" x14ac:dyDescent="0.25">
      <c r="C3">
        <f>+MATCH(C4,[1]all_data!$1:$1,0)</f>
        <v>3</v>
      </c>
      <c r="D3">
        <f>+MATCH(D4,[1]all_data!$1:$1,0)</f>
        <v>4</v>
      </c>
      <c r="E3">
        <f>+MATCH(E4,[1]all_data!$1:$1,0)</f>
        <v>5</v>
      </c>
      <c r="F3">
        <f>+MATCH(F4,[1]all_data!$1:$1,0)</f>
        <v>6</v>
      </c>
      <c r="G3">
        <f>+MATCH(G4,[1]all_data!$1:$1,0)</f>
        <v>7</v>
      </c>
      <c r="H3">
        <f>+MATCH(H4,[1]all_data!$1:$1,0)</f>
        <v>8</v>
      </c>
      <c r="I3">
        <f>+MATCH(I4,[1]all_data!$1:$1,0)</f>
        <v>9</v>
      </c>
      <c r="J3">
        <f>+MATCH(J4,[1]all_data!$1:$1,0)</f>
        <v>10</v>
      </c>
      <c r="K3">
        <f>+MATCH(K4,[1]all_data!$1:$1,0)</f>
        <v>11</v>
      </c>
      <c r="L3">
        <f>+MATCH(L4,[1]all_data!$1:$1,0)</f>
        <v>12</v>
      </c>
    </row>
    <row r="4" spans="2:27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34</v>
      </c>
      <c r="N4" t="s">
        <v>35</v>
      </c>
      <c r="P4" t="s">
        <v>31</v>
      </c>
      <c r="Q4" t="s">
        <v>24</v>
      </c>
      <c r="R4" s="3" t="s">
        <v>32</v>
      </c>
      <c r="S4" t="s">
        <v>33</v>
      </c>
      <c r="U4" t="s">
        <v>35</v>
      </c>
      <c r="W4">
        <f>+COUNTIFS($N$5:$N$27,"=1")</f>
        <v>6</v>
      </c>
      <c r="X4" s="1">
        <f>+AVERAGEIFS(P$5:P$27,$M$5:$M$27,"&gt;"&amp;$U5,$M$5:$M$27,"&lt;="&amp;$V5,$N$5:$N$27,"=1")</f>
        <v>0.48785714285714288</v>
      </c>
      <c r="Y4" s="2">
        <f>+AVERAGEIFS(Q$5:Q$27,$M$5:$M$27,"&gt;"&amp;$U5,$M$5:$M$27,"&lt;="&amp;$V5,$N$5:$N$27,"=1")</f>
        <v>62.44</v>
      </c>
      <c r="Z4" s="2">
        <f t="shared" ref="Z4:AA4" si="0">+AVERAGEIFS(R$5:R$27,$M$5:$M$27,"&gt;"&amp;$U5,$M$5:$M$27,"&lt;="&amp;$V5,$N$5:$N$27,"=1")</f>
        <v>95.16</v>
      </c>
      <c r="AA4" s="2">
        <f t="shared" si="0"/>
        <v>6.9319999999999995</v>
      </c>
    </row>
    <row r="5" spans="2:27" x14ac:dyDescent="0.25">
      <c r="B5" t="s">
        <v>0</v>
      </c>
      <c r="C5">
        <f>+INDEX([1]all_data!$A:$O,MATCH($B5&amp;$D$2,[1]all_data!$N:$N,0),C$3)</f>
        <v>1998</v>
      </c>
      <c r="D5">
        <f>+INDEX([1]all_data!$A:$O,MATCH($B5&amp;$D$2,[1]all_data!$N:$N,0),D$3)</f>
        <v>9</v>
      </c>
      <c r="E5">
        <f>+INDEX([1]all_data!$A:$O,MATCH($B5&amp;$D$2,[1]all_data!$N:$N,0),E$3)</f>
        <v>111</v>
      </c>
      <c r="F5">
        <f>+INDEX([1]all_data!$A:$O,MATCH($B5&amp;$D$2,[1]all_data!$N:$N,0),F$3)</f>
        <v>245</v>
      </c>
      <c r="G5">
        <f>+INDEX([1]all_data!$A:$O,MATCH($B5&amp;$D$2,[1]all_data!$N:$N,0),G$3)</f>
        <v>45.3</v>
      </c>
      <c r="H5">
        <f>+INDEX([1]all_data!$A:$O,MATCH($B5&amp;$D$2,[1]all_data!$N:$N,0),H$3)</f>
        <v>39</v>
      </c>
      <c r="I5">
        <f>+INDEX([1]all_data!$A:$O,MATCH($B5&amp;$D$2,[1]all_data!$N:$N,0),I$3)</f>
        <v>1.93</v>
      </c>
      <c r="J5">
        <f>+INDEX([1]all_data!$A:$O,MATCH($B5&amp;$D$2,[1]all_data!$N:$N,0),J$3)</f>
        <v>3</v>
      </c>
      <c r="K5">
        <f>+INDEX([1]all_data!$A:$O,MATCH($B5&amp;$D$2,[1]all_data!$N:$N,0),K$3)</f>
        <v>6</v>
      </c>
      <c r="L5">
        <f>+INDEX([1]all_data!$A:$O,MATCH($B5&amp;$D$2,[1]all_data!$N:$N,0),L$3)</f>
        <v>0</v>
      </c>
      <c r="M5">
        <f>+COUNTIF([1]all_data!$M:$M,$B5)</f>
        <v>3</v>
      </c>
      <c r="N5">
        <v>0</v>
      </c>
      <c r="P5" s="1">
        <f>+(J5)/(D5)</f>
        <v>0.33333333333333331</v>
      </c>
      <c r="Q5" s="3">
        <f>+($D5*G5)/($D5)</f>
        <v>45.3</v>
      </c>
      <c r="R5" s="3">
        <f>+($D5*H5)/($D5)</f>
        <v>39</v>
      </c>
      <c r="S5" s="2">
        <f>+($D5*I5)/($D5)</f>
        <v>1.9300000000000002</v>
      </c>
      <c r="U5">
        <v>0</v>
      </c>
      <c r="V5">
        <v>5</v>
      </c>
      <c r="W5">
        <f>+COUNTIFS($M$5:$M$27,"&gt;"&amp;$U5,$M$5:$M$27,"&lt;="&amp;$V5,$N$5:$N$27,"=0")</f>
        <v>6</v>
      </c>
      <c r="X5" s="1">
        <f>+AVERAGEIFS(P$5:P$27,$M$5:$M$27,"&gt;"&amp;$U5,$M$5:$M$27,"&lt;="&amp;$V5,$N$5:$N$27,"=0")</f>
        <v>0.2606837606837607</v>
      </c>
      <c r="Y5" s="2">
        <f>+AVERAGEIFS(Q$5:Q$27,$M$5:$M$27,"&gt;"&amp;$U5,$M$5:$M$27,"&lt;="&amp;$V5,$N$5:$N$27,"=0")</f>
        <v>53.366666666666674</v>
      </c>
      <c r="Z5" s="2">
        <f t="shared" ref="Z5:AA7" si="1">+AVERAGEIFS(R$5:R$27,$M$5:$M$27,"&gt;"&amp;$U5,$M$5:$M$27,"&lt;="&amp;$V5,$N$5:$N$27,"=0")</f>
        <v>67.449999999999989</v>
      </c>
      <c r="AA5" s="2">
        <f t="shared" si="1"/>
        <v>4.2216666666666667</v>
      </c>
    </row>
    <row r="6" spans="2:27" x14ac:dyDescent="0.25">
      <c r="B6" t="s">
        <v>1</v>
      </c>
      <c r="C6">
        <f>+INDEX([1]all_data!$A:$O,MATCH($B6&amp;$D$2,[1]all_data!$N:$N,0),C$3)</f>
        <v>1998</v>
      </c>
      <c r="D6">
        <f>+INDEX([1]all_data!$A:$O,MATCH($B6&amp;$D$2,[1]all_data!$N:$N,0),D$3)</f>
        <v>16</v>
      </c>
      <c r="E6">
        <f>+INDEX([1]all_data!$A:$O,MATCH($B6&amp;$D$2,[1]all_data!$N:$N,0),E$3)</f>
        <v>326</v>
      </c>
      <c r="F6">
        <f>+INDEX([1]all_data!$A:$O,MATCH($B6&amp;$D$2,[1]all_data!$N:$N,0),F$3)</f>
        <v>575</v>
      </c>
      <c r="G6">
        <f>+INDEX([1]all_data!$A:$O,MATCH($B6&amp;$D$2,[1]all_data!$N:$N,0),G$3)</f>
        <v>56.7</v>
      </c>
      <c r="H6">
        <f>+INDEX([1]all_data!$A:$O,MATCH($B6&amp;$D$2,[1]all_data!$N:$N,0),H$3)</f>
        <v>71.2</v>
      </c>
      <c r="I6">
        <f>+INDEX([1]all_data!$A:$O,MATCH($B6&amp;$D$2,[1]all_data!$N:$N,0),I$3)</f>
        <v>4.84</v>
      </c>
      <c r="J6">
        <f>+INDEX([1]all_data!$A:$O,MATCH($B6&amp;$D$2,[1]all_data!$N:$N,0),J$3)</f>
        <v>3</v>
      </c>
      <c r="K6">
        <f>+INDEX([1]all_data!$A:$O,MATCH($B6&amp;$D$2,[1]all_data!$N:$N,0),K$3)</f>
        <v>13</v>
      </c>
      <c r="L6">
        <f>+INDEX([1]all_data!$A:$O,MATCH($B6&amp;$D$2,[1]all_data!$N:$N,0),L$3)</f>
        <v>0</v>
      </c>
      <c r="M6">
        <f>+COUNTIF([1]all_data!$M:$M,$B6)</f>
        <v>17</v>
      </c>
      <c r="N6">
        <v>0</v>
      </c>
      <c r="P6" s="1">
        <f t="shared" ref="P6:P27" si="2">+(J6)/(D6)</f>
        <v>0.1875</v>
      </c>
      <c r="Q6" s="3">
        <f t="shared" ref="Q6:S27" si="3">+($D6*G6)/($D6)</f>
        <v>56.7</v>
      </c>
      <c r="R6" s="3">
        <f t="shared" si="3"/>
        <v>71.2</v>
      </c>
      <c r="S6" s="2">
        <f t="shared" si="3"/>
        <v>4.84</v>
      </c>
      <c r="U6">
        <f>+V5</f>
        <v>5</v>
      </c>
      <c r="V6">
        <v>10</v>
      </c>
      <c r="W6">
        <f t="shared" ref="W6:W7" si="4">+COUNTIFS($M$5:$M$27,"&gt;"&amp;$U6,$M$5:$M$27,"&lt;="&amp;$V6,$N$5:$N$27,"=0")</f>
        <v>4</v>
      </c>
      <c r="X6" s="1">
        <f t="shared" ref="X6:X7" si="5">+AVERAGEIFS(P$5:P$27,$M$5:$M$27,"&gt;"&amp;$U6,$M$5:$M$27,"&lt;="&amp;$V6,$N$5:$N$27,"=0")</f>
        <v>0.45833333333333331</v>
      </c>
      <c r="Y6" s="2">
        <f t="shared" ref="Y6:Y7" si="6">+AVERAGEIFS(Q$5:Q$27,$M$5:$M$27,"&gt;"&amp;$U6,$M$5:$M$27,"&lt;="&amp;$V6,$N$5:$N$27,"=0")</f>
        <v>56.95</v>
      </c>
      <c r="Z6" s="2">
        <f t="shared" si="1"/>
        <v>73.45</v>
      </c>
      <c r="AA6" s="2">
        <f t="shared" si="1"/>
        <v>4.4275000000000002</v>
      </c>
    </row>
    <row r="7" spans="2:27" s="4" customFormat="1" x14ac:dyDescent="0.25">
      <c r="B7" s="4" t="s">
        <v>2</v>
      </c>
      <c r="C7" s="4">
        <f>+INDEX([1]all_data!$A:$O,MATCH($B7&amp;$D$2,[1]all_data!$N:$N,0),C$3)</f>
        <v>2012</v>
      </c>
      <c r="D7" s="4">
        <f>+INDEX([1]all_data!$A:$O,MATCH($B7&amp;$D$2,[1]all_data!$N:$N,0),D$3)</f>
        <v>7</v>
      </c>
      <c r="E7" s="4">
        <f>+INDEX([1]all_data!$A:$O,MATCH($B7&amp;$D$2,[1]all_data!$N:$N,0),E$3)</f>
        <v>136</v>
      </c>
      <c r="F7" s="4">
        <f>+INDEX([1]all_data!$A:$O,MATCH($B7&amp;$D$2,[1]all_data!$N:$N,0),F$3)</f>
        <v>218</v>
      </c>
      <c r="G7" s="4">
        <f>+INDEX([1]all_data!$A:$O,MATCH($B7&amp;$D$2,[1]all_data!$N:$N,0),G$3)</f>
        <v>62.4</v>
      </c>
      <c r="H7" s="4">
        <f>+INDEX([1]all_data!$A:$O,MATCH($B7&amp;$D$2,[1]all_data!$N:$N,0),H$3)</f>
        <v>98.3</v>
      </c>
      <c r="I7" s="4">
        <f>+INDEX([1]all_data!$A:$O,MATCH($B7&amp;$D$2,[1]all_data!$N:$N,0),I$3)</f>
        <v>7.55</v>
      </c>
      <c r="J7" s="4">
        <f>+INDEX([1]all_data!$A:$O,MATCH($B7&amp;$D$2,[1]all_data!$N:$N,0),J$3)</f>
        <v>5</v>
      </c>
      <c r="K7" s="4">
        <f>+INDEX([1]all_data!$A:$O,MATCH($B7&amp;$D$2,[1]all_data!$N:$N,0),K$3)</f>
        <v>2</v>
      </c>
      <c r="L7" s="4">
        <f>+INDEX([1]all_data!$A:$O,MATCH($B7&amp;$D$2,[1]all_data!$N:$N,0),L$3)</f>
        <v>0</v>
      </c>
      <c r="M7" s="4">
        <f>+COUNTIF([1]all_data!$M:$M,$B7)</f>
        <v>5</v>
      </c>
      <c r="N7" s="4">
        <v>1</v>
      </c>
      <c r="P7" s="5">
        <f t="shared" si="2"/>
        <v>0.7142857142857143</v>
      </c>
      <c r="Q7" s="6">
        <f t="shared" si="3"/>
        <v>62.4</v>
      </c>
      <c r="R7" s="6">
        <f t="shared" si="3"/>
        <v>98.3</v>
      </c>
      <c r="S7" s="7">
        <f t="shared" si="3"/>
        <v>7.55</v>
      </c>
      <c r="U7" s="4">
        <v>10</v>
      </c>
      <c r="V7" s="4">
        <v>100</v>
      </c>
      <c r="W7">
        <f t="shared" si="4"/>
        <v>7</v>
      </c>
      <c r="X7" s="1">
        <f t="shared" si="5"/>
        <v>0.34158163265306124</v>
      </c>
      <c r="Y7" s="2">
        <f t="shared" si="6"/>
        <v>56.242857142857147</v>
      </c>
      <c r="Z7" s="2">
        <f t="shared" si="1"/>
        <v>68.999999999999986</v>
      </c>
      <c r="AA7" s="2">
        <f t="shared" si="1"/>
        <v>4.2514285714285709</v>
      </c>
    </row>
    <row r="8" spans="2:27" x14ac:dyDescent="0.25">
      <c r="B8" t="s">
        <v>3</v>
      </c>
      <c r="C8">
        <f>+INDEX([1]all_data!$A:$O,MATCH($B8&amp;$D$2,[1]all_data!$N:$N,0),C$3)</f>
        <v>2004</v>
      </c>
      <c r="D8">
        <f>+INDEX([1]all_data!$A:$O,MATCH($B8&amp;$D$2,[1]all_data!$N:$N,0),D$3)</f>
        <v>7</v>
      </c>
      <c r="E8">
        <f>+INDEX([1]all_data!$A:$O,MATCH($B8&amp;$D$2,[1]all_data!$N:$N,0),E$3)</f>
        <v>95</v>
      </c>
      <c r="F8">
        <f>+INDEX([1]all_data!$A:$O,MATCH($B8&amp;$D$2,[1]all_data!$N:$N,0),F$3)</f>
        <v>197</v>
      </c>
      <c r="G8">
        <f>+INDEX([1]all_data!$A:$O,MATCH($B8&amp;$D$2,[1]all_data!$N:$N,0),G$3)</f>
        <v>48.2</v>
      </c>
      <c r="H8">
        <f>+INDEX([1]all_data!$A:$O,MATCH($B8&amp;$D$2,[1]all_data!$N:$N,0),H$3)</f>
        <v>55.4</v>
      </c>
      <c r="I8">
        <f>+INDEX([1]all_data!$A:$O,MATCH($B8&amp;$D$2,[1]all_data!$N:$N,0),I$3)</f>
        <v>3.21</v>
      </c>
      <c r="J8">
        <f>+INDEX([1]all_data!$A:$O,MATCH($B8&amp;$D$2,[1]all_data!$N:$N,0),J$3)</f>
        <v>1</v>
      </c>
      <c r="K8">
        <f>+INDEX([1]all_data!$A:$O,MATCH($B8&amp;$D$2,[1]all_data!$N:$N,0),K$3)</f>
        <v>6</v>
      </c>
      <c r="L8">
        <f>+INDEX([1]all_data!$A:$O,MATCH($B8&amp;$D$2,[1]all_data!$N:$N,0),L$3)</f>
        <v>0</v>
      </c>
      <c r="M8">
        <f>+COUNTIF([1]all_data!$M:$M,$B8)</f>
        <v>14</v>
      </c>
      <c r="N8">
        <v>0</v>
      </c>
      <c r="P8" s="1">
        <f t="shared" si="2"/>
        <v>0.14285714285714285</v>
      </c>
      <c r="Q8" s="3">
        <f t="shared" si="3"/>
        <v>48.2</v>
      </c>
      <c r="R8" s="3">
        <f t="shared" si="3"/>
        <v>55.4</v>
      </c>
      <c r="S8" s="2">
        <f t="shared" si="3"/>
        <v>3.21</v>
      </c>
    </row>
    <row r="9" spans="2:27" s="4" customFormat="1" x14ac:dyDescent="0.25">
      <c r="B9" s="4" t="s">
        <v>4</v>
      </c>
      <c r="C9" s="4">
        <f>+INDEX([1]all_data!$A:$O,MATCH($B9&amp;$D$2,[1]all_data!$N:$N,0),C$3)</f>
        <v>2015</v>
      </c>
      <c r="D9" s="4">
        <f>+INDEX([1]all_data!$A:$O,MATCH($B9&amp;$D$2,[1]all_data!$N:$N,0),D$3)</f>
        <v>14</v>
      </c>
      <c r="E9" s="4">
        <f>+INDEX([1]all_data!$A:$O,MATCH($B9&amp;$D$2,[1]all_data!$N:$N,0),E$3)</f>
        <v>242</v>
      </c>
      <c r="F9" s="4">
        <f>+INDEX([1]all_data!$A:$O,MATCH($B9&amp;$D$2,[1]all_data!$N:$N,0),F$3)</f>
        <v>380</v>
      </c>
      <c r="G9" s="4">
        <f>+INDEX([1]all_data!$A:$O,MATCH($B9&amp;$D$2,[1]all_data!$N:$N,0),G$3)</f>
        <v>63.7</v>
      </c>
      <c r="H9" s="4">
        <f>+INDEX([1]all_data!$A:$O,MATCH($B9&amp;$D$2,[1]all_data!$N:$N,0),H$3)</f>
        <v>99.4</v>
      </c>
      <c r="I9" s="4">
        <f>+INDEX([1]all_data!$A:$O,MATCH($B9&amp;$D$2,[1]all_data!$N:$N,0),I$3)</f>
        <v>7.1</v>
      </c>
      <c r="J9" s="4">
        <f>+INDEX([1]all_data!$A:$O,MATCH($B9&amp;$D$2,[1]all_data!$N:$N,0),J$3)</f>
        <v>7</v>
      </c>
      <c r="K9" s="4">
        <f>+INDEX([1]all_data!$A:$O,MATCH($B9&amp;$D$2,[1]all_data!$N:$N,0),K$3)</f>
        <v>6</v>
      </c>
      <c r="L9" s="4">
        <f>+INDEX([1]all_data!$A:$O,MATCH($B9&amp;$D$2,[1]all_data!$N:$N,0),L$3)</f>
        <v>0</v>
      </c>
      <c r="M9" s="4">
        <f>+COUNTIF([1]all_data!$M:$M,$B9)</f>
        <v>3</v>
      </c>
      <c r="N9" s="4">
        <v>1</v>
      </c>
      <c r="P9" s="5">
        <f t="shared" si="2"/>
        <v>0.5</v>
      </c>
      <c r="Q9" s="6">
        <f t="shared" si="3"/>
        <v>63.7</v>
      </c>
      <c r="R9" s="6">
        <f t="shared" si="3"/>
        <v>99.4</v>
      </c>
      <c r="S9" s="7">
        <f t="shared" si="3"/>
        <v>7.1</v>
      </c>
      <c r="U9" t="s">
        <v>35</v>
      </c>
      <c r="V9"/>
      <c r="W9">
        <f>+COUNTIFS($N$5:$N$27,"=1")</f>
        <v>6</v>
      </c>
      <c r="X9" s="1">
        <f>+AVERAGEIFS(P$30:P$52,$M$5:$M$27,"&gt;"&amp;$U10,$M$5:$M$27,"&lt;="&amp;$V10,$N$5:$N$27,"=1")</f>
        <v>0.50532357829022001</v>
      </c>
      <c r="Y9" s="2">
        <f>+AVERAGEIFS(Q$30:Q$52,$M$5:$M$27,"&gt;"&amp;$U10,$M$5:$M$27,"&lt;="&amp;$V10,$N$5:$N$27,"=1")</f>
        <v>61.304756312320038</v>
      </c>
      <c r="Z9" s="2">
        <f>+AVERAGEIFS(R$30:R$52,$M$5:$M$27,"&gt;"&amp;$U10,$M$5:$M$27,"&lt;="&amp;$V10,$N$5:$N$27,"=1")</f>
        <v>91.994219080935736</v>
      </c>
      <c r="AA9" s="2">
        <f>+AVERAGEIFS(S$30:S$52,$M$5:$M$27,"&gt;"&amp;$U10,$M$5:$M$27,"&lt;="&amp;$V10,$N$5:$N$27,"=1")</f>
        <v>6.5850007258275625</v>
      </c>
    </row>
    <row r="10" spans="2:27" x14ac:dyDescent="0.25">
      <c r="B10" t="s">
        <v>5</v>
      </c>
      <c r="C10">
        <f>+INDEX([1]all_data!$A:$O,MATCH($B10&amp;$D$2,[1]all_data!$N:$N,0),C$3)</f>
        <v>2005</v>
      </c>
      <c r="D10">
        <f>+INDEX([1]all_data!$A:$O,MATCH($B10&amp;$D$2,[1]all_data!$N:$N,0),D$3)</f>
        <v>7</v>
      </c>
      <c r="E10">
        <f>+INDEX([1]all_data!$A:$O,MATCH($B10&amp;$D$2,[1]all_data!$N:$N,0),E$3)</f>
        <v>84</v>
      </c>
      <c r="F10">
        <f>+INDEX([1]all_data!$A:$O,MATCH($B10&amp;$D$2,[1]all_data!$N:$N,0),F$3)</f>
        <v>165</v>
      </c>
      <c r="G10">
        <f>+INDEX([1]all_data!$A:$O,MATCH($B10&amp;$D$2,[1]all_data!$N:$N,0),G$3)</f>
        <v>50.9</v>
      </c>
      <c r="H10">
        <f>+INDEX([1]all_data!$A:$O,MATCH($B10&amp;$D$2,[1]all_data!$N:$N,0),H$3)</f>
        <v>40.799999999999997</v>
      </c>
      <c r="I10">
        <f>+INDEX([1]all_data!$A:$O,MATCH($B10&amp;$D$2,[1]all_data!$N:$N,0),I$3)</f>
        <v>1.1100000000000001</v>
      </c>
      <c r="J10">
        <f>+INDEX([1]all_data!$A:$O,MATCH($B10&amp;$D$2,[1]all_data!$N:$N,0),J$3)</f>
        <v>2</v>
      </c>
      <c r="K10">
        <f>+INDEX([1]all_data!$A:$O,MATCH($B10&amp;$D$2,[1]all_data!$N:$N,0),K$3)</f>
        <v>5</v>
      </c>
      <c r="L10">
        <f>+INDEX([1]all_data!$A:$O,MATCH($B10&amp;$D$2,[1]all_data!$N:$N,0),L$3)</f>
        <v>0</v>
      </c>
      <c r="M10">
        <f>+COUNTIF([1]all_data!$M:$M,$B10)</f>
        <v>12</v>
      </c>
      <c r="N10">
        <v>0</v>
      </c>
      <c r="P10" s="1">
        <f t="shared" si="2"/>
        <v>0.2857142857142857</v>
      </c>
      <c r="Q10" s="3">
        <f t="shared" si="3"/>
        <v>50.9</v>
      </c>
      <c r="R10" s="3">
        <f t="shared" si="3"/>
        <v>40.799999999999997</v>
      </c>
      <c r="S10" s="2">
        <f t="shared" si="3"/>
        <v>1.1100000000000001</v>
      </c>
      <c r="U10">
        <v>0</v>
      </c>
      <c r="V10">
        <v>5</v>
      </c>
      <c r="W10">
        <f>+COUNTIFS($M$5:$M$27,"&gt;"&amp;$U10,$M$5:$M$27,"&lt;="&amp;$V10,$N$5:$N$27,"=0")</f>
        <v>6</v>
      </c>
      <c r="X10" s="1">
        <f>+AVERAGEIFS(P$30:P$52,$M$5:$M$27,"&gt;"&amp;$U10,$M$5:$M$27,"&lt;="&amp;$V10,$N$5:$N$27,"=0")</f>
        <v>0.3385696040868455</v>
      </c>
      <c r="Y10" s="2">
        <f>+AVERAGEIFS(Q$30:Q$52,$M$5:$M$27,"&gt;"&amp;$U10,$M$5:$M$27,"&lt;="&amp;$V10,$N$5:$N$27,"=0")</f>
        <v>56.062413793103445</v>
      </c>
      <c r="Z10" s="2">
        <f>+AVERAGEIFS(R$30:R$52,$M$5:$M$27,"&gt;"&amp;$U10,$M$5:$M$27,"&lt;="&amp;$V10,$N$5:$N$27,"=0")</f>
        <v>74.70842911877395</v>
      </c>
      <c r="AA10" s="2">
        <f>+AVERAGEIFS(S$30:S$52,$M$5:$M$27,"&gt;"&amp;$U10,$M$5:$M$27,"&lt;="&amp;$V10,$N$5:$N$27,"=0")</f>
        <v>4.835099616858237</v>
      </c>
    </row>
    <row r="11" spans="2:27" x14ac:dyDescent="0.25">
      <c r="B11" t="s">
        <v>6</v>
      </c>
      <c r="C11">
        <f>+INDEX([1]all_data!$A:$O,MATCH($B11&amp;$D$2,[1]all_data!$N:$N,0),C$3)</f>
        <v>2014</v>
      </c>
      <c r="D11">
        <f>+INDEX([1]all_data!$A:$O,MATCH($B11&amp;$D$2,[1]all_data!$N:$N,0),D$3)</f>
        <v>13</v>
      </c>
      <c r="E11">
        <f>+INDEX([1]all_data!$A:$O,MATCH($B11&amp;$D$2,[1]all_data!$N:$N,0),E$3)</f>
        <v>280</v>
      </c>
      <c r="F11">
        <f>+INDEX([1]all_data!$A:$O,MATCH($B11&amp;$D$2,[1]all_data!$N:$N,0),F$3)</f>
        <v>475</v>
      </c>
      <c r="G11">
        <f>+INDEX([1]all_data!$A:$O,MATCH($B11&amp;$D$2,[1]all_data!$N:$N,0),G$3)</f>
        <v>58.9</v>
      </c>
      <c r="H11">
        <f>+INDEX([1]all_data!$A:$O,MATCH($B11&amp;$D$2,[1]all_data!$N:$N,0),H$3)</f>
        <v>69.5</v>
      </c>
      <c r="I11">
        <f>+INDEX([1]all_data!$A:$O,MATCH($B11&amp;$D$2,[1]all_data!$N:$N,0),I$3)</f>
        <v>3.81</v>
      </c>
      <c r="J11">
        <f>+INDEX([1]all_data!$A:$O,MATCH($B11&amp;$D$2,[1]all_data!$N:$N,0),J$3)</f>
        <v>3</v>
      </c>
      <c r="K11">
        <f>+INDEX([1]all_data!$A:$O,MATCH($B11&amp;$D$2,[1]all_data!$N:$N,0),K$3)</f>
        <v>10</v>
      </c>
      <c r="L11">
        <f>+INDEX([1]all_data!$A:$O,MATCH($B11&amp;$D$2,[1]all_data!$N:$N,0),L$3)</f>
        <v>0</v>
      </c>
      <c r="M11">
        <f>+COUNTIF([1]all_data!$M:$M,$B11)</f>
        <v>4</v>
      </c>
      <c r="N11">
        <v>0</v>
      </c>
      <c r="P11" s="1">
        <f t="shared" si="2"/>
        <v>0.23076923076923078</v>
      </c>
      <c r="Q11" s="3">
        <f t="shared" si="3"/>
        <v>58.899999999999991</v>
      </c>
      <c r="R11" s="3">
        <f t="shared" si="3"/>
        <v>69.5</v>
      </c>
      <c r="S11" s="2">
        <f t="shared" si="3"/>
        <v>3.81</v>
      </c>
      <c r="U11">
        <f>+V10</f>
        <v>5</v>
      </c>
      <c r="V11">
        <v>10</v>
      </c>
      <c r="W11">
        <f t="shared" ref="W11:W12" si="7">+COUNTIFS($M$5:$M$27,"&gt;"&amp;$U11,$M$5:$M$27,"&lt;="&amp;$V11,$N$5:$N$27,"=0")</f>
        <v>4</v>
      </c>
      <c r="X11" s="1">
        <f>+AVERAGEIFS(P$30:P$52,$M$5:$M$27,"&gt;"&amp;$U11,$M$5:$M$27,"&lt;="&amp;$V11,$N$5:$N$27,"=0")</f>
        <v>0.47887731481481483</v>
      </c>
      <c r="Y11" s="2">
        <f>+AVERAGEIFS(Q$30:Q$52,$M$5:$M$27,"&gt;"&amp;$U11,$M$5:$M$27,"&lt;="&amp;$V11,$N$5:$N$27,"=0")</f>
        <v>58.259780092592592</v>
      </c>
      <c r="Z11" s="2">
        <f>+AVERAGEIFS(R$30:R$52,$M$5:$M$27,"&gt;"&amp;$U11,$M$5:$M$27,"&lt;="&amp;$V11,$N$5:$N$27,"=0")</f>
        <v>76.854282407407396</v>
      </c>
      <c r="AA11" s="2">
        <f>+AVERAGEIFS(S$30:S$52,$M$5:$M$27,"&gt;"&amp;$U11,$M$5:$M$27,"&lt;="&amp;$V11,$N$5:$N$27,"=0")</f>
        <v>4.9214178240740747</v>
      </c>
    </row>
    <row r="12" spans="2:27" s="4" customFormat="1" x14ac:dyDescent="0.25">
      <c r="B12" s="4" t="s">
        <v>7</v>
      </c>
      <c r="C12" s="4">
        <f>+INDEX([1]all_data!$A:$O,MATCH($B12&amp;$D$2,[1]all_data!$N:$N,0),C$3)</f>
        <v>2012</v>
      </c>
      <c r="D12" s="4">
        <f>+INDEX([1]all_data!$A:$O,MATCH($B12&amp;$D$2,[1]all_data!$N:$N,0),D$3)</f>
        <v>15</v>
      </c>
      <c r="E12" s="4">
        <f>+INDEX([1]all_data!$A:$O,MATCH($B12&amp;$D$2,[1]all_data!$N:$N,0),E$3)</f>
        <v>258</v>
      </c>
      <c r="F12" s="4">
        <f>+INDEX([1]all_data!$A:$O,MATCH($B12&amp;$D$2,[1]all_data!$N:$N,0),F$3)</f>
        <v>393</v>
      </c>
      <c r="G12" s="4">
        <f>+INDEX([1]all_data!$A:$O,MATCH($B12&amp;$D$2,[1]all_data!$N:$N,0),G$3)</f>
        <v>65.599999999999994</v>
      </c>
      <c r="H12" s="4">
        <f>+INDEX([1]all_data!$A:$O,MATCH($B12&amp;$D$2,[1]all_data!$N:$N,0),H$3)</f>
        <v>102.4</v>
      </c>
      <c r="I12" s="4">
        <f>+INDEX([1]all_data!$A:$O,MATCH($B12&amp;$D$2,[1]all_data!$N:$N,0),I$3)</f>
        <v>7.47</v>
      </c>
      <c r="J12" s="4">
        <f>+INDEX([1]all_data!$A:$O,MATCH($B12&amp;$D$2,[1]all_data!$N:$N,0),J$3)</f>
        <v>9</v>
      </c>
      <c r="K12" s="4">
        <f>+INDEX([1]all_data!$A:$O,MATCH($B12&amp;$D$2,[1]all_data!$N:$N,0),K$3)</f>
        <v>6</v>
      </c>
      <c r="L12" s="4">
        <f>+INDEX([1]all_data!$A:$O,MATCH($B12&amp;$D$2,[1]all_data!$N:$N,0),L$3)</f>
        <v>0</v>
      </c>
      <c r="M12" s="4">
        <f>+COUNTIF([1]all_data!$M:$M,$B12)</f>
        <v>4</v>
      </c>
      <c r="N12" s="4">
        <v>1</v>
      </c>
      <c r="P12" s="5">
        <f t="shared" si="2"/>
        <v>0.6</v>
      </c>
      <c r="Q12" s="6">
        <f t="shared" si="3"/>
        <v>65.599999999999994</v>
      </c>
      <c r="R12" s="6">
        <f t="shared" si="3"/>
        <v>102.4</v>
      </c>
      <c r="S12" s="7">
        <f t="shared" si="3"/>
        <v>7.47</v>
      </c>
      <c r="U12" s="4">
        <v>10</v>
      </c>
      <c r="V12" s="4">
        <v>100</v>
      </c>
      <c r="W12">
        <f t="shared" si="7"/>
        <v>7</v>
      </c>
      <c r="X12" s="1">
        <f>+AVERAGEIFS(P$30:P$52,$M$5:$M$27,"&gt;"&amp;$U12,$M$5:$M$27,"&lt;="&amp;$V12,$N$5:$N$27,"=0")</f>
        <v>0.46570027769561928</v>
      </c>
      <c r="Y12" s="2">
        <f>+AVERAGEIFS(Q$30:Q$52,$M$5:$M$27,"&gt;"&amp;$U12,$M$5:$M$27,"&lt;="&amp;$V12,$N$5:$N$27,"=0")</f>
        <v>58.351937625291662</v>
      </c>
      <c r="Z12" s="2">
        <f>+AVERAGEIFS(R$30:R$52,$M$5:$M$27,"&gt;"&amp;$U12,$M$5:$M$27,"&lt;="&amp;$V12,$N$5:$N$27,"=0")</f>
        <v>75.881235991981342</v>
      </c>
      <c r="AA12" s="2">
        <f>+AVERAGEIFS(S$30:S$52,$M$5:$M$27,"&gt;"&amp;$U12,$M$5:$M$27,"&lt;="&amp;$V12,$N$5:$N$27,"=0")</f>
        <v>4.9880092017483326</v>
      </c>
    </row>
    <row r="13" spans="2:27" x14ac:dyDescent="0.25">
      <c r="B13" t="s">
        <v>8</v>
      </c>
      <c r="C13">
        <f>+INDEX([1]all_data!$A:$O,MATCH($B13&amp;$D$2,[1]all_data!$N:$N,0),C$3)</f>
        <v>2012</v>
      </c>
      <c r="D13">
        <f>+INDEX([1]all_data!$A:$O,MATCH($B13&amp;$D$2,[1]all_data!$N:$N,0),D$3)</f>
        <v>16</v>
      </c>
      <c r="E13">
        <f>+INDEX([1]all_data!$A:$O,MATCH($B13&amp;$D$2,[1]all_data!$N:$N,0),E$3)</f>
        <v>339</v>
      </c>
      <c r="F13">
        <f>+INDEX([1]all_data!$A:$O,MATCH($B13&amp;$D$2,[1]all_data!$N:$N,0),F$3)</f>
        <v>627</v>
      </c>
      <c r="G13">
        <f>+INDEX([1]all_data!$A:$O,MATCH($B13&amp;$D$2,[1]all_data!$N:$N,0),G$3)</f>
        <v>54.1</v>
      </c>
      <c r="H13">
        <f>+INDEX([1]all_data!$A:$O,MATCH($B13&amp;$D$2,[1]all_data!$N:$N,0),H$3)</f>
        <v>76.5</v>
      </c>
      <c r="I13">
        <f>+INDEX([1]all_data!$A:$O,MATCH($B13&amp;$D$2,[1]all_data!$N:$N,0),I$3)</f>
        <v>5.66</v>
      </c>
      <c r="J13">
        <f>+INDEX([1]all_data!$A:$O,MATCH($B13&amp;$D$2,[1]all_data!$N:$N,0),J$3)</f>
        <v>11</v>
      </c>
      <c r="K13">
        <f>+INDEX([1]all_data!$A:$O,MATCH($B13&amp;$D$2,[1]all_data!$N:$N,0),K$3)</f>
        <v>5</v>
      </c>
      <c r="L13">
        <f>+INDEX([1]all_data!$A:$O,MATCH($B13&amp;$D$2,[1]all_data!$N:$N,0),L$3)</f>
        <v>0</v>
      </c>
      <c r="M13">
        <f>+COUNTIF([1]all_data!$M:$M,$B13)</f>
        <v>5</v>
      </c>
      <c r="N13">
        <v>0</v>
      </c>
      <c r="P13" s="1">
        <f t="shared" si="2"/>
        <v>0.6875</v>
      </c>
      <c r="Q13" s="3">
        <f t="shared" si="3"/>
        <v>54.1</v>
      </c>
      <c r="R13" s="3">
        <f t="shared" si="3"/>
        <v>76.5</v>
      </c>
      <c r="S13" s="2">
        <f t="shared" si="3"/>
        <v>5.66</v>
      </c>
    </row>
    <row r="14" spans="2:27" x14ac:dyDescent="0.25">
      <c r="B14" t="s">
        <v>9</v>
      </c>
      <c r="C14">
        <f>+INDEX([1]all_data!$A:$O,MATCH($B14&amp;$D$2,[1]all_data!$N:$N,0),C$3)</f>
        <v>2006</v>
      </c>
      <c r="D14">
        <f>+INDEX([1]all_data!$A:$O,MATCH($B14&amp;$D$2,[1]all_data!$N:$N,0),D$3)</f>
        <v>16</v>
      </c>
      <c r="E14">
        <f>+INDEX([1]all_data!$A:$O,MATCH($B14&amp;$D$2,[1]all_data!$N:$N,0),E$3)</f>
        <v>284</v>
      </c>
      <c r="F14">
        <f>+INDEX([1]all_data!$A:$O,MATCH($B14&amp;$D$2,[1]all_data!$N:$N,0),F$3)</f>
        <v>460</v>
      </c>
      <c r="G14">
        <f>+INDEX([1]all_data!$A:$O,MATCH($B14&amp;$D$2,[1]all_data!$N:$N,0),G$3)</f>
        <v>61.7</v>
      </c>
      <c r="H14">
        <f>+INDEX([1]all_data!$A:$O,MATCH($B14&amp;$D$2,[1]all_data!$N:$N,0),H$3)</f>
        <v>92</v>
      </c>
      <c r="I14">
        <f>+INDEX([1]all_data!$A:$O,MATCH($B14&amp;$D$2,[1]all_data!$N:$N,0),I$3)</f>
        <v>6.73</v>
      </c>
      <c r="J14">
        <f>+INDEX([1]all_data!$A:$O,MATCH($B14&amp;$D$2,[1]all_data!$N:$N,0),J$3)</f>
        <v>14</v>
      </c>
      <c r="K14">
        <f>+INDEX([1]all_data!$A:$O,MATCH($B14&amp;$D$2,[1]all_data!$N:$N,0),K$3)</f>
        <v>2</v>
      </c>
      <c r="L14">
        <f>+INDEX([1]all_data!$A:$O,MATCH($B14&amp;$D$2,[1]all_data!$N:$N,0),L$3)</f>
        <v>0</v>
      </c>
      <c r="M14">
        <f>+COUNTIF([1]all_data!$M:$M,$B14)</f>
        <v>12</v>
      </c>
      <c r="N14">
        <v>0</v>
      </c>
      <c r="P14" s="1">
        <f t="shared" si="2"/>
        <v>0.875</v>
      </c>
      <c r="Q14" s="3">
        <f t="shared" si="3"/>
        <v>61.7</v>
      </c>
      <c r="R14" s="3">
        <f t="shared" si="3"/>
        <v>92</v>
      </c>
      <c r="S14" s="2">
        <f t="shared" si="3"/>
        <v>6.73</v>
      </c>
      <c r="U14" t="s">
        <v>35</v>
      </c>
      <c r="W14">
        <f>+COUNTIFS($N$5:$N$27,"=1")</f>
        <v>6</v>
      </c>
      <c r="X14" s="1">
        <f>+AVERAGEIFS(P$55:P$77,$M$5:$M$27,"&gt;"&amp;$U15,$M$5:$M$27,"&lt;="&amp;$V15,$N$5:$N$27,"=1")</f>
        <v>0.49034798534798529</v>
      </c>
      <c r="Y14" s="2">
        <f>+AVERAGEIFS(Q$55:Q$77,$M$5:$M$27,"&gt;"&amp;$U15,$M$5:$M$27,"&lt;="&amp;$V15,$N$5:$N$27,"=1")</f>
        <v>61.770829766724503</v>
      </c>
      <c r="Z14" s="2">
        <f>+AVERAGEIFS(R$55:R$77,$M$5:$M$27,"&gt;"&amp;$U15,$M$5:$M$27,"&lt;="&amp;$V15,$N$5:$N$27,"=1")</f>
        <v>90.611966454598033</v>
      </c>
      <c r="AA14" s="2">
        <f>+AVERAGEIFS(S$55:S$77,$M$5:$M$27,"&gt;"&amp;$U15,$M$5:$M$27,"&lt;="&amp;$V15,$N$5:$N$27,"=1")</f>
        <v>6.3623834972045499</v>
      </c>
    </row>
    <row r="15" spans="2:27" x14ac:dyDescent="0.25">
      <c r="B15" t="s">
        <v>10</v>
      </c>
      <c r="C15">
        <f>+INDEX([1]all_data!$A:$O,MATCH($B15&amp;$D$2,[1]all_data!$N:$N,0),C$3)</f>
        <v>2002</v>
      </c>
      <c r="D15">
        <f>+INDEX([1]all_data!$A:$O,MATCH($B15&amp;$D$2,[1]all_data!$N:$N,0),D$3)</f>
        <v>16</v>
      </c>
      <c r="E15">
        <f>+INDEX([1]all_data!$A:$O,MATCH($B15&amp;$D$2,[1]all_data!$N:$N,0),E$3)</f>
        <v>320</v>
      </c>
      <c r="F15">
        <f>+INDEX([1]all_data!$A:$O,MATCH($B15&amp;$D$2,[1]all_data!$N:$N,0),F$3)</f>
        <v>526</v>
      </c>
      <c r="G15">
        <f>+INDEX([1]all_data!$A:$O,MATCH($B15&amp;$D$2,[1]all_data!$N:$N,0),G$3)</f>
        <v>60.8</v>
      </c>
      <c r="H15">
        <f>+INDEX([1]all_data!$A:$O,MATCH($B15&amp;$D$2,[1]all_data!$N:$N,0),H$3)</f>
        <v>76.900000000000006</v>
      </c>
      <c r="I15">
        <f>+INDEX([1]all_data!$A:$O,MATCH($B15&amp;$D$2,[1]all_data!$N:$N,0),I$3)</f>
        <v>4.95</v>
      </c>
      <c r="J15">
        <f>+INDEX([1]all_data!$A:$O,MATCH($B15&amp;$D$2,[1]all_data!$N:$N,0),J$3)</f>
        <v>8</v>
      </c>
      <c r="K15">
        <f>+INDEX([1]all_data!$A:$O,MATCH($B15&amp;$D$2,[1]all_data!$N:$N,0),K$3)</f>
        <v>8</v>
      </c>
      <c r="L15">
        <f>+INDEX([1]all_data!$A:$O,MATCH($B15&amp;$D$2,[1]all_data!$N:$N,0),L$3)</f>
        <v>0</v>
      </c>
      <c r="M15">
        <f>+COUNTIF([1]all_data!$M:$M,$B15)</f>
        <v>16</v>
      </c>
      <c r="N15">
        <v>0</v>
      </c>
      <c r="P15" s="1">
        <f t="shared" si="2"/>
        <v>0.5</v>
      </c>
      <c r="Q15" s="3">
        <f t="shared" si="3"/>
        <v>60.8</v>
      </c>
      <c r="R15" s="3">
        <f t="shared" si="3"/>
        <v>76.900000000000006</v>
      </c>
      <c r="S15" s="2">
        <f t="shared" si="3"/>
        <v>4.95</v>
      </c>
      <c r="U15">
        <v>0</v>
      </c>
      <c r="V15">
        <v>5</v>
      </c>
      <c r="W15">
        <f>+COUNTIFS($M$5:$M$27,"&gt;"&amp;$U15,$M$5:$M$27,"&lt;="&amp;$V15,$N$5:$N$27,"=0")</f>
        <v>6</v>
      </c>
      <c r="X15" s="1">
        <f>+AVERAGEIFS(P$55:P$77,$M$5:$M$27,"&gt;"&amp;$U15,$M$5:$M$27,"&lt;="&amp;$V15,$N$5:$N$27,"=0")</f>
        <v>0.37440328663303957</v>
      </c>
      <c r="Y15" s="2">
        <f>+AVERAGEIFS(Q$55:Q$77,$M$5:$M$27,"&gt;"&amp;$U15,$M$5:$M$27,"&lt;="&amp;$V15,$N$5:$N$27,"=0")</f>
        <v>57.146246037193187</v>
      </c>
      <c r="Z15" s="2">
        <f>+AVERAGEIFS(R$55:R$77,$M$5:$M$27,"&gt;"&amp;$U15,$M$5:$M$27,"&lt;="&amp;$V15,$N$5:$N$27,"=0")</f>
        <v>76.935844654341565</v>
      </c>
      <c r="AA15" s="2">
        <f>+AVERAGEIFS(S$55:S$77,$M$5:$M$27,"&gt;"&amp;$U15,$M$5:$M$27,"&lt;="&amp;$V15,$N$5:$N$27,"=0")</f>
        <v>5.0926070166646698</v>
      </c>
    </row>
    <row r="16" spans="2:27" x14ac:dyDescent="0.25">
      <c r="B16" t="s">
        <v>11</v>
      </c>
      <c r="C16">
        <f>+INDEX([1]all_data!$A:$O,MATCH($B16&amp;$D$2,[1]all_data!$N:$N,0),C$3)</f>
        <v>2003</v>
      </c>
      <c r="D16">
        <f>+INDEX([1]all_data!$A:$O,MATCH($B16&amp;$D$2,[1]all_data!$N:$N,0),D$3)</f>
        <v>3</v>
      </c>
      <c r="E16">
        <f>+INDEX([1]all_data!$A:$O,MATCH($B16&amp;$D$2,[1]all_data!$N:$N,0),E$3)</f>
        <v>95</v>
      </c>
      <c r="F16">
        <f>+INDEX([1]all_data!$A:$O,MATCH($B16&amp;$D$2,[1]all_data!$N:$N,0),F$3)</f>
        <v>166</v>
      </c>
      <c r="G16">
        <f>+INDEX([1]all_data!$A:$O,MATCH($B16&amp;$D$2,[1]all_data!$N:$N,0),G$3)</f>
        <v>57.2</v>
      </c>
      <c r="H16">
        <f>+INDEX([1]all_data!$A:$O,MATCH($B16&amp;$D$2,[1]all_data!$N:$N,0),H$3)</f>
        <v>70.3</v>
      </c>
      <c r="I16">
        <f>+INDEX([1]all_data!$A:$O,MATCH($B16&amp;$D$2,[1]all_data!$N:$N,0),I$3)</f>
        <v>3.53</v>
      </c>
      <c r="J16">
        <f>+INDEX([1]all_data!$A:$O,MATCH($B16&amp;$D$2,[1]all_data!$N:$N,0),J$3)</f>
        <v>1</v>
      </c>
      <c r="K16">
        <f>+INDEX([1]all_data!$A:$O,MATCH($B16&amp;$D$2,[1]all_data!$N:$N,0),K$3)</f>
        <v>2</v>
      </c>
      <c r="L16">
        <f>+INDEX([1]all_data!$A:$O,MATCH($B16&amp;$D$2,[1]all_data!$N:$N,0),L$3)</f>
        <v>0</v>
      </c>
      <c r="M16">
        <f>+COUNTIF([1]all_data!$M:$M,$B16)</f>
        <v>10</v>
      </c>
      <c r="N16">
        <v>0</v>
      </c>
      <c r="P16" s="1">
        <f t="shared" si="2"/>
        <v>0.33333333333333331</v>
      </c>
      <c r="Q16" s="3">
        <f t="shared" si="3"/>
        <v>57.20000000000001</v>
      </c>
      <c r="R16" s="3">
        <f t="shared" si="3"/>
        <v>70.3</v>
      </c>
      <c r="S16" s="2">
        <f t="shared" si="3"/>
        <v>3.53</v>
      </c>
      <c r="U16">
        <f>+V15</f>
        <v>5</v>
      </c>
      <c r="V16">
        <v>10</v>
      </c>
      <c r="W16">
        <f t="shared" ref="W16:W17" si="8">+COUNTIFS($M$5:$M$27,"&gt;"&amp;$U16,$M$5:$M$27,"&lt;="&amp;$V16,$N$5:$N$27,"=0")</f>
        <v>4</v>
      </c>
      <c r="X16" s="1">
        <f>+AVERAGEIFS(P$55:P$77,$M$5:$M$27,"&gt;"&amp;$U16,$M$5:$M$27,"&lt;="&amp;$V16,$N$5:$N$27,"=0")</f>
        <v>0.51794837914023961</v>
      </c>
      <c r="Y16" s="2">
        <f>+AVERAGEIFS(Q$55:Q$77,$M$5:$M$27,"&gt;"&amp;$U16,$M$5:$M$27,"&lt;="&amp;$V16,$N$5:$N$27,"=0")</f>
        <v>59.366587385482738</v>
      </c>
      <c r="Z16" s="2">
        <f>+AVERAGEIFS(R$55:R$77,$M$5:$M$27,"&gt;"&amp;$U16,$M$5:$M$27,"&lt;="&amp;$V16,$N$5:$N$27,"=0")</f>
        <v>79.787403100775194</v>
      </c>
      <c r="AA16" s="2">
        <f>+AVERAGEIFS(S$55:S$77,$M$5:$M$27,"&gt;"&amp;$U16,$M$5:$M$27,"&lt;="&amp;$V16,$N$5:$N$27,"=0")</f>
        <v>5.2298986962649758</v>
      </c>
    </row>
    <row r="17" spans="2:27" x14ac:dyDescent="0.25">
      <c r="B17" t="s">
        <v>12</v>
      </c>
      <c r="C17">
        <f>+INDEX([1]all_data!$A:$O,MATCH($B17&amp;$D$2,[1]all_data!$N:$N,0),C$3)</f>
        <v>2006</v>
      </c>
      <c r="D17">
        <f>+INDEX([1]all_data!$A:$O,MATCH($B17&amp;$D$2,[1]all_data!$N:$N,0),D$3)</f>
        <v>5</v>
      </c>
      <c r="E17">
        <f>+INDEX([1]all_data!$A:$O,MATCH($B17&amp;$D$2,[1]all_data!$N:$N,0),E$3)</f>
        <v>81</v>
      </c>
      <c r="F17">
        <f>+INDEX([1]all_data!$A:$O,MATCH($B17&amp;$D$2,[1]all_data!$N:$N,0),F$3)</f>
        <v>137</v>
      </c>
      <c r="G17">
        <f>+INDEX([1]all_data!$A:$O,MATCH($B17&amp;$D$2,[1]all_data!$N:$N,0),G$3)</f>
        <v>59.1</v>
      </c>
      <c r="H17">
        <f>+INDEX([1]all_data!$A:$O,MATCH($B17&amp;$D$2,[1]all_data!$N:$N,0),H$3)</f>
        <v>88.5</v>
      </c>
      <c r="I17">
        <f>+INDEX([1]all_data!$A:$O,MATCH($B17&amp;$D$2,[1]all_data!$N:$N,0),I$3)</f>
        <v>5.81</v>
      </c>
      <c r="J17">
        <f>+INDEX([1]all_data!$A:$O,MATCH($B17&amp;$D$2,[1]all_data!$N:$N,0),J$3)</f>
        <v>2</v>
      </c>
      <c r="K17">
        <f>+INDEX([1]all_data!$A:$O,MATCH($B17&amp;$D$2,[1]all_data!$N:$N,0),K$3)</f>
        <v>3</v>
      </c>
      <c r="L17">
        <f>+INDEX([1]all_data!$A:$O,MATCH($B17&amp;$D$2,[1]all_data!$N:$N,0),L$3)</f>
        <v>0</v>
      </c>
      <c r="M17">
        <f>+COUNTIF([1]all_data!$M:$M,$B17)</f>
        <v>12</v>
      </c>
      <c r="N17">
        <v>0</v>
      </c>
      <c r="P17" s="1">
        <f t="shared" si="2"/>
        <v>0.4</v>
      </c>
      <c r="Q17" s="3">
        <f t="shared" si="3"/>
        <v>59.1</v>
      </c>
      <c r="R17" s="3">
        <f t="shared" si="3"/>
        <v>88.5</v>
      </c>
      <c r="S17" s="2">
        <f t="shared" si="3"/>
        <v>5.81</v>
      </c>
      <c r="U17" s="4">
        <v>10</v>
      </c>
      <c r="V17" s="4">
        <v>100</v>
      </c>
      <c r="W17">
        <f t="shared" si="8"/>
        <v>7</v>
      </c>
      <c r="X17" s="1">
        <f>+AVERAGEIFS(P$55:P$77,$M$5:$M$27,"&gt;"&amp;$U17,$M$5:$M$27,"&lt;="&amp;$V17,$N$5:$N$27,"=0")</f>
        <v>0.48799134179568959</v>
      </c>
      <c r="Y17" s="2">
        <f>+AVERAGEIFS(Q$55:Q$77,$M$5:$M$27,"&gt;"&amp;$U17,$M$5:$M$27,"&lt;="&amp;$V17,$N$5:$N$27,"=0")</f>
        <v>58.984726024912369</v>
      </c>
      <c r="Z17" s="2">
        <f>+AVERAGEIFS(R$55:R$77,$M$5:$M$27,"&gt;"&amp;$U17,$M$5:$M$27,"&lt;="&amp;$V17,$N$5:$N$27,"=0")</f>
        <v>79.181425263226515</v>
      </c>
      <c r="AA17" s="2">
        <f>+AVERAGEIFS(S$55:S$77,$M$5:$M$27,"&gt;"&amp;$U17,$M$5:$M$27,"&lt;="&amp;$V17,$N$5:$N$27,"=0")</f>
        <v>5.3472259182259183</v>
      </c>
    </row>
    <row r="18" spans="2:27" x14ac:dyDescent="0.25">
      <c r="B18" t="s">
        <v>13</v>
      </c>
      <c r="C18">
        <f>+INDEX([1]all_data!$A:$O,MATCH($B18&amp;$D$2,[1]all_data!$N:$N,0),C$3)</f>
        <v>2005</v>
      </c>
      <c r="D18">
        <f>+INDEX([1]all_data!$A:$O,MATCH($B18&amp;$D$2,[1]all_data!$N:$N,0),D$3)</f>
        <v>3</v>
      </c>
      <c r="E18">
        <f>+INDEX([1]all_data!$A:$O,MATCH($B18&amp;$D$2,[1]all_data!$N:$N,0),E$3)</f>
        <v>76</v>
      </c>
      <c r="F18">
        <f>+INDEX([1]all_data!$A:$O,MATCH($B18&amp;$D$2,[1]all_data!$N:$N,0),F$3)</f>
        <v>135</v>
      </c>
      <c r="G18">
        <f>+INDEX([1]all_data!$A:$O,MATCH($B18&amp;$D$2,[1]all_data!$N:$N,0),G$3)</f>
        <v>56.3</v>
      </c>
      <c r="H18">
        <f>+INDEX([1]all_data!$A:$O,MATCH($B18&amp;$D$2,[1]all_data!$N:$N,0),H$3)</f>
        <v>58.2</v>
      </c>
      <c r="I18">
        <f>+INDEX([1]all_data!$A:$O,MATCH($B18&amp;$D$2,[1]all_data!$N:$N,0),I$3)</f>
        <v>3.11</v>
      </c>
      <c r="J18">
        <f>+INDEX([1]all_data!$A:$O,MATCH($B18&amp;$D$2,[1]all_data!$N:$N,0),J$3)</f>
        <v>0</v>
      </c>
      <c r="K18">
        <f>+INDEX([1]all_data!$A:$O,MATCH($B18&amp;$D$2,[1]all_data!$N:$N,0),K$3)</f>
        <v>3</v>
      </c>
      <c r="L18">
        <f>+INDEX([1]all_data!$A:$O,MATCH($B18&amp;$D$2,[1]all_data!$N:$N,0),L$3)</f>
        <v>0</v>
      </c>
      <c r="M18">
        <f>+COUNTIF([1]all_data!$M:$M,$B18)</f>
        <v>11</v>
      </c>
      <c r="N18">
        <v>0</v>
      </c>
      <c r="P18" s="1">
        <f t="shared" si="2"/>
        <v>0</v>
      </c>
      <c r="Q18" s="3">
        <f t="shared" si="3"/>
        <v>56.29999999999999</v>
      </c>
      <c r="R18" s="3">
        <f t="shared" si="3"/>
        <v>58.20000000000001</v>
      </c>
      <c r="S18" s="2">
        <f t="shared" si="3"/>
        <v>3.11</v>
      </c>
    </row>
    <row r="19" spans="2:27" x14ac:dyDescent="0.25">
      <c r="B19" t="s">
        <v>14</v>
      </c>
      <c r="C19">
        <f>+INDEX([1]all_data!$A:$O,MATCH($B19&amp;$D$2,[1]all_data!$N:$N,0),C$3)</f>
        <v>2011</v>
      </c>
      <c r="D19">
        <f>+INDEX([1]all_data!$A:$O,MATCH($B19&amp;$D$2,[1]all_data!$N:$N,0),D$3)</f>
        <v>16</v>
      </c>
      <c r="E19">
        <f>+INDEX([1]all_data!$A:$O,MATCH($B19&amp;$D$2,[1]all_data!$N:$N,0),E$3)</f>
        <v>300</v>
      </c>
      <c r="F19">
        <f>+INDEX([1]all_data!$A:$O,MATCH($B19&amp;$D$2,[1]all_data!$N:$N,0),F$3)</f>
        <v>516</v>
      </c>
      <c r="G19">
        <f>+INDEX([1]all_data!$A:$O,MATCH($B19&amp;$D$2,[1]all_data!$N:$N,0),G$3)</f>
        <v>58.1</v>
      </c>
      <c r="H19">
        <f>+INDEX([1]all_data!$A:$O,MATCH($B19&amp;$D$2,[1]all_data!$N:$N,0),H$3)</f>
        <v>80.400000000000006</v>
      </c>
      <c r="I19">
        <f>+INDEX([1]all_data!$A:$O,MATCH($B19&amp;$D$2,[1]all_data!$N:$N,0),I$3)</f>
        <v>5.65</v>
      </c>
      <c r="J19">
        <f>+INDEX([1]all_data!$A:$O,MATCH($B19&amp;$D$2,[1]all_data!$N:$N,0),J$3)</f>
        <v>9</v>
      </c>
      <c r="K19">
        <f>+INDEX([1]all_data!$A:$O,MATCH($B19&amp;$D$2,[1]all_data!$N:$N,0),K$3)</f>
        <v>7</v>
      </c>
      <c r="L19">
        <f>+INDEX([1]all_data!$A:$O,MATCH($B19&amp;$D$2,[1]all_data!$N:$N,0),L$3)</f>
        <v>0</v>
      </c>
      <c r="M19">
        <f>+COUNTIF([1]all_data!$M:$M,$B19)</f>
        <v>7</v>
      </c>
      <c r="N19">
        <v>0</v>
      </c>
      <c r="P19" s="1">
        <f t="shared" si="2"/>
        <v>0.5625</v>
      </c>
      <c r="Q19" s="3">
        <f t="shared" si="3"/>
        <v>58.1</v>
      </c>
      <c r="R19" s="3">
        <f t="shared" si="3"/>
        <v>80.400000000000006</v>
      </c>
      <c r="S19" s="2">
        <f t="shared" si="3"/>
        <v>5.65</v>
      </c>
    </row>
    <row r="20" spans="2:27" x14ac:dyDescent="0.25">
      <c r="B20" t="s">
        <v>15</v>
      </c>
      <c r="C20">
        <f>+INDEX([1]all_data!$A:$O,MATCH($B20&amp;$D$2,[1]all_data!$N:$N,0),C$3)</f>
        <v>2008</v>
      </c>
      <c r="D20">
        <f>+INDEX([1]all_data!$A:$O,MATCH($B20&amp;$D$2,[1]all_data!$N:$N,0),D$3)</f>
        <v>16</v>
      </c>
      <c r="E20">
        <f>+INDEX([1]all_data!$A:$O,MATCH($B20&amp;$D$2,[1]all_data!$N:$N,0),E$3)</f>
        <v>257</v>
      </c>
      <c r="F20">
        <f>+INDEX([1]all_data!$A:$O,MATCH($B20&amp;$D$2,[1]all_data!$N:$N,0),F$3)</f>
        <v>428</v>
      </c>
      <c r="G20">
        <f>+INDEX([1]all_data!$A:$O,MATCH($B20&amp;$D$2,[1]all_data!$N:$N,0),G$3)</f>
        <v>60</v>
      </c>
      <c r="H20">
        <f>+INDEX([1]all_data!$A:$O,MATCH($B20&amp;$D$2,[1]all_data!$N:$N,0),H$3)</f>
        <v>80.3</v>
      </c>
      <c r="I20">
        <f>+INDEX([1]all_data!$A:$O,MATCH($B20&amp;$D$2,[1]all_data!$N:$N,0),I$3)</f>
        <v>5.29</v>
      </c>
      <c r="J20">
        <f>+INDEX([1]all_data!$A:$O,MATCH($B20&amp;$D$2,[1]all_data!$N:$N,0),J$3)</f>
        <v>11</v>
      </c>
      <c r="K20">
        <f>+INDEX([1]all_data!$A:$O,MATCH($B20&amp;$D$2,[1]all_data!$N:$N,0),K$3)</f>
        <v>5</v>
      </c>
      <c r="L20">
        <f>+INDEX([1]all_data!$A:$O,MATCH($B20&amp;$D$2,[1]all_data!$N:$N,0),L$3)</f>
        <v>0</v>
      </c>
      <c r="M20">
        <f>+COUNTIF([1]all_data!$M:$M,$B20)</f>
        <v>10</v>
      </c>
      <c r="N20">
        <v>0</v>
      </c>
      <c r="P20" s="1">
        <f t="shared" si="2"/>
        <v>0.6875</v>
      </c>
      <c r="Q20" s="3">
        <f t="shared" si="3"/>
        <v>60</v>
      </c>
      <c r="R20" s="3">
        <f t="shared" si="3"/>
        <v>80.3</v>
      </c>
      <c r="S20" s="2">
        <f t="shared" si="3"/>
        <v>5.29</v>
      </c>
    </row>
    <row r="21" spans="2:27" x14ac:dyDescent="0.25">
      <c r="B21" t="s">
        <v>16</v>
      </c>
      <c r="C21">
        <f>+INDEX([1]all_data!$A:$O,MATCH($B21&amp;$D$2,[1]all_data!$N:$N,0),C$3)</f>
        <v>2013</v>
      </c>
      <c r="D21">
        <f>+INDEX([1]all_data!$A:$O,MATCH($B21&amp;$D$2,[1]all_data!$N:$N,0),D$3)</f>
        <v>8</v>
      </c>
      <c r="E21">
        <f>+INDEX([1]all_data!$A:$O,MATCH($B21&amp;$D$2,[1]all_data!$N:$N,0),E$3)</f>
        <v>137</v>
      </c>
      <c r="F21">
        <f>+INDEX([1]all_data!$A:$O,MATCH($B21&amp;$D$2,[1]all_data!$N:$N,0),F$3)</f>
        <v>253</v>
      </c>
      <c r="G21">
        <f>+INDEX([1]all_data!$A:$O,MATCH($B21&amp;$D$2,[1]all_data!$N:$N,0),G$3)</f>
        <v>54.2</v>
      </c>
      <c r="H21">
        <f>+INDEX([1]all_data!$A:$O,MATCH($B21&amp;$D$2,[1]all_data!$N:$N,0),H$3)</f>
        <v>78.2</v>
      </c>
      <c r="I21">
        <f>+INDEX([1]all_data!$A:$O,MATCH($B21&amp;$D$2,[1]all_data!$N:$N,0),I$3)</f>
        <v>5.4</v>
      </c>
      <c r="J21">
        <f>+INDEX([1]all_data!$A:$O,MATCH($B21&amp;$D$2,[1]all_data!$N:$N,0),J$3)</f>
        <v>0</v>
      </c>
      <c r="K21">
        <f>+INDEX([1]all_data!$A:$O,MATCH($B21&amp;$D$2,[1]all_data!$N:$N,0),K$3)</f>
        <v>8</v>
      </c>
      <c r="L21">
        <f>+INDEX([1]all_data!$A:$O,MATCH($B21&amp;$D$2,[1]all_data!$N:$N,0),L$3)</f>
        <v>0</v>
      </c>
      <c r="M21">
        <f>+COUNTIF([1]all_data!$M:$M,$B21)</f>
        <v>5</v>
      </c>
      <c r="N21">
        <v>0</v>
      </c>
      <c r="P21" s="1">
        <f t="shared" si="2"/>
        <v>0</v>
      </c>
      <c r="Q21" s="3">
        <f t="shared" si="3"/>
        <v>54.2</v>
      </c>
      <c r="R21" s="3">
        <f t="shared" si="3"/>
        <v>78.2</v>
      </c>
      <c r="S21" s="2">
        <f t="shared" si="3"/>
        <v>5.4</v>
      </c>
    </row>
    <row r="22" spans="2:27" x14ac:dyDescent="0.25">
      <c r="B22" t="s">
        <v>17</v>
      </c>
      <c r="C22">
        <f>+INDEX([1]all_data!$A:$O,MATCH($B22&amp;$D$2,[1]all_data!$N:$N,0),C$3)</f>
        <v>2014</v>
      </c>
      <c r="D22">
        <f>+INDEX([1]all_data!$A:$O,MATCH($B22&amp;$D$2,[1]all_data!$N:$N,0),D$3)</f>
        <v>16</v>
      </c>
      <c r="E22">
        <f>+INDEX([1]all_data!$A:$O,MATCH($B22&amp;$D$2,[1]all_data!$N:$N,0),E$3)</f>
        <v>348</v>
      </c>
      <c r="F22">
        <f>+INDEX([1]all_data!$A:$O,MATCH($B22&amp;$D$2,[1]all_data!$N:$N,0),F$3)</f>
        <v>599</v>
      </c>
      <c r="G22">
        <f>+INDEX([1]all_data!$A:$O,MATCH($B22&amp;$D$2,[1]all_data!$N:$N,0),G$3)</f>
        <v>58.1</v>
      </c>
      <c r="H22">
        <f>+INDEX([1]all_data!$A:$O,MATCH($B22&amp;$D$2,[1]all_data!$N:$N,0),H$3)</f>
        <v>76.599999999999994</v>
      </c>
      <c r="I22">
        <f>+INDEX([1]all_data!$A:$O,MATCH($B22&amp;$D$2,[1]all_data!$N:$N,0),I$3)</f>
        <v>4.82</v>
      </c>
      <c r="J22">
        <f>+INDEX([1]all_data!$A:$O,MATCH($B22&amp;$D$2,[1]all_data!$N:$N,0),J$3)</f>
        <v>3</v>
      </c>
      <c r="K22">
        <f>+INDEX([1]all_data!$A:$O,MATCH($B22&amp;$D$2,[1]all_data!$N:$N,0),K$3)</f>
        <v>13</v>
      </c>
      <c r="L22">
        <f>+INDEX([1]all_data!$A:$O,MATCH($B22&amp;$D$2,[1]all_data!$N:$N,0),L$3)</f>
        <v>0</v>
      </c>
      <c r="M22">
        <f>+COUNTIF([1]all_data!$M:$M,$B22)</f>
        <v>4</v>
      </c>
      <c r="N22">
        <v>0</v>
      </c>
      <c r="P22" s="1">
        <f t="shared" si="2"/>
        <v>0.1875</v>
      </c>
      <c r="Q22" s="3">
        <f t="shared" si="3"/>
        <v>58.1</v>
      </c>
      <c r="R22" s="3">
        <f t="shared" si="3"/>
        <v>76.599999999999994</v>
      </c>
      <c r="S22" s="2">
        <f t="shared" si="3"/>
        <v>4.82</v>
      </c>
    </row>
    <row r="23" spans="2:27" x14ac:dyDescent="0.25">
      <c r="B23" t="s">
        <v>18</v>
      </c>
      <c r="C23">
        <f>+INDEX([1]all_data!$A:$O,MATCH($B23&amp;$D$2,[1]all_data!$N:$N,0),C$3)</f>
        <v>2002</v>
      </c>
      <c r="D23">
        <f>+INDEX([1]all_data!$A:$O,MATCH($B23&amp;$D$2,[1]all_data!$N:$N,0),D$3)</f>
        <v>16</v>
      </c>
      <c r="E23">
        <f>+INDEX([1]all_data!$A:$O,MATCH($B23&amp;$D$2,[1]all_data!$N:$N,0),E$3)</f>
        <v>233</v>
      </c>
      <c r="F23">
        <f>+INDEX([1]all_data!$A:$O,MATCH($B23&amp;$D$2,[1]all_data!$N:$N,0),F$3)</f>
        <v>444</v>
      </c>
      <c r="G23">
        <f>+INDEX([1]all_data!$A:$O,MATCH($B23&amp;$D$2,[1]all_data!$N:$N,0),G$3)</f>
        <v>52.5</v>
      </c>
      <c r="H23">
        <f>+INDEX([1]all_data!$A:$O,MATCH($B23&amp;$D$2,[1]all_data!$N:$N,0),H$3)</f>
        <v>62.8</v>
      </c>
      <c r="I23">
        <f>+INDEX([1]all_data!$A:$O,MATCH($B23&amp;$D$2,[1]all_data!$N:$N,0),I$3)</f>
        <v>3.24</v>
      </c>
      <c r="J23">
        <f>+INDEX([1]all_data!$A:$O,MATCH($B23&amp;$D$2,[1]all_data!$N:$N,0),J$3)</f>
        <v>4</v>
      </c>
      <c r="K23">
        <f>+INDEX([1]all_data!$A:$O,MATCH($B23&amp;$D$2,[1]all_data!$N:$N,0),K$3)</f>
        <v>12</v>
      </c>
      <c r="L23">
        <f>+INDEX([1]all_data!$A:$O,MATCH($B23&amp;$D$2,[1]all_data!$N:$N,0),L$3)</f>
        <v>0</v>
      </c>
      <c r="M23">
        <f>+COUNTIF([1]all_data!$M:$M,$B23)</f>
        <v>6</v>
      </c>
      <c r="N23">
        <v>0</v>
      </c>
      <c r="P23" s="1">
        <f t="shared" si="2"/>
        <v>0.25</v>
      </c>
      <c r="Q23" s="3">
        <f t="shared" si="3"/>
        <v>52.5</v>
      </c>
      <c r="R23" s="3">
        <f t="shared" si="3"/>
        <v>62.8</v>
      </c>
      <c r="S23" s="2">
        <f t="shared" si="3"/>
        <v>3.24</v>
      </c>
    </row>
    <row r="24" spans="2:27" x14ac:dyDescent="0.25">
      <c r="B24" t="s">
        <v>36</v>
      </c>
      <c r="C24">
        <f>+INDEX([1]all_data!$A:$O,MATCH($B24&amp;$D$2,[1]all_data!$N:$N,0),C$3)</f>
        <v>2011</v>
      </c>
      <c r="D24">
        <f>+INDEX([1]all_data!$A:$O,MATCH($B24&amp;$D$2,[1]all_data!$N:$N,0),D$3)</f>
        <v>16</v>
      </c>
      <c r="E24">
        <f>+INDEX([1]all_data!$A:$O,MATCH($B24&amp;$D$2,[1]all_data!$N:$N,0),E$3)</f>
        <v>310</v>
      </c>
      <c r="F24">
        <f>+INDEX([1]all_data!$A:$O,MATCH($B24&amp;$D$2,[1]all_data!$N:$N,0),F$3)</f>
        <v>517</v>
      </c>
      <c r="G24">
        <f>+INDEX([1]all_data!$A:$O,MATCH($B24&amp;$D$2,[1]all_data!$N:$N,0),G$3)</f>
        <v>60</v>
      </c>
      <c r="H24">
        <f>+INDEX([1]all_data!$A:$O,MATCH($B24&amp;$D$2,[1]all_data!$N:$N,0),H$3)</f>
        <v>84.5</v>
      </c>
      <c r="I24">
        <f>+INDEX([1]all_data!$A:$O,MATCH($B24&amp;$D$2,[1]all_data!$N:$N,0),I$3)</f>
        <v>6.24</v>
      </c>
      <c r="J24">
        <f>+INDEX([1]all_data!$A:$O,MATCH($B24&amp;$D$2,[1]all_data!$N:$N,0),J$3)</f>
        <v>6</v>
      </c>
      <c r="K24">
        <f>+INDEX([1]all_data!$A:$O,MATCH($B24&amp;$D$2,[1]all_data!$N:$N,0),K$3)</f>
        <v>10</v>
      </c>
      <c r="L24">
        <f>+INDEX([1]all_data!$A:$O,MATCH($B24&amp;$D$2,[1]all_data!$N:$N,0),L$3)</f>
        <v>0</v>
      </c>
      <c r="M24">
        <f>+COUNTIF([1]all_data!$M:$M,$B24)</f>
        <v>7</v>
      </c>
      <c r="N24">
        <v>1</v>
      </c>
      <c r="P24" s="1">
        <f t="shared" ref="P24:P27" si="9">+(J24)/(D24)</f>
        <v>0.375</v>
      </c>
      <c r="Q24" s="3">
        <f t="shared" ref="Q24:Q27" si="10">+($D24*G24)/($D24)</f>
        <v>60</v>
      </c>
      <c r="R24" s="3">
        <f t="shared" ref="R24:R27" si="11">+($D24*H24)/($D24)</f>
        <v>84.5</v>
      </c>
      <c r="S24" s="2">
        <f t="shared" ref="S24:S27" si="12">+($D24*I24)/($D24)</f>
        <v>6.24</v>
      </c>
    </row>
    <row r="25" spans="2:27" x14ac:dyDescent="0.25">
      <c r="B25" t="s">
        <v>37</v>
      </c>
      <c r="C25">
        <f>+INDEX([1]all_data!$A:$O,MATCH($B25&amp;$D$2,[1]all_data!$N:$N,0),C$3)</f>
        <v>2015</v>
      </c>
      <c r="D25">
        <f>+INDEX([1]all_data!$A:$O,MATCH($B25&amp;$D$2,[1]all_data!$N:$N,0),D$3)</f>
        <v>16</v>
      </c>
      <c r="E25">
        <f>+INDEX([1]all_data!$A:$O,MATCH($B25&amp;$D$2,[1]all_data!$N:$N,0),E$3)</f>
        <v>312</v>
      </c>
      <c r="F25">
        <f>+INDEX([1]all_data!$A:$O,MATCH($B25&amp;$D$2,[1]all_data!$N:$N,0),F$3)</f>
        <v>535</v>
      </c>
      <c r="G25">
        <f>+INDEX([1]all_data!$A:$O,MATCH($B25&amp;$D$2,[1]all_data!$N:$N,0),G$3)</f>
        <v>58.3</v>
      </c>
      <c r="H25">
        <f>+INDEX([1]all_data!$A:$O,MATCH($B25&amp;$D$2,[1]all_data!$N:$N,0),H$3)</f>
        <v>84.2</v>
      </c>
      <c r="I25">
        <f>+INDEX([1]all_data!$A:$O,MATCH($B25&amp;$D$2,[1]all_data!$N:$N,0),I$3)</f>
        <v>6.44</v>
      </c>
      <c r="J25">
        <f>+INDEX([1]all_data!$A:$O,MATCH($B25&amp;$D$2,[1]all_data!$N:$N,0),J$3)</f>
        <v>6</v>
      </c>
      <c r="K25">
        <f>+INDEX([1]all_data!$A:$O,MATCH($B25&amp;$D$2,[1]all_data!$N:$N,0),K$3)</f>
        <v>10</v>
      </c>
      <c r="L25">
        <f>+INDEX([1]all_data!$A:$O,MATCH($B25&amp;$D$2,[1]all_data!$N:$N,0),L$3)</f>
        <v>0</v>
      </c>
      <c r="M25">
        <f>+COUNTIF([1]all_data!$M:$M,$B25)</f>
        <v>3</v>
      </c>
      <c r="N25">
        <v>1</v>
      </c>
      <c r="P25" s="1">
        <f t="shared" si="9"/>
        <v>0.375</v>
      </c>
      <c r="Q25" s="3">
        <f t="shared" si="10"/>
        <v>58.3</v>
      </c>
      <c r="R25" s="3">
        <f t="shared" si="11"/>
        <v>84.2</v>
      </c>
      <c r="S25" s="2">
        <f t="shared" si="12"/>
        <v>6.44</v>
      </c>
    </row>
    <row r="26" spans="2:27" x14ac:dyDescent="0.25">
      <c r="B26" t="s">
        <v>38</v>
      </c>
      <c r="C26">
        <f>+INDEX([1]all_data!$A:$O,MATCH($B26&amp;$D$2,[1]all_data!$N:$N,0),C$3)</f>
        <v>2015</v>
      </c>
      <c r="D26">
        <f>+INDEX([1]all_data!$A:$O,MATCH($B26&amp;$D$2,[1]all_data!$N:$N,0),D$3)</f>
        <v>12</v>
      </c>
      <c r="E26">
        <f>+INDEX([1]all_data!$A:$O,MATCH($B26&amp;$D$2,[1]all_data!$N:$N,0),E$3)</f>
        <v>230</v>
      </c>
      <c r="F26">
        <f>+INDEX([1]all_data!$A:$O,MATCH($B26&amp;$D$2,[1]all_data!$N:$N,0),F$3)</f>
        <v>370</v>
      </c>
      <c r="G26">
        <f>+INDEX([1]all_data!$A:$O,MATCH($B26&amp;$D$2,[1]all_data!$N:$N,0),G$3)</f>
        <v>62.2</v>
      </c>
      <c r="H26">
        <f>+INDEX([1]all_data!$A:$O,MATCH($B26&amp;$D$2,[1]all_data!$N:$N,0),H$3)</f>
        <v>91.5</v>
      </c>
      <c r="I26">
        <f>+INDEX([1]all_data!$A:$O,MATCH($B26&amp;$D$2,[1]all_data!$N:$N,0),I$3)</f>
        <v>6.1</v>
      </c>
      <c r="J26">
        <f>+INDEX([1]all_data!$A:$O,MATCH($B26&amp;$D$2,[1]all_data!$N:$N,0),J$3)</f>
        <v>3</v>
      </c>
      <c r="K26">
        <f>+INDEX([1]all_data!$A:$O,MATCH($B26&amp;$D$2,[1]all_data!$N:$N,0),K$3)</f>
        <v>9</v>
      </c>
      <c r="L26">
        <f>+INDEX([1]all_data!$A:$O,MATCH($B26&amp;$D$2,[1]all_data!$N:$N,0),L$3)</f>
        <v>0</v>
      </c>
      <c r="M26">
        <f>+COUNTIF([1]all_data!$M:$M,$B26)</f>
        <v>3</v>
      </c>
      <c r="N26">
        <v>1</v>
      </c>
      <c r="P26" s="1">
        <f t="shared" si="9"/>
        <v>0.25</v>
      </c>
      <c r="Q26" s="3">
        <f t="shared" si="10"/>
        <v>62.20000000000001</v>
      </c>
      <c r="R26" s="3">
        <f t="shared" si="11"/>
        <v>91.5</v>
      </c>
      <c r="S26" s="2">
        <f t="shared" si="12"/>
        <v>6.0999999999999988</v>
      </c>
    </row>
    <row r="27" spans="2:27" x14ac:dyDescent="0.25">
      <c r="B27" t="s">
        <v>19</v>
      </c>
      <c r="C27">
        <f>+INDEX([1]all_data!$A:$O,MATCH($B27&amp;$D$2,[1]all_data!$N:$N,0),C$3)</f>
        <v>2005</v>
      </c>
      <c r="D27">
        <f>+INDEX([1]all_data!$A:$O,MATCH($B27&amp;$D$2,[1]all_data!$N:$N,0),D$3)</f>
        <v>8</v>
      </c>
      <c r="E27">
        <f>+INDEX([1]all_data!$A:$O,MATCH($B27&amp;$D$2,[1]all_data!$N:$N,0),E$3)</f>
        <v>113</v>
      </c>
      <c r="F27">
        <f>+INDEX([1]all_data!$A:$O,MATCH($B27&amp;$D$2,[1]all_data!$N:$N,0),F$3)</f>
        <v>228</v>
      </c>
      <c r="G27">
        <f>+INDEX([1]all_data!$A:$O,MATCH($B27&amp;$D$2,[1]all_data!$N:$N,0),G$3)</f>
        <v>49.6</v>
      </c>
      <c r="H27">
        <f>+INDEX([1]all_data!$A:$O,MATCH($B27&amp;$D$2,[1]all_data!$N:$N,0),H$3)</f>
        <v>64.900000000000006</v>
      </c>
      <c r="I27">
        <f>+INDEX([1]all_data!$A:$O,MATCH($B27&amp;$D$2,[1]all_data!$N:$N,0),I$3)</f>
        <v>3.71</v>
      </c>
      <c r="J27">
        <f>+INDEX([1]all_data!$A:$O,MATCH($B27&amp;$D$2,[1]all_data!$N:$N,0),J$3)</f>
        <v>1</v>
      </c>
      <c r="K27">
        <f>+INDEX([1]all_data!$A:$O,MATCH($B27&amp;$D$2,[1]all_data!$N:$N,0),K$3)</f>
        <v>7</v>
      </c>
      <c r="L27">
        <f>+INDEX([1]all_data!$A:$O,MATCH($B27&amp;$D$2,[1]all_data!$N:$N,0),L$3)</f>
        <v>0</v>
      </c>
      <c r="M27">
        <f>+COUNTIF([1]all_data!$M:$M,$B27)</f>
        <v>4</v>
      </c>
      <c r="N27">
        <v>0</v>
      </c>
      <c r="P27" s="1">
        <f t="shared" si="9"/>
        <v>0.125</v>
      </c>
      <c r="Q27" s="3">
        <f t="shared" si="10"/>
        <v>49.6</v>
      </c>
      <c r="R27" s="3">
        <f t="shared" si="11"/>
        <v>64.900000000000006</v>
      </c>
      <c r="S27" s="2">
        <f t="shared" si="12"/>
        <v>3.71</v>
      </c>
    </row>
    <row r="29" spans="2:27" x14ac:dyDescent="0.25">
      <c r="C29" t="s">
        <v>30</v>
      </c>
      <c r="D29">
        <v>1</v>
      </c>
    </row>
    <row r="30" spans="2:27" x14ac:dyDescent="0.25">
      <c r="B30" t="s">
        <v>0</v>
      </c>
      <c r="C30">
        <f>+INDEX([1]all_data!$A:$O,MATCH($B30&amp;$D$29,[1]all_data!$N:$N,0),C$3)</f>
        <v>2000</v>
      </c>
      <c r="D30">
        <f>+INDEX([1]all_data!$A:$O,MATCH($B30&amp;$D$29,[1]all_data!$N:$N,0),D$3)</f>
        <v>9</v>
      </c>
      <c r="E30">
        <f>+INDEX([1]all_data!$A:$O,MATCH($B30&amp;$D$29,[1]all_data!$N:$N,0),E$3)</f>
        <v>161</v>
      </c>
      <c r="F30">
        <f>+INDEX([1]all_data!$A:$O,MATCH($B30&amp;$D$29,[1]all_data!$N:$N,0),F$3)</f>
        <v>322</v>
      </c>
      <c r="G30">
        <f>+INDEX([1]all_data!$A:$O,MATCH($B30&amp;$D$29,[1]all_data!$N:$N,0),G$3)</f>
        <v>50</v>
      </c>
      <c r="H30">
        <f>+INDEX([1]all_data!$A:$O,MATCH($B30&amp;$D$29,[1]all_data!$N:$N,0),H$3)</f>
        <v>56.2</v>
      </c>
      <c r="I30">
        <f>+INDEX([1]all_data!$A:$O,MATCH($B30&amp;$D$29,[1]all_data!$N:$N,0),I$3)</f>
        <v>3.22</v>
      </c>
      <c r="J30">
        <f>+INDEX([1]all_data!$A:$O,MATCH($B30&amp;$D$29,[1]all_data!$N:$N,0),J$3)</f>
        <v>1</v>
      </c>
      <c r="K30">
        <f>+INDEX([1]all_data!$A:$O,MATCH($B30&amp;$D$29,[1]all_data!$N:$N,0),K$3)</f>
        <v>8</v>
      </c>
      <c r="L30">
        <f>+INDEX([1]all_data!$A:$O,MATCH($B30&amp;$D$29,[1]all_data!$N:$N,0),L$3)</f>
        <v>0</v>
      </c>
      <c r="M30">
        <f>+COUNTIF([1]all_data!$M:$M,$B30)</f>
        <v>3</v>
      </c>
      <c r="P30" s="1">
        <f>+(J30+J5)/(D30+D5)</f>
        <v>0.22222222222222221</v>
      </c>
      <c r="Q30" s="3">
        <f>+($D5*G5+$D30*G30)/($D5+$D30)</f>
        <v>47.650000000000006</v>
      </c>
      <c r="R30" s="3">
        <f>+($D5*H5+$D30*H30)/($D5+$D30)</f>
        <v>47.599999999999994</v>
      </c>
      <c r="S30" s="2">
        <f>+($D5*I5+$D30*I30)/($D5+$D30)</f>
        <v>2.5750000000000002</v>
      </c>
    </row>
    <row r="31" spans="2:27" x14ac:dyDescent="0.25">
      <c r="B31" t="s">
        <v>1</v>
      </c>
      <c r="C31">
        <f>+INDEX([1]all_data!$A:$O,MATCH($B31&amp;$D$29,[1]all_data!$N:$N,0),C$3)</f>
        <v>1999</v>
      </c>
      <c r="D31">
        <f>+INDEX([1]all_data!$A:$O,MATCH($B31&amp;$D$29,[1]all_data!$N:$N,0),D$3)</f>
        <v>16</v>
      </c>
      <c r="E31">
        <f>+INDEX([1]all_data!$A:$O,MATCH($B31&amp;$D$29,[1]all_data!$N:$N,0),E$3)</f>
        <v>331</v>
      </c>
      <c r="F31">
        <f>+INDEX([1]all_data!$A:$O,MATCH($B31&amp;$D$29,[1]all_data!$N:$N,0),F$3)</f>
        <v>533</v>
      </c>
      <c r="G31">
        <f>+INDEX([1]all_data!$A:$O,MATCH($B31&amp;$D$29,[1]all_data!$N:$N,0),G$3)</f>
        <v>62.1</v>
      </c>
      <c r="H31">
        <f>+INDEX([1]all_data!$A:$O,MATCH($B31&amp;$D$29,[1]all_data!$N:$N,0),H$3)</f>
        <v>90.7</v>
      </c>
      <c r="I31">
        <f>+INDEX([1]all_data!$A:$O,MATCH($B31&amp;$D$29,[1]all_data!$N:$N,0),I$3)</f>
        <v>7.06</v>
      </c>
      <c r="J31">
        <f>+INDEX([1]all_data!$A:$O,MATCH($B31&amp;$D$29,[1]all_data!$N:$N,0),J$3)</f>
        <v>13</v>
      </c>
      <c r="K31">
        <f>+INDEX([1]all_data!$A:$O,MATCH($B31&amp;$D$29,[1]all_data!$N:$N,0),K$3)</f>
        <v>3</v>
      </c>
      <c r="L31">
        <f>+INDEX([1]all_data!$A:$O,MATCH($B31&amp;$D$29,[1]all_data!$N:$N,0),L$3)</f>
        <v>0</v>
      </c>
      <c r="M31">
        <f>+COUNTIF([1]all_data!$M:$M,$B31)</f>
        <v>17</v>
      </c>
      <c r="P31" s="1">
        <f>+(J31+J6)/(D31+D6)</f>
        <v>0.5</v>
      </c>
      <c r="Q31" s="3">
        <f>+($D6*G6+$D31*G31)/($D6+$D31)</f>
        <v>59.400000000000006</v>
      </c>
      <c r="R31" s="3">
        <f>+($D6*H6+$D31*H31)/($D6+$D31)</f>
        <v>80.95</v>
      </c>
      <c r="S31" s="2">
        <f>+($D6*I6+$D31*I31)/($D6+$D31)</f>
        <v>5.9499999999999993</v>
      </c>
    </row>
    <row r="32" spans="2:27" s="4" customFormat="1" x14ac:dyDescent="0.25">
      <c r="B32" s="4" t="s">
        <v>2</v>
      </c>
      <c r="C32" s="4">
        <f>+INDEX([1]all_data!$A:$O,MATCH($B32&amp;$D$29,[1]all_data!$N:$N,0),C$3)</f>
        <v>2013</v>
      </c>
      <c r="D32" s="4">
        <f>+INDEX([1]all_data!$A:$O,MATCH($B32&amp;$D$29,[1]all_data!$N:$N,0),D$3)</f>
        <v>16</v>
      </c>
      <c r="E32" s="4">
        <f>+INDEX([1]all_data!$A:$O,MATCH($B32&amp;$D$29,[1]all_data!$N:$N,0),E$3)</f>
        <v>243</v>
      </c>
      <c r="F32" s="4">
        <f>+INDEX([1]all_data!$A:$O,MATCH($B32&amp;$D$29,[1]all_data!$N:$N,0),F$3)</f>
        <v>416</v>
      </c>
      <c r="G32" s="4">
        <f>+INDEX([1]all_data!$A:$O,MATCH($B32&amp;$D$29,[1]all_data!$N:$N,0),G$3)</f>
        <v>58.4</v>
      </c>
      <c r="H32" s="4">
        <f>+INDEX([1]all_data!$A:$O,MATCH($B32&amp;$D$29,[1]all_data!$N:$N,0),H$3)</f>
        <v>91.6</v>
      </c>
      <c r="I32" s="4">
        <f>+INDEX([1]all_data!$A:$O,MATCH($B32&amp;$D$29,[1]all_data!$N:$N,0),I$3)</f>
        <v>6.65</v>
      </c>
      <c r="J32" s="4">
        <f>+INDEX([1]all_data!$A:$O,MATCH($B32&amp;$D$29,[1]all_data!$N:$N,0),J$3)</f>
        <v>12</v>
      </c>
      <c r="K32" s="4">
        <f>+INDEX([1]all_data!$A:$O,MATCH($B32&amp;$D$29,[1]all_data!$N:$N,0),K$3)</f>
        <v>4</v>
      </c>
      <c r="L32" s="4">
        <f>+INDEX([1]all_data!$A:$O,MATCH($B32&amp;$D$29,[1]all_data!$N:$N,0),L$3)</f>
        <v>0</v>
      </c>
      <c r="M32" s="4">
        <f>+COUNTIF([1]all_data!$M:$M,$B32)</f>
        <v>5</v>
      </c>
      <c r="P32" s="5">
        <f>+(J32+J7)/(D32+D7)</f>
        <v>0.73913043478260865</v>
      </c>
      <c r="Q32" s="6">
        <f>+($D7*G7+$D32*G32)/($D7+$D32)</f>
        <v>59.617391304347827</v>
      </c>
      <c r="R32" s="6">
        <f>+($D7*H7+$D32*H32)/($D7+$D32)</f>
        <v>93.639130434782601</v>
      </c>
      <c r="S32" s="7">
        <f>+($D7*I7+$D32*I32)/($D7+$D32)</f>
        <v>6.9239130434782608</v>
      </c>
    </row>
    <row r="33" spans="2:19" x14ac:dyDescent="0.25">
      <c r="B33" t="s">
        <v>3</v>
      </c>
      <c r="C33">
        <f>+INDEX([1]all_data!$A:$O,MATCH($B33&amp;$D$29,[1]all_data!$N:$N,0),C$3)</f>
        <v>2005</v>
      </c>
      <c r="D33">
        <f>+INDEX([1]all_data!$A:$O,MATCH($B33&amp;$D$29,[1]all_data!$N:$N,0),D$3)</f>
        <v>16</v>
      </c>
      <c r="E33">
        <f>+INDEX([1]all_data!$A:$O,MATCH($B33&amp;$D$29,[1]all_data!$N:$N,0),E$3)</f>
        <v>294</v>
      </c>
      <c r="F33">
        <f>+INDEX([1]all_data!$A:$O,MATCH($B33&amp;$D$29,[1]all_data!$N:$N,0),F$3)</f>
        <v>557</v>
      </c>
      <c r="G33">
        <f>+INDEX([1]all_data!$A:$O,MATCH($B33&amp;$D$29,[1]all_data!$N:$N,0),G$3)</f>
        <v>52.8</v>
      </c>
      <c r="H33">
        <f>+INDEX([1]all_data!$A:$O,MATCH($B33&amp;$D$29,[1]all_data!$N:$N,0),H$3)</f>
        <v>75.900000000000006</v>
      </c>
      <c r="I33">
        <f>+INDEX([1]all_data!$A:$O,MATCH($B33&amp;$D$29,[1]all_data!$N:$N,0),I$3)</f>
        <v>5.63</v>
      </c>
      <c r="J33">
        <f>+INDEX([1]all_data!$A:$O,MATCH($B33&amp;$D$29,[1]all_data!$N:$N,0),J$3)</f>
        <v>11</v>
      </c>
      <c r="K33">
        <f>+INDEX([1]all_data!$A:$O,MATCH($B33&amp;$D$29,[1]all_data!$N:$N,0),K$3)</f>
        <v>5</v>
      </c>
      <c r="L33">
        <f>+INDEX([1]all_data!$A:$O,MATCH($B33&amp;$D$29,[1]all_data!$N:$N,0),L$3)</f>
        <v>0</v>
      </c>
      <c r="M33">
        <f>+COUNTIF([1]all_data!$M:$M,$B33)</f>
        <v>14</v>
      </c>
      <c r="P33" s="1">
        <f>+(J33+J8)/(D33+D8)</f>
        <v>0.52173913043478259</v>
      </c>
      <c r="Q33" s="3">
        <f>+($D8*G8+$D33*G33)/($D8+$D33)</f>
        <v>51.4</v>
      </c>
      <c r="R33" s="3">
        <f>+($D8*H8+$D33*H33)/($D8+$D33)</f>
        <v>69.660869565217396</v>
      </c>
      <c r="S33" s="2">
        <f>+($D8*I8+$D33*I33)/($D8+$D33)</f>
        <v>4.8934782608695651</v>
      </c>
    </row>
    <row r="34" spans="2:19" s="4" customFormat="1" x14ac:dyDescent="0.25">
      <c r="B34" s="4" t="s">
        <v>4</v>
      </c>
      <c r="C34" s="4">
        <f>+INDEX([1]all_data!$A:$O,MATCH($B34&amp;$D$29,[1]all_data!$N:$N,0),C$3)</f>
        <v>2016</v>
      </c>
      <c r="D34" s="4">
        <f>+INDEX([1]all_data!$A:$O,MATCH($B34&amp;$D$29,[1]all_data!$N:$N,0),D$3)</f>
        <v>15</v>
      </c>
      <c r="E34" s="4">
        <f>+INDEX([1]all_data!$A:$O,MATCH($B34&amp;$D$29,[1]all_data!$N:$N,0),E$3)</f>
        <v>269</v>
      </c>
      <c r="F34" s="4">
        <f>+INDEX([1]all_data!$A:$O,MATCH($B34&amp;$D$29,[1]all_data!$N:$N,0),F$3)</f>
        <v>436</v>
      </c>
      <c r="G34" s="4">
        <f>+INDEX([1]all_data!$A:$O,MATCH($B34&amp;$D$29,[1]all_data!$N:$N,0),G$3)</f>
        <v>61.7</v>
      </c>
      <c r="H34" s="4">
        <f>+INDEX([1]all_data!$A:$O,MATCH($B34&amp;$D$29,[1]all_data!$N:$N,0),H$3)</f>
        <v>89.7</v>
      </c>
      <c r="I34" s="4">
        <f>+INDEX([1]all_data!$A:$O,MATCH($B34&amp;$D$29,[1]all_data!$N:$N,0),I$3)</f>
        <v>6.07</v>
      </c>
      <c r="J34" s="4">
        <f>+INDEX([1]all_data!$A:$O,MATCH($B34&amp;$D$29,[1]all_data!$N:$N,0),J$3)</f>
        <v>7</v>
      </c>
      <c r="K34" s="4">
        <f>+INDEX([1]all_data!$A:$O,MATCH($B34&amp;$D$29,[1]all_data!$N:$N,0),K$3)</f>
        <v>8</v>
      </c>
      <c r="L34" s="4">
        <f>+INDEX([1]all_data!$A:$O,MATCH($B34&amp;$D$29,[1]all_data!$N:$N,0),L$3)</f>
        <v>0</v>
      </c>
      <c r="M34" s="4">
        <f>+COUNTIF([1]all_data!$M:$M,$B34)</f>
        <v>3</v>
      </c>
      <c r="P34" s="5">
        <f>+(J34+J9)/(D34+D9)</f>
        <v>0.48275862068965519</v>
      </c>
      <c r="Q34" s="6">
        <f>+($D9*G9+$D34*G34)/($D9+$D34)</f>
        <v>62.66551724137932</v>
      </c>
      <c r="R34" s="6">
        <f>+($D9*H9+$D34*H34)/($D9+$D34)</f>
        <v>94.382758620689671</v>
      </c>
      <c r="S34" s="7">
        <f>+($D9*I9+$D34*I34)/($D9+$D34)</f>
        <v>6.5672413793103441</v>
      </c>
    </row>
    <row r="35" spans="2:19" x14ac:dyDescent="0.25">
      <c r="B35" t="s">
        <v>5</v>
      </c>
      <c r="C35">
        <f>+INDEX([1]all_data!$A:$O,MATCH($B35&amp;$D$29,[1]all_data!$N:$N,0),C$3)</f>
        <v>2006</v>
      </c>
      <c r="D35">
        <f>+INDEX([1]all_data!$A:$O,MATCH($B35&amp;$D$29,[1]all_data!$N:$N,0),D$3)</f>
        <v>16</v>
      </c>
      <c r="E35">
        <f>+INDEX([1]all_data!$A:$O,MATCH($B35&amp;$D$29,[1]all_data!$N:$N,0),E$3)</f>
        <v>257</v>
      </c>
      <c r="F35">
        <f>+INDEX([1]all_data!$A:$O,MATCH($B35&amp;$D$29,[1]all_data!$N:$N,0),F$3)</f>
        <v>442</v>
      </c>
      <c r="G35">
        <f>+INDEX([1]all_data!$A:$O,MATCH($B35&amp;$D$29,[1]all_data!$N:$N,0),G$3)</f>
        <v>58.1</v>
      </c>
      <c r="H35">
        <f>+INDEX([1]all_data!$A:$O,MATCH($B35&amp;$D$29,[1]all_data!$N:$N,0),H$3)</f>
        <v>74.8</v>
      </c>
      <c r="I35">
        <f>+INDEX([1]all_data!$A:$O,MATCH($B35&amp;$D$29,[1]all_data!$N:$N,0),I$3)</f>
        <v>4.8</v>
      </c>
      <c r="J35">
        <f>+INDEX([1]all_data!$A:$O,MATCH($B35&amp;$D$29,[1]all_data!$N:$N,0),J$3)</f>
        <v>7</v>
      </c>
      <c r="K35">
        <f>+INDEX([1]all_data!$A:$O,MATCH($B35&amp;$D$29,[1]all_data!$N:$N,0),K$3)</f>
        <v>9</v>
      </c>
      <c r="L35">
        <f>+INDEX([1]all_data!$A:$O,MATCH($B35&amp;$D$29,[1]all_data!$N:$N,0),L$3)</f>
        <v>0</v>
      </c>
      <c r="M35">
        <f>+COUNTIF([1]all_data!$M:$M,$B35)</f>
        <v>12</v>
      </c>
      <c r="P35" s="1">
        <f>+(J35+J10)/(D35+D10)</f>
        <v>0.39130434782608697</v>
      </c>
      <c r="Q35" s="3">
        <f>+($D10*G10+$D35*G35)/($D10+$D35)</f>
        <v>55.908695652173918</v>
      </c>
      <c r="R35" s="3">
        <f>+($D10*H10+$D35*H35)/($D10+$D35)</f>
        <v>64.452173913043467</v>
      </c>
      <c r="S35" s="2">
        <f>+($D10*I10+$D35*I35)/($D10+$D35)</f>
        <v>3.6769565217391302</v>
      </c>
    </row>
    <row r="36" spans="2:19" x14ac:dyDescent="0.25">
      <c r="B36" t="s">
        <v>6</v>
      </c>
      <c r="C36">
        <f>+INDEX([1]all_data!$A:$O,MATCH($B36&amp;$D$29,[1]all_data!$N:$N,0),C$3)</f>
        <v>2015</v>
      </c>
      <c r="D36">
        <f>+INDEX([1]all_data!$A:$O,MATCH($B36&amp;$D$29,[1]all_data!$N:$N,0),D$3)</f>
        <v>16</v>
      </c>
      <c r="E36">
        <f>+INDEX([1]all_data!$A:$O,MATCH($B36&amp;$D$29,[1]all_data!$N:$N,0),E$3)</f>
        <v>355</v>
      </c>
      <c r="F36">
        <f>+INDEX([1]all_data!$A:$O,MATCH($B36&amp;$D$29,[1]all_data!$N:$N,0),F$3)</f>
        <v>606</v>
      </c>
      <c r="G36">
        <f>+INDEX([1]all_data!$A:$O,MATCH($B36&amp;$D$29,[1]all_data!$N:$N,0),G$3)</f>
        <v>58.6</v>
      </c>
      <c r="H36">
        <f>+INDEX([1]all_data!$A:$O,MATCH($B36&amp;$D$29,[1]all_data!$N:$N,0),H$3)</f>
        <v>88.2</v>
      </c>
      <c r="I36">
        <f>+INDEX([1]all_data!$A:$O,MATCH($B36&amp;$D$29,[1]all_data!$N:$N,0),I$3)</f>
        <v>6.09</v>
      </c>
      <c r="J36">
        <f>+INDEX([1]all_data!$A:$O,MATCH($B36&amp;$D$29,[1]all_data!$N:$N,0),J$3)</f>
        <v>5</v>
      </c>
      <c r="K36">
        <f>+INDEX([1]all_data!$A:$O,MATCH($B36&amp;$D$29,[1]all_data!$N:$N,0),K$3)</f>
        <v>11</v>
      </c>
      <c r="L36">
        <f>+INDEX([1]all_data!$A:$O,MATCH($B36&amp;$D$29,[1]all_data!$N:$N,0),L$3)</f>
        <v>0</v>
      </c>
      <c r="M36">
        <f>+COUNTIF([1]all_data!$M:$M,$B36)</f>
        <v>4</v>
      </c>
      <c r="P36" s="1">
        <f>+(J36+J11)/(D36+D11)</f>
        <v>0.27586206896551724</v>
      </c>
      <c r="Q36" s="3">
        <f>+($D11*G11+$D36*G36)/($D11+$D36)</f>
        <v>58.734482758620686</v>
      </c>
      <c r="R36" s="3">
        <f>+($D11*H11+$D36*H36)/($D11+$D36)</f>
        <v>79.817241379310332</v>
      </c>
      <c r="S36" s="2">
        <f>+($D11*I11+$D36*I36)/($D11+$D36)</f>
        <v>5.0679310344827586</v>
      </c>
    </row>
    <row r="37" spans="2:19" s="4" customFormat="1" x14ac:dyDescent="0.25">
      <c r="B37" s="4" t="s">
        <v>7</v>
      </c>
      <c r="C37" s="4">
        <f>+INDEX([1]all_data!$A:$O,MATCH($B37&amp;$D$29,[1]all_data!$N:$N,0),C$3)</f>
        <v>2013</v>
      </c>
      <c r="D37" s="4">
        <f>+INDEX([1]all_data!$A:$O,MATCH($B37&amp;$D$29,[1]all_data!$N:$N,0),D$3)</f>
        <v>13</v>
      </c>
      <c r="E37" s="4">
        <f>+INDEX([1]all_data!$A:$O,MATCH($B37&amp;$D$29,[1]all_data!$N:$N,0),E$3)</f>
        <v>274</v>
      </c>
      <c r="F37" s="4">
        <f>+INDEX([1]all_data!$A:$O,MATCH($B37&amp;$D$29,[1]all_data!$N:$N,0),F$3)</f>
        <v>456</v>
      </c>
      <c r="G37" s="4">
        <f>+INDEX([1]all_data!$A:$O,MATCH($B37&amp;$D$29,[1]all_data!$N:$N,0),G$3)</f>
        <v>60.1</v>
      </c>
      <c r="H37" s="4">
        <f>+INDEX([1]all_data!$A:$O,MATCH($B37&amp;$D$29,[1]all_data!$N:$N,0),H$3)</f>
        <v>82.2</v>
      </c>
      <c r="I37" s="4">
        <f>+INDEX([1]all_data!$A:$O,MATCH($B37&amp;$D$29,[1]all_data!$N:$N,0),I$3)</f>
        <v>5.48</v>
      </c>
      <c r="J37" s="4">
        <f>+INDEX([1]all_data!$A:$O,MATCH($B37&amp;$D$29,[1]all_data!$N:$N,0),J$3)</f>
        <v>3</v>
      </c>
      <c r="K37" s="4">
        <f>+INDEX([1]all_data!$A:$O,MATCH($B37&amp;$D$29,[1]all_data!$N:$N,0),K$3)</f>
        <v>10</v>
      </c>
      <c r="L37" s="4">
        <f>+INDEX([1]all_data!$A:$O,MATCH($B37&amp;$D$29,[1]all_data!$N:$N,0),L$3)</f>
        <v>0</v>
      </c>
      <c r="M37" s="4">
        <f>+COUNTIF([1]all_data!$M:$M,$B37)</f>
        <v>4</v>
      </c>
      <c r="P37" s="5">
        <f>+(J37+J12)/(D37+D12)</f>
        <v>0.42857142857142855</v>
      </c>
      <c r="Q37" s="6">
        <f>+($D12*G12+$D37*G37)/($D12+$D37)</f>
        <v>63.046428571428571</v>
      </c>
      <c r="R37" s="6">
        <f>+($D12*H12+$D37*H37)/($D12+$D37)</f>
        <v>93.021428571428586</v>
      </c>
      <c r="S37" s="7">
        <f>+($D12*I12+$D37*I37)/($D12+$D37)</f>
        <v>6.5460714285714294</v>
      </c>
    </row>
    <row r="38" spans="2:19" x14ac:dyDescent="0.25">
      <c r="B38" t="s">
        <v>8</v>
      </c>
      <c r="C38">
        <f>+INDEX([1]all_data!$A:$O,MATCH($B38&amp;$D$29,[1]all_data!$N:$N,0),C$3)</f>
        <v>2013</v>
      </c>
      <c r="D38">
        <f>+INDEX([1]all_data!$A:$O,MATCH($B38&amp;$D$29,[1]all_data!$N:$N,0),D$3)</f>
        <v>16</v>
      </c>
      <c r="E38">
        <f>+INDEX([1]all_data!$A:$O,MATCH($B38&amp;$D$29,[1]all_data!$N:$N,0),E$3)</f>
        <v>343</v>
      </c>
      <c r="F38">
        <f>+INDEX([1]all_data!$A:$O,MATCH($B38&amp;$D$29,[1]all_data!$N:$N,0),F$3)</f>
        <v>570</v>
      </c>
      <c r="G38">
        <f>+INDEX([1]all_data!$A:$O,MATCH($B38&amp;$D$29,[1]all_data!$N:$N,0),G$3)</f>
        <v>60.2</v>
      </c>
      <c r="H38">
        <f>+INDEX([1]all_data!$A:$O,MATCH($B38&amp;$D$29,[1]all_data!$N:$N,0),H$3)</f>
        <v>87</v>
      </c>
      <c r="I38">
        <f>+INDEX([1]all_data!$A:$O,MATCH($B38&amp;$D$29,[1]all_data!$N:$N,0),I$3)</f>
        <v>6.06</v>
      </c>
      <c r="J38">
        <f>+INDEX([1]all_data!$A:$O,MATCH($B38&amp;$D$29,[1]all_data!$N:$N,0),J$3)</f>
        <v>11</v>
      </c>
      <c r="K38">
        <f>+INDEX([1]all_data!$A:$O,MATCH($B38&amp;$D$29,[1]all_data!$N:$N,0),K$3)</f>
        <v>5</v>
      </c>
      <c r="L38">
        <f>+INDEX([1]all_data!$A:$O,MATCH($B38&amp;$D$29,[1]all_data!$N:$N,0),L$3)</f>
        <v>0</v>
      </c>
      <c r="M38">
        <f>+COUNTIF([1]all_data!$M:$M,$B38)</f>
        <v>5</v>
      </c>
      <c r="P38" s="1">
        <f>+(J38+J13)/(D38+D13)</f>
        <v>0.6875</v>
      </c>
      <c r="Q38" s="3">
        <f>+($D13*G13+$D38*G38)/($D13+$D38)</f>
        <v>57.150000000000006</v>
      </c>
      <c r="R38" s="3">
        <f>+($D13*H13+$D38*H38)/($D13+$D38)</f>
        <v>81.75</v>
      </c>
      <c r="S38" s="2">
        <f>+($D13*I13+$D38*I38)/($D13+$D38)</f>
        <v>5.8599999999999994</v>
      </c>
    </row>
    <row r="39" spans="2:19" x14ac:dyDescent="0.25">
      <c r="B39" t="s">
        <v>9</v>
      </c>
      <c r="C39">
        <f>+INDEX([1]all_data!$A:$O,MATCH($B39&amp;$D$29,[1]all_data!$N:$N,0),C$3)</f>
        <v>2007</v>
      </c>
      <c r="D39">
        <f>+INDEX([1]all_data!$A:$O,MATCH($B39&amp;$D$29,[1]all_data!$N:$N,0),D$3)</f>
        <v>16</v>
      </c>
      <c r="E39">
        <f>+INDEX([1]all_data!$A:$O,MATCH($B39&amp;$D$29,[1]all_data!$N:$N,0),E$3)</f>
        <v>277</v>
      </c>
      <c r="F39">
        <f>+INDEX([1]all_data!$A:$O,MATCH($B39&amp;$D$29,[1]all_data!$N:$N,0),F$3)</f>
        <v>460</v>
      </c>
      <c r="G39">
        <f>+INDEX([1]all_data!$A:$O,MATCH($B39&amp;$D$29,[1]all_data!$N:$N,0),G$3)</f>
        <v>60.2</v>
      </c>
      <c r="H39">
        <f>+INDEX([1]all_data!$A:$O,MATCH($B39&amp;$D$29,[1]all_data!$N:$N,0),H$3)</f>
        <v>82.4</v>
      </c>
      <c r="I39">
        <f>+INDEX([1]all_data!$A:$O,MATCH($B39&amp;$D$29,[1]all_data!$N:$N,0),I$3)</f>
        <v>5.67</v>
      </c>
      <c r="J39">
        <f>+INDEX([1]all_data!$A:$O,MATCH($B39&amp;$D$29,[1]all_data!$N:$N,0),J$3)</f>
        <v>11</v>
      </c>
      <c r="K39">
        <f>+INDEX([1]all_data!$A:$O,MATCH($B39&amp;$D$29,[1]all_data!$N:$N,0),K$3)</f>
        <v>5</v>
      </c>
      <c r="L39">
        <f>+INDEX([1]all_data!$A:$O,MATCH($B39&amp;$D$29,[1]all_data!$N:$N,0),L$3)</f>
        <v>0</v>
      </c>
      <c r="M39">
        <f>+COUNTIF([1]all_data!$M:$M,$B39)</f>
        <v>12</v>
      </c>
      <c r="P39" s="1">
        <f>+(J39+J14)/(D39+D14)</f>
        <v>0.78125</v>
      </c>
      <c r="Q39" s="3">
        <f>+($D14*G14+$D39*G39)/($D14+$D39)</f>
        <v>60.95</v>
      </c>
      <c r="R39" s="3">
        <f>+($D14*H14+$D39*H39)/($D14+$D39)</f>
        <v>87.2</v>
      </c>
      <c r="S39" s="2">
        <f>+($D14*I14+$D39*I39)/($D14+$D39)</f>
        <v>6.2</v>
      </c>
    </row>
    <row r="40" spans="2:19" x14ac:dyDescent="0.25">
      <c r="B40" t="s">
        <v>10</v>
      </c>
      <c r="C40">
        <f>+INDEX([1]all_data!$A:$O,MATCH($B40&amp;$D$29,[1]all_data!$N:$N,0),C$3)</f>
        <v>2003</v>
      </c>
      <c r="D40">
        <f>+INDEX([1]all_data!$A:$O,MATCH($B40&amp;$D$29,[1]all_data!$N:$N,0),D$3)</f>
        <v>11</v>
      </c>
      <c r="E40">
        <f>+INDEX([1]all_data!$A:$O,MATCH($B40&amp;$D$29,[1]all_data!$N:$N,0),E$3)</f>
        <v>205</v>
      </c>
      <c r="F40">
        <f>+INDEX([1]all_data!$A:$O,MATCH($B40&amp;$D$29,[1]all_data!$N:$N,0),F$3)</f>
        <v>356</v>
      </c>
      <c r="G40">
        <f>+INDEX([1]all_data!$A:$O,MATCH($B40&amp;$D$29,[1]all_data!$N:$N,0),G$3)</f>
        <v>57.6</v>
      </c>
      <c r="H40">
        <f>+INDEX([1]all_data!$A:$O,MATCH($B40&amp;$D$29,[1]all_data!$N:$N,0),H$3)</f>
        <v>67.5</v>
      </c>
      <c r="I40">
        <f>+INDEX([1]all_data!$A:$O,MATCH($B40&amp;$D$29,[1]all_data!$N:$N,0),I$3)</f>
        <v>3.91</v>
      </c>
      <c r="J40">
        <f>+INDEX([1]all_data!$A:$O,MATCH($B40&amp;$D$29,[1]all_data!$N:$N,0),J$3)</f>
        <v>2</v>
      </c>
      <c r="K40">
        <f>+INDEX([1]all_data!$A:$O,MATCH($B40&amp;$D$29,[1]all_data!$N:$N,0),K$3)</f>
        <v>9</v>
      </c>
      <c r="L40">
        <f>+INDEX([1]all_data!$A:$O,MATCH($B40&amp;$D$29,[1]all_data!$N:$N,0),L$3)</f>
        <v>0</v>
      </c>
      <c r="M40">
        <f>+COUNTIF([1]all_data!$M:$M,$B40)</f>
        <v>16</v>
      </c>
      <c r="P40" s="1">
        <f>+(J40+J15)/(D40+D15)</f>
        <v>0.37037037037037035</v>
      </c>
      <c r="Q40" s="3">
        <f>+($D15*G15+$D40*G40)/($D15+$D40)</f>
        <v>59.4962962962963</v>
      </c>
      <c r="R40" s="3">
        <f>+($D15*H15+$D40*H40)/($D15+$D40)</f>
        <v>73.07037037037037</v>
      </c>
      <c r="S40" s="2">
        <f>+($D15*I15+$D40*I40)/($D15+$D40)</f>
        <v>4.5262962962962963</v>
      </c>
    </row>
    <row r="41" spans="2:19" x14ac:dyDescent="0.25">
      <c r="B41" t="s">
        <v>11</v>
      </c>
      <c r="C41">
        <f>+INDEX([1]all_data!$A:$O,MATCH($B41&amp;$D$29,[1]all_data!$N:$N,0),C$3)</f>
        <v>2004</v>
      </c>
      <c r="D41">
        <f>+INDEX([1]all_data!$A:$O,MATCH($B41&amp;$D$29,[1]all_data!$N:$N,0),D$3)</f>
        <v>13</v>
      </c>
      <c r="E41">
        <f>+INDEX([1]all_data!$A:$O,MATCH($B41&amp;$D$29,[1]all_data!$N:$N,0),E$3)</f>
        <v>233</v>
      </c>
      <c r="F41">
        <f>+INDEX([1]all_data!$A:$O,MATCH($B41&amp;$D$29,[1]all_data!$N:$N,0),F$3)</f>
        <v>408</v>
      </c>
      <c r="G41">
        <f>+INDEX([1]all_data!$A:$O,MATCH($B41&amp;$D$29,[1]all_data!$N:$N,0),G$3)</f>
        <v>57.1</v>
      </c>
      <c r="H41">
        <f>+INDEX([1]all_data!$A:$O,MATCH($B41&amp;$D$29,[1]all_data!$N:$N,0),H$3)</f>
        <v>74.099999999999994</v>
      </c>
      <c r="I41">
        <f>+INDEX([1]all_data!$A:$O,MATCH($B41&amp;$D$29,[1]all_data!$N:$N,0),I$3)</f>
        <v>4.5999999999999996</v>
      </c>
      <c r="J41">
        <f>+INDEX([1]all_data!$A:$O,MATCH($B41&amp;$D$29,[1]all_data!$N:$N,0),J$3)</f>
        <v>6</v>
      </c>
      <c r="K41">
        <f>+INDEX([1]all_data!$A:$O,MATCH($B41&amp;$D$29,[1]all_data!$N:$N,0),K$3)</f>
        <v>7</v>
      </c>
      <c r="L41">
        <f>+INDEX([1]all_data!$A:$O,MATCH($B41&amp;$D$29,[1]all_data!$N:$N,0),L$3)</f>
        <v>0</v>
      </c>
      <c r="M41">
        <f>+COUNTIF([1]all_data!$M:$M,$B41)</f>
        <v>10</v>
      </c>
      <c r="P41" s="1">
        <f>+(J41+J16)/(D41+D16)</f>
        <v>0.4375</v>
      </c>
      <c r="Q41" s="3">
        <f>+($D16*G16+$D41*G41)/($D16+$D41)</f>
        <v>57.118750000000006</v>
      </c>
      <c r="R41" s="3">
        <f>+($D16*H16+$D41*H41)/($D16+$D41)</f>
        <v>73.387499999999989</v>
      </c>
      <c r="S41" s="2">
        <f>+($D16*I16+$D41*I41)/($D16+$D41)</f>
        <v>4.399375</v>
      </c>
    </row>
    <row r="42" spans="2:19" x14ac:dyDescent="0.25">
      <c r="B42" t="s">
        <v>12</v>
      </c>
      <c r="C42">
        <f>+INDEX([1]all_data!$A:$O,MATCH($B42&amp;$D$29,[1]all_data!$N:$N,0),C$3)</f>
        <v>2007</v>
      </c>
      <c r="D42">
        <f>+INDEX([1]all_data!$A:$O,MATCH($B42&amp;$D$29,[1]all_data!$N:$N,0),D$3)</f>
        <v>16</v>
      </c>
      <c r="E42">
        <f>+INDEX([1]all_data!$A:$O,MATCH($B42&amp;$D$29,[1]all_data!$N:$N,0),E$3)</f>
        <v>297</v>
      </c>
      <c r="F42">
        <f>+INDEX([1]all_data!$A:$O,MATCH($B42&amp;$D$29,[1]all_data!$N:$N,0),F$3)</f>
        <v>467</v>
      </c>
      <c r="G42">
        <f>+INDEX([1]all_data!$A:$O,MATCH($B42&amp;$D$29,[1]all_data!$N:$N,0),G$3)</f>
        <v>63.6</v>
      </c>
      <c r="H42">
        <f>+INDEX([1]all_data!$A:$O,MATCH($B42&amp;$D$29,[1]all_data!$N:$N,0),H$3)</f>
        <v>88.1</v>
      </c>
      <c r="I42">
        <f>+INDEX([1]all_data!$A:$O,MATCH($B42&amp;$D$29,[1]all_data!$N:$N,0),I$3)</f>
        <v>6.3</v>
      </c>
      <c r="J42">
        <f>+INDEX([1]all_data!$A:$O,MATCH($B42&amp;$D$29,[1]all_data!$N:$N,0),J$3)</f>
        <v>7</v>
      </c>
      <c r="K42">
        <f>+INDEX([1]all_data!$A:$O,MATCH($B42&amp;$D$29,[1]all_data!$N:$N,0),K$3)</f>
        <v>9</v>
      </c>
      <c r="L42">
        <f>+INDEX([1]all_data!$A:$O,MATCH($B42&amp;$D$29,[1]all_data!$N:$N,0),L$3)</f>
        <v>0</v>
      </c>
      <c r="M42">
        <f>+COUNTIF([1]all_data!$M:$M,$B42)</f>
        <v>12</v>
      </c>
      <c r="P42" s="1">
        <f>+(J42+J17)/(D42+D17)</f>
        <v>0.42857142857142855</v>
      </c>
      <c r="Q42" s="3">
        <f>+($D17*G17+$D42*G42)/($D17+$D42)</f>
        <v>62.528571428571425</v>
      </c>
      <c r="R42" s="3">
        <f>+($D17*H17+$D42*H42)/($D17+$D42)</f>
        <v>88.195238095238096</v>
      </c>
      <c r="S42" s="2">
        <f>+($D17*I17+$D42*I42)/($D17+$D42)</f>
        <v>6.1833333333333327</v>
      </c>
    </row>
    <row r="43" spans="2:19" x14ac:dyDescent="0.25">
      <c r="B43" t="s">
        <v>13</v>
      </c>
      <c r="C43">
        <f>+INDEX([1]all_data!$A:$O,MATCH($B43&amp;$D$29,[1]all_data!$N:$N,0),C$3)</f>
        <v>2008</v>
      </c>
      <c r="D43">
        <f>+INDEX([1]all_data!$A:$O,MATCH($B43&amp;$D$29,[1]all_data!$N:$N,0),D$3)</f>
        <v>12</v>
      </c>
      <c r="E43">
        <f>+INDEX([1]all_data!$A:$O,MATCH($B43&amp;$D$29,[1]all_data!$N:$N,0),E$3)</f>
        <v>221</v>
      </c>
      <c r="F43">
        <f>+INDEX([1]all_data!$A:$O,MATCH($B43&amp;$D$29,[1]all_data!$N:$N,0),F$3)</f>
        <v>372</v>
      </c>
      <c r="G43">
        <f>+INDEX([1]all_data!$A:$O,MATCH($B43&amp;$D$29,[1]all_data!$N:$N,0),G$3)</f>
        <v>59.4</v>
      </c>
      <c r="H43">
        <f>+INDEX([1]all_data!$A:$O,MATCH($B43&amp;$D$29,[1]all_data!$N:$N,0),H$3)</f>
        <v>70</v>
      </c>
      <c r="I43">
        <f>+INDEX([1]all_data!$A:$O,MATCH($B43&amp;$D$29,[1]all_data!$N:$N,0),I$3)</f>
        <v>3.58</v>
      </c>
      <c r="J43">
        <f>+INDEX([1]all_data!$A:$O,MATCH($B43&amp;$D$29,[1]all_data!$N:$N,0),J$3)</f>
        <v>4</v>
      </c>
      <c r="K43">
        <f>+INDEX([1]all_data!$A:$O,MATCH($B43&amp;$D$29,[1]all_data!$N:$N,0),K$3)</f>
        <v>7</v>
      </c>
      <c r="L43">
        <f>+INDEX([1]all_data!$A:$O,MATCH($B43&amp;$D$29,[1]all_data!$N:$N,0),L$3)</f>
        <v>1</v>
      </c>
      <c r="M43">
        <f>+COUNTIF([1]all_data!$M:$M,$B43)</f>
        <v>11</v>
      </c>
      <c r="P43" s="1">
        <f>+(J43+J18)/(D43+D18)</f>
        <v>0.26666666666666666</v>
      </c>
      <c r="Q43" s="3">
        <f>+($D18*G18+$D43*G43)/($D18+$D43)</f>
        <v>58.779999999999994</v>
      </c>
      <c r="R43" s="3">
        <f>+($D18*H18+$D43*H43)/($D18+$D43)</f>
        <v>67.64</v>
      </c>
      <c r="S43" s="2">
        <f>+($D18*I18+$D43*I43)/($D18+$D43)</f>
        <v>3.4859999999999998</v>
      </c>
    </row>
    <row r="44" spans="2:19" x14ac:dyDescent="0.25">
      <c r="B44" t="s">
        <v>14</v>
      </c>
      <c r="C44">
        <f>+INDEX([1]all_data!$A:$O,MATCH($B44&amp;$D$29,[1]all_data!$N:$N,0),C$3)</f>
        <v>2012</v>
      </c>
      <c r="D44">
        <f>+INDEX([1]all_data!$A:$O,MATCH($B44&amp;$D$29,[1]all_data!$N:$N,0),D$3)</f>
        <v>16</v>
      </c>
      <c r="E44">
        <f>+INDEX([1]all_data!$A:$O,MATCH($B44&amp;$D$29,[1]all_data!$N:$N,0),E$3)</f>
        <v>329</v>
      </c>
      <c r="F44">
        <f>+INDEX([1]all_data!$A:$O,MATCH($B44&amp;$D$29,[1]all_data!$N:$N,0),F$3)</f>
        <v>528</v>
      </c>
      <c r="G44">
        <f>+INDEX([1]all_data!$A:$O,MATCH($B44&amp;$D$29,[1]all_data!$N:$N,0),G$3)</f>
        <v>62.3</v>
      </c>
      <c r="H44">
        <f>+INDEX([1]all_data!$A:$O,MATCH($B44&amp;$D$29,[1]all_data!$N:$N,0),H$3)</f>
        <v>87.4</v>
      </c>
      <c r="I44">
        <f>+INDEX([1]all_data!$A:$O,MATCH($B44&amp;$D$29,[1]all_data!$N:$N,0),I$3)</f>
        <v>5.68</v>
      </c>
      <c r="J44">
        <f>+INDEX([1]all_data!$A:$O,MATCH($B44&amp;$D$29,[1]all_data!$N:$N,0),J$3)</f>
        <v>10</v>
      </c>
      <c r="K44">
        <f>+INDEX([1]all_data!$A:$O,MATCH($B44&amp;$D$29,[1]all_data!$N:$N,0),K$3)</f>
        <v>6</v>
      </c>
      <c r="L44">
        <f>+INDEX([1]all_data!$A:$O,MATCH($B44&amp;$D$29,[1]all_data!$N:$N,0),L$3)</f>
        <v>0</v>
      </c>
      <c r="M44">
        <f>+COUNTIF([1]all_data!$M:$M,$B44)</f>
        <v>7</v>
      </c>
      <c r="P44" s="1">
        <f>+(J44+J19)/(D44+D19)</f>
        <v>0.59375</v>
      </c>
      <c r="Q44" s="3">
        <f>+($D19*G19+$D44*G44)/($D19+$D44)</f>
        <v>60.2</v>
      </c>
      <c r="R44" s="3">
        <f>+($D19*H19+$D44*H44)/($D19+$D44)</f>
        <v>83.9</v>
      </c>
      <c r="S44" s="2">
        <f>+($D19*I19+$D44*I44)/($D19+$D44)</f>
        <v>5.665</v>
      </c>
    </row>
    <row r="45" spans="2:19" x14ac:dyDescent="0.25">
      <c r="B45" t="s">
        <v>15</v>
      </c>
      <c r="C45">
        <f>+INDEX([1]all_data!$A:$O,MATCH($B45&amp;$D$29,[1]all_data!$N:$N,0),C$3)</f>
        <v>2009</v>
      </c>
      <c r="D45">
        <f>+INDEX([1]all_data!$A:$O,MATCH($B45&amp;$D$29,[1]all_data!$N:$N,0),D$3)</f>
        <v>16</v>
      </c>
      <c r="E45">
        <f>+INDEX([1]all_data!$A:$O,MATCH($B45&amp;$D$29,[1]all_data!$N:$N,0),E$3)</f>
        <v>315</v>
      </c>
      <c r="F45">
        <f>+INDEX([1]all_data!$A:$O,MATCH($B45&amp;$D$29,[1]all_data!$N:$N,0),F$3)</f>
        <v>499</v>
      </c>
      <c r="G45">
        <f>+INDEX([1]all_data!$A:$O,MATCH($B45&amp;$D$29,[1]all_data!$N:$N,0),G$3)</f>
        <v>63.1</v>
      </c>
      <c r="H45">
        <f>+INDEX([1]all_data!$A:$O,MATCH($B45&amp;$D$29,[1]all_data!$N:$N,0),H$3)</f>
        <v>88.9</v>
      </c>
      <c r="I45">
        <f>+INDEX([1]all_data!$A:$O,MATCH($B45&amp;$D$29,[1]all_data!$N:$N,0),I$3)</f>
        <v>6.12</v>
      </c>
      <c r="J45">
        <f>+INDEX([1]all_data!$A:$O,MATCH($B45&amp;$D$29,[1]all_data!$N:$N,0),J$3)</f>
        <v>9</v>
      </c>
      <c r="K45">
        <f>+INDEX([1]all_data!$A:$O,MATCH($B45&amp;$D$29,[1]all_data!$N:$N,0),K$3)</f>
        <v>7</v>
      </c>
      <c r="L45">
        <f>+INDEX([1]all_data!$A:$O,MATCH($B45&amp;$D$29,[1]all_data!$N:$N,0),L$3)</f>
        <v>0</v>
      </c>
      <c r="M45">
        <f>+COUNTIF([1]all_data!$M:$M,$B45)</f>
        <v>10</v>
      </c>
      <c r="P45" s="1">
        <f>+(J45+J20)/(D45+D20)</f>
        <v>0.625</v>
      </c>
      <c r="Q45" s="3">
        <f>+($D20*G20+$D45*G45)/($D20+$D45)</f>
        <v>61.55</v>
      </c>
      <c r="R45" s="3">
        <f>+($D20*H20+$D45*H45)/($D20+$D45)</f>
        <v>84.6</v>
      </c>
      <c r="S45" s="2">
        <f>+($D20*I20+$D45*I45)/($D20+$D45)</f>
        <v>5.7050000000000001</v>
      </c>
    </row>
    <row r="46" spans="2:19" x14ac:dyDescent="0.25">
      <c r="B46" t="s">
        <v>16</v>
      </c>
      <c r="C46">
        <f>+INDEX([1]all_data!$A:$O,MATCH($B46&amp;$D$29,[1]all_data!$N:$N,0),C$3)</f>
        <v>2014</v>
      </c>
      <c r="D46">
        <f>+INDEX([1]all_data!$A:$O,MATCH($B46&amp;$D$29,[1]all_data!$N:$N,0),D$3)</f>
        <v>2</v>
      </c>
      <c r="E46">
        <f>+INDEX([1]all_data!$A:$O,MATCH($B46&amp;$D$29,[1]all_data!$N:$N,0),E$3)</f>
        <v>45</v>
      </c>
      <c r="F46">
        <f>+INDEX([1]all_data!$A:$O,MATCH($B46&amp;$D$29,[1]all_data!$N:$N,0),F$3)</f>
        <v>77</v>
      </c>
      <c r="G46">
        <f>+INDEX([1]all_data!$A:$O,MATCH($B46&amp;$D$29,[1]all_data!$N:$N,0),G$3)</f>
        <v>58.4</v>
      </c>
      <c r="H46">
        <f>+INDEX([1]all_data!$A:$O,MATCH($B46&amp;$D$29,[1]all_data!$N:$N,0),H$3)</f>
        <v>72.2</v>
      </c>
      <c r="I46">
        <f>+INDEX([1]all_data!$A:$O,MATCH($B46&amp;$D$29,[1]all_data!$N:$N,0),I$3)</f>
        <v>4.63</v>
      </c>
      <c r="J46">
        <f>+INDEX([1]all_data!$A:$O,MATCH($B46&amp;$D$29,[1]all_data!$N:$N,0),J$3)</f>
        <v>2</v>
      </c>
      <c r="K46">
        <f>+INDEX([1]all_data!$A:$O,MATCH($B46&amp;$D$29,[1]all_data!$N:$N,0),K$3)</f>
        <v>0</v>
      </c>
      <c r="L46">
        <f>+INDEX([1]all_data!$A:$O,MATCH($B46&amp;$D$29,[1]all_data!$N:$N,0),L$3)</f>
        <v>0</v>
      </c>
      <c r="M46">
        <f>+COUNTIF([1]all_data!$M:$M,$B46)</f>
        <v>5</v>
      </c>
      <c r="P46" s="1">
        <f>+(J46+J21)/(D46+D21)</f>
        <v>0.2</v>
      </c>
      <c r="Q46" s="3">
        <f>+($D21*G21+$D46*G46)/($D21+$D46)</f>
        <v>55.04</v>
      </c>
      <c r="R46" s="3">
        <f>+($D21*H21+$D46*H46)/($D21+$D46)</f>
        <v>77</v>
      </c>
      <c r="S46" s="2">
        <f>+($D21*I21+$D46*I46)/($D21+$D46)</f>
        <v>5.2460000000000004</v>
      </c>
    </row>
    <row r="47" spans="2:19" x14ac:dyDescent="0.25">
      <c r="B47" t="s">
        <v>17</v>
      </c>
      <c r="C47">
        <f>+INDEX([1]all_data!$A:$O,MATCH($B47&amp;$D$29,[1]all_data!$N:$N,0),C$3)</f>
        <v>2015</v>
      </c>
      <c r="D47">
        <f>+INDEX([1]all_data!$A:$O,MATCH($B47&amp;$D$29,[1]all_data!$N:$N,0),D$3)</f>
        <v>16</v>
      </c>
      <c r="E47">
        <f>+INDEX([1]all_data!$A:$O,MATCH($B47&amp;$D$29,[1]all_data!$N:$N,0),E$3)</f>
        <v>350</v>
      </c>
      <c r="F47">
        <f>+INDEX([1]all_data!$A:$O,MATCH($B47&amp;$D$29,[1]all_data!$N:$N,0),F$3)</f>
        <v>573</v>
      </c>
      <c r="G47">
        <f>+INDEX([1]all_data!$A:$O,MATCH($B47&amp;$D$29,[1]all_data!$N:$N,0),G$3)</f>
        <v>61.1</v>
      </c>
      <c r="H47">
        <f>+INDEX([1]all_data!$A:$O,MATCH($B47&amp;$D$29,[1]all_data!$N:$N,0),H$3)</f>
        <v>91.1</v>
      </c>
      <c r="I47">
        <f>+INDEX([1]all_data!$A:$O,MATCH($B47&amp;$D$29,[1]all_data!$N:$N,0),I$3)</f>
        <v>6.31</v>
      </c>
      <c r="J47">
        <f>+INDEX([1]all_data!$A:$O,MATCH($B47&amp;$D$29,[1]all_data!$N:$N,0),J$3)</f>
        <v>7</v>
      </c>
      <c r="K47">
        <f>+INDEX([1]all_data!$A:$O,MATCH($B47&amp;$D$29,[1]all_data!$N:$N,0),K$3)</f>
        <v>9</v>
      </c>
      <c r="L47">
        <f>+INDEX([1]all_data!$A:$O,MATCH($B47&amp;$D$29,[1]all_data!$N:$N,0),L$3)</f>
        <v>0</v>
      </c>
      <c r="M47">
        <f>+COUNTIF([1]all_data!$M:$M,$B47)</f>
        <v>4</v>
      </c>
      <c r="P47" s="1">
        <f>+(J47+J22)/(D47+D22)</f>
        <v>0.3125</v>
      </c>
      <c r="Q47" s="3">
        <f>+($D22*G22+$D47*G47)/($D22+$D47)</f>
        <v>59.6</v>
      </c>
      <c r="R47" s="3">
        <f>+($D22*H22+$D47*H47)/($D22+$D47)</f>
        <v>83.85</v>
      </c>
      <c r="S47" s="2">
        <f>+($D22*I22+$D47*I47)/($D22+$D47)</f>
        <v>5.5649999999999995</v>
      </c>
    </row>
    <row r="48" spans="2:19" x14ac:dyDescent="0.25">
      <c r="B48" t="s">
        <v>18</v>
      </c>
      <c r="C48">
        <f>+INDEX([1]all_data!$A:$O,MATCH($B48&amp;$D$29,[1]all_data!$N:$N,0),C$3)</f>
        <v>2003</v>
      </c>
      <c r="D48">
        <f>+INDEX([1]all_data!$A:$O,MATCH($B48&amp;$D$29,[1]all_data!$N:$N,0),D$3)</f>
        <v>11</v>
      </c>
      <c r="E48">
        <f>+INDEX([1]all_data!$A:$O,MATCH($B48&amp;$D$29,[1]all_data!$N:$N,0),E$3)</f>
        <v>167</v>
      </c>
      <c r="F48">
        <f>+INDEX([1]all_data!$A:$O,MATCH($B48&amp;$D$29,[1]all_data!$N:$N,0),F$3)</f>
        <v>295</v>
      </c>
      <c r="G48">
        <f>+INDEX([1]all_data!$A:$O,MATCH($B48&amp;$D$29,[1]all_data!$N:$N,0),G$3)</f>
        <v>56.6</v>
      </c>
      <c r="H48">
        <f>+INDEX([1]all_data!$A:$O,MATCH($B48&amp;$D$29,[1]all_data!$N:$N,0),H$3)</f>
        <v>69.5</v>
      </c>
      <c r="I48">
        <f>+INDEX([1]all_data!$A:$O,MATCH($B48&amp;$D$29,[1]all_data!$N:$N,0),I$3)</f>
        <v>4.9000000000000004</v>
      </c>
      <c r="J48">
        <f>+INDEX([1]all_data!$A:$O,MATCH($B48&amp;$D$29,[1]all_data!$N:$N,0),J$3)</f>
        <v>3</v>
      </c>
      <c r="K48">
        <f>+INDEX([1]all_data!$A:$O,MATCH($B48&amp;$D$29,[1]all_data!$N:$N,0),K$3)</f>
        <v>8</v>
      </c>
      <c r="L48">
        <f>+INDEX([1]all_data!$A:$O,MATCH($B48&amp;$D$29,[1]all_data!$N:$N,0),L$3)</f>
        <v>0</v>
      </c>
      <c r="M48">
        <f>+COUNTIF([1]all_data!$M:$M,$B48)</f>
        <v>6</v>
      </c>
      <c r="P48" s="1">
        <f>+(J48+J23)/(D48+D23)</f>
        <v>0.25925925925925924</v>
      </c>
      <c r="Q48" s="3">
        <f>+($D23*G23+$D48*G48)/($D23+$D48)</f>
        <v>54.170370370370364</v>
      </c>
      <c r="R48" s="3">
        <f>+($D23*H23+$D48*H48)/($D23+$D48)</f>
        <v>65.529629629629625</v>
      </c>
      <c r="S48" s="2">
        <f>+($D23*I23+$D48*I48)/($D23+$D48)</f>
        <v>3.9162962962962968</v>
      </c>
    </row>
    <row r="49" spans="2:19" x14ac:dyDescent="0.25">
      <c r="B49" t="s">
        <v>36</v>
      </c>
      <c r="C49">
        <f>+INDEX([1]all_data!$A:$O,MATCH($B49&amp;$D$29,[1]all_data!$N:$N,0),C$3)</f>
        <v>2012</v>
      </c>
      <c r="D49">
        <f>+INDEX([1]all_data!$A:$O,MATCH($B49&amp;$D$29,[1]all_data!$N:$N,0),D$3)</f>
        <v>16</v>
      </c>
      <c r="E49">
        <f>+INDEX([1]all_data!$A:$O,MATCH($B49&amp;$D$29,[1]all_data!$N:$N,0),E$3)</f>
        <v>280</v>
      </c>
      <c r="F49">
        <f>+INDEX([1]all_data!$A:$O,MATCH($B49&amp;$D$29,[1]all_data!$N:$N,0),F$3)</f>
        <v>485</v>
      </c>
      <c r="G49">
        <f>+INDEX([1]all_data!$A:$O,MATCH($B49&amp;$D$29,[1]all_data!$N:$N,0),G$3)</f>
        <v>57.7</v>
      </c>
      <c r="H49">
        <f>+INDEX([1]all_data!$A:$O,MATCH($B49&amp;$D$29,[1]all_data!$N:$N,0),H$3)</f>
        <v>86.2</v>
      </c>
      <c r="I49">
        <f>+INDEX([1]all_data!$A:$O,MATCH($B49&amp;$D$29,[1]all_data!$N:$N,0),I$3)</f>
        <v>6.65</v>
      </c>
      <c r="J49">
        <f>+INDEX([1]all_data!$A:$O,MATCH($B49&amp;$D$29,[1]all_data!$N:$N,0),J$3)</f>
        <v>7</v>
      </c>
      <c r="K49">
        <f>+INDEX([1]all_data!$A:$O,MATCH($B49&amp;$D$29,[1]all_data!$N:$N,0),K$3)</f>
        <v>9</v>
      </c>
      <c r="L49">
        <f>+INDEX([1]all_data!$A:$O,MATCH($B49&amp;$D$29,[1]all_data!$N:$N,0),L$3)</f>
        <v>0</v>
      </c>
      <c r="M49">
        <f>+COUNTIF([1]all_data!$M:$M,$B49)</f>
        <v>7</v>
      </c>
      <c r="P49" s="1">
        <f t="shared" ref="P49:P52" si="13">+(J49+J24)/(D49+D24)</f>
        <v>0.40625</v>
      </c>
      <c r="Q49" s="3">
        <f t="shared" ref="Q49:S49" si="14">+($D24*G24+$D49*G49)/($D24+$D49)</f>
        <v>58.85</v>
      </c>
      <c r="R49" s="3">
        <f t="shared" si="14"/>
        <v>85.35</v>
      </c>
      <c r="S49" s="2">
        <f t="shared" si="14"/>
        <v>6.4450000000000003</v>
      </c>
    </row>
    <row r="50" spans="2:19" x14ac:dyDescent="0.25">
      <c r="B50" t="s">
        <v>37</v>
      </c>
      <c r="C50">
        <f>+INDEX([1]all_data!$A:$O,MATCH($B50&amp;$D$29,[1]all_data!$N:$N,0),C$3)</f>
        <v>2016</v>
      </c>
      <c r="D50">
        <f>+INDEX([1]all_data!$A:$O,MATCH($B50&amp;$D$29,[1]all_data!$N:$N,0),D$3)</f>
        <v>16</v>
      </c>
      <c r="E50">
        <f>+INDEX([1]all_data!$A:$O,MATCH($B50&amp;$D$29,[1]all_data!$N:$N,0),E$3)</f>
        <v>345</v>
      </c>
      <c r="F50">
        <f>+INDEX([1]all_data!$A:$O,MATCH($B50&amp;$D$29,[1]all_data!$N:$N,0),F$3)</f>
        <v>567</v>
      </c>
      <c r="G50">
        <f>+INDEX([1]all_data!$A:$O,MATCH($B50&amp;$D$29,[1]all_data!$N:$N,0),G$3)</f>
        <v>60.8</v>
      </c>
      <c r="H50">
        <f>+INDEX([1]all_data!$A:$O,MATCH($B50&amp;$D$29,[1]all_data!$N:$N,0),H$3)</f>
        <v>86.1</v>
      </c>
      <c r="I50">
        <f>+INDEX([1]all_data!$A:$O,MATCH($B50&amp;$D$29,[1]all_data!$N:$N,0),I$3)</f>
        <v>5.98</v>
      </c>
      <c r="J50">
        <f>+INDEX([1]all_data!$A:$O,MATCH($B50&amp;$D$29,[1]all_data!$N:$N,0),J$3)</f>
        <v>9</v>
      </c>
      <c r="K50">
        <f>+INDEX([1]all_data!$A:$O,MATCH($B50&amp;$D$29,[1]all_data!$N:$N,0),K$3)</f>
        <v>7</v>
      </c>
      <c r="L50">
        <f>+INDEX([1]all_data!$A:$O,MATCH($B50&amp;$D$29,[1]all_data!$N:$N,0),L$3)</f>
        <v>0</v>
      </c>
      <c r="M50">
        <f>+COUNTIF([1]all_data!$M:$M,$B50)</f>
        <v>3</v>
      </c>
      <c r="P50" s="1">
        <f t="shared" si="13"/>
        <v>0.46875</v>
      </c>
      <c r="Q50" s="3">
        <f t="shared" ref="Q50:S50" si="15">+($D25*G25+$D50*G50)/($D25+$D50)</f>
        <v>59.55</v>
      </c>
      <c r="R50" s="3">
        <f t="shared" si="15"/>
        <v>85.15</v>
      </c>
      <c r="S50" s="2">
        <f t="shared" si="15"/>
        <v>6.2100000000000009</v>
      </c>
    </row>
    <row r="51" spans="2:19" x14ac:dyDescent="0.25">
      <c r="B51" t="s">
        <v>38</v>
      </c>
      <c r="C51">
        <f>+INDEX([1]all_data!$A:$O,MATCH($B51&amp;$D$29,[1]all_data!$N:$N,0),C$3)</f>
        <v>2016</v>
      </c>
      <c r="D51">
        <f>+INDEX([1]all_data!$A:$O,MATCH($B51&amp;$D$29,[1]all_data!$N:$N,0),D$3)</f>
        <v>15</v>
      </c>
      <c r="E51">
        <f>+INDEX([1]all_data!$A:$O,MATCH($B51&amp;$D$29,[1]all_data!$N:$N,0),E$3)</f>
        <v>276</v>
      </c>
      <c r="F51">
        <f>+INDEX([1]all_data!$A:$O,MATCH($B51&amp;$D$29,[1]all_data!$N:$N,0),F$3)</f>
        <v>451</v>
      </c>
      <c r="G51">
        <f>+INDEX([1]all_data!$A:$O,MATCH($B51&amp;$D$29,[1]all_data!$N:$N,0),G$3)</f>
        <v>61.2</v>
      </c>
      <c r="H51">
        <f>+INDEX([1]all_data!$A:$O,MATCH($B51&amp;$D$29,[1]all_data!$N:$N,0),H$3)</f>
        <v>95.6</v>
      </c>
      <c r="I51">
        <f>+INDEX([1]all_data!$A:$O,MATCH($B51&amp;$D$29,[1]all_data!$N:$N,0),I$3)</f>
        <v>7.14</v>
      </c>
      <c r="J51">
        <f>+INDEX([1]all_data!$A:$O,MATCH($B51&amp;$D$29,[1]all_data!$N:$N,0),J$3)</f>
        <v>8</v>
      </c>
      <c r="K51">
        <f>+INDEX([1]all_data!$A:$O,MATCH($B51&amp;$D$29,[1]all_data!$N:$N,0),K$3)</f>
        <v>7</v>
      </c>
      <c r="L51">
        <f>+INDEX([1]all_data!$A:$O,MATCH($B51&amp;$D$29,[1]all_data!$N:$N,0),L$3)</f>
        <v>0</v>
      </c>
      <c r="M51">
        <f>+COUNTIF([1]all_data!$M:$M,$B51)</f>
        <v>3</v>
      </c>
      <c r="P51" s="1">
        <f t="shared" si="13"/>
        <v>0.40740740740740738</v>
      </c>
      <c r="Q51" s="3">
        <f t="shared" ref="Q51:S51" si="16">+($D26*G26+$D51*G51)/($D26+$D51)</f>
        <v>61.644444444444446</v>
      </c>
      <c r="R51" s="3">
        <f t="shared" si="16"/>
        <v>93.777777777777771</v>
      </c>
      <c r="S51" s="2">
        <f t="shared" si="16"/>
        <v>6.6777777777777771</v>
      </c>
    </row>
    <row r="52" spans="2:19" x14ac:dyDescent="0.25">
      <c r="B52" t="s">
        <v>19</v>
      </c>
      <c r="C52">
        <f>+INDEX([1]all_data!$A:$O,MATCH($B52&amp;$D$29,[1]all_data!$N:$N,0),C$3)</f>
        <v>2006</v>
      </c>
      <c r="D52">
        <f>+INDEX([1]all_data!$A:$O,MATCH($B52&amp;$D$29,[1]all_data!$N:$N,0),D$3)</f>
        <v>16</v>
      </c>
      <c r="E52">
        <f>+INDEX([1]all_data!$A:$O,MATCH($B52&amp;$D$29,[1]all_data!$N:$N,0),E$3)</f>
        <v>268</v>
      </c>
      <c r="F52">
        <f>+INDEX([1]all_data!$A:$O,MATCH($B52&amp;$D$29,[1]all_data!$N:$N,0),F$3)</f>
        <v>429</v>
      </c>
      <c r="G52">
        <f>+INDEX([1]all_data!$A:$O,MATCH($B52&amp;$D$29,[1]all_data!$N:$N,0),G$3)</f>
        <v>62.5</v>
      </c>
      <c r="H52">
        <f>+INDEX([1]all_data!$A:$O,MATCH($B52&amp;$D$29,[1]all_data!$N:$N,0),H$3)</f>
        <v>84.9</v>
      </c>
      <c r="I52">
        <f>+INDEX([1]all_data!$A:$O,MATCH($B52&amp;$D$29,[1]all_data!$N:$N,0),I$3)</f>
        <v>5.19</v>
      </c>
      <c r="J52">
        <f>+INDEX([1]all_data!$A:$O,MATCH($B52&amp;$D$29,[1]all_data!$N:$N,0),J$3)</f>
        <v>7</v>
      </c>
      <c r="K52">
        <f>+INDEX([1]all_data!$A:$O,MATCH($B52&amp;$D$29,[1]all_data!$N:$N,0),K$3)</f>
        <v>9</v>
      </c>
      <c r="L52">
        <f>+INDEX([1]all_data!$A:$O,MATCH($B52&amp;$D$29,[1]all_data!$N:$N,0),L$3)</f>
        <v>0</v>
      </c>
      <c r="M52">
        <f>+COUNTIF([1]all_data!$M:$M,$B52)</f>
        <v>4</v>
      </c>
      <c r="P52" s="1">
        <f t="shared" si="13"/>
        <v>0.33333333333333331</v>
      </c>
      <c r="Q52" s="3">
        <f t="shared" ref="Q52:S52" si="17">+($D27*G27+$D52*G52)/($D27+$D52)</f>
        <v>58.199999999999996</v>
      </c>
      <c r="R52" s="3">
        <f t="shared" si="17"/>
        <v>78.233333333333334</v>
      </c>
      <c r="S52" s="2">
        <f t="shared" si="17"/>
        <v>4.6966666666666663</v>
      </c>
    </row>
    <row r="54" spans="2:19" x14ac:dyDescent="0.25">
      <c r="C54" t="s">
        <v>30</v>
      </c>
      <c r="D54">
        <v>2</v>
      </c>
    </row>
    <row r="55" spans="2:19" x14ac:dyDescent="0.25">
      <c r="B55" t="s">
        <v>0</v>
      </c>
      <c r="C55">
        <f>+INDEX([1]all_data!$A:$O,MATCH($B55&amp;$D$54,[1]all_data!$N:$N,0),C$3)</f>
        <v>2001</v>
      </c>
      <c r="D55">
        <f>+INDEX([1]all_data!$A:$O,MATCH($B55&amp;$D$54,[1]all_data!$N:$N,0),D$3)</f>
        <v>3</v>
      </c>
      <c r="E55">
        <f>+INDEX([1]all_data!$A:$O,MATCH($B55&amp;$D$54,[1]all_data!$N:$N,0),E$3)</f>
        <v>45</v>
      </c>
      <c r="F55">
        <f>+INDEX([1]all_data!$A:$O,MATCH($B55&amp;$D$54,[1]all_data!$N:$N,0),F$3)</f>
        <v>88</v>
      </c>
      <c r="G55">
        <f>+INDEX([1]all_data!$A:$O,MATCH($B55&amp;$D$54,[1]all_data!$N:$N,0),G$3)</f>
        <v>51.1</v>
      </c>
      <c r="H55">
        <f>+INDEX([1]all_data!$A:$O,MATCH($B55&amp;$D$54,[1]all_data!$N:$N,0),H$3)</f>
        <v>57.7</v>
      </c>
      <c r="I55">
        <f>+INDEX([1]all_data!$A:$O,MATCH($B55&amp;$D$54,[1]all_data!$N:$N,0),I$3)</f>
        <v>2.97</v>
      </c>
      <c r="J55">
        <f>+INDEX([1]all_data!$A:$O,MATCH($B55&amp;$D$54,[1]all_data!$N:$N,0),J$3)</f>
        <v>0</v>
      </c>
      <c r="K55">
        <f>+INDEX([1]all_data!$A:$O,MATCH($B55&amp;$D$54,[1]all_data!$N:$N,0),K$3)</f>
        <v>3</v>
      </c>
      <c r="L55">
        <f>+INDEX([1]all_data!$A:$O,MATCH($B55&amp;$D$54,[1]all_data!$N:$N,0),L$3)</f>
        <v>0</v>
      </c>
      <c r="M55">
        <f>+COUNTIF([1]all_data!$M:$M,$B55)</f>
        <v>3</v>
      </c>
      <c r="P55" s="1">
        <f>+(J30+J5+J55)/(D30+D5+D55)</f>
        <v>0.19047619047619047</v>
      </c>
      <c r="Q55" s="3">
        <f>+($D5*G5+$D30*G30+$D55*G55)/($D5+$D30+$D55)</f>
        <v>48.142857142857146</v>
      </c>
      <c r="R55" s="3">
        <f>+($D5*H5+$D30*H30+$D55*H55)/($D5+$D30+$D55)</f>
        <v>49.042857142857144</v>
      </c>
      <c r="S55" s="2">
        <f>+($D5*I5+$D30*I30+$D55*I55)/($D5+$D30+$D55)</f>
        <v>2.6314285714285717</v>
      </c>
    </row>
    <row r="56" spans="2:19" x14ac:dyDescent="0.25">
      <c r="B56" t="s">
        <v>1</v>
      </c>
      <c r="C56">
        <f>+INDEX([1]all_data!$A:$O,MATCH($B56&amp;$D$54,[1]all_data!$N:$N,0),C$3)</f>
        <v>2000</v>
      </c>
      <c r="D56">
        <f>+INDEX([1]all_data!$A:$O,MATCH($B56&amp;$D$54,[1]all_data!$N:$N,0),D$3)</f>
        <v>16</v>
      </c>
      <c r="E56">
        <f>+INDEX([1]all_data!$A:$O,MATCH($B56&amp;$D$54,[1]all_data!$N:$N,0),E$3)</f>
        <v>357</v>
      </c>
      <c r="F56">
        <f>+INDEX([1]all_data!$A:$O,MATCH($B56&amp;$D$54,[1]all_data!$N:$N,0),F$3)</f>
        <v>571</v>
      </c>
      <c r="G56">
        <f>+INDEX([1]all_data!$A:$O,MATCH($B56&amp;$D$54,[1]all_data!$N:$N,0),G$3)</f>
        <v>62.5</v>
      </c>
      <c r="H56">
        <f>+INDEX([1]all_data!$A:$O,MATCH($B56&amp;$D$54,[1]all_data!$N:$N,0),H$3)</f>
        <v>94.7</v>
      </c>
      <c r="I56">
        <f>+INDEX([1]all_data!$A:$O,MATCH($B56&amp;$D$54,[1]all_data!$N:$N,0),I$3)</f>
        <v>7.22</v>
      </c>
      <c r="J56">
        <f>+INDEX([1]all_data!$A:$O,MATCH($B56&amp;$D$54,[1]all_data!$N:$N,0),J$3)</f>
        <v>10</v>
      </c>
      <c r="K56">
        <f>+INDEX([1]all_data!$A:$O,MATCH($B56&amp;$D$54,[1]all_data!$N:$N,0),K$3)</f>
        <v>6</v>
      </c>
      <c r="L56">
        <f>+INDEX([1]all_data!$A:$O,MATCH($B56&amp;$D$54,[1]all_data!$N:$N,0),L$3)</f>
        <v>0</v>
      </c>
      <c r="M56">
        <f>+COUNTIF([1]all_data!$M:$M,$B56)</f>
        <v>17</v>
      </c>
      <c r="P56" s="1">
        <f>+(J31+J6+J56)/(D31+D6+D56)</f>
        <v>0.54166666666666663</v>
      </c>
      <c r="Q56" s="3">
        <f>+($D6*G6+$D31*G31+$D56*G56)/($D6+$D31+$D56)</f>
        <v>60.433333333333337</v>
      </c>
      <c r="R56" s="3">
        <f>+($D6*H6+$D31*H31+$D56*H56)/($D6+$D31+$D56)</f>
        <v>85.533333333333346</v>
      </c>
      <c r="S56" s="2">
        <f>+($D6*I6+$D31*I31+$D56*I56)/($D6+$D31+$D56)</f>
        <v>6.3733333333333322</v>
      </c>
    </row>
    <row r="57" spans="2:19" s="4" customFormat="1" x14ac:dyDescent="0.25">
      <c r="B57" s="4" t="s">
        <v>2</v>
      </c>
      <c r="C57" s="4">
        <f>+INDEX([1]all_data!$A:$O,MATCH($B57&amp;$D$54,[1]all_data!$N:$N,0),C$3)</f>
        <v>2014</v>
      </c>
      <c r="D57" s="4">
        <f>+INDEX([1]all_data!$A:$O,MATCH($B57&amp;$D$54,[1]all_data!$N:$N,0),D$3)</f>
        <v>16</v>
      </c>
      <c r="E57" s="4">
        <f>+INDEX([1]all_data!$A:$O,MATCH($B57&amp;$D$54,[1]all_data!$N:$N,0),E$3)</f>
        <v>289</v>
      </c>
      <c r="F57" s="4">
        <f>+INDEX([1]all_data!$A:$O,MATCH($B57&amp;$D$54,[1]all_data!$N:$N,0),F$3)</f>
        <v>478</v>
      </c>
      <c r="G57" s="4">
        <f>+INDEX([1]all_data!$A:$O,MATCH($B57&amp;$D$54,[1]all_data!$N:$N,0),G$3)</f>
        <v>60.5</v>
      </c>
      <c r="H57" s="4">
        <f>+INDEX([1]all_data!$A:$O,MATCH($B57&amp;$D$54,[1]all_data!$N:$N,0),H$3)</f>
        <v>86.4</v>
      </c>
      <c r="I57" s="4">
        <f>+INDEX([1]all_data!$A:$O,MATCH($B57&amp;$D$54,[1]all_data!$N:$N,0),I$3)</f>
        <v>5.58</v>
      </c>
      <c r="J57" s="4">
        <f>+INDEX([1]all_data!$A:$O,MATCH($B57&amp;$D$54,[1]all_data!$N:$N,0),J$3)</f>
        <v>8</v>
      </c>
      <c r="K57" s="4">
        <f>+INDEX([1]all_data!$A:$O,MATCH($B57&amp;$D$54,[1]all_data!$N:$N,0),K$3)</f>
        <v>8</v>
      </c>
      <c r="L57" s="4">
        <f>+INDEX([1]all_data!$A:$O,MATCH($B57&amp;$D$54,[1]all_data!$N:$N,0),L$3)</f>
        <v>0</v>
      </c>
      <c r="M57" s="4">
        <f>+COUNTIF([1]all_data!$M:$M,$B57)</f>
        <v>5</v>
      </c>
      <c r="P57" s="5">
        <f>+(J32+J7+J57)/(D32+D7+D57)</f>
        <v>0.64102564102564108</v>
      </c>
      <c r="Q57" s="6">
        <f>+($D7*G7+$D32*G32+$D57*G57)/($D7+$D32+$D57)</f>
        <v>59.979487179487172</v>
      </c>
      <c r="R57" s="6">
        <f>+($D7*H7+$D32*H32+$D57*H57)/($D7+$D32+$D57)</f>
        <v>90.669230769230765</v>
      </c>
      <c r="S57" s="7">
        <f>+($D7*I7+$D32*I32+$D57*I57)/($D7+$D32+$D57)</f>
        <v>6.3725641025641027</v>
      </c>
    </row>
    <row r="58" spans="2:19" x14ac:dyDescent="0.25">
      <c r="B58" t="s">
        <v>3</v>
      </c>
      <c r="C58">
        <f>+INDEX([1]all_data!$A:$O,MATCH($B58&amp;$D$54,[1]all_data!$N:$N,0),C$3)</f>
        <v>2006</v>
      </c>
      <c r="D58">
        <f>+INDEX([1]all_data!$A:$O,MATCH($B58&amp;$D$54,[1]all_data!$N:$N,0),D$3)</f>
        <v>16</v>
      </c>
      <c r="E58">
        <f>+INDEX([1]all_data!$A:$O,MATCH($B58&amp;$D$54,[1]all_data!$N:$N,0),E$3)</f>
        <v>301</v>
      </c>
      <c r="F58">
        <f>+INDEX([1]all_data!$A:$O,MATCH($B58&amp;$D$54,[1]all_data!$N:$N,0),F$3)</f>
        <v>522</v>
      </c>
      <c r="G58">
        <f>+INDEX([1]all_data!$A:$O,MATCH($B58&amp;$D$54,[1]all_data!$N:$N,0),G$3)</f>
        <v>57.7</v>
      </c>
      <c r="H58">
        <f>+INDEX([1]all_data!$A:$O,MATCH($B58&amp;$D$54,[1]all_data!$N:$N,0),H$3)</f>
        <v>77</v>
      </c>
      <c r="I58">
        <f>+INDEX([1]all_data!$A:$O,MATCH($B58&amp;$D$54,[1]all_data!$N:$N,0),I$3)</f>
        <v>4.99</v>
      </c>
      <c r="J58">
        <f>+INDEX([1]all_data!$A:$O,MATCH($B58&amp;$D$54,[1]all_data!$N:$N,0),J$3)</f>
        <v>8</v>
      </c>
      <c r="K58">
        <f>+INDEX([1]all_data!$A:$O,MATCH($B58&amp;$D$54,[1]all_data!$N:$N,0),K$3)</f>
        <v>8</v>
      </c>
      <c r="L58">
        <f>+INDEX([1]all_data!$A:$O,MATCH($B58&amp;$D$54,[1]all_data!$N:$N,0),L$3)</f>
        <v>0</v>
      </c>
      <c r="M58">
        <f>+COUNTIF([1]all_data!$M:$M,$B58)</f>
        <v>14</v>
      </c>
      <c r="P58" s="1">
        <f>+(J33+J8+J58)/(D33+D8+D58)</f>
        <v>0.51282051282051277</v>
      </c>
      <c r="Q58" s="3">
        <f>+($D8*G8+$D33*G33+$D58*G58)/($D8+$D33+$D58)</f>
        <v>53.984615384615388</v>
      </c>
      <c r="R58" s="3">
        <f>+($D8*H8+$D33*H33+$D58*H58)/($D8+$D33+$D58)</f>
        <v>72.671794871794873</v>
      </c>
      <c r="S58" s="2">
        <f>+($D8*I8+$D33*I33+$D58*I58)/($D8+$D33+$D58)</f>
        <v>4.9330769230769231</v>
      </c>
    </row>
    <row r="59" spans="2:19" s="4" customFormat="1" x14ac:dyDescent="0.25">
      <c r="B59" s="4" t="s">
        <v>4</v>
      </c>
      <c r="C59" s="4">
        <f>+INDEX([1]all_data!$A:$O,MATCH($B59&amp;$D$54,[1]all_data!$N:$N,0),C$3)</f>
        <v>2017</v>
      </c>
      <c r="D59" s="4">
        <f>+INDEX([1]all_data!$A:$O,MATCH($B59&amp;$D$54,[1]all_data!$N:$N,0),D$3)</f>
        <v>9</v>
      </c>
      <c r="E59" s="4">
        <f>+INDEX([1]all_data!$A:$O,MATCH($B59&amp;$D$54,[1]all_data!$N:$N,0),E$3)</f>
        <v>163</v>
      </c>
      <c r="F59" s="4">
        <f>+INDEX([1]all_data!$A:$O,MATCH($B59&amp;$D$54,[1]all_data!$N:$N,0),F$3)</f>
        <v>254</v>
      </c>
      <c r="G59" s="4">
        <f>+INDEX([1]all_data!$A:$O,MATCH($B59&amp;$D$54,[1]all_data!$N:$N,0),G$3)</f>
        <v>64.2</v>
      </c>
      <c r="H59" s="4">
        <f>+INDEX([1]all_data!$A:$O,MATCH($B59&amp;$D$54,[1]all_data!$N:$N,0),H$3)</f>
        <v>91.4</v>
      </c>
      <c r="I59" s="4">
        <f>+INDEX([1]all_data!$A:$O,MATCH($B59&amp;$D$54,[1]all_data!$N:$N,0),I$3)</f>
        <v>5.71</v>
      </c>
      <c r="J59" s="4">
        <f>+INDEX([1]all_data!$A:$O,MATCH($B59&amp;$D$54,[1]all_data!$N:$N,0),J$3)</f>
        <v>5</v>
      </c>
      <c r="K59" s="4">
        <f>+INDEX([1]all_data!$A:$O,MATCH($B59&amp;$D$54,[1]all_data!$N:$N,0),K$3)</f>
        <v>4</v>
      </c>
      <c r="L59" s="4">
        <f>+INDEX([1]all_data!$A:$O,MATCH($B59&amp;$D$54,[1]all_data!$N:$N,0),L$3)</f>
        <v>0</v>
      </c>
      <c r="M59" s="4">
        <f>+COUNTIF([1]all_data!$M:$M,$B59)</f>
        <v>3</v>
      </c>
      <c r="P59" s="5">
        <f>+(J34+J9+J59)/(D34+D9+D59)</f>
        <v>0.5</v>
      </c>
      <c r="Q59" s="6">
        <f>+($D9*G9+$D34*G34+$D59*G59)/($D9+$D34+$D59)</f>
        <v>63.028947368421065</v>
      </c>
      <c r="R59" s="6">
        <f>+($D9*H9+$D34*H34+$D59*H59)/($D9+$D34+$D59)</f>
        <v>93.676315789473691</v>
      </c>
      <c r="S59" s="7">
        <f>+($D9*I9+$D34*I34+$D59*I59)/($D9+$D34+$D59)</f>
        <v>6.3642105263157891</v>
      </c>
    </row>
    <row r="60" spans="2:19" x14ac:dyDescent="0.25">
      <c r="B60" t="s">
        <v>5</v>
      </c>
      <c r="C60">
        <f>+INDEX([1]all_data!$A:$O,MATCH($B60&amp;$D$54,[1]all_data!$N:$N,0),C$3)</f>
        <v>2007</v>
      </c>
      <c r="D60">
        <f>+INDEX([1]all_data!$A:$O,MATCH($B60&amp;$D$54,[1]all_data!$N:$N,0),D$3)</f>
        <v>7</v>
      </c>
      <c r="E60">
        <f>+INDEX([1]all_data!$A:$O,MATCH($B60&amp;$D$54,[1]all_data!$N:$N,0),E$3)</f>
        <v>94</v>
      </c>
      <c r="F60">
        <f>+INDEX([1]all_data!$A:$O,MATCH($B60&amp;$D$54,[1]all_data!$N:$N,0),F$3)</f>
        <v>193</v>
      </c>
      <c r="G60">
        <f>+INDEX([1]all_data!$A:$O,MATCH($B60&amp;$D$54,[1]all_data!$N:$N,0),G$3)</f>
        <v>48.7</v>
      </c>
      <c r="H60">
        <f>+INDEX([1]all_data!$A:$O,MATCH($B60&amp;$D$54,[1]all_data!$N:$N,0),H$3)</f>
        <v>57.2</v>
      </c>
      <c r="I60">
        <f>+INDEX([1]all_data!$A:$O,MATCH($B60&amp;$D$54,[1]all_data!$N:$N,0),I$3)</f>
        <v>3.11</v>
      </c>
      <c r="J60">
        <f>+INDEX([1]all_data!$A:$O,MATCH($B60&amp;$D$54,[1]all_data!$N:$N,0),J$3)</f>
        <v>2</v>
      </c>
      <c r="K60">
        <f>+INDEX([1]all_data!$A:$O,MATCH($B60&amp;$D$54,[1]all_data!$N:$N,0),K$3)</f>
        <v>5</v>
      </c>
      <c r="L60">
        <f>+INDEX([1]all_data!$A:$O,MATCH($B60&amp;$D$54,[1]all_data!$N:$N,0),L$3)</f>
        <v>0</v>
      </c>
      <c r="M60">
        <f>+COUNTIF([1]all_data!$M:$M,$B60)</f>
        <v>12</v>
      </c>
      <c r="P60" s="1">
        <f>+(J35+J10+J60)/(D35+D10+D60)</f>
        <v>0.36666666666666664</v>
      </c>
      <c r="Q60" s="3">
        <f>+($D10*G10+$D35*G35+$D60*G60)/($D10+$D35+$D60)</f>
        <v>54.226666666666674</v>
      </c>
      <c r="R60" s="3">
        <f>+($D10*H10+$D35*H35+$D60*H60)/($D10+$D35+$D60)</f>
        <v>62.76</v>
      </c>
      <c r="S60" s="2">
        <f>+($D10*I10+$D35*I35+$D60*I60)/($D10+$D35+$D60)</f>
        <v>3.5446666666666662</v>
      </c>
    </row>
    <row r="61" spans="2:19" x14ac:dyDescent="0.25">
      <c r="B61" t="s">
        <v>6</v>
      </c>
      <c r="C61">
        <f>+INDEX([1]all_data!$A:$O,MATCH($B61&amp;$D$54,[1]all_data!$N:$N,0),C$3)</f>
        <v>2016</v>
      </c>
      <c r="D61">
        <f>+INDEX([1]all_data!$A:$O,MATCH($B61&amp;$D$54,[1]all_data!$N:$N,0),D$3)</f>
        <v>16</v>
      </c>
      <c r="E61">
        <f>+INDEX([1]all_data!$A:$O,MATCH($B61&amp;$D$54,[1]all_data!$N:$N,0),E$3)</f>
        <v>368</v>
      </c>
      <c r="F61">
        <f>+INDEX([1]all_data!$A:$O,MATCH($B61&amp;$D$54,[1]all_data!$N:$N,0),F$3)</f>
        <v>625</v>
      </c>
      <c r="G61">
        <f>+INDEX([1]all_data!$A:$O,MATCH($B61&amp;$D$54,[1]all_data!$N:$N,0),G$3)</f>
        <v>58.9</v>
      </c>
      <c r="H61">
        <f>+INDEX([1]all_data!$A:$O,MATCH($B61&amp;$D$54,[1]all_data!$N:$N,0),H$3)</f>
        <v>78.8</v>
      </c>
      <c r="I61">
        <f>+INDEX([1]all_data!$A:$O,MATCH($B61&amp;$D$54,[1]all_data!$N:$N,0),I$3)</f>
        <v>5.23</v>
      </c>
      <c r="J61">
        <f>+INDEX([1]all_data!$A:$O,MATCH($B61&amp;$D$54,[1]all_data!$N:$N,0),J$3)</f>
        <v>3</v>
      </c>
      <c r="K61">
        <f>+INDEX([1]all_data!$A:$O,MATCH($B61&amp;$D$54,[1]all_data!$N:$N,0),K$3)</f>
        <v>13</v>
      </c>
      <c r="L61">
        <f>+INDEX([1]all_data!$A:$O,MATCH($B61&amp;$D$54,[1]all_data!$N:$N,0),L$3)</f>
        <v>0</v>
      </c>
      <c r="M61">
        <f>+COUNTIF([1]all_data!$M:$M,$B61)</f>
        <v>4</v>
      </c>
      <c r="P61" s="1">
        <f>+(J36+J11+J61)/(D36+D11+D61)</f>
        <v>0.24444444444444444</v>
      </c>
      <c r="Q61" s="3">
        <f>+($D11*G11+$D36*G36+$D61*G61)/($D11+$D36+$D61)</f>
        <v>58.793333333333329</v>
      </c>
      <c r="R61" s="3">
        <f>+($D11*H11+$D36*H36+$D61*H61)/($D11+$D36+$D61)</f>
        <v>79.455555555555549</v>
      </c>
      <c r="S61" s="2">
        <f>+($D11*I11+$D36*I36+$D61*I61)/($D11+$D36+$D61)</f>
        <v>5.1255555555555556</v>
      </c>
    </row>
    <row r="62" spans="2:19" s="4" customFormat="1" x14ac:dyDescent="0.25">
      <c r="B62" s="4" t="s">
        <v>7</v>
      </c>
      <c r="C62" s="4">
        <f>+INDEX([1]all_data!$A:$O,MATCH($B62&amp;$D$54,[1]all_data!$N:$N,0),C$3)</f>
        <v>2014</v>
      </c>
      <c r="D62" s="4">
        <f>+INDEX([1]all_data!$A:$O,MATCH($B62&amp;$D$54,[1]all_data!$N:$N,0),D$3)</f>
        <v>7</v>
      </c>
      <c r="E62" s="4">
        <f>+INDEX([1]all_data!$A:$O,MATCH($B62&amp;$D$54,[1]all_data!$N:$N,0),E$3)</f>
        <v>147</v>
      </c>
      <c r="F62" s="4">
        <f>+INDEX([1]all_data!$A:$O,MATCH($B62&amp;$D$54,[1]all_data!$N:$N,0),F$3)</f>
        <v>214</v>
      </c>
      <c r="G62" s="4">
        <f>+INDEX([1]all_data!$A:$O,MATCH($B62&amp;$D$54,[1]all_data!$N:$N,0),G$3)</f>
        <v>68.7</v>
      </c>
      <c r="H62" s="4">
        <f>+INDEX([1]all_data!$A:$O,MATCH($B62&amp;$D$54,[1]all_data!$N:$N,0),H$3)</f>
        <v>86.9</v>
      </c>
      <c r="I62" s="4">
        <f>+INDEX([1]all_data!$A:$O,MATCH($B62&amp;$D$54,[1]all_data!$N:$N,0),I$3)</f>
        <v>5.17</v>
      </c>
      <c r="J62" s="4">
        <f>+INDEX([1]all_data!$A:$O,MATCH($B62&amp;$D$54,[1]all_data!$N:$N,0),J$3)</f>
        <v>2</v>
      </c>
      <c r="K62" s="4">
        <f>+INDEX([1]all_data!$A:$O,MATCH($B62&amp;$D$54,[1]all_data!$N:$N,0),K$3)</f>
        <v>5</v>
      </c>
      <c r="L62" s="4">
        <f>+INDEX([1]all_data!$A:$O,MATCH($B62&amp;$D$54,[1]all_data!$N:$N,0),L$3)</f>
        <v>0</v>
      </c>
      <c r="M62" s="4">
        <f>+COUNTIF([1]all_data!$M:$M,$B62)</f>
        <v>4</v>
      </c>
      <c r="P62" s="5">
        <f>+(J37+J12+J62)/(D37+D12+D62)</f>
        <v>0.4</v>
      </c>
      <c r="Q62" s="6">
        <f>+($D12*G12+$D37*G37+$D62*G62)/($D12+$D37+$D62)</f>
        <v>64.177142857142854</v>
      </c>
      <c r="R62" s="6">
        <f>+($D12*H12+$D37*H37+$D62*H62)/($D12+$D37+$D62)</f>
        <v>91.797142857142873</v>
      </c>
      <c r="S62" s="7">
        <f>+($D12*I12+$D37*I37+$D62*I62)/($D12+$D37+$D62)</f>
        <v>6.2708571428571434</v>
      </c>
    </row>
    <row r="63" spans="2:19" x14ac:dyDescent="0.25">
      <c r="B63" t="s">
        <v>8</v>
      </c>
      <c r="C63">
        <f>+INDEX([1]all_data!$A:$O,MATCH($B63&amp;$D$54,[1]all_data!$N:$N,0),C$3)</f>
        <v>2014</v>
      </c>
      <c r="D63">
        <f>+INDEX([1]all_data!$A:$O,MATCH($B63&amp;$D$54,[1]all_data!$N:$N,0),D$3)</f>
        <v>16</v>
      </c>
      <c r="E63">
        <f>+INDEX([1]all_data!$A:$O,MATCH($B63&amp;$D$54,[1]all_data!$N:$N,0),E$3)</f>
        <v>380</v>
      </c>
      <c r="F63">
        <f>+INDEX([1]all_data!$A:$O,MATCH($B63&amp;$D$54,[1]all_data!$N:$N,0),F$3)</f>
        <v>616</v>
      </c>
      <c r="G63">
        <f>+INDEX([1]all_data!$A:$O,MATCH($B63&amp;$D$54,[1]all_data!$N:$N,0),G$3)</f>
        <v>61.7</v>
      </c>
      <c r="H63">
        <f>+INDEX([1]all_data!$A:$O,MATCH($B63&amp;$D$54,[1]all_data!$N:$N,0),H$3)</f>
        <v>96.5</v>
      </c>
      <c r="I63">
        <f>+INDEX([1]all_data!$A:$O,MATCH($B63&amp;$D$54,[1]all_data!$N:$N,0),I$3)</f>
        <v>7.28</v>
      </c>
      <c r="J63">
        <f>+INDEX([1]all_data!$A:$O,MATCH($B63&amp;$D$54,[1]all_data!$N:$N,0),J$3)</f>
        <v>11</v>
      </c>
      <c r="K63">
        <f>+INDEX([1]all_data!$A:$O,MATCH($B63&amp;$D$54,[1]all_data!$N:$N,0),K$3)</f>
        <v>5</v>
      </c>
      <c r="L63">
        <f>+INDEX([1]all_data!$A:$O,MATCH($B63&amp;$D$54,[1]all_data!$N:$N,0),L$3)</f>
        <v>0</v>
      </c>
      <c r="M63">
        <f>+COUNTIF([1]all_data!$M:$M,$B63)</f>
        <v>5</v>
      </c>
      <c r="P63" s="1">
        <f>+(J38+J13+J63)/(D38+D13+D63)</f>
        <v>0.6875</v>
      </c>
      <c r="Q63" s="3">
        <f>+($D13*G13+$D38*G38+$D63*G63)/($D13+$D38+$D63)</f>
        <v>58.666666666666664</v>
      </c>
      <c r="R63" s="3">
        <f>+($D13*H13+$D38*H38+$D63*H63)/($D13+$D38+$D63)</f>
        <v>86.666666666666671</v>
      </c>
      <c r="S63" s="2">
        <f>+($D13*I13+$D38*I38+$D63*I63)/($D13+$D38+$D63)</f>
        <v>6.333333333333333</v>
      </c>
    </row>
    <row r="64" spans="2:19" x14ac:dyDescent="0.25">
      <c r="B64" t="s">
        <v>9</v>
      </c>
      <c r="C64">
        <f>+INDEX([1]all_data!$A:$O,MATCH($B64&amp;$D$54,[1]all_data!$N:$N,0),C$3)</f>
        <v>2008</v>
      </c>
      <c r="D64">
        <f>+INDEX([1]all_data!$A:$O,MATCH($B64&amp;$D$54,[1]all_data!$N:$N,0),D$3)</f>
        <v>16</v>
      </c>
      <c r="E64">
        <f>+INDEX([1]all_data!$A:$O,MATCH($B64&amp;$D$54,[1]all_data!$N:$N,0),E$3)</f>
        <v>312</v>
      </c>
      <c r="F64">
        <f>+INDEX([1]all_data!$A:$O,MATCH($B64&amp;$D$54,[1]all_data!$N:$N,0),F$3)</f>
        <v>478</v>
      </c>
      <c r="G64">
        <f>+INDEX([1]all_data!$A:$O,MATCH($B64&amp;$D$54,[1]all_data!$N:$N,0),G$3)</f>
        <v>65.3</v>
      </c>
      <c r="H64">
        <f>+INDEX([1]all_data!$A:$O,MATCH($B64&amp;$D$54,[1]all_data!$N:$N,0),H$3)</f>
        <v>105.5</v>
      </c>
      <c r="I64">
        <f>+INDEX([1]all_data!$A:$O,MATCH($B64&amp;$D$54,[1]all_data!$N:$N,0),I$3)</f>
        <v>8.0399999999999991</v>
      </c>
      <c r="J64">
        <f>+INDEX([1]all_data!$A:$O,MATCH($B64&amp;$D$54,[1]all_data!$N:$N,0),J$3)</f>
        <v>8</v>
      </c>
      <c r="K64">
        <f>+INDEX([1]all_data!$A:$O,MATCH($B64&amp;$D$54,[1]all_data!$N:$N,0),K$3)</f>
        <v>8</v>
      </c>
      <c r="L64">
        <f>+INDEX([1]all_data!$A:$O,MATCH($B64&amp;$D$54,[1]all_data!$N:$N,0),L$3)</f>
        <v>0</v>
      </c>
      <c r="M64">
        <f>+COUNTIF([1]all_data!$M:$M,$B64)</f>
        <v>12</v>
      </c>
      <c r="P64" s="1">
        <f>+(J39+J14+J64)/(D39+D14+D64)</f>
        <v>0.6875</v>
      </c>
      <c r="Q64" s="3">
        <f>+($D14*G14+$D39*G39+$D64*G64)/($D14+$D39+$D64)</f>
        <v>62.4</v>
      </c>
      <c r="R64" s="3">
        <f>+($D14*H14+$D39*H39+$D64*H64)/($D14+$D39+$D64)</f>
        <v>93.3</v>
      </c>
      <c r="S64" s="2">
        <f>+($D14*I14+$D39*I39+$D64*I64)/($D14+$D39+$D64)</f>
        <v>6.8133333333333326</v>
      </c>
    </row>
    <row r="65" spans="2:19" x14ac:dyDescent="0.25">
      <c r="B65" t="s">
        <v>10</v>
      </c>
      <c r="C65">
        <f>+INDEX([1]all_data!$A:$O,MATCH($B65&amp;$D$54,[1]all_data!$N:$N,0),C$3)</f>
        <v>2004</v>
      </c>
      <c r="D65">
        <f>+INDEX([1]all_data!$A:$O,MATCH($B65&amp;$D$54,[1]all_data!$N:$N,0),D$3)</f>
        <v>15</v>
      </c>
      <c r="E65">
        <f>+INDEX([1]all_data!$A:$O,MATCH($B65&amp;$D$54,[1]all_data!$N:$N,0),E$3)</f>
        <v>262</v>
      </c>
      <c r="F65">
        <f>+INDEX([1]all_data!$A:$O,MATCH($B65&amp;$D$54,[1]all_data!$N:$N,0),F$3)</f>
        <v>400</v>
      </c>
      <c r="G65">
        <f>+INDEX([1]all_data!$A:$O,MATCH($B65&amp;$D$54,[1]all_data!$N:$N,0),G$3)</f>
        <v>65.5</v>
      </c>
      <c r="H65">
        <f>+INDEX([1]all_data!$A:$O,MATCH($B65&amp;$D$54,[1]all_data!$N:$N,0),H$3)</f>
        <v>104.8</v>
      </c>
      <c r="I65">
        <f>+INDEX([1]all_data!$A:$O,MATCH($B65&amp;$D$54,[1]all_data!$N:$N,0),I$3)</f>
        <v>7.78</v>
      </c>
      <c r="J65">
        <f>+INDEX([1]all_data!$A:$O,MATCH($B65&amp;$D$54,[1]all_data!$N:$N,0),J$3)</f>
        <v>11</v>
      </c>
      <c r="K65">
        <f>+INDEX([1]all_data!$A:$O,MATCH($B65&amp;$D$54,[1]all_data!$N:$N,0),K$3)</f>
        <v>4</v>
      </c>
      <c r="L65">
        <f>+INDEX([1]all_data!$A:$O,MATCH($B65&amp;$D$54,[1]all_data!$N:$N,0),L$3)</f>
        <v>0</v>
      </c>
      <c r="M65">
        <f>+COUNTIF([1]all_data!$M:$M,$B65)</f>
        <v>16</v>
      </c>
      <c r="P65" s="1">
        <f>+(J40+J15+J65)/(D40+D15+D65)</f>
        <v>0.5</v>
      </c>
      <c r="Q65" s="3">
        <f>+($D15*G15+$D40*G40+$D65*G65)/($D15+$D40+$D65)</f>
        <v>61.640476190476193</v>
      </c>
      <c r="R65" s="3">
        <f>+($D15*H15+$D40*H40+$D65*H65)/($D15+$D40+$D65)</f>
        <v>84.402380952380952</v>
      </c>
      <c r="S65" s="2">
        <f>+($D15*I15+$D40*I40+$D65*I65)/($D15+$D40+$D65)</f>
        <v>5.6883333333333344</v>
      </c>
    </row>
    <row r="66" spans="2:19" x14ac:dyDescent="0.25">
      <c r="B66" t="s">
        <v>11</v>
      </c>
      <c r="C66">
        <f>+INDEX([1]all_data!$A:$O,MATCH($B66&amp;$D$54,[1]all_data!$N:$N,0),C$3)</f>
        <v>2005</v>
      </c>
      <c r="D66">
        <f>+INDEX([1]all_data!$A:$O,MATCH($B66&amp;$D$54,[1]all_data!$N:$N,0),D$3)</f>
        <v>6</v>
      </c>
      <c r="E66">
        <f>+INDEX([1]all_data!$A:$O,MATCH($B66&amp;$D$54,[1]all_data!$N:$N,0),E$3)</f>
        <v>163</v>
      </c>
      <c r="F66">
        <f>+INDEX([1]all_data!$A:$O,MATCH($B66&amp;$D$54,[1]all_data!$N:$N,0),F$3)</f>
        <v>270</v>
      </c>
      <c r="G66">
        <f>+INDEX([1]all_data!$A:$O,MATCH($B66&amp;$D$54,[1]all_data!$N:$N,0),G$3)</f>
        <v>60.4</v>
      </c>
      <c r="H66">
        <f>+INDEX([1]all_data!$A:$O,MATCH($B66&amp;$D$54,[1]all_data!$N:$N,0),H$3)</f>
        <v>74.900000000000006</v>
      </c>
      <c r="I66">
        <f>+INDEX([1]all_data!$A:$O,MATCH($B66&amp;$D$54,[1]all_data!$N:$N,0),I$3)</f>
        <v>4.93</v>
      </c>
      <c r="J66">
        <f>+INDEX([1]all_data!$A:$O,MATCH($B66&amp;$D$54,[1]all_data!$N:$N,0),J$3)</f>
        <v>3</v>
      </c>
      <c r="K66">
        <f>+INDEX([1]all_data!$A:$O,MATCH($B66&amp;$D$54,[1]all_data!$N:$N,0),K$3)</f>
        <v>3</v>
      </c>
      <c r="L66">
        <f>+INDEX([1]all_data!$A:$O,MATCH($B66&amp;$D$54,[1]all_data!$N:$N,0),L$3)</f>
        <v>0</v>
      </c>
      <c r="M66">
        <f>+COUNTIF([1]all_data!$M:$M,$B66)</f>
        <v>10</v>
      </c>
      <c r="P66" s="1">
        <f>+(J41+J16+J66)/(D41+D16+D66)</f>
        <v>0.45454545454545453</v>
      </c>
      <c r="Q66" s="3">
        <f>+($D16*G16+$D41*G41+$D66*G66)/($D16+$D41+$D66)</f>
        <v>58.013636363636373</v>
      </c>
      <c r="R66" s="3">
        <f>+($D16*H16+$D41*H41+$D66*H66)/($D16+$D41+$D66)</f>
        <v>73.8</v>
      </c>
      <c r="S66" s="2">
        <f>+($D16*I16+$D41*I41+$D66*I66)/($D16+$D41+$D66)</f>
        <v>4.544090909090909</v>
      </c>
    </row>
    <row r="67" spans="2:19" x14ac:dyDescent="0.25">
      <c r="B67" t="s">
        <v>12</v>
      </c>
      <c r="C67">
        <f>+INDEX([1]all_data!$A:$O,MATCH($B67&amp;$D$54,[1]all_data!$N:$N,0),C$3)</f>
        <v>2008</v>
      </c>
      <c r="D67">
        <f>+INDEX([1]all_data!$A:$O,MATCH($B67&amp;$D$54,[1]all_data!$N:$N,0),D$3)</f>
        <v>16</v>
      </c>
      <c r="E67">
        <f>+INDEX([1]all_data!$A:$O,MATCH($B67&amp;$D$54,[1]all_data!$N:$N,0),E$3)</f>
        <v>384</v>
      </c>
      <c r="F67">
        <f>+INDEX([1]all_data!$A:$O,MATCH($B67&amp;$D$54,[1]all_data!$N:$N,0),F$3)</f>
        <v>616</v>
      </c>
      <c r="G67">
        <f>+INDEX([1]all_data!$A:$O,MATCH($B67&amp;$D$54,[1]all_data!$N:$N,0),G$3)</f>
        <v>62.3</v>
      </c>
      <c r="H67">
        <f>+INDEX([1]all_data!$A:$O,MATCH($B67&amp;$D$54,[1]all_data!$N:$N,0),H$3)</f>
        <v>86</v>
      </c>
      <c r="I67">
        <f>+INDEX([1]all_data!$A:$O,MATCH($B67&amp;$D$54,[1]all_data!$N:$N,0),I$3)</f>
        <v>6.61</v>
      </c>
      <c r="J67">
        <f>+INDEX([1]all_data!$A:$O,MATCH($B67&amp;$D$54,[1]all_data!$N:$N,0),J$3)</f>
        <v>8</v>
      </c>
      <c r="K67">
        <f>+INDEX([1]all_data!$A:$O,MATCH($B67&amp;$D$54,[1]all_data!$N:$N,0),K$3)</f>
        <v>8</v>
      </c>
      <c r="L67">
        <f>+INDEX([1]all_data!$A:$O,MATCH($B67&amp;$D$54,[1]all_data!$N:$N,0),L$3)</f>
        <v>0</v>
      </c>
      <c r="M67">
        <f>+COUNTIF([1]all_data!$M:$M,$B67)</f>
        <v>12</v>
      </c>
      <c r="P67" s="1">
        <f>+(J42+J17+J67)/(D42+D17+D67)</f>
        <v>0.45945945945945948</v>
      </c>
      <c r="Q67" s="3">
        <f>+($D17*G17+$D42*G42+$D67*G67)/($D17+$D42+$D67)</f>
        <v>62.429729729729722</v>
      </c>
      <c r="R67" s="3">
        <f>+($D17*H17+$D42*H42+$D67*H67)/($D17+$D42+$D67)</f>
        <v>87.245945945945948</v>
      </c>
      <c r="S67" s="2">
        <f>+($D17*I17+$D42*I42+$D67*I67)/($D17+$D42+$D67)</f>
        <v>6.367837837837838</v>
      </c>
    </row>
    <row r="68" spans="2:19" x14ac:dyDescent="0.25">
      <c r="B68" t="s">
        <v>13</v>
      </c>
      <c r="C68">
        <f>+INDEX([1]all_data!$A:$O,MATCH($B68&amp;$D$54,[1]all_data!$N:$N,0),C$3)</f>
        <v>2009</v>
      </c>
      <c r="D68">
        <f>+INDEX([1]all_data!$A:$O,MATCH($B68&amp;$D$54,[1]all_data!$N:$N,0),D$3)</f>
        <v>8</v>
      </c>
      <c r="E68">
        <f>+INDEX([1]all_data!$A:$O,MATCH($B68&amp;$D$54,[1]all_data!$N:$N,0),E$3)</f>
        <v>127</v>
      </c>
      <c r="F68">
        <f>+INDEX([1]all_data!$A:$O,MATCH($B68&amp;$D$54,[1]all_data!$N:$N,0),F$3)</f>
        <v>227</v>
      </c>
      <c r="G68">
        <f>+INDEX([1]all_data!$A:$O,MATCH($B68&amp;$D$54,[1]all_data!$N:$N,0),G$3)</f>
        <v>55.9</v>
      </c>
      <c r="H68">
        <f>+INDEX([1]all_data!$A:$O,MATCH($B68&amp;$D$54,[1]all_data!$N:$N,0),H$3)</f>
        <v>69.7</v>
      </c>
      <c r="I68">
        <f>+INDEX([1]all_data!$A:$O,MATCH($B68&amp;$D$54,[1]all_data!$N:$N,0),I$3)</f>
        <v>4.13</v>
      </c>
      <c r="J68">
        <f>+INDEX([1]all_data!$A:$O,MATCH($B68&amp;$D$54,[1]all_data!$N:$N,0),J$3)</f>
        <v>4</v>
      </c>
      <c r="K68">
        <f>+INDEX([1]all_data!$A:$O,MATCH($B68&amp;$D$54,[1]all_data!$N:$N,0),K$3)</f>
        <v>4</v>
      </c>
      <c r="L68">
        <f>+INDEX([1]all_data!$A:$O,MATCH($B68&amp;$D$54,[1]all_data!$N:$N,0),L$3)</f>
        <v>0</v>
      </c>
      <c r="M68">
        <f>+COUNTIF([1]all_data!$M:$M,$B68)</f>
        <v>11</v>
      </c>
      <c r="P68" s="1">
        <f>+(J43+J18+J68)/(D43+D18+D68)</f>
        <v>0.34782608695652173</v>
      </c>
      <c r="Q68" s="3">
        <f>+($D18*G18+$D43*G43+$D68*G68)/($D18+$D43+$D68)</f>
        <v>57.778260869565209</v>
      </c>
      <c r="R68" s="3">
        <f>+($D18*H18+$D43*H43+$D68*H68)/($D18+$D43+$D68)</f>
        <v>68.356521739130443</v>
      </c>
      <c r="S68" s="2">
        <f>+($D18*I18+$D43*I43+$D68*I68)/($D18+$D43+$D68)</f>
        <v>3.71</v>
      </c>
    </row>
    <row r="69" spans="2:19" x14ac:dyDescent="0.25">
      <c r="B69" t="s">
        <v>14</v>
      </c>
      <c r="C69">
        <f>+INDEX([1]all_data!$A:$O,MATCH($B69&amp;$D$54,[1]all_data!$N:$N,0),C$3)</f>
        <v>2013</v>
      </c>
      <c r="D69">
        <f>+INDEX([1]all_data!$A:$O,MATCH($B69&amp;$D$54,[1]all_data!$N:$N,0),D$3)</f>
        <v>16</v>
      </c>
      <c r="E69">
        <f>+INDEX([1]all_data!$A:$O,MATCH($B69&amp;$D$54,[1]all_data!$N:$N,0),E$3)</f>
        <v>363</v>
      </c>
      <c r="F69">
        <f>+INDEX([1]all_data!$A:$O,MATCH($B69&amp;$D$54,[1]all_data!$N:$N,0),F$3)</f>
        <v>586</v>
      </c>
      <c r="G69">
        <f>+INDEX([1]all_data!$A:$O,MATCH($B69&amp;$D$54,[1]all_data!$N:$N,0),G$3)</f>
        <v>61.9</v>
      </c>
      <c r="H69">
        <f>+INDEX([1]all_data!$A:$O,MATCH($B69&amp;$D$54,[1]all_data!$N:$N,0),H$3)</f>
        <v>88.8</v>
      </c>
      <c r="I69">
        <f>+INDEX([1]all_data!$A:$O,MATCH($B69&amp;$D$54,[1]all_data!$N:$N,0),I$3)</f>
        <v>6.29</v>
      </c>
      <c r="J69">
        <f>+INDEX([1]all_data!$A:$O,MATCH($B69&amp;$D$54,[1]all_data!$N:$N,0),J$3)</f>
        <v>11</v>
      </c>
      <c r="K69">
        <f>+INDEX([1]all_data!$A:$O,MATCH($B69&amp;$D$54,[1]all_data!$N:$N,0),K$3)</f>
        <v>5</v>
      </c>
      <c r="L69">
        <f>+INDEX([1]all_data!$A:$O,MATCH($B69&amp;$D$54,[1]all_data!$N:$N,0),L$3)</f>
        <v>0</v>
      </c>
      <c r="M69">
        <f>+COUNTIF([1]all_data!$M:$M,$B69)</f>
        <v>7</v>
      </c>
      <c r="P69" s="1">
        <f>+(J44+J19+J69)/(D44+D19+D69)</f>
        <v>0.625</v>
      </c>
      <c r="Q69" s="3">
        <f>+($D19*G19+$D44*G44+$D69*G69)/($D19+$D44+$D69)</f>
        <v>60.766666666666673</v>
      </c>
      <c r="R69" s="3">
        <f>+($D19*H19+$D44*H44+$D69*H69)/($D19+$D44+$D69)</f>
        <v>85.533333333333346</v>
      </c>
      <c r="S69" s="2">
        <f>+($D19*I19+$D44*I44+$D69*I69)/($D19+$D44+$D69)</f>
        <v>5.873333333333334</v>
      </c>
    </row>
    <row r="70" spans="2:19" x14ac:dyDescent="0.25">
      <c r="B70" t="s">
        <v>15</v>
      </c>
      <c r="C70">
        <f>+INDEX([1]all_data!$A:$O,MATCH($B70&amp;$D$54,[1]all_data!$N:$N,0),C$3)</f>
        <v>2010</v>
      </c>
      <c r="D70">
        <f>+INDEX([1]all_data!$A:$O,MATCH($B70&amp;$D$54,[1]all_data!$N:$N,0),D$3)</f>
        <v>16</v>
      </c>
      <c r="E70">
        <f>+INDEX([1]all_data!$A:$O,MATCH($B70&amp;$D$54,[1]all_data!$N:$N,0),E$3)</f>
        <v>306</v>
      </c>
      <c r="F70">
        <f>+INDEX([1]all_data!$A:$O,MATCH($B70&amp;$D$54,[1]all_data!$N:$N,0),F$3)</f>
        <v>489</v>
      </c>
      <c r="G70">
        <f>+INDEX([1]all_data!$A:$O,MATCH($B70&amp;$D$54,[1]all_data!$N:$N,0),G$3)</f>
        <v>62.6</v>
      </c>
      <c r="H70">
        <f>+INDEX([1]all_data!$A:$O,MATCH($B70&amp;$D$54,[1]all_data!$N:$N,0),H$3)</f>
        <v>93.6</v>
      </c>
      <c r="I70">
        <f>+INDEX([1]all_data!$A:$O,MATCH($B70&amp;$D$54,[1]all_data!$N:$N,0),I$3)</f>
        <v>6.39</v>
      </c>
      <c r="J70">
        <f>+INDEX([1]all_data!$A:$O,MATCH($B70&amp;$D$54,[1]all_data!$N:$N,0),J$3)</f>
        <v>12</v>
      </c>
      <c r="K70">
        <f>+INDEX([1]all_data!$A:$O,MATCH($B70&amp;$D$54,[1]all_data!$N:$N,0),K$3)</f>
        <v>4</v>
      </c>
      <c r="L70">
        <f>+INDEX([1]all_data!$A:$O,MATCH($B70&amp;$D$54,[1]all_data!$N:$N,0),L$3)</f>
        <v>0</v>
      </c>
      <c r="M70">
        <f>+COUNTIF([1]all_data!$M:$M,$B70)</f>
        <v>10</v>
      </c>
      <c r="P70" s="1">
        <f>+(J45+J20+J70)/(D45+D20+D70)</f>
        <v>0.66666666666666663</v>
      </c>
      <c r="Q70" s="3">
        <f>+($D20*G20+$D45*G45+$D70*G70)/($D20+$D45+$D70)</f>
        <v>61.9</v>
      </c>
      <c r="R70" s="3">
        <f>+($D20*H20+$D45*H45+$D70*H70)/($D20+$D45+$D70)</f>
        <v>87.59999999999998</v>
      </c>
      <c r="S70" s="2">
        <f>+($D20*I20+$D45*I45+$D70*I70)/($D20+$D45+$D70)</f>
        <v>5.9333333333333336</v>
      </c>
    </row>
    <row r="71" spans="2:19" x14ac:dyDescent="0.25">
      <c r="B71" t="s">
        <v>16</v>
      </c>
      <c r="C71">
        <f>+INDEX([1]all_data!$A:$O,MATCH($B71&amp;$D$54,[1]all_data!$N:$N,0),C$3)</f>
        <v>2015</v>
      </c>
      <c r="D71">
        <f>+INDEX([1]all_data!$A:$O,MATCH($B71&amp;$D$54,[1]all_data!$N:$N,0),D$3)</f>
        <v>5</v>
      </c>
      <c r="E71">
        <f>+INDEX([1]all_data!$A:$O,MATCH($B71&amp;$D$54,[1]all_data!$N:$N,0),E$3)</f>
        <v>76</v>
      </c>
      <c r="F71">
        <f>+INDEX([1]all_data!$A:$O,MATCH($B71&amp;$D$54,[1]all_data!$N:$N,0),F$3)</f>
        <v>125</v>
      </c>
      <c r="G71">
        <f>+INDEX([1]all_data!$A:$O,MATCH($B71&amp;$D$54,[1]all_data!$N:$N,0),G$3)</f>
        <v>60.8</v>
      </c>
      <c r="H71">
        <f>+INDEX([1]all_data!$A:$O,MATCH($B71&amp;$D$54,[1]all_data!$N:$N,0),H$3)</f>
        <v>87.7</v>
      </c>
      <c r="I71">
        <f>+INDEX([1]all_data!$A:$O,MATCH($B71&amp;$D$54,[1]all_data!$N:$N,0),I$3)</f>
        <v>6.47</v>
      </c>
      <c r="J71">
        <f>+INDEX([1]all_data!$A:$O,MATCH($B71&amp;$D$54,[1]all_data!$N:$N,0),J$3)</f>
        <v>3</v>
      </c>
      <c r="K71">
        <f>+INDEX([1]all_data!$A:$O,MATCH($B71&amp;$D$54,[1]all_data!$N:$N,0),K$3)</f>
        <v>2</v>
      </c>
      <c r="L71">
        <f>+INDEX([1]all_data!$A:$O,MATCH($B71&amp;$D$54,[1]all_data!$N:$N,0),L$3)</f>
        <v>0</v>
      </c>
      <c r="M71">
        <f>+COUNTIF([1]all_data!$M:$M,$B71)</f>
        <v>5</v>
      </c>
      <c r="P71" s="1">
        <f>+(J46+J21+J71)/(D46+D21+D71)</f>
        <v>0.33333333333333331</v>
      </c>
      <c r="Q71" s="3">
        <f>+($D21*G21+$D46*G46+$D71*G71)/($D21+$D46+$D71)</f>
        <v>56.96</v>
      </c>
      <c r="R71" s="3">
        <f>+($D21*H21+$D46*H46+$D71*H71)/($D21+$D46+$D71)</f>
        <v>80.566666666666663</v>
      </c>
      <c r="S71" s="2">
        <f>+($D21*I21+$D46*I46+$D71*I71)/($D21+$D46+$D71)</f>
        <v>5.6539999999999999</v>
      </c>
    </row>
    <row r="72" spans="2:19" x14ac:dyDescent="0.25">
      <c r="B72" t="s">
        <v>17</v>
      </c>
      <c r="C72">
        <f>+INDEX([1]all_data!$A:$O,MATCH($B72&amp;$D$54,[1]all_data!$N:$N,0),C$3)</f>
        <v>2016</v>
      </c>
      <c r="D72">
        <f>+INDEX([1]all_data!$A:$O,MATCH($B72&amp;$D$54,[1]all_data!$N:$N,0),D$3)</f>
        <v>15</v>
      </c>
      <c r="E72">
        <f>+INDEX([1]all_data!$A:$O,MATCH($B72&amp;$D$54,[1]all_data!$N:$N,0),E$3)</f>
        <v>357</v>
      </c>
      <c r="F72">
        <f>+INDEX([1]all_data!$A:$O,MATCH($B72&amp;$D$54,[1]all_data!$N:$N,0),F$3)</f>
        <v>560</v>
      </c>
      <c r="G72">
        <f>+INDEX([1]all_data!$A:$O,MATCH($B72&amp;$D$54,[1]all_data!$N:$N,0),G$3)</f>
        <v>63.8</v>
      </c>
      <c r="H72">
        <f>+INDEX([1]all_data!$A:$O,MATCH($B72&amp;$D$54,[1]all_data!$N:$N,0),H$3)</f>
        <v>96.7</v>
      </c>
      <c r="I72">
        <f>+INDEX([1]all_data!$A:$O,MATCH($B72&amp;$D$54,[1]all_data!$N:$N,0),I$3)</f>
        <v>7.2</v>
      </c>
      <c r="J72">
        <f>+INDEX([1]all_data!$A:$O,MATCH($B72&amp;$D$54,[1]all_data!$N:$N,0),J$3)</f>
        <v>12</v>
      </c>
      <c r="K72">
        <f>+INDEX([1]all_data!$A:$O,MATCH($B72&amp;$D$54,[1]all_data!$N:$N,0),K$3)</f>
        <v>3</v>
      </c>
      <c r="L72">
        <f>+INDEX([1]all_data!$A:$O,MATCH($B72&amp;$D$54,[1]all_data!$N:$N,0),L$3)</f>
        <v>0</v>
      </c>
      <c r="M72">
        <f>+COUNTIF([1]all_data!$M:$M,$B72)</f>
        <v>4</v>
      </c>
      <c r="P72" s="1">
        <f>+(J47+J22+J72)/(D47+D22+D72)</f>
        <v>0.46808510638297873</v>
      </c>
      <c r="Q72" s="3">
        <f>+($D22*G22+$D47*G47+$D72*G72)/($D22+$D47+$D72)</f>
        <v>60.94042553191489</v>
      </c>
      <c r="R72" s="3">
        <f>+($D22*H22+$D47*H47+$D72*H72)/($D22+$D47+$D72)</f>
        <v>87.95106382978723</v>
      </c>
      <c r="S72" s="2">
        <f>+($D22*I22+$D47*I47+$D72*I72)/($D22+$D47+$D72)</f>
        <v>6.0868085106382974</v>
      </c>
    </row>
    <row r="73" spans="2:19" x14ac:dyDescent="0.25">
      <c r="B73" t="s">
        <v>18</v>
      </c>
      <c r="C73">
        <f>+INDEX([1]all_data!$A:$O,MATCH($B73&amp;$D$54,[1]all_data!$N:$N,0),C$3)</f>
        <v>2004</v>
      </c>
      <c r="D73">
        <f>+INDEX([1]all_data!$A:$O,MATCH($B73&amp;$D$54,[1]all_data!$N:$N,0),D$3)</f>
        <v>16</v>
      </c>
      <c r="E73">
        <f>+INDEX([1]all_data!$A:$O,MATCH($B73&amp;$D$54,[1]all_data!$N:$N,0),E$3)</f>
        <v>285</v>
      </c>
      <c r="F73">
        <f>+INDEX([1]all_data!$A:$O,MATCH($B73&amp;$D$54,[1]all_data!$N:$N,0),F$3)</f>
        <v>466</v>
      </c>
      <c r="G73">
        <f>+INDEX([1]all_data!$A:$O,MATCH($B73&amp;$D$54,[1]all_data!$N:$N,0),G$3)</f>
        <v>61.2</v>
      </c>
      <c r="H73">
        <f>+INDEX([1]all_data!$A:$O,MATCH($B73&amp;$D$54,[1]all_data!$N:$N,0),H$3)</f>
        <v>83.5</v>
      </c>
      <c r="I73">
        <f>+INDEX([1]all_data!$A:$O,MATCH($B73&amp;$D$54,[1]all_data!$N:$N,0),I$3)</f>
        <v>5.67</v>
      </c>
      <c r="J73">
        <f>+INDEX([1]all_data!$A:$O,MATCH($B73&amp;$D$54,[1]all_data!$N:$N,0),J$3)</f>
        <v>7</v>
      </c>
      <c r="K73">
        <f>+INDEX([1]all_data!$A:$O,MATCH($B73&amp;$D$54,[1]all_data!$N:$N,0),K$3)</f>
        <v>9</v>
      </c>
      <c r="L73">
        <f>+INDEX([1]all_data!$A:$O,MATCH($B73&amp;$D$54,[1]all_data!$N:$N,0),L$3)</f>
        <v>0</v>
      </c>
      <c r="M73">
        <f>+COUNTIF([1]all_data!$M:$M,$B73)</f>
        <v>6</v>
      </c>
      <c r="P73" s="1">
        <f>+(J48+J23+J73)/(D48+D23+D73)</f>
        <v>0.32558139534883723</v>
      </c>
      <c r="Q73" s="3">
        <f>+($D23*G23+$D48*G48+$D73*G73)/($D23+$D48+$D73)</f>
        <v>56.786046511627909</v>
      </c>
      <c r="R73" s="3">
        <f>+($D23*H23+$D48*H48+$D73*H73)/($D23+$D48+$D73)</f>
        <v>72.216279069767452</v>
      </c>
      <c r="S73" s="2">
        <f>+($D23*I23+$D48*I48+$D73*I73)/($D23+$D48+$D73)</f>
        <v>4.568837209302326</v>
      </c>
    </row>
    <row r="74" spans="2:19" x14ac:dyDescent="0.25">
      <c r="B74" t="s">
        <v>36</v>
      </c>
      <c r="C74">
        <f>+INDEX([1]all_data!$A:$O,MATCH($B74&amp;$D$54,[1]all_data!$N:$N,0),C$3)</f>
        <v>2013</v>
      </c>
      <c r="D74">
        <f>+INDEX([1]all_data!$A:$O,MATCH($B74&amp;$D$54,[1]all_data!$N:$N,0),D$3)</f>
        <v>16</v>
      </c>
      <c r="E74">
        <f>+INDEX([1]all_data!$A:$O,MATCH($B74&amp;$D$54,[1]all_data!$N:$N,0),E$3)</f>
        <v>292</v>
      </c>
      <c r="F74">
        <f>+INDEX([1]all_data!$A:$O,MATCH($B74&amp;$D$54,[1]all_data!$N:$N,0),F$3)</f>
        <v>473</v>
      </c>
      <c r="G74">
        <f>+INDEX([1]all_data!$A:$O,MATCH($B74&amp;$D$54,[1]all_data!$N:$N,0),G$3)</f>
        <v>61.7</v>
      </c>
      <c r="H74">
        <f>+INDEX([1]all_data!$A:$O,MATCH($B74&amp;$D$54,[1]all_data!$N:$N,0),H$3)</f>
        <v>88.8</v>
      </c>
      <c r="I74">
        <f>+INDEX([1]all_data!$A:$O,MATCH($B74&amp;$D$54,[1]all_data!$N:$N,0),I$3)</f>
        <v>5.69</v>
      </c>
      <c r="J74">
        <f>+INDEX([1]all_data!$A:$O,MATCH($B74&amp;$D$54,[1]all_data!$N:$N,0),J$3)</f>
        <v>12</v>
      </c>
      <c r="K74">
        <f>+INDEX([1]all_data!$A:$O,MATCH($B74&amp;$D$54,[1]all_data!$N:$N,0),K$3)</f>
        <v>4</v>
      </c>
      <c r="L74">
        <f>+INDEX([1]all_data!$A:$O,MATCH($B74&amp;$D$54,[1]all_data!$N:$N,0),L$3)</f>
        <v>0</v>
      </c>
      <c r="M74">
        <f>+COUNTIF([1]all_data!$M:$M,$B74)</f>
        <v>7</v>
      </c>
      <c r="P74" s="1">
        <f t="shared" ref="P74:P77" si="18">+(J49+J24+J74)/(D49+D24+D74)</f>
        <v>0.52083333333333337</v>
      </c>
      <c r="Q74" s="3">
        <f t="shared" ref="Q74:S74" si="19">+($D24*G24+$D49*G49+$D74*G74)/($D24+$D49+$D74)</f>
        <v>59.800000000000004</v>
      </c>
      <c r="R74" s="3">
        <f t="shared" si="19"/>
        <v>86.5</v>
      </c>
      <c r="S74" s="2">
        <f t="shared" si="19"/>
        <v>6.1933333333333342</v>
      </c>
    </row>
    <row r="75" spans="2:19" x14ac:dyDescent="0.25">
      <c r="B75" t="s">
        <v>37</v>
      </c>
      <c r="C75">
        <f>+INDEX([1]all_data!$A:$O,MATCH($B75&amp;$D$54,[1]all_data!$N:$N,0),C$3)</f>
        <v>2017</v>
      </c>
      <c r="D75">
        <f>+INDEX([1]all_data!$A:$O,MATCH($B75&amp;$D$54,[1]all_data!$N:$N,0),D$3)</f>
        <v>8</v>
      </c>
      <c r="E75">
        <f>+INDEX([1]all_data!$A:$O,MATCH($B75&amp;$D$54,[1]all_data!$N:$N,0),E$3)</f>
        <v>159</v>
      </c>
      <c r="F75">
        <f>+INDEX([1]all_data!$A:$O,MATCH($B75&amp;$D$54,[1]all_data!$N:$N,0),F$3)</f>
        <v>259</v>
      </c>
      <c r="G75">
        <f>+INDEX([1]all_data!$A:$O,MATCH($B75&amp;$D$54,[1]all_data!$N:$N,0),G$3)</f>
        <v>61.4</v>
      </c>
      <c r="H75">
        <f>+INDEX([1]all_data!$A:$O,MATCH($B75&amp;$D$54,[1]all_data!$N:$N,0),H$3)</f>
        <v>87.3</v>
      </c>
      <c r="I75">
        <f>+INDEX([1]all_data!$A:$O,MATCH($B75&amp;$D$54,[1]all_data!$N:$N,0),I$3)</f>
        <v>6.51</v>
      </c>
      <c r="J75">
        <f>+INDEX([1]all_data!$A:$O,MATCH($B75&amp;$D$54,[1]all_data!$N:$N,0),J$3)</f>
        <v>2</v>
      </c>
      <c r="K75">
        <f>+INDEX([1]all_data!$A:$O,MATCH($B75&amp;$D$54,[1]all_data!$N:$N,0),K$3)</f>
        <v>6</v>
      </c>
      <c r="L75">
        <f>+INDEX([1]all_data!$A:$O,MATCH($B75&amp;$D$54,[1]all_data!$N:$N,0),L$3)</f>
        <v>0</v>
      </c>
      <c r="M75">
        <f>+COUNTIF([1]all_data!$M:$M,$B75)</f>
        <v>3</v>
      </c>
      <c r="P75" s="1">
        <f t="shared" si="18"/>
        <v>0.42499999999999999</v>
      </c>
      <c r="Q75" s="3">
        <f t="shared" ref="Q75:S75" si="20">+($D25*G25+$D50*G50+$D75*G75)/($D25+$D50+$D75)</f>
        <v>59.919999999999995</v>
      </c>
      <c r="R75" s="3">
        <f t="shared" si="20"/>
        <v>85.580000000000013</v>
      </c>
      <c r="S75" s="2">
        <f t="shared" si="20"/>
        <v>6.2700000000000005</v>
      </c>
    </row>
    <row r="76" spans="2:19" x14ac:dyDescent="0.25">
      <c r="B76" t="s">
        <v>38</v>
      </c>
      <c r="C76">
        <f>+INDEX([1]all_data!$A:$O,MATCH($B76&amp;$D$54,[1]all_data!$N:$N,0),C$3)</f>
        <v>2017</v>
      </c>
      <c r="D76">
        <f>+INDEX([1]all_data!$A:$O,MATCH($B76&amp;$D$54,[1]all_data!$N:$N,0),D$3)</f>
        <v>8</v>
      </c>
      <c r="E76">
        <f>+INDEX([1]all_data!$A:$O,MATCH($B76&amp;$D$54,[1]all_data!$N:$N,0),E$3)</f>
        <v>154</v>
      </c>
      <c r="F76">
        <f>+INDEX([1]all_data!$A:$O,MATCH($B76&amp;$D$54,[1]all_data!$N:$N,0),F$3)</f>
        <v>248</v>
      </c>
      <c r="G76">
        <f>+INDEX([1]all_data!$A:$O,MATCH($B76&amp;$D$54,[1]all_data!$N:$N,0),G$3)</f>
        <v>62.1</v>
      </c>
      <c r="H76">
        <f>+INDEX([1]all_data!$A:$O,MATCH($B76&amp;$D$54,[1]all_data!$N:$N,0),H$3)</f>
        <v>83.1</v>
      </c>
      <c r="I76">
        <f>+INDEX([1]all_data!$A:$O,MATCH($B76&amp;$D$54,[1]all_data!$N:$N,0),I$3)</f>
        <v>6.05</v>
      </c>
      <c r="J76">
        <f>+INDEX([1]all_data!$A:$O,MATCH($B76&amp;$D$54,[1]all_data!$N:$N,0),J$3)</f>
        <v>6</v>
      </c>
      <c r="K76">
        <f>+INDEX([1]all_data!$A:$O,MATCH($B76&amp;$D$54,[1]all_data!$N:$N,0),K$3)</f>
        <v>2</v>
      </c>
      <c r="L76">
        <f>+INDEX([1]all_data!$A:$O,MATCH($B76&amp;$D$54,[1]all_data!$N:$N,0),L$3)</f>
        <v>0</v>
      </c>
      <c r="M76">
        <f>+COUNTIF([1]all_data!$M:$M,$B76)</f>
        <v>3</v>
      </c>
      <c r="P76" s="1">
        <f t="shared" si="18"/>
        <v>0.48571428571428571</v>
      </c>
      <c r="Q76" s="3">
        <f t="shared" ref="Q76:S76" si="21">+($D26*G26+$D51*G51+$D76*G76)/($D26+$D51+$D76)</f>
        <v>61.748571428571438</v>
      </c>
      <c r="R76" s="3">
        <f t="shared" si="21"/>
        <v>91.337142857142865</v>
      </c>
      <c r="S76" s="2">
        <f t="shared" si="21"/>
        <v>6.5342857142857138</v>
      </c>
    </row>
    <row r="77" spans="2:19" x14ac:dyDescent="0.25">
      <c r="B77" t="s">
        <v>19</v>
      </c>
      <c r="C77">
        <f>+INDEX([1]all_data!$A:$O,MATCH($B77&amp;$D$54,[1]all_data!$N:$N,0),C$3)</f>
        <v>2007</v>
      </c>
      <c r="D77">
        <f>+INDEX([1]all_data!$A:$O,MATCH($B77&amp;$D$54,[1]all_data!$N:$N,0),D$3)</f>
        <v>7</v>
      </c>
      <c r="E77">
        <f>+INDEX([1]all_data!$A:$O,MATCH($B77&amp;$D$54,[1]all_data!$N:$N,0),E$3)</f>
        <v>111</v>
      </c>
      <c r="F77">
        <f>+INDEX([1]all_data!$A:$O,MATCH($B77&amp;$D$54,[1]all_data!$N:$N,0),F$3)</f>
        <v>175</v>
      </c>
      <c r="G77">
        <f>+INDEX([1]all_data!$A:$O,MATCH($B77&amp;$D$54,[1]all_data!$N:$N,0),G$3)</f>
        <v>63.4</v>
      </c>
      <c r="H77">
        <f>+INDEX([1]all_data!$A:$O,MATCH($B77&amp;$D$54,[1]all_data!$N:$N,0),H$3)</f>
        <v>76.900000000000006</v>
      </c>
      <c r="I77">
        <f>+INDEX([1]all_data!$A:$O,MATCH($B77&amp;$D$54,[1]all_data!$N:$N,0),I$3)</f>
        <v>4.82</v>
      </c>
      <c r="J77">
        <f>+INDEX([1]all_data!$A:$O,MATCH($B77&amp;$D$54,[1]all_data!$N:$N,0),J$3)</f>
        <v>2</v>
      </c>
      <c r="K77">
        <f>+INDEX([1]all_data!$A:$O,MATCH($B77&amp;$D$54,[1]all_data!$N:$N,0),K$3)</f>
        <v>5</v>
      </c>
      <c r="L77">
        <f>+INDEX([1]all_data!$A:$O,MATCH($B77&amp;$D$54,[1]all_data!$N:$N,0),L$3)</f>
        <v>0</v>
      </c>
      <c r="M77">
        <f>+COUNTIF([1]all_data!$M:$M,$B77)</f>
        <v>4</v>
      </c>
      <c r="P77" s="1">
        <f t="shared" si="18"/>
        <v>0.32258064516129031</v>
      </c>
      <c r="Q77" s="3">
        <f t="shared" ref="Q77:S77" si="22">+($D27*G27+$D52*G52+$D77*G77)/($D27+$D52+$D77)</f>
        <v>59.37419354838709</v>
      </c>
      <c r="R77" s="3">
        <f t="shared" si="22"/>
        <v>77.932258064516134</v>
      </c>
      <c r="S77" s="2">
        <f t="shared" si="22"/>
        <v>4.7245161290322581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Costanza</dc:creator>
  <cp:lastModifiedBy>Daniel Costanza</cp:lastModifiedBy>
  <dcterms:created xsi:type="dcterms:W3CDTF">2017-11-17T01:52:52Z</dcterms:created>
  <dcterms:modified xsi:type="dcterms:W3CDTF">2017-11-17T02:40:17Z</dcterms:modified>
</cp:coreProperties>
</file>