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ay\Desktop\"/>
    </mc:Choice>
  </mc:AlternateContent>
  <xr:revisionPtr revIDLastSave="0" documentId="13_ncr:1_{FEFB5F5F-9F27-4FBB-9E66-3D401E2E4ED1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wireshark60fps" sheetId="1" r:id="rId1"/>
    <sheet name="wireshark120fps" sheetId="3" r:id="rId2"/>
    <sheet name="RaspiLoader60fps" sheetId="2" r:id="rId3"/>
    <sheet name="PCLoader120fp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" i="3" l="1"/>
  <c r="C18" i="1"/>
  <c r="B18" i="1"/>
  <c r="B19" i="1" s="1"/>
  <c r="D7" i="3"/>
  <c r="G7" i="3"/>
  <c r="D8" i="3"/>
  <c r="G8" i="3"/>
  <c r="D9" i="3"/>
  <c r="G9" i="3" s="1"/>
  <c r="D10" i="3"/>
  <c r="G10" i="3"/>
  <c r="D11" i="3"/>
  <c r="G11" i="3"/>
  <c r="D12" i="3"/>
  <c r="G12" i="3"/>
  <c r="D13" i="3"/>
  <c r="G13" i="3"/>
  <c r="B162" i="2"/>
  <c r="C270" i="2" s="1"/>
  <c r="K102" i="4"/>
  <c r="M102" i="4" s="1"/>
  <c r="K97" i="4"/>
  <c r="K84" i="4"/>
  <c r="K38" i="4"/>
  <c r="K25" i="4"/>
  <c r="K11" i="4"/>
  <c r="I97" i="4"/>
  <c r="I84" i="4"/>
  <c r="I38" i="4"/>
  <c r="I11" i="4"/>
  <c r="I25" i="4"/>
  <c r="D6" i="3"/>
  <c r="G6" i="3" s="1"/>
  <c r="D5" i="3"/>
  <c r="G5" i="3" s="1"/>
  <c r="D4" i="3"/>
  <c r="G4" i="3" s="1"/>
  <c r="E13" i="1"/>
  <c r="D13" i="1"/>
  <c r="E12" i="1"/>
  <c r="D12" i="1"/>
  <c r="E11" i="1"/>
  <c r="D11" i="1"/>
  <c r="E10" i="1"/>
  <c r="G10" i="1" s="1"/>
  <c r="D10" i="1"/>
  <c r="E9" i="1"/>
  <c r="D9" i="1"/>
  <c r="E8" i="1"/>
  <c r="D8" i="1"/>
  <c r="A17" i="1" s="1"/>
  <c r="E7" i="1"/>
  <c r="D7" i="1"/>
  <c r="E6" i="1"/>
  <c r="D6" i="1"/>
  <c r="D5" i="1"/>
  <c r="G5" i="1" s="1"/>
  <c r="D4" i="1"/>
  <c r="G4" i="1" s="1"/>
  <c r="B18" i="3" l="1"/>
  <c r="B19" i="3" s="1"/>
  <c r="B20" i="3" s="1"/>
  <c r="A18" i="3"/>
  <c r="G6" i="1"/>
  <c r="G13" i="1"/>
  <c r="G8" i="1"/>
  <c r="G9" i="1"/>
  <c r="G11" i="1"/>
  <c r="G7" i="1"/>
  <c r="G12" i="1"/>
</calcChain>
</file>

<file path=xl/sharedStrings.xml><?xml version="1.0" encoding="utf-8"?>
<sst xmlns="http://schemas.openxmlformats.org/spreadsheetml/2006/main" count="291" uniqueCount="276">
  <si>
    <t>Messung:</t>
  </si>
  <si>
    <t>Start time</t>
  </si>
  <si>
    <t>End time</t>
  </si>
  <si>
    <t>elapsed</t>
  </si>
  <si>
    <t>No. of packets</t>
  </si>
  <si>
    <t>packets/frame</t>
  </si>
  <si>
    <t>Fps</t>
  </si>
  <si>
    <t>Loader Performance messungen:</t>
  </si>
  <si>
    <t>[Performance] 2025-03-24 22:44:41: 3121740 bytes/s, 24973920 bps, 60 fps</t>
  </si>
  <si>
    <t>[Performance] 2025-03-24 22:44:42: 3173769 bytes/s, 25390152 bps, 61 fps</t>
  </si>
  <si>
    <t>[Performance] 2025-03-24 22:44:43: 3121740 bytes/s, 24973920 bps, 60 fps</t>
  </si>
  <si>
    <t>[Performance] 2025-03-24 22:44:44: 3121740 bytes/s, 24973920 bps, 60 fps</t>
  </si>
  <si>
    <t>[Performance] 2025-03-24 22:44:45: 3069711 bytes/s, 24557688 bps, 59 fps</t>
  </si>
  <si>
    <t>[Performance] 2025-03-24 22:44:46: 3173769 bytes/s, 25390152 bps, 61 fps</t>
  </si>
  <si>
    <t>[Performance] 2025-03-24 22:44:47: 3121740 bytes/s, 24973920 bps, 60 fps</t>
  </si>
  <si>
    <t>[Performance] 2025-03-24 22:44:48: 2861595 bytes/s, 22892760 bps, 55 fps</t>
  </si>
  <si>
    <t>[Performance] 2025-03-24 22:44:49: 3121740 bytes/s, 24973920 bps, 60 fps</t>
  </si>
  <si>
    <t>[Performance] 2025-03-24 22:44:50: 3121740 bytes/s, 24973920 bps, 60 fps</t>
  </si>
  <si>
    <t>[Performance] 2025-03-24 22:44:51: 3121740 bytes/s, 24973920 bps, 60 fps</t>
  </si>
  <si>
    <t>[Performance] 2025-03-24 22:44:52: 3121740 bytes/s, 24973920 bps, 60 fps</t>
  </si>
  <si>
    <t>[Performance] 2025-03-24 22:44:53: 3121740 bytes/s, 24973920 bps, 60 fps</t>
  </si>
  <si>
    <t>[Performance] 2025-03-24 22:44:54: 3121740 bytes/s, 24973920 bps, 60 fps</t>
  </si>
  <si>
    <t>[Performance] 2025-03-24 22:44:55: 3121740 bytes/s, 24973920 bps, 60 fps</t>
  </si>
  <si>
    <t>[Performance] 2025-03-24 22:44:56: 3121740 bytes/s, 24973920 bps, 60 fps</t>
  </si>
  <si>
    <t>[Performance] 2025-03-24 22:44:57: 3121740 bytes/s, 24973920 bps, 60 fps</t>
  </si>
  <si>
    <t>[Performance] 2025-03-24 22:44:58: 3121740 bytes/s, 24973920 bps, 60 fps</t>
  </si>
  <si>
    <t>[Performance] 2025-03-24 22:44:59: 3121740 bytes/s, 24973920 bps, 60 fps</t>
  </si>
  <si>
    <t>[Performance] 2025-03-24 22:45:00: 3121740 bytes/s, 24973920 bps, 60 fps</t>
  </si>
  <si>
    <t>[Performance] 2025-03-24 22:45:01: 3121740 bytes/s, 24973920 bps, 60 fps</t>
  </si>
  <si>
    <t>[Performance] 2025-03-24 22:45:02: 3173769 bytes/s, 25390152 bps, 61 fps</t>
  </si>
  <si>
    <t>[Performance] 2025-03-24 22:45:03: 2705508 bytes/s, 21644064 bps, 52 fps</t>
  </si>
  <si>
    <t>[Performance] 2025-03-24 22:45:04: 2861595 bytes/s, 22892760 bps, 55 fps</t>
  </si>
  <si>
    <t>[Performance] 2025-03-24 22:45:05: 3121740 bytes/s, 24973920 bps, 60 fps</t>
  </si>
  <si>
    <t>[Performance] 2025-03-24 22:45:06: 3121740 bytes/s, 24973920 bps, 60 fps</t>
  </si>
  <si>
    <t>[Performance] 2025-03-24 22:45:07: 3121740 bytes/s, 24973920 bps, 60 fps</t>
  </si>
  <si>
    <t>[Performance] 2025-03-24 22:45:08: 3121740 bytes/s, 24973920 bps, 60 fps</t>
  </si>
  <si>
    <t>[Performance] 2025-03-24 22:45:09: 3121740 bytes/s, 24973920 bps, 60 fps</t>
  </si>
  <si>
    <t>[Performance] 2025-03-24 22:45:10: 3121740 bytes/s, 24973920 bps, 60 fps</t>
  </si>
  <si>
    <t>[Performance] 2025-03-24 22:45:11: 3173769 bytes/s, 25390152 bps, 61 fps</t>
  </si>
  <si>
    <t>[Performance] 2025-03-24 22:45:12: 3121740 bytes/s, 24973920 bps, 60 fps</t>
  </si>
  <si>
    <t>[Performance] 2025-03-24 22:45:13: 3121740 bytes/s, 24973920 bps, 60 fps</t>
  </si>
  <si>
    <t>[Performance] 2025-03-24 22:45:14: 3121740 bytes/s, 24973920 bps, 60 fps</t>
  </si>
  <si>
    <t>[Performance] 2025-03-24 22:45:15: 3121740 bytes/s, 24973920 bps, 60 fps</t>
  </si>
  <si>
    <t>[Performance] 2025-03-24 22:45:16: 3121740 bytes/s, 24973920 bps, 60 fps</t>
  </si>
  <si>
    <t>[Performance] 2025-03-24 22:45:17: 3069711 bytes/s, 24557688 bps, 59 fps</t>
  </si>
  <si>
    <t>[Performance] 2025-03-24 22:45:18: 3121740 bytes/s, 24973920 bps, 60 fps</t>
  </si>
  <si>
    <t>[Performance] 2025-03-24 22:45:19: 3121740 bytes/s, 24973920 bps, 60 fps</t>
  </si>
  <si>
    <t>[Performance] 2025-03-24 22:45:20: 3173769 bytes/s, 25390152 bps, 61 fps</t>
  </si>
  <si>
    <t>[Performance] 2025-03-24 22:45:21: 3121740 bytes/s, 24973920 bps, 60 fps</t>
  </si>
  <si>
    <t>[Performance] 2025-03-24 22:45:22: 3121740 bytes/s, 24973920 bps, 60 fps</t>
  </si>
  <si>
    <t>[Performance] 2025-03-24 22:45:23: 2913624 bytes/s, 23308992 bps, 56 fps</t>
  </si>
  <si>
    <t>[Performance] 2025-03-24 22:45:24: 3121740 bytes/s, 24973920 bps, 60 fps</t>
  </si>
  <si>
    <t>[Performance] 2025-03-24 22:45:25: 3121740 bytes/s, 24973920 bps, 60 fps</t>
  </si>
  <si>
    <t>[Performance] 2025-03-24 22:45:26: 3121740 bytes/s, 24973920 bps, 60 fps</t>
  </si>
  <si>
    <t>[Performance] 2025-03-24 22:45:27: 3121740 bytes/s, 24973920 bps, 60 fps</t>
  </si>
  <si>
    <t>[Performance] 2025-03-24 22:45:28: 3069711 bytes/s, 24557688 bps, 59 fps</t>
  </si>
  <si>
    <t>[Performance] 2025-03-24 22:45:29: 3173769 bytes/s, 25390152 bps, 61 fps</t>
  </si>
  <si>
    <t>[Performance] 2025-03-24 22:45:30: 3277827 bytes/s, 26222616 bps, 63 fps</t>
  </si>
  <si>
    <t>[Performance] 2025-03-24 22:45:31: 3121740 bytes/s, 24973920 bps, 60 fps</t>
  </si>
  <si>
    <t>[Performance] 2025-03-24 22:45:32: 3069711 bytes/s, 24557688 bps, 59 fps</t>
  </si>
  <si>
    <t>[Performance] 2025-03-24 22:45:33: 3173769 bytes/s, 25390152 bps, 61 fps</t>
  </si>
  <si>
    <t>[Performance] 2025-03-24 22:45:34: 3121740 bytes/s, 24973920 bps, 60 fps</t>
  </si>
  <si>
    <t>[Performance] 2025-03-24 22:45:35: 2913624 bytes/s, 23308992 bps, 56 fps</t>
  </si>
  <si>
    <t>[Performance] 2025-03-24 22:45:36: 2653479 bytes/s, 21227832 bps, 51 fps</t>
  </si>
  <si>
    <t>[Performance] 2025-03-24 22:45:37: 3121740 bytes/s, 24973920 bps, 60 fps</t>
  </si>
  <si>
    <t>[Performance] 2025-03-24 22:45:38: 3121740 bytes/s, 24973920 bps, 60 fps</t>
  </si>
  <si>
    <t>[Performance] 2025-03-24 22:45:39: 3121740 bytes/s, 24973920 bps, 60 fps</t>
  </si>
  <si>
    <t>[Performance] 2025-03-24 22:45:40: 3121740 bytes/s, 24973920 bps, 60 fps</t>
  </si>
  <si>
    <t>[Performance] 2025-03-24 22:45:41: 3121740 bytes/s, 24973920 bps, 60 fps</t>
  </si>
  <si>
    <t>[Performance] 2025-03-24 22:45:42: 3173769 bytes/s, 25390152 bps, 61 fps</t>
  </si>
  <si>
    <t>[Performance] 2025-03-24 22:45:43: 3121740 bytes/s, 24973920 bps, 60 fps</t>
  </si>
  <si>
    <t>[Performance] 2025-03-24 22:45:44: 3121740 bytes/s, 24973920 bps, 60 fps</t>
  </si>
  <si>
    <t>[Performance] 2025-03-24 22:45:45: 3121740 bytes/s, 24973920 bps, 60 fps</t>
  </si>
  <si>
    <t>[Performance] 2025-03-24 22:45:46: 3121740 bytes/s, 24973920 bps, 60 fps</t>
  </si>
  <si>
    <t>[Performance] 2025-03-24 22:45:47: 3121740 bytes/s, 24973920 bps, 60 fps</t>
  </si>
  <si>
    <t>[Performance] 2025-03-24 22:45:48: 3121740 bytes/s, 24973920 bps, 60 fps</t>
  </si>
  <si>
    <t>[Performance] 2025-03-24 22:45:49: 3121740 bytes/s, 24973920 bps, 60 fps</t>
  </si>
  <si>
    <t>[Performance] 2025-03-24 22:45:50: 3069711 bytes/s, 24557688 bps, 59 fps</t>
  </si>
  <si>
    <t>[Performance] 2025-03-24 22:45:51: 3017682 bytes/s, 24141456 bps, 58 fps</t>
  </si>
  <si>
    <t>[Performance] 2025-03-24 22:45:52: 3121740 bytes/s, 24973920 bps, 60 fps</t>
  </si>
  <si>
    <t>[Performance] 2025-03-24 22:45:53: 3121740 bytes/s, 24973920 bps, 60 fps</t>
  </si>
  <si>
    <t>[Performance] 2025-03-24 22:45:54: 3121740 bytes/s, 24973920 bps, 60 fps</t>
  </si>
  <si>
    <t>[Performance] 2025-03-24 22:45:55: 3121740 bytes/s, 24973920 bps, 60 fps</t>
  </si>
  <si>
    <t>[Performance] 2025-03-24 22:45:56: 3121740 bytes/s, 24973920 bps, 60 fps</t>
  </si>
  <si>
    <t>[Performance] 2025-03-24 22:45:57: 3121740 bytes/s, 24973920 bps, 60 fps</t>
  </si>
  <si>
    <t>[Performance] 2025-03-24 22:45:58: 3121740 bytes/s, 24973920 bps, 60 fps</t>
  </si>
  <si>
    <t>[Performance] 2025-03-24 22:45:59: 3121740 bytes/s, 24973920 bps, 60 fps</t>
  </si>
  <si>
    <t>[Performance] 2025-03-24 22:46:00: 3121740 bytes/s, 24973920 bps, 60 fps</t>
  </si>
  <si>
    <t>[Performance] 2025-03-24 22:46:01: 3121740 bytes/s, 24973920 bps, 60 fps</t>
  </si>
  <si>
    <t>[Performance] 2025-03-24 22:46:02: 3121740 bytes/s, 24973920 bps, 60 fps</t>
  </si>
  <si>
    <t>[Performance] 2025-03-24 22:46:03: 3121740 bytes/s, 24973920 bps, 60 fps</t>
  </si>
  <si>
    <t>[Performance] 2025-03-24 22:46:04: 3173769 bytes/s, 25390152 bps, 61 fps</t>
  </si>
  <si>
    <t>[Performance] 2025-03-24 22:46:05: 3121740 bytes/s, 24973920 bps, 60 fps</t>
  </si>
  <si>
    <t>[Performance] 2025-03-24 22:46:06: 3121740 bytes/s, 24973920 bps, 60 fps</t>
  </si>
  <si>
    <t>[Performance] 2025-03-24 22:46:07: 3121740 bytes/s, 24973920 bps, 60 fps</t>
  </si>
  <si>
    <t>[Performance] 2025-03-24 22:46:08: 3121740 bytes/s, 24973920 bps, 60 fps</t>
  </si>
  <si>
    <t>[Performance] 2025-03-24 22:46:09: 2601450 bytes/s, 20811600 bps, 50 fps</t>
  </si>
  <si>
    <t>[Performance] 2025-03-24 22:46:10: 2861595 bytes/s, 22892760 bps, 55 fps</t>
  </si>
  <si>
    <t>[Performance] 2025-03-24 22:46:11: 3121740 bytes/s, 24973920 bps, 60 fps</t>
  </si>
  <si>
    <t>[Performance] 2025-03-24 22:46:12: 3121740 bytes/s, 24973920 bps, 60 fps</t>
  </si>
  <si>
    <t>[Performance] 2025-03-24 22:46:13: 3121740 bytes/s, 24973920 bps, 60 fps</t>
  </si>
  <si>
    <t>[Performance] 2025-03-24 22:46:14: 3173769 bytes/s, 25390152 bps, 61 fps</t>
  </si>
  <si>
    <t>[Performance] 2025-03-24 22:46:15: 3121740 bytes/s, 24973920 bps, 60 fps</t>
  </si>
  <si>
    <t>[Performance] 2025-03-24 22:46:16: 3121740 bytes/s, 24973920 bps, 60 fps</t>
  </si>
  <si>
    <t>[Performance] 2025-03-24 22:46:17: 3121740 bytes/s, 24973920 bps, 60 fps</t>
  </si>
  <si>
    <t>[Performance] 2025-03-24 22:46:18: 3121740 bytes/s, 24973920 bps, 60 fps</t>
  </si>
  <si>
    <t>[Performance] 2025-03-24 22:46:19: 3121740 bytes/s, 24973920 bps, 60 fps</t>
  </si>
  <si>
    <t>[Performance] 2025-03-24 22:46:20: 2965653 bytes/s, 23725224 bps, 57 fps</t>
  </si>
  <si>
    <t>[Performance] 2025-03-24 22:46:21: 3121740 bytes/s, 24973920 bps, 60 fps</t>
  </si>
  <si>
    <t>[Performance] 2025-03-24 22:46:22: 3121740 bytes/s, 24973920 bps, 60 fps</t>
  </si>
  <si>
    <t>[Performance] 2025-03-24 22:46:23: 3121740 bytes/s, 24973920 bps, 60 fps</t>
  </si>
  <si>
    <t>[Performance] 2025-03-24 22:46:24: 3173769 bytes/s, 25390152 bps, 61 fps</t>
  </si>
  <si>
    <t>[Performance] 2025-03-24 22:46:25: 3121740 bytes/s, 24973920 bps, 60 fps</t>
  </si>
  <si>
    <t>[Performance] 2025-03-24 22:46:26: 3069711 bytes/s, 24557688 bps, 59 fps</t>
  </si>
  <si>
    <t>[Performance] 2025-03-24 22:46:27: 3121740 bytes/s, 24973920 bps, 60 fps</t>
  </si>
  <si>
    <t>[Performance] 2025-03-24 22:46:28: 3121740 bytes/s, 24973920 bps, 60 fps</t>
  </si>
  <si>
    <t>[Performance] 2025-03-24 22:46:29: 3121740 bytes/s, 24973920 bps, 60 fps</t>
  </si>
  <si>
    <t>[Performance] 2025-03-24 22:46:30: 3121740 bytes/s, 24973920 bps, 60 fps</t>
  </si>
  <si>
    <t>[Performance] 2025-03-24 22:46:31: 3121740 bytes/s, 24973920 bps, 60 fps</t>
  </si>
  <si>
    <t>[Performance] 2025-03-24 22:46:32: 3121740 bytes/s, 24973920 bps, 60 fps</t>
  </si>
  <si>
    <t>[Performance] 2025-03-24 22:46:33: 3069711 bytes/s, 24557688 bps, 59 fps</t>
  </si>
  <si>
    <t>[Performance] 2025-03-24 22:46:34: 2393334 bytes/s, 19146672 bps, 46 fps</t>
  </si>
  <si>
    <t>[Performance] 2025-03-24 22:46:35: 3173769 bytes/s, 25390152 bps, 61 fps</t>
  </si>
  <si>
    <t>[Performance] 2025-03-24 22:46:36: 3121740 bytes/s, 24973920 bps, 60 fps</t>
  </si>
  <si>
    <t>[Performance] 2025-03-24 22:46:37: 3121740 bytes/s, 24973920 bps, 60 fps</t>
  </si>
  <si>
    <t>[Performance] 2025-03-24 22:46:38: 3121740 bytes/s, 24973920 bps, 60 fps</t>
  </si>
  <si>
    <t>[Performance] 2025-03-24 22:46:39: 3121740 bytes/s, 24973920 bps, 60 fps</t>
  </si>
  <si>
    <t>[Performance] 2025-03-24 22:46:40: 3121740 bytes/s, 24973920 bps, 60 fps</t>
  </si>
  <si>
    <t>[Performance] 2025-03-24 22:46:41: 3121740 bytes/s, 24973920 bps, 60 fps</t>
  </si>
  <si>
    <t>[Performance] 2025-03-24 22:46:42: 3121740 bytes/s, 24973920 bps, 60 fps</t>
  </si>
  <si>
    <t>[Performance] 2025-03-24 22:46:43: 3121740 bytes/s, 24973920 bps, 60 fps</t>
  </si>
  <si>
    <t>[Performance] 2025-03-24 22:46:44: 3121740 bytes/s, 24973920 bps, 60 fps</t>
  </si>
  <si>
    <t>[Performance] 2025-03-24 22:46:45: 3069711 bytes/s, 24557688 bps, 59 fps</t>
  </si>
  <si>
    <t>[Performance] 2025-03-24 22:46:46: 3017682 bytes/s, 24141456 bps, 58 fps</t>
  </si>
  <si>
    <t>[Performance] 2025-03-24 22:46:47: 3173769 bytes/s, 25390152 bps, 61 fps</t>
  </si>
  <si>
    <t>[Performance] 2025-03-24 22:46:48: 3069711 bytes/s, 24557688 bps, 59 fps</t>
  </si>
  <si>
    <t>[Performance] 2025-03-24 22:46:49: 3121740 bytes/s, 24973920 bps, 60 fps</t>
  </si>
  <si>
    <t>[Performance] 2025-03-24 22:46:50: 3121740 bytes/s, 24973920 bps, 60 fps</t>
  </si>
  <si>
    <t>[Performance] 2025-03-24 22:46:51: 3121740 bytes/s, 24973920 bps, 60 fps</t>
  </si>
  <si>
    <t>[Performance] 2025-03-24 22:46:52: 3121740 bytes/s, 24973920 bps, 60 fps</t>
  </si>
  <si>
    <t>[Performance] 2025-03-24 22:46:53: 3121740 bytes/s, 24973920 bps, 60 fps</t>
  </si>
  <si>
    <t>[Performance] 2025-03-24 22:46:54: 2757537 bytes/s, 22060296 bps, 53 fps</t>
  </si>
  <si>
    <t>[Performance] 2025-03-24 22:46:55: 2861595 bytes/s, 22892760 bps, 55 fps</t>
  </si>
  <si>
    <t>[Performance] 2025-03-24 22:46:56: 3121740 bytes/s, 24973920 bps, 60 fps</t>
  </si>
  <si>
    <t>[Performance] 2025-03-24 22:46:57: 3121740 bytes/s, 24973920 bps, 60 fps</t>
  </si>
  <si>
    <t>[Performance] 2025-03-24 22:46:58: 3121740 bytes/s, 24973920 bps, 60 fps</t>
  </si>
  <si>
    <t>[Performance] 2025-03-24 22:46:59: 3121740 bytes/s, 24973920 bps, 60 fps</t>
  </si>
  <si>
    <t>[Performance] 2025-03-24 22:47:00: 3121740 bytes/s, 24973920 bps, 60 fps</t>
  </si>
  <si>
    <t>[Performance] 2025-03-24 22:47:01: 3121740 bytes/s, 24973920 bps, 60 fps</t>
  </si>
  <si>
    <t>[Performance] 2025-03-24 22:47:02: 3173769 bytes/s, 25390152 bps, 61 fps</t>
  </si>
  <si>
    <t>[Performance] 2025-03-24 22:47:03: 3121740 bytes/s, 24973920 bps, 60 fps</t>
  </si>
  <si>
    <t>[Performance] 2025-03-24 22:47:04: 3121740 bytes/s, 24973920 bps, 60 fps</t>
  </si>
  <si>
    <t>[Performance] 2025-03-24 22:47:05: 3121740 bytes/s, 24973920 bps, 60 fps</t>
  </si>
  <si>
    <t>[Performance] 2025-03-24 22:47:06: 3069711 bytes/s, 24557688 bps, 59 fps</t>
  </si>
  <si>
    <t>[Performance] 2025-03-24 22:47:07: 3173769 bytes/s, 25390152 bps, 61 fps</t>
  </si>
  <si>
    <t>[Performance] 2025-03-24 22:47:08: 3121740 bytes/s, 24973920 bps, 60 fps</t>
  </si>
  <si>
    <t>[Performance] 2025-03-24 22:47:09: 2913624 bytes/s, 23308992 bps, 56 fps</t>
  </si>
  <si>
    <t>[Performance] 2025-03-24 22:47:10: 3121740 bytes/s, 24973920 bps, 60 fps</t>
  </si>
  <si>
    <t>[Performance] 2025-03-24 22:47:11: 3121740 bytes/s, 24973920 bps, 60 fps</t>
  </si>
  <si>
    <t>[Performance] 2025-03-24 22:47:12: 3121740 bytes/s, 24973920 bps, 60 fps</t>
  </si>
  <si>
    <t>[Performance] 2025-03-24 22:47:13: 3121740 bytes/s, 24973920 bps, 60 fps</t>
  </si>
  <si>
    <t>[Performance] 2025-03-24 22:47:14: 3121740 bytes/s, 24973920 bps, 60 fps</t>
  </si>
  <si>
    <t>[Performance] 2025-03-24 22:47:15: 3121740 bytes/s, 24973920 bps, 60 fps</t>
  </si>
  <si>
    <t>[Performance] 2025-03-24 22:47:16: 3121740 bytes/s, 24973920 bps, 60 fps</t>
  </si>
  <si>
    <t>[Performance] 2025-03-24 22:47:17: 3121740 bytes/s, 24973920 bps, 60 fps</t>
  </si>
  <si>
    <t>[Performance] 2025-03-24 22:47:18: 3121740 bytes/s, 24973920 bps, 60 fps</t>
  </si>
  <si>
    <t>[Performance] 2025-03-24 22:47:19: 3121740 bytes/s, 24973920 bps, 60 fps</t>
  </si>
  <si>
    <t>[Performance] 2025-03-24 22:47:20: 3173769 bytes/s, 25390152 bps, 61 fps</t>
  </si>
  <si>
    <t>[Performance] 2025-03-27 12:48:24: 13731291 bytes/s, 109850328 bps, 119 fps</t>
  </si>
  <si>
    <t>[Performance] 2025-03-27 12:48:25: 13846680 bytes/s, 110773440 bps, 120 fps</t>
  </si>
  <si>
    <t>[Performance] 2025-03-27 12:48:26: 13846680 bytes/s, 110773440 bps, 120 fps</t>
  </si>
  <si>
    <t>[Performance] 2025-03-27 12:48:27: 13846680 bytes/s, 110773440 bps, 120 fps</t>
  </si>
  <si>
    <t>[Performance] 2025-03-27 12:48:28: 13846680 bytes/s, 110773440 bps, 120 fps</t>
  </si>
  <si>
    <t>[Performance] 2025-03-27 12:48:29: 13846680 bytes/s, 110773440 bps, 120 fps</t>
  </si>
  <si>
    <t>[Performance] 2025-03-27 12:48:30: 13846680 bytes/s, 110773440 bps, 120 fps</t>
  </si>
  <si>
    <t>[Performance] 2025-03-27 12:48:31: 13846680 bytes/s, 110773440 bps, 120 fps</t>
  </si>
  <si>
    <t>[Performance] 2025-03-27 12:48:32: 13846680 bytes/s, 110773440 bps, 120 fps</t>
  </si>
  <si>
    <t>[Performance] 2025-03-27 12:48:33: 13846680 bytes/s, 110773440 bps, 120 fps</t>
  </si>
  <si>
    <t>[Performance] 2025-03-27 12:48:34: 13846680 bytes/s, 110773440 bps, 120 fps</t>
  </si>
  <si>
    <t>[Performance] 2025-03-27 12:49:13: 22270077 bytes/s, 178160616 bps, 193 fps</t>
  </si>
  <si>
    <t>[Performance] 2025-03-27 12:49:14: 13846680 bytes/s, 110773440 bps, 120 fps</t>
  </si>
  <si>
    <t>[Performance] 2025-03-27 12:49:15: 13846680 bytes/s, 110773440 bps, 120 fps</t>
  </si>
  <si>
    <t>[Performance] 2025-03-27 12:49:16: 13846680 bytes/s, 110773440 bps, 120 fps</t>
  </si>
  <si>
    <t>[Performance] 2025-03-27 12:49:17: 13846680 bytes/s, 110773440 bps, 120 fps</t>
  </si>
  <si>
    <t>[Performance] 2025-03-27 12:49:18: 13846680 bytes/s, 110773440 bps, 120 fps</t>
  </si>
  <si>
    <t>[Performance] 2025-03-27 12:49:19: 13846680 bytes/s, 110773440 bps, 120 fps</t>
  </si>
  <si>
    <t>[Performance] 2025-03-27 12:49:20: 13846680 bytes/s, 110773440 bps, 120 fps</t>
  </si>
  <si>
    <t>[Performance] 2025-03-27 12:49:21: 13962069 bytes/s, 111696552 bps, 121 fps</t>
  </si>
  <si>
    <t>[Performance] 2025-03-27 12:49:22: 13846680 bytes/s, 110773440 bps, 120 fps</t>
  </si>
  <si>
    <t>[Performance] 2025-03-27 12:49:23: 13846680 bytes/s, 110773440 bps, 120 fps</t>
  </si>
  <si>
    <t>[Performance] 2025-03-27 12:49:24: 13846680 bytes/s, 110773440 bps, 120 fps</t>
  </si>
  <si>
    <t>[Performance] 2025-03-27 12:49:25: 13846680 bytes/s, 110773440 bps, 120 fps</t>
  </si>
  <si>
    <t>[Performance] 2025-03-27 12:49:26: 13846680 bytes/s, 110773440 bps, 120 fps</t>
  </si>
  <si>
    <t>[Performance] 2025-03-27 12:49:42: 27347193 bytes/s, 218777544 bps, 237 fps</t>
  </si>
  <si>
    <t>[Performance] 2025-03-27 12:49:43: 13846680 bytes/s, 110773440 bps, 120 fps</t>
  </si>
  <si>
    <t>[Performance] 2025-03-27 12:49:44: 13846680 bytes/s, 110773440 bps, 120 fps</t>
  </si>
  <si>
    <t>[Performance] 2025-03-27 12:49:45: 13846680 bytes/s, 110773440 bps, 120 fps</t>
  </si>
  <si>
    <t>[Performance] 2025-03-27 12:49:46: 13731291 bytes/s, 109850328 bps, 119 fps</t>
  </si>
  <si>
    <t>[Performance] 2025-03-27 12:49:47: 13846680 bytes/s, 110773440 bps, 120 fps</t>
  </si>
  <si>
    <t>[Performance] 2025-03-27 12:49:48: 13731291 bytes/s, 109850328 bps, 119 fps</t>
  </si>
  <si>
    <t>[Performance] 2025-03-27 12:49:49: 13731291 bytes/s, 109850328 bps, 119 fps</t>
  </si>
  <si>
    <t>[Performance] 2025-03-27 12:49:50: 13846680 bytes/s, 110773440 bps, 120 fps</t>
  </si>
  <si>
    <t>[Performance] 2025-03-27 12:49:51: 13846680 bytes/s, 110773440 bps, 120 fps</t>
  </si>
  <si>
    <t>[Performance] 2025-03-27 12:49:52: 13846680 bytes/s, 110773440 bps, 120 fps</t>
  </si>
  <si>
    <t>[Performance] 2025-03-27 12:49:53: 13846680 bytes/s, 110773440 bps, 120 fps</t>
  </si>
  <si>
    <t>[Performance] 2025-03-27 12:49:54: 13846680 bytes/s, 110773440 bps, 120 fps</t>
  </si>
  <si>
    <t>[Performance] 2025-03-27 12:50:16: 27116415 bytes/s, 216931320 bps, 235 fps</t>
  </si>
  <si>
    <t>[Performance] 2025-03-27 12:50:17: 13846680 bytes/s, 110773440 bps, 120 fps</t>
  </si>
  <si>
    <t>[Performance] 2025-03-27 12:50:18: 13846680 bytes/s, 110773440 bps, 120 fps</t>
  </si>
  <si>
    <t>[Performance] 2025-03-27 12:50:19: 13846680 bytes/s, 110773440 bps, 120 fps</t>
  </si>
  <si>
    <t>[Performance] 2025-03-27 12:50:20: 13846680 bytes/s, 110773440 bps, 120 fps</t>
  </si>
  <si>
    <t>[Performance] 2025-03-27 12:50:21: 13846680 bytes/s, 110773440 bps, 120 fps</t>
  </si>
  <si>
    <t>[Performance] 2025-03-27 12:50:22: 13962069 bytes/s, 111696552 bps, 121 fps</t>
  </si>
  <si>
    <t>[Performance] 2025-03-27 12:50:23: 13846680 bytes/s, 110773440 bps, 120 fps</t>
  </si>
  <si>
    <t>[Performance] 2025-03-27 12:50:24: 13846680 bytes/s, 110773440 bps, 120 fps</t>
  </si>
  <si>
    <t>[Performance] 2025-03-27 12:50:25: 13846680 bytes/s, 110773440 bps, 120 fps</t>
  </si>
  <si>
    <t>[Performance] 2025-03-27 12:50:26: 13846680 bytes/s, 110773440 bps, 120 fps</t>
  </si>
  <si>
    <t>[Performance] 2025-03-27 12:50:27: 13846680 bytes/s, 110773440 bps, 120 fps</t>
  </si>
  <si>
    <t>[Performance] 2025-03-27 12:50:28: 13846680 bytes/s, 110773440 bps, 120 fps</t>
  </si>
  <si>
    <t>[Performance] 2025-03-27 12:50:51: 14192847 bytes/s, 113542776 bps, 123 fps</t>
  </si>
  <si>
    <t>[Performance] 2025-03-27 12:50:52: 13846680 bytes/s, 110773440 bps, 120 fps</t>
  </si>
  <si>
    <t>[Performance] 2025-03-27 12:50:53: 13846680 bytes/s, 110773440 bps, 120 fps</t>
  </si>
  <si>
    <t>[Performance] 2025-03-27 12:50:54: 13846680 bytes/s, 110773440 bps, 120 fps</t>
  </si>
  <si>
    <t>[Performance] 2025-03-27 12:50:55: 13846680 bytes/s, 110773440 bps, 120 fps</t>
  </si>
  <si>
    <t>[Performance] 2025-03-27 12:50:56: 13846680 bytes/s, 110773440 bps, 120 fps</t>
  </si>
  <si>
    <t>[Performance] 2025-03-27 12:50:57: 13846680 bytes/s, 110773440 bps, 120 fps</t>
  </si>
  <si>
    <t>[Performance] 2025-03-27 12:50:58: 13846680 bytes/s, 110773440 bps, 120 fps</t>
  </si>
  <si>
    <t>[Performance] 2025-03-27 12:50:59: 13962069 bytes/s, 111696552 bps, 121 fps</t>
  </si>
  <si>
    <t>[Performance] 2025-03-27 12:51:00: 13846680 bytes/s, 110773440 bps, 120 fps</t>
  </si>
  <si>
    <t>[Performance] 2025-03-27 12:51:16: 14077458 bytes/s, 112619664 bps, 122 fps</t>
  </si>
  <si>
    <t>[Performance] 2025-03-27 12:51:17: 13846680 bytes/s, 110773440 bps, 120 fps</t>
  </si>
  <si>
    <t>[Performance] 2025-03-27 12:51:18: 13846680 bytes/s, 110773440 bps, 120 fps</t>
  </si>
  <si>
    <t>[Performance] 2025-03-27 12:51:19: 13962069 bytes/s, 111696552 bps, 121 fps</t>
  </si>
  <si>
    <t>[Performance] 2025-03-27 12:51:20: 13846680 bytes/s, 110773440 bps, 120 fps</t>
  </si>
  <si>
    <t>[Performance] 2025-03-27 12:51:21: 13846680 bytes/s, 110773440 bps, 120 fps</t>
  </si>
  <si>
    <t>[Performance] 2025-03-27 12:51:22: 13846680 bytes/s, 110773440 bps, 120 fps</t>
  </si>
  <si>
    <t>[Performance] 2025-03-27 12:51:23: 13962069 bytes/s, 111696552 bps, 121 fps</t>
  </si>
  <si>
    <t>[Performance] 2025-03-27 12:51:24: 13846680 bytes/s, 110773440 bps, 120 fps</t>
  </si>
  <si>
    <t>[Performance] 2025-03-27 12:51:25: 13846680 bytes/s, 110773440 bps, 120 fps</t>
  </si>
  <si>
    <t>[Performance] 2025-03-27 12:51:26: 13846680 bytes/s, 110773440 bps, 120 fps</t>
  </si>
  <si>
    <t>[Performance] 2025-03-27 12:51:27: 13846680 bytes/s, 110773440 bps, 120 fps</t>
  </si>
  <si>
    <t>[Performance] 2025-03-27 12:51:28: 13962069 bytes/s, 111696552 bps, 121 fps</t>
  </si>
  <si>
    <t>[Performance] 2025-03-27 12:51:29: 13846680 bytes/s, 110773440 bps, 120 fps</t>
  </si>
  <si>
    <t>[Performance] 2025-03-27 12:51:30: 13846680 bytes/s, 110773440 bps, 120 fps</t>
  </si>
  <si>
    <t>[Performance] 2025-03-27 12:51:31: 13846680 bytes/s, 110773440 bps, 120 fps</t>
  </si>
  <si>
    <t>[Performance] 2025-03-27 12:51:32: 13846680 bytes/s, 110773440 bps, 120 fps</t>
  </si>
  <si>
    <t>[Performance] 2025-03-27 12:51:33: 13962069 bytes/s, 111696552 bps, 121 fps</t>
  </si>
  <si>
    <t>[Performance] 2025-03-27 12:51:34: 13846680 bytes/s, 110773440 bps, 120 fps</t>
  </si>
  <si>
    <t>[Performance] 2025-03-27 12:51:35: 13846680 bytes/s, 110773440 bps, 120 fps</t>
  </si>
  <si>
    <t>[Performance] 2025-03-27 12:51:36: 13846680 bytes/s, 110773440 bps, 120 fps</t>
  </si>
  <si>
    <t>[Performance] 2025-03-27 12:51:37: 13962069 bytes/s, 111696552 bps, 121 fps</t>
  </si>
  <si>
    <t>[Performance] 2025-03-27 12:51:38: 13846680 bytes/s, 110773440 bps, 120 fps</t>
  </si>
  <si>
    <t>[Performance] 2025-03-27 12:51:59: 22962411 bytes/s, 183699288 bps, 199 fps</t>
  </si>
  <si>
    <t>[Performance] 2025-03-27 12:52:00: 13846680 bytes/s, 110773440 bps, 120 fps</t>
  </si>
  <si>
    <t>[Performance] 2025-03-27 12:52:01: 13962069 bytes/s, 111696552 bps, 121 fps</t>
  </si>
  <si>
    <t>[Performance] 2025-03-27 12:52:02: 13846680 bytes/s, 110773440 bps, 120 fps</t>
  </si>
  <si>
    <t>[Performance] 2025-03-27 12:52:03: 13846680 bytes/s, 110773440 bps, 120 fps</t>
  </si>
  <si>
    <t>[Performance] 2025-03-27 12:52:04: 13846680 bytes/s, 110773440 bps, 120 fps</t>
  </si>
  <si>
    <t>[Performance] 2025-03-27 12:52:05: 13962069 bytes/s, 111696552 bps, 121 fps</t>
  </si>
  <si>
    <t>[Performance] 2025-03-27 12:52:06: 13846680 bytes/s, 110773440 bps, 120 fps</t>
  </si>
  <si>
    <t>[Performance] 2025-03-27 12:52:07: 13846680 bytes/s, 110773440 bps, 120 fps</t>
  </si>
  <si>
    <t>[Performance] 2025-03-27 12:52:08: 13846680 bytes/s, 110773440 bps, 120 fps</t>
  </si>
  <si>
    <t>[Performance] 2025-03-27 12:52:09: 13962069 bytes/s, 111696552 bps, 121 fps</t>
  </si>
  <si>
    <t>[Performance] 2025-03-27 12:52:10: 13846680 bytes/s, 110773440 bps, 120 fps</t>
  </si>
  <si>
    <t>[Performance] 2025-03-27 12:52:11: 13846680 bytes/s, 110773440 bps, 120 fps</t>
  </si>
  <si>
    <t>restart spike</t>
  </si>
  <si>
    <t>Gesamt</t>
  </si>
  <si>
    <t>Durchnitt fps</t>
  </si>
  <si>
    <t>Durschnitt wi.</t>
  </si>
  <si>
    <t>Durschnitt rasp.</t>
  </si>
  <si>
    <t>Zeit in min</t>
  </si>
  <si>
    <t>|Agemessen - Aintern|</t>
  </si>
  <si>
    <t>|A %|</t>
  </si>
  <si>
    <t>Leistung auf Raspberry Pie 4 , 2gb ram</t>
  </si>
  <si>
    <t>Leistung auf Thinkpad E14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</si>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</sst>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zoomScaleNormal="100" workbookViewId="0">
      <selection activeCell="A3" sqref="A3:G13"/>
    </sheetView>
  </sheetViews>
  <sheetFormatPr baseColWidth="10" defaultColWidth="10.5546875" defaultRowHeight="14.4" x14ac:dyDescent="0.3"/>
  <cols>
    <col min="1" max="1" width="9.88671875" customWidth="1"/>
    <col min="2" max="2" width="12" bestFit="1" customWidth="1"/>
    <col min="3" max="3" width="13.77734375" bestFit="1" customWidth="1"/>
    <col min="4" max="4" width="12" bestFit="1" customWidth="1"/>
    <col min="5" max="6" width="12.77734375" customWidth="1"/>
    <col min="8" max="8" width="13.77734375" bestFit="1" customWidth="1"/>
    <col min="10" max="10" width="24.109375" customWidth="1"/>
    <col min="11" max="11" width="37.88671875" bestFit="1" customWidth="1"/>
    <col min="12" max="16" width="10.5546875" customWidth="1"/>
  </cols>
  <sheetData>
    <row r="1" spans="1:7" x14ac:dyDescent="0.3">
      <c r="A1" t="s">
        <v>273</v>
      </c>
    </row>
    <row r="3" spans="1:7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x14ac:dyDescent="0.3">
      <c r="A4" s="3">
        <v>1</v>
      </c>
      <c r="B4" s="3">
        <v>2.2605356331999999</v>
      </c>
      <c r="C4" s="3">
        <v>16.118964601999998</v>
      </c>
      <c r="D4" s="3">
        <f t="shared" ref="D4:D13" si="0">C4-B4</f>
        <v>13.858428968799998</v>
      </c>
      <c r="E4" s="3">
        <v>107948</v>
      </c>
      <c r="F4" s="3">
        <v>130</v>
      </c>
      <c r="G4" s="3">
        <f t="shared" ref="G4:G13" si="1">E4/(D4*F4)</f>
        <v>59.917991616414255</v>
      </c>
    </row>
    <row r="5" spans="1:7" x14ac:dyDescent="0.3">
      <c r="A5" s="3">
        <v>2</v>
      </c>
      <c r="B5" s="3">
        <v>0</v>
      </c>
      <c r="C5" s="3">
        <v>16.880535101</v>
      </c>
      <c r="D5" s="3">
        <f t="shared" si="0"/>
        <v>16.880535101</v>
      </c>
      <c r="E5" s="3">
        <v>130079</v>
      </c>
      <c r="F5" s="3">
        <v>130</v>
      </c>
      <c r="G5" s="3">
        <f t="shared" si="1"/>
        <v>59.275827828965944</v>
      </c>
    </row>
    <row r="6" spans="1:7" x14ac:dyDescent="0.3">
      <c r="A6" s="3">
        <v>3</v>
      </c>
      <c r="B6" s="3">
        <v>5.9889449999999999E-3</v>
      </c>
      <c r="C6" s="3">
        <v>14.906705269</v>
      </c>
      <c r="D6" s="3">
        <f t="shared" si="0"/>
        <v>14.900716323999999</v>
      </c>
      <c r="E6" s="3">
        <f>115152-47</f>
        <v>115105</v>
      </c>
      <c r="F6" s="3">
        <v>130</v>
      </c>
      <c r="G6" s="3">
        <f t="shared" si="1"/>
        <v>59.421510863673092</v>
      </c>
    </row>
    <row r="7" spans="1:7" x14ac:dyDescent="0.3">
      <c r="A7" s="3">
        <v>4</v>
      </c>
      <c r="B7" s="3">
        <v>2.2973574E-2</v>
      </c>
      <c r="C7" s="3">
        <v>8.356875273</v>
      </c>
      <c r="D7" s="3">
        <f t="shared" si="0"/>
        <v>8.3339016990000001</v>
      </c>
      <c r="E7" s="3">
        <f>63973-86</f>
        <v>63887</v>
      </c>
      <c r="F7" s="3">
        <v>130</v>
      </c>
      <c r="G7" s="3">
        <f t="shared" si="1"/>
        <v>58.968593497740699</v>
      </c>
    </row>
    <row r="8" spans="1:7" x14ac:dyDescent="0.3">
      <c r="A8" s="3">
        <v>5</v>
      </c>
      <c r="B8" s="3">
        <v>1.3271537E-2</v>
      </c>
      <c r="C8" s="3">
        <v>12.997034640000001</v>
      </c>
      <c r="D8" s="3">
        <f t="shared" si="0"/>
        <v>12.983763103000001</v>
      </c>
      <c r="E8" s="3">
        <f>100224-64</f>
        <v>100160</v>
      </c>
      <c r="F8" s="3">
        <v>130</v>
      </c>
      <c r="G8" s="3">
        <f t="shared" si="1"/>
        <v>59.34038786363233</v>
      </c>
    </row>
    <row r="9" spans="1:7" x14ac:dyDescent="0.3">
      <c r="A9" s="3">
        <v>6</v>
      </c>
      <c r="B9" s="3">
        <v>2.0952869999999998E-2</v>
      </c>
      <c r="C9" s="3">
        <v>19.513464951</v>
      </c>
      <c r="D9" s="3">
        <f t="shared" si="0"/>
        <v>19.492512081000001</v>
      </c>
      <c r="E9" s="3">
        <f>150869-87</f>
        <v>150782</v>
      </c>
      <c r="F9" s="3">
        <v>130</v>
      </c>
      <c r="G9" s="3">
        <f t="shared" si="1"/>
        <v>59.50292777256216</v>
      </c>
    </row>
    <row r="10" spans="1:7" x14ac:dyDescent="0.3">
      <c r="A10" s="3">
        <v>7</v>
      </c>
      <c r="B10" s="3">
        <v>2.0791685000000001E-2</v>
      </c>
      <c r="C10" s="3">
        <v>15.294210212999999</v>
      </c>
      <c r="D10" s="3">
        <f t="shared" si="0"/>
        <v>15.273418527999999</v>
      </c>
      <c r="E10" s="3">
        <f>118350-69</f>
        <v>118281</v>
      </c>
      <c r="F10" s="3">
        <v>130</v>
      </c>
      <c r="G10" s="3">
        <f t="shared" si="1"/>
        <v>59.571067504361018</v>
      </c>
    </row>
    <row r="11" spans="1:7" x14ac:dyDescent="0.3">
      <c r="A11" s="3">
        <v>8</v>
      </c>
      <c r="B11" s="3">
        <v>1.2054314999999999E-2</v>
      </c>
      <c r="C11" s="3">
        <v>10.339513735000001</v>
      </c>
      <c r="D11" s="3">
        <f t="shared" si="0"/>
        <v>10.32745942</v>
      </c>
      <c r="E11" s="3">
        <f>79432-58</f>
        <v>79374</v>
      </c>
      <c r="F11" s="3">
        <v>130</v>
      </c>
      <c r="G11" s="3">
        <f t="shared" si="1"/>
        <v>59.120951817715373</v>
      </c>
    </row>
    <row r="12" spans="1:7" x14ac:dyDescent="0.3">
      <c r="A12" s="3">
        <v>9</v>
      </c>
      <c r="B12" s="3">
        <v>1.6091129999999999E-2</v>
      </c>
      <c r="C12" s="3">
        <v>11.380130900999999</v>
      </c>
      <c r="D12" s="3">
        <f t="shared" si="0"/>
        <v>11.364039771</v>
      </c>
      <c r="E12" s="3">
        <f>87430-44</f>
        <v>87386</v>
      </c>
      <c r="F12" s="3">
        <v>130</v>
      </c>
      <c r="G12" s="3">
        <f t="shared" si="1"/>
        <v>59.151500130736387</v>
      </c>
    </row>
    <row r="13" spans="1:7" x14ac:dyDescent="0.3">
      <c r="A13" s="3">
        <v>10</v>
      </c>
      <c r="B13" s="3">
        <v>0.20018630000000001</v>
      </c>
      <c r="C13" s="3">
        <v>14.767443028000001</v>
      </c>
      <c r="D13" s="3">
        <f t="shared" si="0"/>
        <v>14.567256728</v>
      </c>
      <c r="E13" s="3">
        <f>114085-81</f>
        <v>114004</v>
      </c>
      <c r="F13" s="3">
        <v>130</v>
      </c>
      <c r="G13" s="3">
        <f t="shared" si="1"/>
        <v>60.200342626504039</v>
      </c>
    </row>
    <row r="16" spans="1:7" x14ac:dyDescent="0.3">
      <c r="A16" s="3" t="s">
        <v>270</v>
      </c>
      <c r="B16" s="3" t="s">
        <v>268</v>
      </c>
      <c r="C16" s="3" t="s">
        <v>269</v>
      </c>
    </row>
    <row r="17" spans="1:3" x14ac:dyDescent="0.3">
      <c r="A17" s="3">
        <f>SUM(D4:D13)/60</f>
        <v>2.2997005287299999</v>
      </c>
      <c r="B17" s="3">
        <v>59.47</v>
      </c>
      <c r="C17" s="3">
        <v>59.512500000000003</v>
      </c>
    </row>
    <row r="18" spans="1:3" x14ac:dyDescent="0.3">
      <c r="A18" s="3" t="s">
        <v>272</v>
      </c>
      <c r="B18" s="5">
        <f>(60-B17)/60</f>
        <v>8.8333333333333527E-3</v>
      </c>
      <c r="C18" s="5">
        <f>(60-C17)/60</f>
        <v>8.1249999999999534E-3</v>
      </c>
    </row>
    <row r="19" spans="1:3" x14ac:dyDescent="0.3">
      <c r="A19" s="3" t="s">
        <v>271</v>
      </c>
      <c r="B19" s="6">
        <f>B18-C18</f>
        <v>7.083333333333993E-4</v>
      </c>
      <c r="C19" s="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tabSelected="1" zoomScaleNormal="100" workbookViewId="0">
      <selection activeCell="A3" sqref="A3:G13"/>
    </sheetView>
  </sheetViews>
  <sheetFormatPr baseColWidth="10" defaultColWidth="10.5546875" defaultRowHeight="14.4" x14ac:dyDescent="0.3"/>
  <cols>
    <col min="1" max="1" width="8.44140625" customWidth="1"/>
    <col min="2" max="2" width="12" bestFit="1" customWidth="1"/>
    <col min="3" max="3" width="13.77734375" bestFit="1" customWidth="1"/>
    <col min="6" max="6" width="12.77734375" bestFit="1" customWidth="1"/>
    <col min="9" max="9" width="12.109375" customWidth="1"/>
    <col min="10" max="10" width="11.6640625" bestFit="1" customWidth="1"/>
  </cols>
  <sheetData>
    <row r="1" spans="1:10" x14ac:dyDescent="0.3">
      <c r="A1" t="s">
        <v>274</v>
      </c>
    </row>
    <row r="2" spans="1:10" x14ac:dyDescent="0.3">
      <c r="A2" t="s">
        <v>275</v>
      </c>
    </row>
    <row r="3" spans="1:10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10" x14ac:dyDescent="0.3">
      <c r="A4" s="3">
        <v>1</v>
      </c>
      <c r="B4" s="3">
        <v>0</v>
      </c>
      <c r="C4" s="3">
        <v>11.150635308</v>
      </c>
      <c r="D4" s="3">
        <f>C4-B4</f>
        <v>11.150635308</v>
      </c>
      <c r="E4" s="3">
        <v>173943</v>
      </c>
      <c r="F4" s="3">
        <v>130</v>
      </c>
      <c r="G4" s="3">
        <f>E4/(D4*F4)</f>
        <v>119.9952325553249</v>
      </c>
    </row>
    <row r="5" spans="1:10" x14ac:dyDescent="0.3">
      <c r="A5" s="3">
        <v>2</v>
      </c>
      <c r="B5" s="3">
        <v>0</v>
      </c>
      <c r="C5" s="3">
        <v>11.907581199999999</v>
      </c>
      <c r="D5" s="3">
        <f>C5-B5</f>
        <v>11.907581199999999</v>
      </c>
      <c r="E5" s="3">
        <v>185780</v>
      </c>
      <c r="F5" s="3">
        <v>130</v>
      </c>
      <c r="G5" s="3">
        <f>E5/(D5*F5)</f>
        <v>120.0140397175644</v>
      </c>
    </row>
    <row r="6" spans="1:10" x14ac:dyDescent="0.3">
      <c r="A6" s="3">
        <v>3</v>
      </c>
      <c r="B6" s="3">
        <v>0</v>
      </c>
      <c r="C6" s="3">
        <v>10.642126863</v>
      </c>
      <c r="D6" s="3">
        <f>C6-B6</f>
        <v>10.642126863</v>
      </c>
      <c r="E6" s="3">
        <v>166013</v>
      </c>
      <c r="F6" s="3">
        <v>130</v>
      </c>
      <c r="G6" s="3">
        <f>E6/(D6*F6)</f>
        <v>119.99697930335384</v>
      </c>
    </row>
    <row r="7" spans="1:10" x14ac:dyDescent="0.3">
      <c r="A7" s="3">
        <v>4</v>
      </c>
      <c r="B7" s="3">
        <v>0</v>
      </c>
      <c r="C7" s="3">
        <v>11.620005371</v>
      </c>
      <c r="D7" s="3">
        <f>C7-B7</f>
        <v>11.620005371</v>
      </c>
      <c r="E7" s="3">
        <v>359394</v>
      </c>
      <c r="F7" s="3">
        <v>258</v>
      </c>
      <c r="G7" s="3">
        <f>E7/(D7*F7)</f>
        <v>119.87946266156679</v>
      </c>
    </row>
    <row r="8" spans="1:10" x14ac:dyDescent="0.3">
      <c r="A8" s="3">
        <v>5</v>
      </c>
      <c r="B8" s="3">
        <v>0</v>
      </c>
      <c r="C8" s="3">
        <v>13.292932308999999</v>
      </c>
      <c r="D8" s="3">
        <f>C8-B8</f>
        <v>13.292932308999999</v>
      </c>
      <c r="E8" s="3">
        <v>411338</v>
      </c>
      <c r="F8" s="3">
        <v>258</v>
      </c>
      <c r="G8" s="3">
        <f>E8/(D8*F8)</f>
        <v>119.93842263485293</v>
      </c>
    </row>
    <row r="9" spans="1:10" x14ac:dyDescent="0.3">
      <c r="A9" s="3">
        <v>6</v>
      </c>
      <c r="B9" s="3">
        <v>0</v>
      </c>
      <c r="C9" s="3">
        <v>13.96789017</v>
      </c>
      <c r="D9" s="3">
        <f>C9-B9</f>
        <v>13.96789017</v>
      </c>
      <c r="E9" s="3">
        <v>431376</v>
      </c>
      <c r="F9" s="3">
        <v>258</v>
      </c>
      <c r="G9" s="3">
        <f>E9/(D9*F9)</f>
        <v>119.70311762553041</v>
      </c>
    </row>
    <row r="10" spans="1:10" x14ac:dyDescent="0.3">
      <c r="A10" s="3">
        <v>7</v>
      </c>
      <c r="B10" s="3">
        <v>0</v>
      </c>
      <c r="C10" s="3">
        <v>10.301710565</v>
      </c>
      <c r="D10" s="3">
        <f>C10-B10</f>
        <v>10.301710565</v>
      </c>
      <c r="E10" s="3">
        <v>318811</v>
      </c>
      <c r="F10" s="3">
        <v>258</v>
      </c>
      <c r="G10" s="3">
        <f>E10/(D10*F10)</f>
        <v>119.95110351730183</v>
      </c>
    </row>
    <row r="11" spans="1:10" x14ac:dyDescent="0.3">
      <c r="A11" s="3">
        <v>8</v>
      </c>
      <c r="B11" s="3">
        <v>0</v>
      </c>
      <c r="C11" s="3">
        <v>10.032988302</v>
      </c>
      <c r="D11" s="3">
        <f>C11-B11</f>
        <v>10.032988302</v>
      </c>
      <c r="E11" s="3">
        <v>310374</v>
      </c>
      <c r="F11" s="3">
        <v>258</v>
      </c>
      <c r="G11" s="3">
        <f>E11/(D11*F11)</f>
        <v>119.90445556088122</v>
      </c>
    </row>
    <row r="12" spans="1:10" x14ac:dyDescent="0.3">
      <c r="A12" s="3">
        <v>9</v>
      </c>
      <c r="B12" s="3">
        <v>0</v>
      </c>
      <c r="C12" s="3">
        <v>12.809206028</v>
      </c>
      <c r="D12" s="3">
        <f>C12-B12</f>
        <v>12.809206028</v>
      </c>
      <c r="E12" s="3">
        <v>396121</v>
      </c>
      <c r="F12" s="3">
        <v>258</v>
      </c>
      <c r="G12" s="3">
        <f>E12/(D12*F12)</f>
        <v>119.86322257774012</v>
      </c>
    </row>
    <row r="13" spans="1:10" x14ac:dyDescent="0.3">
      <c r="A13" s="3">
        <v>10</v>
      </c>
      <c r="B13" s="3">
        <v>0</v>
      </c>
      <c r="C13" s="3">
        <v>12.109888612000001</v>
      </c>
      <c r="D13" s="3">
        <f>C13-B13</f>
        <v>12.109888612000001</v>
      </c>
      <c r="E13" s="3">
        <v>374769</v>
      </c>
      <c r="F13" s="3">
        <v>258</v>
      </c>
      <c r="G13" s="3">
        <f>E13/(D13*F13)</f>
        <v>119.95098136711201</v>
      </c>
      <c r="J13" s="1"/>
    </row>
    <row r="17" spans="1:3" x14ac:dyDescent="0.3">
      <c r="A17" s="3" t="s">
        <v>270</v>
      </c>
      <c r="B17" s="3" t="s">
        <v>268</v>
      </c>
      <c r="C17" s="3" t="s">
        <v>269</v>
      </c>
    </row>
    <row r="18" spans="1:3" x14ac:dyDescent="0.3">
      <c r="A18" s="3">
        <f>SUM(D4:D13)/60</f>
        <v>1.9639160788000005</v>
      </c>
      <c r="B18" s="3">
        <f>SUM(G4:G13)/10</f>
        <v>119.91970175212285</v>
      </c>
      <c r="C18" s="3">
        <v>120.26667</v>
      </c>
    </row>
    <row r="19" spans="1:3" x14ac:dyDescent="0.3">
      <c r="A19" s="3" t="s">
        <v>272</v>
      </c>
      <c r="B19" s="5">
        <f>(120-B18)/120</f>
        <v>6.6915206564293803E-4</v>
      </c>
      <c r="C19" s="5">
        <f>(-120+C18)/120</f>
        <v>2.2222500000000406E-3</v>
      </c>
    </row>
    <row r="20" spans="1:3" x14ac:dyDescent="0.3">
      <c r="A20" s="3" t="s">
        <v>271</v>
      </c>
      <c r="B20" s="6">
        <f>-B19+C19</f>
        <v>1.5530979343571026E-3</v>
      </c>
      <c r="C20" s="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0"/>
  <sheetViews>
    <sheetView topLeftCell="A38" zoomScaleNormal="100" workbookViewId="0">
      <selection activeCell="B115" sqref="B115"/>
    </sheetView>
  </sheetViews>
  <sheetFormatPr baseColWidth="10" defaultColWidth="10.5546875" defaultRowHeight="14.4" x14ac:dyDescent="0.3"/>
  <cols>
    <col min="1" max="1" width="62.6640625" customWidth="1"/>
    <col min="3" max="3" width="12" bestFit="1" customWidth="1"/>
  </cols>
  <sheetData>
    <row r="1" spans="1:2" x14ac:dyDescent="0.3">
      <c r="A1" t="s">
        <v>7</v>
      </c>
    </row>
    <row r="2" spans="1:2" x14ac:dyDescent="0.3">
      <c r="A2" t="s">
        <v>8</v>
      </c>
      <c r="B2">
        <v>60</v>
      </c>
    </row>
    <row r="3" spans="1:2" x14ac:dyDescent="0.3">
      <c r="A3" t="s">
        <v>9</v>
      </c>
      <c r="B3">
        <v>61</v>
      </c>
    </row>
    <row r="4" spans="1:2" x14ac:dyDescent="0.3">
      <c r="A4" t="s">
        <v>10</v>
      </c>
      <c r="B4">
        <v>60</v>
      </c>
    </row>
    <row r="5" spans="1:2" x14ac:dyDescent="0.3">
      <c r="A5" t="s">
        <v>11</v>
      </c>
      <c r="B5">
        <v>60</v>
      </c>
    </row>
    <row r="6" spans="1:2" x14ac:dyDescent="0.3">
      <c r="A6" t="s">
        <v>12</v>
      </c>
      <c r="B6">
        <v>59</v>
      </c>
    </row>
    <row r="7" spans="1:2" x14ac:dyDescent="0.3">
      <c r="A7" t="s">
        <v>13</v>
      </c>
      <c r="B7">
        <v>61</v>
      </c>
    </row>
    <row r="8" spans="1:2" x14ac:dyDescent="0.3">
      <c r="A8" t="s">
        <v>14</v>
      </c>
      <c r="B8">
        <v>60</v>
      </c>
    </row>
    <row r="9" spans="1:2" x14ac:dyDescent="0.3">
      <c r="A9" t="s">
        <v>15</v>
      </c>
      <c r="B9">
        <v>55</v>
      </c>
    </row>
    <row r="10" spans="1:2" x14ac:dyDescent="0.3">
      <c r="A10" t="s">
        <v>16</v>
      </c>
      <c r="B10">
        <v>60</v>
      </c>
    </row>
    <row r="11" spans="1:2" x14ac:dyDescent="0.3">
      <c r="A11" t="s">
        <v>17</v>
      </c>
      <c r="B11">
        <v>60</v>
      </c>
    </row>
    <row r="12" spans="1:2" x14ac:dyDescent="0.3">
      <c r="A12" t="s">
        <v>18</v>
      </c>
      <c r="B12">
        <v>60</v>
      </c>
    </row>
    <row r="13" spans="1:2" x14ac:dyDescent="0.3">
      <c r="A13" t="s">
        <v>19</v>
      </c>
      <c r="B13">
        <v>60</v>
      </c>
    </row>
    <row r="14" spans="1:2" x14ac:dyDescent="0.3">
      <c r="A14" t="s">
        <v>20</v>
      </c>
      <c r="B14">
        <v>60</v>
      </c>
    </row>
    <row r="15" spans="1:2" x14ac:dyDescent="0.3">
      <c r="A15" t="s">
        <v>21</v>
      </c>
      <c r="B15">
        <v>60</v>
      </c>
    </row>
    <row r="16" spans="1:2" x14ac:dyDescent="0.3">
      <c r="A16" t="s">
        <v>22</v>
      </c>
      <c r="B16">
        <v>60</v>
      </c>
    </row>
    <row r="17" spans="1:2" x14ac:dyDescent="0.3">
      <c r="A17" t="s">
        <v>23</v>
      </c>
      <c r="B17">
        <v>60</v>
      </c>
    </row>
    <row r="18" spans="1:2" x14ac:dyDescent="0.3">
      <c r="A18" t="s">
        <v>24</v>
      </c>
      <c r="B18">
        <v>60</v>
      </c>
    </row>
    <row r="19" spans="1:2" x14ac:dyDescent="0.3">
      <c r="A19" t="s">
        <v>25</v>
      </c>
      <c r="B19">
        <v>60</v>
      </c>
    </row>
    <row r="20" spans="1:2" x14ac:dyDescent="0.3">
      <c r="A20" t="s">
        <v>26</v>
      </c>
      <c r="B20">
        <v>60</v>
      </c>
    </row>
    <row r="21" spans="1:2" x14ac:dyDescent="0.3">
      <c r="A21" t="s">
        <v>27</v>
      </c>
      <c r="B21">
        <v>60</v>
      </c>
    </row>
    <row r="22" spans="1:2" x14ac:dyDescent="0.3">
      <c r="A22" t="s">
        <v>28</v>
      </c>
      <c r="B22">
        <v>60</v>
      </c>
    </row>
    <row r="23" spans="1:2" x14ac:dyDescent="0.3">
      <c r="A23" t="s">
        <v>29</v>
      </c>
      <c r="B23">
        <v>61</v>
      </c>
    </row>
    <row r="24" spans="1:2" x14ac:dyDescent="0.3">
      <c r="A24" t="s">
        <v>30</v>
      </c>
      <c r="B24">
        <v>52</v>
      </c>
    </row>
    <row r="25" spans="1:2" x14ac:dyDescent="0.3">
      <c r="A25" t="s">
        <v>31</v>
      </c>
      <c r="B25">
        <v>55</v>
      </c>
    </row>
    <row r="26" spans="1:2" x14ac:dyDescent="0.3">
      <c r="A26" t="s">
        <v>32</v>
      </c>
      <c r="B26">
        <v>60</v>
      </c>
    </row>
    <row r="27" spans="1:2" x14ac:dyDescent="0.3">
      <c r="A27" t="s">
        <v>33</v>
      </c>
      <c r="B27">
        <v>60</v>
      </c>
    </row>
    <row r="28" spans="1:2" x14ac:dyDescent="0.3">
      <c r="A28" t="s">
        <v>34</v>
      </c>
      <c r="B28">
        <v>60</v>
      </c>
    </row>
    <row r="29" spans="1:2" x14ac:dyDescent="0.3">
      <c r="A29" t="s">
        <v>35</v>
      </c>
      <c r="B29">
        <v>60</v>
      </c>
    </row>
    <row r="30" spans="1:2" x14ac:dyDescent="0.3">
      <c r="A30" t="s">
        <v>36</v>
      </c>
      <c r="B30">
        <v>60</v>
      </c>
    </row>
    <row r="31" spans="1:2" x14ac:dyDescent="0.3">
      <c r="A31" t="s">
        <v>37</v>
      </c>
      <c r="B31">
        <v>60</v>
      </c>
    </row>
    <row r="32" spans="1:2" x14ac:dyDescent="0.3">
      <c r="A32" t="s">
        <v>38</v>
      </c>
      <c r="B32">
        <v>61</v>
      </c>
    </row>
    <row r="33" spans="1:2" x14ac:dyDescent="0.3">
      <c r="A33" t="s">
        <v>39</v>
      </c>
      <c r="B33">
        <v>60</v>
      </c>
    </row>
    <row r="34" spans="1:2" x14ac:dyDescent="0.3">
      <c r="A34" t="s">
        <v>40</v>
      </c>
      <c r="B34">
        <v>60</v>
      </c>
    </row>
    <row r="35" spans="1:2" x14ac:dyDescent="0.3">
      <c r="A35" t="s">
        <v>41</v>
      </c>
      <c r="B35">
        <v>60</v>
      </c>
    </row>
    <row r="36" spans="1:2" x14ac:dyDescent="0.3">
      <c r="A36" t="s">
        <v>42</v>
      </c>
      <c r="B36">
        <v>60</v>
      </c>
    </row>
    <row r="37" spans="1:2" x14ac:dyDescent="0.3">
      <c r="A37" t="s">
        <v>43</v>
      </c>
      <c r="B37">
        <v>60</v>
      </c>
    </row>
    <row r="38" spans="1:2" x14ac:dyDescent="0.3">
      <c r="A38" t="s">
        <v>44</v>
      </c>
      <c r="B38">
        <v>59</v>
      </c>
    </row>
    <row r="39" spans="1:2" x14ac:dyDescent="0.3">
      <c r="A39" t="s">
        <v>45</v>
      </c>
      <c r="B39">
        <v>60</v>
      </c>
    </row>
    <row r="40" spans="1:2" x14ac:dyDescent="0.3">
      <c r="A40" t="s">
        <v>46</v>
      </c>
      <c r="B40">
        <v>60</v>
      </c>
    </row>
    <row r="41" spans="1:2" x14ac:dyDescent="0.3">
      <c r="A41" t="s">
        <v>47</v>
      </c>
      <c r="B41">
        <v>61</v>
      </c>
    </row>
    <row r="42" spans="1:2" x14ac:dyDescent="0.3">
      <c r="A42" t="s">
        <v>48</v>
      </c>
      <c r="B42">
        <v>60</v>
      </c>
    </row>
    <row r="43" spans="1:2" x14ac:dyDescent="0.3">
      <c r="A43" t="s">
        <v>49</v>
      </c>
      <c r="B43">
        <v>60</v>
      </c>
    </row>
    <row r="44" spans="1:2" x14ac:dyDescent="0.3">
      <c r="A44" t="s">
        <v>50</v>
      </c>
      <c r="B44">
        <v>56</v>
      </c>
    </row>
    <row r="45" spans="1:2" x14ac:dyDescent="0.3">
      <c r="A45" t="s">
        <v>51</v>
      </c>
      <c r="B45">
        <v>60</v>
      </c>
    </row>
    <row r="46" spans="1:2" x14ac:dyDescent="0.3">
      <c r="A46" t="s">
        <v>52</v>
      </c>
      <c r="B46">
        <v>60</v>
      </c>
    </row>
    <row r="47" spans="1:2" x14ac:dyDescent="0.3">
      <c r="A47" t="s">
        <v>53</v>
      </c>
      <c r="B47">
        <v>60</v>
      </c>
    </row>
    <row r="48" spans="1:2" x14ac:dyDescent="0.3">
      <c r="A48" t="s">
        <v>54</v>
      </c>
      <c r="B48">
        <v>60</v>
      </c>
    </row>
    <row r="49" spans="1:2" x14ac:dyDescent="0.3">
      <c r="A49" t="s">
        <v>55</v>
      </c>
      <c r="B49">
        <v>59</v>
      </c>
    </row>
    <row r="50" spans="1:2" x14ac:dyDescent="0.3">
      <c r="A50" t="s">
        <v>56</v>
      </c>
      <c r="B50">
        <v>61</v>
      </c>
    </row>
    <row r="51" spans="1:2" x14ac:dyDescent="0.3">
      <c r="A51" t="s">
        <v>57</v>
      </c>
      <c r="B51">
        <v>63</v>
      </c>
    </row>
    <row r="52" spans="1:2" x14ac:dyDescent="0.3">
      <c r="A52" t="s">
        <v>58</v>
      </c>
      <c r="B52">
        <v>60</v>
      </c>
    </row>
    <row r="53" spans="1:2" x14ac:dyDescent="0.3">
      <c r="A53" t="s">
        <v>59</v>
      </c>
      <c r="B53">
        <v>59</v>
      </c>
    </row>
    <row r="54" spans="1:2" x14ac:dyDescent="0.3">
      <c r="A54" t="s">
        <v>60</v>
      </c>
      <c r="B54">
        <v>61</v>
      </c>
    </row>
    <row r="55" spans="1:2" x14ac:dyDescent="0.3">
      <c r="A55" t="s">
        <v>61</v>
      </c>
      <c r="B55">
        <v>60</v>
      </c>
    </row>
    <row r="56" spans="1:2" x14ac:dyDescent="0.3">
      <c r="A56" t="s">
        <v>62</v>
      </c>
      <c r="B56">
        <v>56</v>
      </c>
    </row>
    <row r="57" spans="1:2" x14ac:dyDescent="0.3">
      <c r="A57" t="s">
        <v>63</v>
      </c>
      <c r="B57">
        <v>51</v>
      </c>
    </row>
    <row r="58" spans="1:2" x14ac:dyDescent="0.3">
      <c r="A58" t="s">
        <v>64</v>
      </c>
      <c r="B58">
        <v>60</v>
      </c>
    </row>
    <row r="59" spans="1:2" x14ac:dyDescent="0.3">
      <c r="A59" t="s">
        <v>65</v>
      </c>
      <c r="B59">
        <v>60</v>
      </c>
    </row>
    <row r="60" spans="1:2" x14ac:dyDescent="0.3">
      <c r="A60" t="s">
        <v>66</v>
      </c>
      <c r="B60">
        <v>60</v>
      </c>
    </row>
    <row r="61" spans="1:2" x14ac:dyDescent="0.3">
      <c r="A61" t="s">
        <v>67</v>
      </c>
      <c r="B61">
        <v>60</v>
      </c>
    </row>
    <row r="62" spans="1:2" x14ac:dyDescent="0.3">
      <c r="A62" t="s">
        <v>68</v>
      </c>
      <c r="B62">
        <v>60</v>
      </c>
    </row>
    <row r="63" spans="1:2" x14ac:dyDescent="0.3">
      <c r="A63" t="s">
        <v>69</v>
      </c>
      <c r="B63">
        <v>61</v>
      </c>
    </row>
    <row r="64" spans="1:2" x14ac:dyDescent="0.3">
      <c r="A64" t="s">
        <v>70</v>
      </c>
      <c r="B64">
        <v>60</v>
      </c>
    </row>
    <row r="65" spans="1:2" x14ac:dyDescent="0.3">
      <c r="A65" t="s">
        <v>71</v>
      </c>
      <c r="B65">
        <v>60</v>
      </c>
    </row>
    <row r="66" spans="1:2" x14ac:dyDescent="0.3">
      <c r="A66" t="s">
        <v>72</v>
      </c>
      <c r="B66">
        <v>60</v>
      </c>
    </row>
    <row r="67" spans="1:2" x14ac:dyDescent="0.3">
      <c r="A67" t="s">
        <v>73</v>
      </c>
      <c r="B67">
        <v>60</v>
      </c>
    </row>
    <row r="68" spans="1:2" x14ac:dyDescent="0.3">
      <c r="A68" t="s">
        <v>74</v>
      </c>
      <c r="B68">
        <v>60</v>
      </c>
    </row>
    <row r="69" spans="1:2" x14ac:dyDescent="0.3">
      <c r="A69" t="s">
        <v>75</v>
      </c>
      <c r="B69">
        <v>60</v>
      </c>
    </row>
    <row r="70" spans="1:2" x14ac:dyDescent="0.3">
      <c r="A70" t="s">
        <v>76</v>
      </c>
      <c r="B70">
        <v>60</v>
      </c>
    </row>
    <row r="71" spans="1:2" x14ac:dyDescent="0.3">
      <c r="A71" t="s">
        <v>77</v>
      </c>
      <c r="B71">
        <v>59</v>
      </c>
    </row>
    <row r="72" spans="1:2" x14ac:dyDescent="0.3">
      <c r="A72" t="s">
        <v>78</v>
      </c>
      <c r="B72">
        <v>58</v>
      </c>
    </row>
    <row r="73" spans="1:2" x14ac:dyDescent="0.3">
      <c r="A73" t="s">
        <v>79</v>
      </c>
      <c r="B73">
        <v>60</v>
      </c>
    </row>
    <row r="74" spans="1:2" x14ac:dyDescent="0.3">
      <c r="A74" t="s">
        <v>80</v>
      </c>
      <c r="B74">
        <v>60</v>
      </c>
    </row>
    <row r="75" spans="1:2" x14ac:dyDescent="0.3">
      <c r="A75" t="s">
        <v>81</v>
      </c>
      <c r="B75">
        <v>60</v>
      </c>
    </row>
    <row r="76" spans="1:2" x14ac:dyDescent="0.3">
      <c r="A76" t="s">
        <v>82</v>
      </c>
      <c r="B76">
        <v>60</v>
      </c>
    </row>
    <row r="77" spans="1:2" x14ac:dyDescent="0.3">
      <c r="A77" t="s">
        <v>83</v>
      </c>
      <c r="B77">
        <v>60</v>
      </c>
    </row>
    <row r="78" spans="1:2" x14ac:dyDescent="0.3">
      <c r="A78" t="s">
        <v>84</v>
      </c>
      <c r="B78">
        <v>60</v>
      </c>
    </row>
    <row r="79" spans="1:2" x14ac:dyDescent="0.3">
      <c r="A79" t="s">
        <v>85</v>
      </c>
      <c r="B79">
        <v>60</v>
      </c>
    </row>
    <row r="80" spans="1:2" x14ac:dyDescent="0.3">
      <c r="A80" t="s">
        <v>86</v>
      </c>
      <c r="B80">
        <v>60</v>
      </c>
    </row>
    <row r="81" spans="1:2" x14ac:dyDescent="0.3">
      <c r="A81" t="s">
        <v>87</v>
      </c>
      <c r="B81">
        <v>60</v>
      </c>
    </row>
    <row r="82" spans="1:2" x14ac:dyDescent="0.3">
      <c r="A82" t="s">
        <v>88</v>
      </c>
      <c r="B82">
        <v>60</v>
      </c>
    </row>
    <row r="83" spans="1:2" x14ac:dyDescent="0.3">
      <c r="A83" t="s">
        <v>89</v>
      </c>
      <c r="B83">
        <v>60</v>
      </c>
    </row>
    <row r="84" spans="1:2" x14ac:dyDescent="0.3">
      <c r="A84" t="s">
        <v>90</v>
      </c>
      <c r="B84">
        <v>60</v>
      </c>
    </row>
    <row r="85" spans="1:2" x14ac:dyDescent="0.3">
      <c r="A85" t="s">
        <v>91</v>
      </c>
      <c r="B85">
        <v>61</v>
      </c>
    </row>
    <row r="86" spans="1:2" x14ac:dyDescent="0.3">
      <c r="A86" t="s">
        <v>92</v>
      </c>
      <c r="B86">
        <v>60</v>
      </c>
    </row>
    <row r="87" spans="1:2" x14ac:dyDescent="0.3">
      <c r="A87" t="s">
        <v>93</v>
      </c>
      <c r="B87">
        <v>60</v>
      </c>
    </row>
    <row r="88" spans="1:2" x14ac:dyDescent="0.3">
      <c r="A88" t="s">
        <v>94</v>
      </c>
      <c r="B88">
        <v>60</v>
      </c>
    </row>
    <row r="89" spans="1:2" x14ac:dyDescent="0.3">
      <c r="A89" t="s">
        <v>95</v>
      </c>
      <c r="B89">
        <v>60</v>
      </c>
    </row>
    <row r="90" spans="1:2" x14ac:dyDescent="0.3">
      <c r="A90" t="s">
        <v>96</v>
      </c>
      <c r="B90">
        <v>50</v>
      </c>
    </row>
    <row r="91" spans="1:2" x14ac:dyDescent="0.3">
      <c r="A91" t="s">
        <v>97</v>
      </c>
      <c r="B91">
        <v>55</v>
      </c>
    </row>
    <row r="92" spans="1:2" x14ac:dyDescent="0.3">
      <c r="A92" t="s">
        <v>98</v>
      </c>
      <c r="B92">
        <v>60</v>
      </c>
    </row>
    <row r="93" spans="1:2" x14ac:dyDescent="0.3">
      <c r="A93" t="s">
        <v>99</v>
      </c>
      <c r="B93">
        <v>60</v>
      </c>
    </row>
    <row r="94" spans="1:2" x14ac:dyDescent="0.3">
      <c r="A94" t="s">
        <v>100</v>
      </c>
      <c r="B94">
        <v>60</v>
      </c>
    </row>
    <row r="95" spans="1:2" x14ac:dyDescent="0.3">
      <c r="A95" t="s">
        <v>101</v>
      </c>
      <c r="B95">
        <v>61</v>
      </c>
    </row>
    <row r="96" spans="1:2" x14ac:dyDescent="0.3">
      <c r="A96" t="s">
        <v>102</v>
      </c>
      <c r="B96">
        <v>60</v>
      </c>
    </row>
    <row r="97" spans="1:2" x14ac:dyDescent="0.3">
      <c r="A97" t="s">
        <v>103</v>
      </c>
      <c r="B97">
        <v>60</v>
      </c>
    </row>
    <row r="98" spans="1:2" x14ac:dyDescent="0.3">
      <c r="A98" t="s">
        <v>104</v>
      </c>
      <c r="B98">
        <v>60</v>
      </c>
    </row>
    <row r="99" spans="1:2" x14ac:dyDescent="0.3">
      <c r="A99" t="s">
        <v>105</v>
      </c>
      <c r="B99">
        <v>60</v>
      </c>
    </row>
    <row r="100" spans="1:2" x14ac:dyDescent="0.3">
      <c r="A100" t="s">
        <v>106</v>
      </c>
      <c r="B100">
        <v>60</v>
      </c>
    </row>
    <row r="101" spans="1:2" x14ac:dyDescent="0.3">
      <c r="A101" t="s">
        <v>107</v>
      </c>
      <c r="B101">
        <v>57</v>
      </c>
    </row>
    <row r="102" spans="1:2" x14ac:dyDescent="0.3">
      <c r="A102" t="s">
        <v>108</v>
      </c>
      <c r="B102">
        <v>60</v>
      </c>
    </row>
    <row r="103" spans="1:2" x14ac:dyDescent="0.3">
      <c r="A103" t="s">
        <v>109</v>
      </c>
      <c r="B103">
        <v>60</v>
      </c>
    </row>
    <row r="104" spans="1:2" x14ac:dyDescent="0.3">
      <c r="A104" t="s">
        <v>110</v>
      </c>
      <c r="B104">
        <v>60</v>
      </c>
    </row>
    <row r="105" spans="1:2" x14ac:dyDescent="0.3">
      <c r="A105" t="s">
        <v>111</v>
      </c>
      <c r="B105">
        <v>61</v>
      </c>
    </row>
    <row r="106" spans="1:2" x14ac:dyDescent="0.3">
      <c r="A106" t="s">
        <v>112</v>
      </c>
      <c r="B106">
        <v>60</v>
      </c>
    </row>
    <row r="107" spans="1:2" x14ac:dyDescent="0.3">
      <c r="A107" t="s">
        <v>113</v>
      </c>
      <c r="B107">
        <v>59</v>
      </c>
    </row>
    <row r="108" spans="1:2" x14ac:dyDescent="0.3">
      <c r="A108" t="s">
        <v>114</v>
      </c>
      <c r="B108">
        <v>60</v>
      </c>
    </row>
    <row r="109" spans="1:2" x14ac:dyDescent="0.3">
      <c r="A109" t="s">
        <v>115</v>
      </c>
      <c r="B109">
        <v>60</v>
      </c>
    </row>
    <row r="110" spans="1:2" x14ac:dyDescent="0.3">
      <c r="A110" t="s">
        <v>116</v>
      </c>
      <c r="B110">
        <v>60</v>
      </c>
    </row>
    <row r="111" spans="1:2" x14ac:dyDescent="0.3">
      <c r="A111" t="s">
        <v>117</v>
      </c>
      <c r="B111">
        <v>60</v>
      </c>
    </row>
    <row r="112" spans="1:2" x14ac:dyDescent="0.3">
      <c r="A112" t="s">
        <v>118</v>
      </c>
      <c r="B112">
        <v>60</v>
      </c>
    </row>
    <row r="113" spans="1:2" x14ac:dyDescent="0.3">
      <c r="A113" t="s">
        <v>119</v>
      </c>
      <c r="B113">
        <v>60</v>
      </c>
    </row>
    <row r="114" spans="1:2" x14ac:dyDescent="0.3">
      <c r="A114" t="s">
        <v>120</v>
      </c>
      <c r="B114">
        <v>59</v>
      </c>
    </row>
    <row r="115" spans="1:2" x14ac:dyDescent="0.3">
      <c r="A115" t="s">
        <v>121</v>
      </c>
      <c r="B115">
        <v>46</v>
      </c>
    </row>
    <row r="116" spans="1:2" x14ac:dyDescent="0.3">
      <c r="A116" t="s">
        <v>122</v>
      </c>
      <c r="B116">
        <v>61</v>
      </c>
    </row>
    <row r="117" spans="1:2" x14ac:dyDescent="0.3">
      <c r="A117" t="s">
        <v>123</v>
      </c>
      <c r="B117">
        <v>60</v>
      </c>
    </row>
    <row r="118" spans="1:2" x14ac:dyDescent="0.3">
      <c r="A118" t="s">
        <v>124</v>
      </c>
      <c r="B118">
        <v>60</v>
      </c>
    </row>
    <row r="119" spans="1:2" x14ac:dyDescent="0.3">
      <c r="A119" t="s">
        <v>125</v>
      </c>
      <c r="B119">
        <v>60</v>
      </c>
    </row>
    <row r="120" spans="1:2" x14ac:dyDescent="0.3">
      <c r="A120" t="s">
        <v>126</v>
      </c>
      <c r="B120">
        <v>60</v>
      </c>
    </row>
    <row r="121" spans="1:2" x14ac:dyDescent="0.3">
      <c r="A121" t="s">
        <v>127</v>
      </c>
      <c r="B121">
        <v>60</v>
      </c>
    </row>
    <row r="122" spans="1:2" x14ac:dyDescent="0.3">
      <c r="A122" t="s">
        <v>128</v>
      </c>
      <c r="B122">
        <v>60</v>
      </c>
    </row>
    <row r="123" spans="1:2" x14ac:dyDescent="0.3">
      <c r="A123" t="s">
        <v>129</v>
      </c>
      <c r="B123">
        <v>60</v>
      </c>
    </row>
    <row r="124" spans="1:2" x14ac:dyDescent="0.3">
      <c r="A124" t="s">
        <v>130</v>
      </c>
      <c r="B124">
        <v>60</v>
      </c>
    </row>
    <row r="125" spans="1:2" x14ac:dyDescent="0.3">
      <c r="A125" t="s">
        <v>131</v>
      </c>
      <c r="B125">
        <v>60</v>
      </c>
    </row>
    <row r="126" spans="1:2" x14ac:dyDescent="0.3">
      <c r="A126" t="s">
        <v>132</v>
      </c>
      <c r="B126">
        <v>59</v>
      </c>
    </row>
    <row r="127" spans="1:2" x14ac:dyDescent="0.3">
      <c r="A127" t="s">
        <v>133</v>
      </c>
      <c r="B127">
        <v>58</v>
      </c>
    </row>
    <row r="128" spans="1:2" x14ac:dyDescent="0.3">
      <c r="A128" t="s">
        <v>134</v>
      </c>
      <c r="B128">
        <v>61</v>
      </c>
    </row>
    <row r="129" spans="1:2" x14ac:dyDescent="0.3">
      <c r="A129" t="s">
        <v>135</v>
      </c>
      <c r="B129">
        <v>59</v>
      </c>
    </row>
    <row r="130" spans="1:2" x14ac:dyDescent="0.3">
      <c r="A130" t="s">
        <v>136</v>
      </c>
      <c r="B130">
        <v>60</v>
      </c>
    </row>
    <row r="131" spans="1:2" x14ac:dyDescent="0.3">
      <c r="A131" t="s">
        <v>137</v>
      </c>
      <c r="B131">
        <v>60</v>
      </c>
    </row>
    <row r="132" spans="1:2" x14ac:dyDescent="0.3">
      <c r="A132" t="s">
        <v>138</v>
      </c>
      <c r="B132">
        <v>60</v>
      </c>
    </row>
    <row r="133" spans="1:2" x14ac:dyDescent="0.3">
      <c r="A133" t="s">
        <v>139</v>
      </c>
      <c r="B133">
        <v>60</v>
      </c>
    </row>
    <row r="134" spans="1:2" x14ac:dyDescent="0.3">
      <c r="A134" t="s">
        <v>140</v>
      </c>
      <c r="B134">
        <v>60</v>
      </c>
    </row>
    <row r="135" spans="1:2" x14ac:dyDescent="0.3">
      <c r="A135" t="s">
        <v>141</v>
      </c>
      <c r="B135">
        <v>53</v>
      </c>
    </row>
    <row r="136" spans="1:2" x14ac:dyDescent="0.3">
      <c r="A136" t="s">
        <v>142</v>
      </c>
      <c r="B136">
        <v>55</v>
      </c>
    </row>
    <row r="137" spans="1:2" x14ac:dyDescent="0.3">
      <c r="A137" t="s">
        <v>143</v>
      </c>
      <c r="B137">
        <v>60</v>
      </c>
    </row>
    <row r="138" spans="1:2" x14ac:dyDescent="0.3">
      <c r="A138" t="s">
        <v>144</v>
      </c>
      <c r="B138">
        <v>60</v>
      </c>
    </row>
    <row r="139" spans="1:2" x14ac:dyDescent="0.3">
      <c r="A139" t="s">
        <v>145</v>
      </c>
      <c r="B139">
        <v>60</v>
      </c>
    </row>
    <row r="140" spans="1:2" x14ac:dyDescent="0.3">
      <c r="A140" t="s">
        <v>146</v>
      </c>
      <c r="B140">
        <v>60</v>
      </c>
    </row>
    <row r="141" spans="1:2" x14ac:dyDescent="0.3">
      <c r="A141" t="s">
        <v>147</v>
      </c>
      <c r="B141">
        <v>60</v>
      </c>
    </row>
    <row r="142" spans="1:2" x14ac:dyDescent="0.3">
      <c r="A142" t="s">
        <v>148</v>
      </c>
      <c r="B142">
        <v>60</v>
      </c>
    </row>
    <row r="143" spans="1:2" x14ac:dyDescent="0.3">
      <c r="A143" t="s">
        <v>149</v>
      </c>
      <c r="B143">
        <v>61</v>
      </c>
    </row>
    <row r="144" spans="1:2" x14ac:dyDescent="0.3">
      <c r="A144" t="s">
        <v>150</v>
      </c>
      <c r="B144">
        <v>60</v>
      </c>
    </row>
    <row r="145" spans="1:2" x14ac:dyDescent="0.3">
      <c r="A145" t="s">
        <v>151</v>
      </c>
      <c r="B145">
        <v>60</v>
      </c>
    </row>
    <row r="146" spans="1:2" x14ac:dyDescent="0.3">
      <c r="A146" t="s">
        <v>152</v>
      </c>
      <c r="B146">
        <v>60</v>
      </c>
    </row>
    <row r="147" spans="1:2" x14ac:dyDescent="0.3">
      <c r="A147" t="s">
        <v>153</v>
      </c>
      <c r="B147">
        <v>59</v>
      </c>
    </row>
    <row r="148" spans="1:2" x14ac:dyDescent="0.3">
      <c r="A148" t="s">
        <v>154</v>
      </c>
      <c r="B148">
        <v>61</v>
      </c>
    </row>
    <row r="149" spans="1:2" x14ac:dyDescent="0.3">
      <c r="A149" t="s">
        <v>155</v>
      </c>
      <c r="B149">
        <v>60</v>
      </c>
    </row>
    <row r="150" spans="1:2" x14ac:dyDescent="0.3">
      <c r="A150" t="s">
        <v>156</v>
      </c>
      <c r="B150">
        <v>56</v>
      </c>
    </row>
    <row r="151" spans="1:2" x14ac:dyDescent="0.3">
      <c r="A151" t="s">
        <v>157</v>
      </c>
      <c r="B151">
        <v>60</v>
      </c>
    </row>
    <row r="152" spans="1:2" x14ac:dyDescent="0.3">
      <c r="A152" t="s">
        <v>158</v>
      </c>
      <c r="B152">
        <v>60</v>
      </c>
    </row>
    <row r="153" spans="1:2" x14ac:dyDescent="0.3">
      <c r="A153" t="s">
        <v>159</v>
      </c>
      <c r="B153">
        <v>60</v>
      </c>
    </row>
    <row r="154" spans="1:2" x14ac:dyDescent="0.3">
      <c r="A154" t="s">
        <v>160</v>
      </c>
      <c r="B154">
        <v>60</v>
      </c>
    </row>
    <row r="155" spans="1:2" x14ac:dyDescent="0.3">
      <c r="A155" t="s">
        <v>161</v>
      </c>
      <c r="B155">
        <v>60</v>
      </c>
    </row>
    <row r="156" spans="1:2" x14ac:dyDescent="0.3">
      <c r="A156" t="s">
        <v>162</v>
      </c>
      <c r="B156">
        <v>60</v>
      </c>
    </row>
    <row r="157" spans="1:2" x14ac:dyDescent="0.3">
      <c r="A157" t="s">
        <v>163</v>
      </c>
      <c r="B157">
        <v>60</v>
      </c>
    </row>
    <row r="158" spans="1:2" x14ac:dyDescent="0.3">
      <c r="A158" t="s">
        <v>164</v>
      </c>
      <c r="B158">
        <v>60</v>
      </c>
    </row>
    <row r="159" spans="1:2" x14ac:dyDescent="0.3">
      <c r="A159" t="s">
        <v>165</v>
      </c>
      <c r="B159">
        <v>60</v>
      </c>
    </row>
    <row r="160" spans="1:2" x14ac:dyDescent="0.3">
      <c r="A160" t="s">
        <v>166</v>
      </c>
      <c r="B160">
        <v>60</v>
      </c>
    </row>
    <row r="161" spans="1:2" x14ac:dyDescent="0.3">
      <c r="A161" t="s">
        <v>167</v>
      </c>
      <c r="B161">
        <v>61</v>
      </c>
    </row>
    <row r="162" spans="1:2" x14ac:dyDescent="0.3">
      <c r="A162" t="s">
        <v>266</v>
      </c>
      <c r="B162">
        <f>SUM(B2:B161)/160</f>
        <v>59.512500000000003</v>
      </c>
    </row>
    <row r="269" spans="3:3" x14ac:dyDescent="0.3">
      <c r="C269" t="s">
        <v>267</v>
      </c>
    </row>
    <row r="270" spans="3:3" x14ac:dyDescent="0.3">
      <c r="C270">
        <f>(B162/268)</f>
        <v>0.2220615671641791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2"/>
  <sheetViews>
    <sheetView topLeftCell="A64" zoomScaleNormal="100" workbookViewId="0">
      <selection activeCell="K84" sqref="K84"/>
    </sheetView>
  </sheetViews>
  <sheetFormatPr baseColWidth="10" defaultColWidth="10.5546875" defaultRowHeight="14.4" x14ac:dyDescent="0.3"/>
  <sheetData>
    <row r="1" spans="1:11" x14ac:dyDescent="0.3">
      <c r="A1" s="3" t="s">
        <v>168</v>
      </c>
      <c r="B1" s="3"/>
      <c r="C1" s="3"/>
      <c r="D1" s="3"/>
      <c r="E1" s="3"/>
      <c r="F1" s="3"/>
      <c r="G1" s="3"/>
      <c r="H1" s="3">
        <v>119</v>
      </c>
      <c r="I1" s="3"/>
      <c r="J1" s="3"/>
      <c r="K1" s="3"/>
    </row>
    <row r="2" spans="1:11" x14ac:dyDescent="0.3">
      <c r="A2" s="3" t="s">
        <v>169</v>
      </c>
      <c r="B2" s="3"/>
      <c r="C2" s="3"/>
      <c r="D2" s="3"/>
      <c r="E2" s="3"/>
      <c r="F2" s="3"/>
      <c r="G2" s="3"/>
      <c r="H2" s="3">
        <v>120</v>
      </c>
      <c r="I2" s="3"/>
      <c r="J2" s="3"/>
      <c r="K2" s="3"/>
    </row>
    <row r="3" spans="1:11" x14ac:dyDescent="0.3">
      <c r="A3" s="3" t="s">
        <v>170</v>
      </c>
      <c r="B3" s="3"/>
      <c r="C3" s="3"/>
      <c r="D3" s="3"/>
      <c r="E3" s="3"/>
      <c r="F3" s="3"/>
      <c r="G3" s="3"/>
      <c r="H3" s="3">
        <v>120</v>
      </c>
      <c r="I3" s="3"/>
      <c r="J3" s="3"/>
      <c r="K3" s="3"/>
    </row>
    <row r="4" spans="1:11" x14ac:dyDescent="0.3">
      <c r="A4" s="3" t="s">
        <v>171</v>
      </c>
      <c r="B4" s="3"/>
      <c r="C4" s="3"/>
      <c r="D4" s="3"/>
      <c r="E4" s="3"/>
      <c r="F4" s="3"/>
      <c r="G4" s="3"/>
      <c r="H4" s="3">
        <v>120</v>
      </c>
      <c r="I4" s="3"/>
      <c r="J4" s="3"/>
      <c r="K4" s="3"/>
    </row>
    <row r="5" spans="1:11" x14ac:dyDescent="0.3">
      <c r="A5" s="3" t="s">
        <v>172</v>
      </c>
      <c r="B5" s="3"/>
      <c r="C5" s="3"/>
      <c r="D5" s="3"/>
      <c r="E5" s="3"/>
      <c r="F5" s="3"/>
      <c r="G5" s="3"/>
      <c r="H5" s="3">
        <v>120</v>
      </c>
      <c r="I5" s="3"/>
      <c r="J5" s="3"/>
      <c r="K5" s="3"/>
    </row>
    <row r="6" spans="1:11" x14ac:dyDescent="0.3">
      <c r="A6" s="3" t="s">
        <v>173</v>
      </c>
      <c r="B6" s="3"/>
      <c r="C6" s="3"/>
      <c r="D6" s="3"/>
      <c r="E6" s="3"/>
      <c r="F6" s="3"/>
      <c r="G6" s="3"/>
      <c r="H6" s="3">
        <v>120</v>
      </c>
      <c r="I6" s="3"/>
      <c r="J6" s="3"/>
      <c r="K6" s="3"/>
    </row>
    <row r="7" spans="1:11" x14ac:dyDescent="0.3">
      <c r="A7" s="3" t="s">
        <v>174</v>
      </c>
      <c r="B7" s="3"/>
      <c r="C7" s="3"/>
      <c r="D7" s="3"/>
      <c r="E7" s="3"/>
      <c r="F7" s="3"/>
      <c r="G7" s="3"/>
      <c r="H7" s="3">
        <v>120</v>
      </c>
      <c r="I7" s="3"/>
      <c r="J7" s="3"/>
      <c r="K7" s="3"/>
    </row>
    <row r="8" spans="1:11" x14ac:dyDescent="0.3">
      <c r="A8" s="3" t="s">
        <v>175</v>
      </c>
      <c r="B8" s="3"/>
      <c r="C8" s="3"/>
      <c r="D8" s="3"/>
      <c r="E8" s="3"/>
      <c r="F8" s="3"/>
      <c r="G8" s="3"/>
      <c r="H8" s="3">
        <v>120</v>
      </c>
      <c r="I8" s="3"/>
      <c r="J8" s="3"/>
      <c r="K8" s="3"/>
    </row>
    <row r="9" spans="1:11" x14ac:dyDescent="0.3">
      <c r="A9" s="3" t="s">
        <v>176</v>
      </c>
      <c r="B9" s="3"/>
      <c r="C9" s="3"/>
      <c r="D9" s="3"/>
      <c r="E9" s="3"/>
      <c r="F9" s="3"/>
      <c r="G9" s="3"/>
      <c r="H9" s="3">
        <v>120</v>
      </c>
      <c r="I9" s="3"/>
      <c r="J9" s="3"/>
      <c r="K9" s="3"/>
    </row>
    <row r="10" spans="1:11" x14ac:dyDescent="0.3">
      <c r="A10" s="3" t="s">
        <v>177</v>
      </c>
      <c r="B10" s="3"/>
      <c r="C10" s="3"/>
      <c r="D10" s="3"/>
      <c r="E10" s="3"/>
      <c r="F10" s="3"/>
      <c r="G10" s="3"/>
      <c r="H10" s="3">
        <v>120</v>
      </c>
      <c r="I10" s="3"/>
      <c r="J10" s="3"/>
      <c r="K10" s="3"/>
    </row>
    <row r="11" spans="1:11" x14ac:dyDescent="0.3">
      <c r="A11" s="3" t="s">
        <v>178</v>
      </c>
      <c r="B11" s="3"/>
      <c r="C11" s="3"/>
      <c r="D11" s="3"/>
      <c r="E11" s="3"/>
      <c r="F11" s="3"/>
      <c r="G11" s="3"/>
      <c r="H11" s="3">
        <v>120</v>
      </c>
      <c r="I11" s="3">
        <f>SUM(H1:H11)</f>
        <v>1319</v>
      </c>
      <c r="J11" s="3">
        <v>11</v>
      </c>
      <c r="K11" s="3">
        <f>I11/J11</f>
        <v>119.90909090909091</v>
      </c>
    </row>
    <row r="12" spans="1:11" s="2" customFormat="1" x14ac:dyDescent="0.3">
      <c r="A12" s="4" t="s">
        <v>179</v>
      </c>
      <c r="B12" s="4"/>
      <c r="C12" s="4"/>
      <c r="D12" s="4"/>
      <c r="E12" s="4"/>
      <c r="F12" s="4"/>
      <c r="G12" s="4"/>
      <c r="H12" s="4">
        <v>193</v>
      </c>
      <c r="I12" s="4"/>
      <c r="J12" s="4"/>
      <c r="K12" s="4" t="s">
        <v>265</v>
      </c>
    </row>
    <row r="13" spans="1:11" x14ac:dyDescent="0.3">
      <c r="A13" s="3" t="s">
        <v>180</v>
      </c>
      <c r="B13" s="3"/>
      <c r="C13" s="3"/>
      <c r="D13" s="3"/>
      <c r="E13" s="3"/>
      <c r="F13" s="3"/>
      <c r="G13" s="3"/>
      <c r="H13" s="3">
        <v>120</v>
      </c>
      <c r="I13" s="3"/>
      <c r="J13" s="3"/>
      <c r="K13" s="3"/>
    </row>
    <row r="14" spans="1:11" x14ac:dyDescent="0.3">
      <c r="A14" s="3" t="s">
        <v>181</v>
      </c>
      <c r="B14" s="3"/>
      <c r="C14" s="3"/>
      <c r="D14" s="3"/>
      <c r="E14" s="3"/>
      <c r="F14" s="3"/>
      <c r="G14" s="3"/>
      <c r="H14" s="3">
        <v>120</v>
      </c>
      <c r="I14" s="3"/>
      <c r="J14" s="3"/>
      <c r="K14" s="3"/>
    </row>
    <row r="15" spans="1:11" x14ac:dyDescent="0.3">
      <c r="A15" s="3" t="s">
        <v>182</v>
      </c>
      <c r="B15" s="3"/>
      <c r="C15" s="3"/>
      <c r="D15" s="3"/>
      <c r="E15" s="3"/>
      <c r="F15" s="3"/>
      <c r="G15" s="3"/>
      <c r="H15" s="3">
        <v>120</v>
      </c>
      <c r="I15" s="3"/>
      <c r="J15" s="3"/>
      <c r="K15" s="3"/>
    </row>
    <row r="16" spans="1:11" x14ac:dyDescent="0.3">
      <c r="A16" s="3" t="s">
        <v>183</v>
      </c>
      <c r="B16" s="3"/>
      <c r="C16" s="3"/>
      <c r="D16" s="3"/>
      <c r="E16" s="3"/>
      <c r="F16" s="3"/>
      <c r="G16" s="3"/>
      <c r="H16" s="3">
        <v>120</v>
      </c>
      <c r="I16" s="3"/>
      <c r="J16" s="3"/>
      <c r="K16" s="3"/>
    </row>
    <row r="17" spans="1:11" x14ac:dyDescent="0.3">
      <c r="A17" s="3" t="s">
        <v>184</v>
      </c>
      <c r="B17" s="3"/>
      <c r="C17" s="3"/>
      <c r="D17" s="3"/>
      <c r="E17" s="3"/>
      <c r="F17" s="3"/>
      <c r="G17" s="3"/>
      <c r="H17" s="3">
        <v>120</v>
      </c>
      <c r="I17" s="3"/>
      <c r="J17" s="3"/>
      <c r="K17" s="3"/>
    </row>
    <row r="18" spans="1:11" x14ac:dyDescent="0.3">
      <c r="A18" s="3" t="s">
        <v>185</v>
      </c>
      <c r="B18" s="3"/>
      <c r="C18" s="3"/>
      <c r="D18" s="3"/>
      <c r="E18" s="3"/>
      <c r="F18" s="3"/>
      <c r="G18" s="3"/>
      <c r="H18" s="3">
        <v>120</v>
      </c>
      <c r="I18" s="3"/>
      <c r="J18" s="3"/>
      <c r="K18" s="3"/>
    </row>
    <row r="19" spans="1:11" x14ac:dyDescent="0.3">
      <c r="A19" s="3" t="s">
        <v>186</v>
      </c>
      <c r="B19" s="3"/>
      <c r="C19" s="3"/>
      <c r="D19" s="3"/>
      <c r="E19" s="3"/>
      <c r="F19" s="3"/>
      <c r="G19" s="3"/>
      <c r="H19" s="3">
        <v>120</v>
      </c>
      <c r="I19" s="3"/>
      <c r="J19" s="3"/>
      <c r="K19" s="3"/>
    </row>
    <row r="20" spans="1:11" x14ac:dyDescent="0.3">
      <c r="A20" s="3" t="s">
        <v>187</v>
      </c>
      <c r="B20" s="3"/>
      <c r="C20" s="3"/>
      <c r="D20" s="3"/>
      <c r="E20" s="3"/>
      <c r="F20" s="3"/>
      <c r="G20" s="3"/>
      <c r="H20" s="3">
        <v>121</v>
      </c>
      <c r="I20" s="3"/>
      <c r="J20" s="3"/>
      <c r="K20" s="3"/>
    </row>
    <row r="21" spans="1:11" x14ac:dyDescent="0.3">
      <c r="A21" s="3" t="s">
        <v>188</v>
      </c>
      <c r="B21" s="3"/>
      <c r="C21" s="3"/>
      <c r="D21" s="3"/>
      <c r="E21" s="3"/>
      <c r="F21" s="3"/>
      <c r="G21" s="3"/>
      <c r="H21" s="3">
        <v>120</v>
      </c>
      <c r="I21" s="3"/>
      <c r="J21" s="3"/>
      <c r="K21" s="3"/>
    </row>
    <row r="22" spans="1:11" x14ac:dyDescent="0.3">
      <c r="A22" s="3" t="s">
        <v>189</v>
      </c>
      <c r="B22" s="3"/>
      <c r="C22" s="3"/>
      <c r="D22" s="3"/>
      <c r="E22" s="3"/>
      <c r="F22" s="3"/>
      <c r="G22" s="3"/>
      <c r="H22" s="3">
        <v>120</v>
      </c>
      <c r="I22" s="3"/>
      <c r="J22" s="3"/>
      <c r="K22" s="3"/>
    </row>
    <row r="23" spans="1:11" x14ac:dyDescent="0.3">
      <c r="A23" s="3" t="s">
        <v>190</v>
      </c>
      <c r="B23" s="3"/>
      <c r="C23" s="3"/>
      <c r="D23" s="3"/>
      <c r="E23" s="3"/>
      <c r="F23" s="3"/>
      <c r="G23" s="3"/>
      <c r="H23" s="3">
        <v>120</v>
      </c>
      <c r="I23" s="3"/>
      <c r="J23" s="3"/>
      <c r="K23" s="3"/>
    </row>
    <row r="24" spans="1:11" x14ac:dyDescent="0.3">
      <c r="A24" s="3" t="s">
        <v>191</v>
      </c>
      <c r="B24" s="3"/>
      <c r="C24" s="3"/>
      <c r="D24" s="3"/>
      <c r="E24" s="3"/>
      <c r="F24" s="3"/>
      <c r="G24" s="3"/>
      <c r="H24" s="3">
        <v>120</v>
      </c>
      <c r="I24" s="3"/>
      <c r="J24" s="3"/>
      <c r="K24" s="3"/>
    </row>
    <row r="25" spans="1:11" x14ac:dyDescent="0.3">
      <c r="A25" s="3" t="s">
        <v>192</v>
      </c>
      <c r="B25" s="3"/>
      <c r="C25" s="3"/>
      <c r="D25" s="3"/>
      <c r="E25" s="3"/>
      <c r="F25" s="3"/>
      <c r="G25" s="3"/>
      <c r="H25" s="3">
        <v>120</v>
      </c>
      <c r="I25" s="3">
        <f>SUM(H13:H25)</f>
        <v>1561</v>
      </c>
      <c r="J25" s="3">
        <v>13</v>
      </c>
      <c r="K25" s="3">
        <f>I25/J25</f>
        <v>120.07692307692308</v>
      </c>
    </row>
    <row r="26" spans="1:11" s="2" customFormat="1" x14ac:dyDescent="0.3">
      <c r="A26" s="4" t="s">
        <v>193</v>
      </c>
      <c r="B26" s="4"/>
      <c r="C26" s="4"/>
      <c r="D26" s="4"/>
      <c r="E26" s="4"/>
      <c r="F26" s="4"/>
      <c r="G26" s="4"/>
      <c r="H26" s="4">
        <v>199</v>
      </c>
      <c r="I26" s="4"/>
      <c r="J26" s="4"/>
      <c r="K26" s="4" t="s">
        <v>265</v>
      </c>
    </row>
    <row r="27" spans="1:11" x14ac:dyDescent="0.3">
      <c r="A27" s="3" t="s">
        <v>194</v>
      </c>
      <c r="B27" s="3"/>
      <c r="C27" s="3"/>
      <c r="D27" s="3"/>
      <c r="E27" s="3"/>
      <c r="F27" s="3"/>
      <c r="G27" s="3"/>
      <c r="H27" s="3">
        <v>120</v>
      </c>
      <c r="I27" s="3"/>
      <c r="J27" s="3"/>
      <c r="K27" s="3"/>
    </row>
    <row r="28" spans="1:11" x14ac:dyDescent="0.3">
      <c r="A28" s="3" t="s">
        <v>195</v>
      </c>
      <c r="B28" s="3"/>
      <c r="C28" s="3"/>
      <c r="D28" s="3"/>
      <c r="E28" s="3"/>
      <c r="F28" s="3"/>
      <c r="G28" s="3"/>
      <c r="H28" s="3">
        <v>120</v>
      </c>
      <c r="I28" s="3"/>
      <c r="J28" s="3"/>
      <c r="K28" s="3"/>
    </row>
    <row r="29" spans="1:11" x14ac:dyDescent="0.3">
      <c r="A29" s="3" t="s">
        <v>196</v>
      </c>
      <c r="B29" s="3"/>
      <c r="C29" s="3"/>
      <c r="D29" s="3"/>
      <c r="E29" s="3"/>
      <c r="F29" s="3"/>
      <c r="G29" s="3"/>
      <c r="H29" s="3">
        <v>120</v>
      </c>
      <c r="I29" s="3"/>
      <c r="J29" s="3"/>
      <c r="K29" s="3"/>
    </row>
    <row r="30" spans="1:11" x14ac:dyDescent="0.3">
      <c r="A30" s="3" t="s">
        <v>197</v>
      </c>
      <c r="B30" s="3"/>
      <c r="C30" s="3"/>
      <c r="D30" s="3"/>
      <c r="E30" s="3"/>
      <c r="F30" s="3"/>
      <c r="G30" s="3"/>
      <c r="H30" s="3">
        <v>119</v>
      </c>
      <c r="I30" s="3"/>
      <c r="J30" s="3"/>
      <c r="K30" s="3"/>
    </row>
    <row r="31" spans="1:11" x14ac:dyDescent="0.3">
      <c r="A31" s="3" t="s">
        <v>198</v>
      </c>
      <c r="B31" s="3"/>
      <c r="C31" s="3"/>
      <c r="D31" s="3"/>
      <c r="E31" s="3"/>
      <c r="F31" s="3"/>
      <c r="G31" s="3"/>
      <c r="H31" s="3">
        <v>120</v>
      </c>
      <c r="I31" s="3"/>
      <c r="J31" s="3"/>
      <c r="K31" s="3"/>
    </row>
    <row r="32" spans="1:11" x14ac:dyDescent="0.3">
      <c r="A32" s="3" t="s">
        <v>199</v>
      </c>
      <c r="B32" s="3"/>
      <c r="C32" s="3"/>
      <c r="D32" s="3"/>
      <c r="E32" s="3"/>
      <c r="F32" s="3"/>
      <c r="G32" s="3"/>
      <c r="H32" s="3">
        <v>119</v>
      </c>
      <c r="I32" s="3"/>
      <c r="J32" s="3"/>
      <c r="K32" s="3"/>
    </row>
    <row r="33" spans="1:11" x14ac:dyDescent="0.3">
      <c r="A33" s="3" t="s">
        <v>200</v>
      </c>
      <c r="B33" s="3"/>
      <c r="C33" s="3"/>
      <c r="D33" s="3"/>
      <c r="E33" s="3"/>
      <c r="F33" s="3"/>
      <c r="G33" s="3"/>
      <c r="H33" s="3">
        <v>119</v>
      </c>
      <c r="I33" s="3"/>
      <c r="J33" s="3"/>
      <c r="K33" s="3"/>
    </row>
    <row r="34" spans="1:11" x14ac:dyDescent="0.3">
      <c r="A34" s="3" t="s">
        <v>201</v>
      </c>
      <c r="B34" s="3"/>
      <c r="C34" s="3"/>
      <c r="D34" s="3"/>
      <c r="E34" s="3"/>
      <c r="F34" s="3"/>
      <c r="G34" s="3"/>
      <c r="H34" s="3">
        <v>120</v>
      </c>
      <c r="I34" s="3"/>
      <c r="J34" s="3"/>
      <c r="K34" s="3"/>
    </row>
    <row r="35" spans="1:11" x14ac:dyDescent="0.3">
      <c r="A35" s="3" t="s">
        <v>202</v>
      </c>
      <c r="B35" s="3"/>
      <c r="C35" s="3"/>
      <c r="D35" s="3"/>
      <c r="E35" s="3"/>
      <c r="F35" s="3"/>
      <c r="G35" s="3"/>
      <c r="H35" s="3">
        <v>120</v>
      </c>
      <c r="I35" s="3"/>
      <c r="J35" s="3"/>
      <c r="K35" s="3"/>
    </row>
    <row r="36" spans="1:11" x14ac:dyDescent="0.3">
      <c r="A36" s="3" t="s">
        <v>203</v>
      </c>
      <c r="B36" s="3"/>
      <c r="C36" s="3"/>
      <c r="D36" s="3"/>
      <c r="E36" s="3"/>
      <c r="F36" s="3"/>
      <c r="G36" s="3"/>
      <c r="H36" s="3">
        <v>120</v>
      </c>
      <c r="I36" s="3"/>
      <c r="J36" s="3"/>
      <c r="K36" s="3"/>
    </row>
    <row r="37" spans="1:11" x14ac:dyDescent="0.3">
      <c r="A37" s="3" t="s">
        <v>204</v>
      </c>
      <c r="B37" s="3"/>
      <c r="C37" s="3"/>
      <c r="D37" s="3"/>
      <c r="E37" s="3"/>
      <c r="F37" s="3"/>
      <c r="G37" s="3"/>
      <c r="H37" s="3">
        <v>120</v>
      </c>
      <c r="I37" s="3"/>
      <c r="J37" s="3"/>
      <c r="K37" s="3"/>
    </row>
    <row r="38" spans="1:11" x14ac:dyDescent="0.3">
      <c r="A38" s="3" t="s">
        <v>205</v>
      </c>
      <c r="B38" s="3"/>
      <c r="C38" s="3"/>
      <c r="D38" s="3"/>
      <c r="E38" s="3"/>
      <c r="F38" s="3"/>
      <c r="G38" s="3"/>
      <c r="H38" s="3">
        <v>120</v>
      </c>
      <c r="I38" s="3">
        <f>SUM(H27:H38)</f>
        <v>1437</v>
      </c>
      <c r="J38" s="3">
        <v>12</v>
      </c>
      <c r="K38" s="3">
        <f>I38/J38</f>
        <v>119.75</v>
      </c>
    </row>
    <row r="39" spans="1:11" s="2" customFormat="1" x14ac:dyDescent="0.3">
      <c r="A39" s="4" t="s">
        <v>206</v>
      </c>
      <c r="B39" s="4"/>
      <c r="C39" s="4"/>
      <c r="D39" s="4"/>
      <c r="E39" s="4"/>
      <c r="F39" s="4"/>
      <c r="G39" s="4"/>
      <c r="H39" s="4">
        <v>183</v>
      </c>
      <c r="I39" s="4"/>
      <c r="J39" s="4"/>
      <c r="K39" s="4" t="s">
        <v>265</v>
      </c>
    </row>
    <row r="40" spans="1:11" x14ac:dyDescent="0.3">
      <c r="A40" s="3" t="s">
        <v>207</v>
      </c>
      <c r="B40" s="3"/>
      <c r="C40" s="3"/>
      <c r="D40" s="3"/>
      <c r="E40" s="3"/>
      <c r="F40" s="3"/>
      <c r="G40" s="3"/>
      <c r="H40" s="3">
        <v>120</v>
      </c>
      <c r="I40" s="3"/>
      <c r="J40" s="3"/>
      <c r="K40" s="3"/>
    </row>
    <row r="41" spans="1:11" x14ac:dyDescent="0.3">
      <c r="A41" s="3" t="s">
        <v>208</v>
      </c>
      <c r="B41" s="3"/>
      <c r="C41" s="3"/>
      <c r="D41" s="3"/>
      <c r="E41" s="3"/>
      <c r="F41" s="3"/>
      <c r="G41" s="3"/>
      <c r="H41" s="3">
        <v>120</v>
      </c>
      <c r="I41" s="3"/>
      <c r="J41" s="3"/>
      <c r="K41" s="3"/>
    </row>
    <row r="42" spans="1:11" x14ac:dyDescent="0.3">
      <c r="A42" s="3" t="s">
        <v>209</v>
      </c>
      <c r="B42" s="3"/>
      <c r="C42" s="3"/>
      <c r="D42" s="3"/>
      <c r="E42" s="3"/>
      <c r="F42" s="3"/>
      <c r="G42" s="3"/>
      <c r="H42" s="3">
        <v>120</v>
      </c>
      <c r="I42" s="3"/>
      <c r="J42" s="3"/>
      <c r="K42" s="3"/>
    </row>
    <row r="43" spans="1:11" x14ac:dyDescent="0.3">
      <c r="A43" s="3" t="s">
        <v>210</v>
      </c>
      <c r="B43" s="3"/>
      <c r="C43" s="3"/>
      <c r="D43" s="3"/>
      <c r="E43" s="3"/>
      <c r="F43" s="3"/>
      <c r="G43" s="3"/>
      <c r="H43" s="3">
        <v>120</v>
      </c>
      <c r="I43" s="3"/>
      <c r="J43" s="3"/>
      <c r="K43" s="3"/>
    </row>
    <row r="44" spans="1:11" x14ac:dyDescent="0.3">
      <c r="A44" s="3" t="s">
        <v>211</v>
      </c>
      <c r="B44" s="3"/>
      <c r="C44" s="3"/>
      <c r="D44" s="3"/>
      <c r="E44" s="3"/>
      <c r="F44" s="3"/>
      <c r="G44" s="3"/>
      <c r="H44" s="3">
        <v>120</v>
      </c>
      <c r="I44" s="3"/>
      <c r="J44" s="3"/>
      <c r="K44" s="3"/>
    </row>
    <row r="45" spans="1:11" x14ac:dyDescent="0.3">
      <c r="A45" s="3" t="s">
        <v>212</v>
      </c>
      <c r="B45" s="3"/>
      <c r="C45" s="3"/>
      <c r="D45" s="3"/>
      <c r="E45" s="3"/>
      <c r="F45" s="3"/>
      <c r="G45" s="3"/>
      <c r="H45" s="3">
        <v>121</v>
      </c>
      <c r="I45" s="3"/>
      <c r="J45" s="3"/>
      <c r="K45" s="3"/>
    </row>
    <row r="46" spans="1:11" x14ac:dyDescent="0.3">
      <c r="A46" s="3" t="s">
        <v>213</v>
      </c>
      <c r="B46" s="3"/>
      <c r="C46" s="3"/>
      <c r="D46" s="3"/>
      <c r="E46" s="3"/>
      <c r="F46" s="3"/>
      <c r="G46" s="3"/>
      <c r="H46" s="3">
        <v>120</v>
      </c>
      <c r="I46" s="3"/>
      <c r="J46" s="3"/>
      <c r="K46" s="3"/>
    </row>
    <row r="47" spans="1:11" x14ac:dyDescent="0.3">
      <c r="A47" s="3" t="s">
        <v>214</v>
      </c>
      <c r="B47" s="3"/>
      <c r="C47" s="3"/>
      <c r="D47" s="3"/>
      <c r="E47" s="3"/>
      <c r="F47" s="3"/>
      <c r="G47" s="3"/>
      <c r="H47" s="3">
        <v>120</v>
      </c>
      <c r="I47" s="3"/>
      <c r="J47" s="3"/>
      <c r="K47" s="3"/>
    </row>
    <row r="48" spans="1:11" x14ac:dyDescent="0.3">
      <c r="A48" s="3" t="s">
        <v>215</v>
      </c>
      <c r="B48" s="3"/>
      <c r="C48" s="3"/>
      <c r="D48" s="3"/>
      <c r="E48" s="3"/>
      <c r="F48" s="3"/>
      <c r="G48" s="3"/>
      <c r="H48" s="3">
        <v>120</v>
      </c>
      <c r="I48" s="3"/>
      <c r="J48" s="3"/>
      <c r="K48" s="3"/>
    </row>
    <row r="49" spans="1:11" x14ac:dyDescent="0.3">
      <c r="A49" s="3" t="s">
        <v>216</v>
      </c>
      <c r="B49" s="3"/>
      <c r="C49" s="3"/>
      <c r="D49" s="3"/>
      <c r="E49" s="3"/>
      <c r="F49" s="3"/>
      <c r="G49" s="3"/>
      <c r="H49" s="3">
        <v>120</v>
      </c>
      <c r="I49" s="3"/>
      <c r="J49" s="3"/>
      <c r="K49" s="3"/>
    </row>
    <row r="50" spans="1:11" x14ac:dyDescent="0.3">
      <c r="A50" s="3" t="s">
        <v>217</v>
      </c>
      <c r="B50" s="3"/>
      <c r="C50" s="3"/>
      <c r="D50" s="3"/>
      <c r="E50" s="3"/>
      <c r="F50" s="3"/>
      <c r="G50" s="3"/>
      <c r="H50" s="3">
        <v>120</v>
      </c>
      <c r="I50" s="3"/>
      <c r="J50" s="3"/>
      <c r="K50" s="3"/>
    </row>
    <row r="51" spans="1:11" x14ac:dyDescent="0.3">
      <c r="A51" s="3" t="s">
        <v>218</v>
      </c>
      <c r="B51" s="3"/>
      <c r="C51" s="3"/>
      <c r="D51" s="3"/>
      <c r="E51" s="3"/>
      <c r="F51" s="3"/>
      <c r="G51" s="3"/>
      <c r="H51" s="3">
        <v>120</v>
      </c>
      <c r="I51" s="3"/>
      <c r="J51" s="3"/>
      <c r="K51" s="3"/>
    </row>
    <row r="52" spans="1:11" x14ac:dyDescent="0.3">
      <c r="A52" s="3" t="s">
        <v>219</v>
      </c>
      <c r="B52" s="3"/>
      <c r="C52" s="3"/>
      <c r="D52" s="3"/>
      <c r="E52" s="3"/>
      <c r="F52" s="3"/>
      <c r="G52" s="3"/>
      <c r="H52" s="3">
        <v>123</v>
      </c>
      <c r="I52" s="3"/>
      <c r="J52" s="3"/>
      <c r="K52" s="3"/>
    </row>
    <row r="53" spans="1:11" x14ac:dyDescent="0.3">
      <c r="A53" s="3" t="s">
        <v>220</v>
      </c>
      <c r="B53" s="3"/>
      <c r="C53" s="3"/>
      <c r="D53" s="3"/>
      <c r="E53" s="3"/>
      <c r="F53" s="3"/>
      <c r="G53" s="3"/>
      <c r="H53" s="3">
        <v>120</v>
      </c>
      <c r="I53" s="3"/>
      <c r="J53" s="3"/>
      <c r="K53" s="3"/>
    </row>
    <row r="54" spans="1:11" x14ac:dyDescent="0.3">
      <c r="A54" s="3" t="s">
        <v>221</v>
      </c>
      <c r="B54" s="3"/>
      <c r="C54" s="3"/>
      <c r="D54" s="3"/>
      <c r="E54" s="3"/>
      <c r="F54" s="3"/>
      <c r="G54" s="3"/>
      <c r="H54" s="3">
        <v>120</v>
      </c>
      <c r="I54" s="3"/>
      <c r="J54" s="3"/>
      <c r="K54" s="3"/>
    </row>
    <row r="55" spans="1:11" x14ac:dyDescent="0.3">
      <c r="A55" s="3" t="s">
        <v>222</v>
      </c>
      <c r="B55" s="3"/>
      <c r="C55" s="3"/>
      <c r="D55" s="3"/>
      <c r="E55" s="3"/>
      <c r="F55" s="3"/>
      <c r="G55" s="3"/>
      <c r="H55" s="3">
        <v>120</v>
      </c>
      <c r="I55" s="3"/>
      <c r="J55" s="3"/>
      <c r="K55" s="3"/>
    </row>
    <row r="56" spans="1:11" x14ac:dyDescent="0.3">
      <c r="A56" s="3" t="s">
        <v>223</v>
      </c>
      <c r="B56" s="3"/>
      <c r="C56" s="3"/>
      <c r="D56" s="3"/>
      <c r="E56" s="3"/>
      <c r="F56" s="3"/>
      <c r="G56" s="3"/>
      <c r="H56" s="3">
        <v>120</v>
      </c>
      <c r="I56" s="3"/>
      <c r="J56" s="3"/>
      <c r="K56" s="3"/>
    </row>
    <row r="57" spans="1:11" x14ac:dyDescent="0.3">
      <c r="A57" s="3" t="s">
        <v>224</v>
      </c>
      <c r="B57" s="3"/>
      <c r="C57" s="3"/>
      <c r="D57" s="3"/>
      <c r="E57" s="3"/>
      <c r="F57" s="3"/>
      <c r="G57" s="3"/>
      <c r="H57" s="3">
        <v>120</v>
      </c>
      <c r="I57" s="3"/>
      <c r="J57" s="3"/>
      <c r="K57" s="3"/>
    </row>
    <row r="58" spans="1:11" x14ac:dyDescent="0.3">
      <c r="A58" s="3" t="s">
        <v>225</v>
      </c>
      <c r="B58" s="3"/>
      <c r="C58" s="3"/>
      <c r="D58" s="3"/>
      <c r="E58" s="3"/>
      <c r="F58" s="3"/>
      <c r="G58" s="3"/>
      <c r="H58" s="3">
        <v>120</v>
      </c>
      <c r="I58" s="3"/>
      <c r="J58" s="3"/>
      <c r="K58" s="3"/>
    </row>
    <row r="59" spans="1:11" x14ac:dyDescent="0.3">
      <c r="A59" s="3" t="s">
        <v>226</v>
      </c>
      <c r="B59" s="3"/>
      <c r="C59" s="3"/>
      <c r="D59" s="3"/>
      <c r="E59" s="3"/>
      <c r="F59" s="3"/>
      <c r="G59" s="3"/>
      <c r="H59" s="3">
        <v>120</v>
      </c>
      <c r="I59" s="3"/>
      <c r="J59" s="3"/>
      <c r="K59" s="3"/>
    </row>
    <row r="60" spans="1:11" x14ac:dyDescent="0.3">
      <c r="A60" s="3" t="s">
        <v>227</v>
      </c>
      <c r="B60" s="3"/>
      <c r="C60" s="3"/>
      <c r="D60" s="3"/>
      <c r="E60" s="3"/>
      <c r="F60" s="3"/>
      <c r="G60" s="3"/>
      <c r="H60" s="3">
        <v>121</v>
      </c>
      <c r="I60" s="3"/>
      <c r="J60" s="3"/>
      <c r="K60" s="3"/>
    </row>
    <row r="61" spans="1:11" x14ac:dyDescent="0.3">
      <c r="A61" s="3" t="s">
        <v>228</v>
      </c>
      <c r="B61" s="3"/>
      <c r="C61" s="3"/>
      <c r="D61" s="3"/>
      <c r="E61" s="3"/>
      <c r="F61" s="3"/>
      <c r="G61" s="3"/>
      <c r="H61" s="3">
        <v>120</v>
      </c>
      <c r="I61" s="3"/>
      <c r="J61" s="3"/>
      <c r="K61" s="3"/>
    </row>
    <row r="62" spans="1:11" x14ac:dyDescent="0.3">
      <c r="A62" s="3" t="s">
        <v>229</v>
      </c>
      <c r="B62" s="3"/>
      <c r="C62" s="3"/>
      <c r="D62" s="3"/>
      <c r="E62" s="3"/>
      <c r="F62" s="3"/>
      <c r="G62" s="3"/>
      <c r="H62" s="3">
        <v>122</v>
      </c>
      <c r="I62" s="3"/>
      <c r="J62" s="3"/>
      <c r="K62" s="3"/>
    </row>
    <row r="63" spans="1:11" x14ac:dyDescent="0.3">
      <c r="A63" s="3" t="s">
        <v>230</v>
      </c>
      <c r="B63" s="3"/>
      <c r="C63" s="3"/>
      <c r="D63" s="3"/>
      <c r="E63" s="3"/>
      <c r="F63" s="3"/>
      <c r="G63" s="3"/>
      <c r="H63" s="3">
        <v>120</v>
      </c>
      <c r="I63" s="3"/>
      <c r="J63" s="3"/>
      <c r="K63" s="3"/>
    </row>
    <row r="64" spans="1:11" x14ac:dyDescent="0.3">
      <c r="A64" s="3" t="s">
        <v>231</v>
      </c>
      <c r="B64" s="3"/>
      <c r="C64" s="3"/>
      <c r="D64" s="3"/>
      <c r="E64" s="3"/>
      <c r="F64" s="3"/>
      <c r="G64" s="3"/>
      <c r="H64" s="3">
        <v>120</v>
      </c>
      <c r="I64" s="3"/>
      <c r="J64" s="3"/>
      <c r="K64" s="3"/>
    </row>
    <row r="65" spans="1:11" x14ac:dyDescent="0.3">
      <c r="A65" s="3" t="s">
        <v>232</v>
      </c>
      <c r="B65" s="3"/>
      <c r="C65" s="3"/>
      <c r="D65" s="3"/>
      <c r="E65" s="3"/>
      <c r="F65" s="3"/>
      <c r="G65" s="3"/>
      <c r="H65" s="3">
        <v>121</v>
      </c>
      <c r="I65" s="3"/>
      <c r="J65" s="3"/>
      <c r="K65" s="3"/>
    </row>
    <row r="66" spans="1:11" x14ac:dyDescent="0.3">
      <c r="A66" s="3" t="s">
        <v>233</v>
      </c>
      <c r="B66" s="3"/>
      <c r="C66" s="3"/>
      <c r="D66" s="3"/>
      <c r="E66" s="3"/>
      <c r="F66" s="3"/>
      <c r="G66" s="3"/>
      <c r="H66" s="3">
        <v>120</v>
      </c>
      <c r="I66" s="3"/>
      <c r="J66" s="3"/>
      <c r="K66" s="3"/>
    </row>
    <row r="67" spans="1:11" x14ac:dyDescent="0.3">
      <c r="A67" s="3" t="s">
        <v>234</v>
      </c>
      <c r="B67" s="3"/>
      <c r="C67" s="3"/>
      <c r="D67" s="3"/>
      <c r="E67" s="3"/>
      <c r="F67" s="3"/>
      <c r="G67" s="3"/>
      <c r="H67" s="3">
        <v>120</v>
      </c>
      <c r="I67" s="3"/>
      <c r="J67" s="3"/>
      <c r="K67" s="3"/>
    </row>
    <row r="68" spans="1:11" x14ac:dyDescent="0.3">
      <c r="A68" s="3" t="s">
        <v>235</v>
      </c>
      <c r="B68" s="3"/>
      <c r="C68" s="3"/>
      <c r="D68" s="3"/>
      <c r="E68" s="3"/>
      <c r="F68" s="3"/>
      <c r="G68" s="3"/>
      <c r="H68" s="3">
        <v>120</v>
      </c>
      <c r="I68" s="3"/>
      <c r="J68" s="3"/>
      <c r="K68" s="3"/>
    </row>
    <row r="69" spans="1:11" x14ac:dyDescent="0.3">
      <c r="A69" s="3" t="s">
        <v>236</v>
      </c>
      <c r="B69" s="3"/>
      <c r="C69" s="3"/>
      <c r="D69" s="3"/>
      <c r="E69" s="3"/>
      <c r="F69" s="3"/>
      <c r="G69" s="3"/>
      <c r="H69" s="3">
        <v>121</v>
      </c>
      <c r="I69" s="3"/>
      <c r="J69" s="3"/>
      <c r="K69" s="3"/>
    </row>
    <row r="70" spans="1:11" x14ac:dyDescent="0.3">
      <c r="A70" s="3" t="s">
        <v>237</v>
      </c>
      <c r="B70" s="3"/>
      <c r="C70" s="3"/>
      <c r="D70" s="3"/>
      <c r="E70" s="3"/>
      <c r="F70" s="3"/>
      <c r="G70" s="3"/>
      <c r="H70" s="3">
        <v>120</v>
      </c>
      <c r="I70" s="3"/>
      <c r="J70" s="3"/>
      <c r="K70" s="3"/>
    </row>
    <row r="71" spans="1:11" x14ac:dyDescent="0.3">
      <c r="A71" s="3" t="s">
        <v>238</v>
      </c>
      <c r="B71" s="3"/>
      <c r="C71" s="3"/>
      <c r="D71" s="3"/>
      <c r="E71" s="3"/>
      <c r="F71" s="3"/>
      <c r="G71" s="3"/>
      <c r="H71" s="3">
        <v>120</v>
      </c>
      <c r="I71" s="3"/>
      <c r="J71" s="3"/>
      <c r="K71" s="3"/>
    </row>
    <row r="72" spans="1:11" x14ac:dyDescent="0.3">
      <c r="A72" s="3" t="s">
        <v>239</v>
      </c>
      <c r="B72" s="3"/>
      <c r="C72" s="3"/>
      <c r="D72" s="3"/>
      <c r="E72" s="3"/>
      <c r="F72" s="3"/>
      <c r="G72" s="3"/>
      <c r="H72" s="3">
        <v>120</v>
      </c>
      <c r="I72" s="3"/>
      <c r="J72" s="3"/>
      <c r="K72" s="3"/>
    </row>
    <row r="73" spans="1:11" x14ac:dyDescent="0.3">
      <c r="A73" s="3" t="s">
        <v>240</v>
      </c>
      <c r="B73" s="3"/>
      <c r="C73" s="3"/>
      <c r="D73" s="3"/>
      <c r="E73" s="3"/>
      <c r="F73" s="3"/>
      <c r="G73" s="3"/>
      <c r="H73" s="3">
        <v>120</v>
      </c>
      <c r="I73" s="3"/>
      <c r="J73" s="3"/>
      <c r="K73" s="3"/>
    </row>
    <row r="74" spans="1:11" x14ac:dyDescent="0.3">
      <c r="A74" s="3" t="s">
        <v>241</v>
      </c>
      <c r="B74" s="3"/>
      <c r="C74" s="3"/>
      <c r="D74" s="3"/>
      <c r="E74" s="3"/>
      <c r="F74" s="3"/>
      <c r="G74" s="3"/>
      <c r="H74" s="3">
        <v>121</v>
      </c>
      <c r="I74" s="3"/>
      <c r="J74" s="3"/>
      <c r="K74" s="3"/>
    </row>
    <row r="75" spans="1:11" x14ac:dyDescent="0.3">
      <c r="A75" s="3" t="s">
        <v>242</v>
      </c>
      <c r="B75" s="3"/>
      <c r="C75" s="3"/>
      <c r="D75" s="3"/>
      <c r="E75" s="3"/>
      <c r="F75" s="3"/>
      <c r="G75" s="3"/>
      <c r="H75" s="3">
        <v>120</v>
      </c>
      <c r="I75" s="3"/>
      <c r="J75" s="3"/>
      <c r="K75" s="3"/>
    </row>
    <row r="76" spans="1:11" x14ac:dyDescent="0.3">
      <c r="A76" s="3" t="s">
        <v>243</v>
      </c>
      <c r="B76" s="3"/>
      <c r="C76" s="3"/>
      <c r="D76" s="3"/>
      <c r="E76" s="3"/>
      <c r="F76" s="3"/>
      <c r="G76" s="3"/>
      <c r="H76" s="3">
        <v>120</v>
      </c>
      <c r="I76" s="3"/>
      <c r="J76" s="3"/>
      <c r="K76" s="3"/>
    </row>
    <row r="77" spans="1:11" x14ac:dyDescent="0.3">
      <c r="A77" s="3" t="s">
        <v>244</v>
      </c>
      <c r="B77" s="3"/>
      <c r="C77" s="3"/>
      <c r="D77" s="3"/>
      <c r="E77" s="3"/>
      <c r="F77" s="3"/>
      <c r="G77" s="3"/>
      <c r="H77" s="3">
        <v>120</v>
      </c>
      <c r="I77" s="3"/>
      <c r="J77" s="3"/>
      <c r="K77" s="3"/>
    </row>
    <row r="78" spans="1:11" x14ac:dyDescent="0.3">
      <c r="A78" s="3" t="s">
        <v>245</v>
      </c>
      <c r="B78" s="3"/>
      <c r="C78" s="3"/>
      <c r="D78" s="3"/>
      <c r="E78" s="3"/>
      <c r="F78" s="3"/>
      <c r="G78" s="3"/>
      <c r="H78" s="3">
        <v>120</v>
      </c>
      <c r="I78" s="3"/>
      <c r="J78" s="3"/>
      <c r="K78" s="3"/>
    </row>
    <row r="79" spans="1:11" x14ac:dyDescent="0.3">
      <c r="A79" s="3" t="s">
        <v>246</v>
      </c>
      <c r="B79" s="3"/>
      <c r="C79" s="3"/>
      <c r="D79" s="3"/>
      <c r="E79" s="3"/>
      <c r="F79" s="3"/>
      <c r="G79" s="3"/>
      <c r="H79" s="3">
        <v>121</v>
      </c>
      <c r="I79" s="3"/>
      <c r="J79" s="3"/>
      <c r="K79" s="3"/>
    </row>
    <row r="80" spans="1:11" x14ac:dyDescent="0.3">
      <c r="A80" s="3" t="s">
        <v>247</v>
      </c>
      <c r="B80" s="3"/>
      <c r="C80" s="3"/>
      <c r="D80" s="3"/>
      <c r="E80" s="3"/>
      <c r="F80" s="3"/>
      <c r="G80" s="3"/>
      <c r="H80" s="3">
        <v>120</v>
      </c>
      <c r="I80" s="3"/>
      <c r="J80" s="3"/>
      <c r="K80" s="3"/>
    </row>
    <row r="81" spans="1:11" x14ac:dyDescent="0.3">
      <c r="A81" s="3" t="s">
        <v>248</v>
      </c>
      <c r="B81" s="3"/>
      <c r="C81" s="3"/>
      <c r="D81" s="3"/>
      <c r="E81" s="3"/>
      <c r="F81" s="3"/>
      <c r="G81" s="3"/>
      <c r="H81" s="3">
        <v>120</v>
      </c>
      <c r="I81" s="3"/>
      <c r="J81" s="3"/>
      <c r="K81" s="3"/>
    </row>
    <row r="82" spans="1:11" x14ac:dyDescent="0.3">
      <c r="A82" s="3" t="s">
        <v>249</v>
      </c>
      <c r="B82" s="3"/>
      <c r="C82" s="3"/>
      <c r="D82" s="3"/>
      <c r="E82" s="3"/>
      <c r="F82" s="3"/>
      <c r="G82" s="3"/>
      <c r="H82" s="3">
        <v>120</v>
      </c>
      <c r="I82" s="3"/>
      <c r="J82" s="3"/>
      <c r="K82" s="3"/>
    </row>
    <row r="83" spans="1:11" x14ac:dyDescent="0.3">
      <c r="A83" s="3" t="s">
        <v>250</v>
      </c>
      <c r="B83" s="3"/>
      <c r="C83" s="3"/>
      <c r="D83" s="3"/>
      <c r="E83" s="3"/>
      <c r="F83" s="3"/>
      <c r="G83" s="3"/>
      <c r="H83" s="3">
        <v>121</v>
      </c>
      <c r="I83" s="3"/>
      <c r="J83" s="3"/>
      <c r="K83" s="3"/>
    </row>
    <row r="84" spans="1:11" x14ac:dyDescent="0.3">
      <c r="A84" s="3" t="s">
        <v>251</v>
      </c>
      <c r="B84" s="3"/>
      <c r="C84" s="3"/>
      <c r="D84" s="3"/>
      <c r="E84" s="3"/>
      <c r="F84" s="3"/>
      <c r="G84" s="3"/>
      <c r="H84" s="3">
        <v>120</v>
      </c>
      <c r="I84" s="3">
        <f>SUM(H40:H84)</f>
        <v>5412</v>
      </c>
      <c r="J84" s="3">
        <v>45</v>
      </c>
      <c r="K84" s="3">
        <f>I84/J84</f>
        <v>120.26666666666667</v>
      </c>
    </row>
    <row r="85" spans="1:11" s="2" customFormat="1" x14ac:dyDescent="0.3">
      <c r="A85" s="4" t="s">
        <v>252</v>
      </c>
      <c r="B85" s="4"/>
      <c r="C85" s="4"/>
      <c r="D85" s="4"/>
      <c r="E85" s="4"/>
      <c r="F85" s="4"/>
      <c r="G85" s="4"/>
      <c r="H85" s="4">
        <v>199</v>
      </c>
      <c r="I85" s="4"/>
      <c r="J85" s="4"/>
      <c r="K85" s="4" t="s">
        <v>265</v>
      </c>
    </row>
    <row r="86" spans="1:11" x14ac:dyDescent="0.3">
      <c r="A86" s="3" t="s">
        <v>253</v>
      </c>
      <c r="B86" s="3"/>
      <c r="C86" s="3"/>
      <c r="D86" s="3"/>
      <c r="E86" s="3"/>
      <c r="F86" s="3"/>
      <c r="G86" s="3"/>
      <c r="H86" s="3">
        <v>120</v>
      </c>
      <c r="I86" s="3"/>
      <c r="J86" s="3"/>
      <c r="K86" s="3"/>
    </row>
    <row r="87" spans="1:11" x14ac:dyDescent="0.3">
      <c r="A87" s="3" t="s">
        <v>254</v>
      </c>
      <c r="B87" s="3"/>
      <c r="C87" s="3"/>
      <c r="D87" s="3"/>
      <c r="E87" s="3"/>
      <c r="F87" s="3"/>
      <c r="G87" s="3"/>
      <c r="H87" s="3">
        <v>121</v>
      </c>
      <c r="I87" s="3"/>
      <c r="J87" s="3"/>
      <c r="K87" s="3"/>
    </row>
    <row r="88" spans="1:11" x14ac:dyDescent="0.3">
      <c r="A88" s="3" t="s">
        <v>255</v>
      </c>
      <c r="B88" s="3"/>
      <c r="C88" s="3"/>
      <c r="D88" s="3"/>
      <c r="E88" s="3"/>
      <c r="F88" s="3"/>
      <c r="G88" s="3"/>
      <c r="H88" s="3">
        <v>120</v>
      </c>
      <c r="I88" s="3"/>
      <c r="J88" s="3"/>
      <c r="K88" s="3"/>
    </row>
    <row r="89" spans="1:11" x14ac:dyDescent="0.3">
      <c r="A89" s="3" t="s">
        <v>256</v>
      </c>
      <c r="B89" s="3"/>
      <c r="C89" s="3"/>
      <c r="D89" s="3"/>
      <c r="E89" s="3"/>
      <c r="F89" s="3"/>
      <c r="G89" s="3"/>
      <c r="H89" s="3">
        <v>120</v>
      </c>
      <c r="I89" s="3"/>
      <c r="J89" s="3"/>
      <c r="K89" s="3"/>
    </row>
    <row r="90" spans="1:11" x14ac:dyDescent="0.3">
      <c r="A90" s="3" t="s">
        <v>257</v>
      </c>
      <c r="B90" s="3"/>
      <c r="C90" s="3"/>
      <c r="D90" s="3"/>
      <c r="E90" s="3"/>
      <c r="F90" s="3"/>
      <c r="G90" s="3"/>
      <c r="H90" s="3">
        <v>120</v>
      </c>
      <c r="I90" s="3"/>
      <c r="J90" s="3"/>
      <c r="K90" s="3"/>
    </row>
    <row r="91" spans="1:11" x14ac:dyDescent="0.3">
      <c r="A91" s="3" t="s">
        <v>258</v>
      </c>
      <c r="B91" s="3"/>
      <c r="C91" s="3"/>
      <c r="D91" s="3"/>
      <c r="E91" s="3"/>
      <c r="F91" s="3"/>
      <c r="G91" s="3"/>
      <c r="H91" s="3">
        <v>121</v>
      </c>
      <c r="I91" s="3"/>
      <c r="J91" s="3"/>
      <c r="K91" s="3"/>
    </row>
    <row r="92" spans="1:11" x14ac:dyDescent="0.3">
      <c r="A92" s="3" t="s">
        <v>259</v>
      </c>
      <c r="B92" s="3"/>
      <c r="C92" s="3"/>
      <c r="D92" s="3"/>
      <c r="E92" s="3"/>
      <c r="F92" s="3"/>
      <c r="G92" s="3"/>
      <c r="H92" s="3">
        <v>120</v>
      </c>
      <c r="I92" s="3"/>
      <c r="J92" s="3"/>
      <c r="K92" s="3"/>
    </row>
    <row r="93" spans="1:11" x14ac:dyDescent="0.3">
      <c r="A93" s="3" t="s">
        <v>260</v>
      </c>
      <c r="B93" s="3"/>
      <c r="C93" s="3"/>
      <c r="D93" s="3"/>
      <c r="E93" s="3"/>
      <c r="F93" s="3"/>
      <c r="G93" s="3"/>
      <c r="H93" s="3">
        <v>120</v>
      </c>
      <c r="I93" s="3"/>
      <c r="J93" s="3"/>
      <c r="K93" s="3"/>
    </row>
    <row r="94" spans="1:11" x14ac:dyDescent="0.3">
      <c r="A94" s="3" t="s">
        <v>261</v>
      </c>
      <c r="B94" s="3"/>
      <c r="C94" s="3"/>
      <c r="D94" s="3"/>
      <c r="E94" s="3"/>
      <c r="F94" s="3"/>
      <c r="G94" s="3"/>
      <c r="H94" s="3">
        <v>120</v>
      </c>
      <c r="I94" s="3"/>
      <c r="J94" s="3"/>
      <c r="K94" s="3"/>
    </row>
    <row r="95" spans="1:11" x14ac:dyDescent="0.3">
      <c r="A95" s="3" t="s">
        <v>262</v>
      </c>
      <c r="B95" s="3"/>
      <c r="C95" s="3"/>
      <c r="D95" s="3"/>
      <c r="E95" s="3"/>
      <c r="F95" s="3"/>
      <c r="G95" s="3"/>
      <c r="H95" s="3">
        <v>121</v>
      </c>
      <c r="I95" s="3"/>
      <c r="J95" s="3"/>
      <c r="K95" s="3"/>
    </row>
    <row r="96" spans="1:11" x14ac:dyDescent="0.3">
      <c r="A96" s="3" t="s">
        <v>263</v>
      </c>
      <c r="B96" s="3"/>
      <c r="C96" s="3"/>
      <c r="D96" s="3"/>
      <c r="E96" s="3"/>
      <c r="F96" s="3"/>
      <c r="G96" s="3"/>
      <c r="H96" s="3">
        <v>120</v>
      </c>
      <c r="I96" s="3"/>
      <c r="J96" s="3"/>
      <c r="K96" s="3"/>
    </row>
    <row r="97" spans="1:13" x14ac:dyDescent="0.3">
      <c r="A97" s="3" t="s">
        <v>264</v>
      </c>
      <c r="B97" s="3"/>
      <c r="C97" s="3"/>
      <c r="D97" s="3"/>
      <c r="E97" s="3"/>
      <c r="F97" s="3"/>
      <c r="G97" s="3"/>
      <c r="H97" s="3">
        <v>120</v>
      </c>
      <c r="I97" s="3">
        <f>SUM(H86:H97)</f>
        <v>1443</v>
      </c>
      <c r="J97" s="3">
        <v>12</v>
      </c>
      <c r="K97" s="3">
        <f>I97/J97</f>
        <v>120.25</v>
      </c>
    </row>
    <row r="102" spans="1:13" x14ac:dyDescent="0.3">
      <c r="K102">
        <f>SUM(K2:K98)</f>
        <v>600.25268065268062</v>
      </c>
      <c r="L102">
        <v>5</v>
      </c>
      <c r="M102">
        <f>K102/L102</f>
        <v>120.05053613053613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wireshark60fps</vt:lpstr>
      <vt:lpstr>wireshark120fps</vt:lpstr>
      <vt:lpstr>RaspiLoader60fps</vt:lpstr>
      <vt:lpstr>PCLoader120fps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Jihed Maddouri</dc:creator>
  <dc:description/>
  <cp:lastModifiedBy>Jihed Maddouri</cp:lastModifiedBy>
  <cp:revision>1</cp:revision>
  <dcterms:created xsi:type="dcterms:W3CDTF">2025-03-26T21:56:16Z</dcterms:created>
  <dcterms:modified xsi:type="dcterms:W3CDTF">2025-03-28T11:21:23Z</dcterms:modified>
  <dc:language>en-US</dc:language>
</cp:coreProperties>
</file>