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defaultThemeVersion="124226"/>
  <xr:revisionPtr revIDLastSave="0" documentId="13_ncr:1_{56C262B1-00A0-4BAE-9BC9-77B1FA7D382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gure 5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12" l="1"/>
  <c r="M29" i="12"/>
  <c r="W17" i="12" s="1"/>
  <c r="L29" i="12"/>
  <c r="I29" i="12"/>
  <c r="H29" i="12"/>
  <c r="G29" i="12"/>
  <c r="N28" i="12"/>
  <c r="M28" i="12"/>
  <c r="L28" i="12"/>
  <c r="I28" i="12"/>
  <c r="H28" i="12"/>
  <c r="G28" i="12"/>
  <c r="N27" i="12"/>
  <c r="X15" i="12" s="1"/>
  <c r="M27" i="12"/>
  <c r="W15" i="12" s="1"/>
  <c r="L27" i="12"/>
  <c r="I27" i="12"/>
  <c r="H27" i="12"/>
  <c r="G27" i="12"/>
  <c r="N26" i="12"/>
  <c r="M26" i="12"/>
  <c r="L26" i="12"/>
  <c r="I26" i="12"/>
  <c r="H26" i="12"/>
  <c r="G26" i="12"/>
  <c r="N25" i="12"/>
  <c r="M25" i="12"/>
  <c r="W13" i="12" s="1"/>
  <c r="L25" i="12"/>
  <c r="I25" i="12"/>
  <c r="I31" i="12" s="1"/>
  <c r="N30" i="12" s="1"/>
  <c r="X18" i="12" s="1"/>
  <c r="H25" i="12"/>
  <c r="H31" i="12" s="1"/>
  <c r="M30" i="12" s="1"/>
  <c r="W18" i="12" s="1"/>
  <c r="G25" i="12"/>
  <c r="G31" i="12" s="1"/>
  <c r="L30" i="12" s="1"/>
  <c r="X17" i="12"/>
  <c r="S17" i="12"/>
  <c r="R17" i="12"/>
  <c r="Q17" i="12"/>
  <c r="P17" i="12"/>
  <c r="O17" i="12"/>
  <c r="L17" i="12"/>
  <c r="K17" i="12"/>
  <c r="J17" i="12"/>
  <c r="I17" i="12"/>
  <c r="H17" i="12"/>
  <c r="X16" i="12"/>
  <c r="W16" i="12"/>
  <c r="S16" i="12"/>
  <c r="R16" i="12"/>
  <c r="Q16" i="12"/>
  <c r="P16" i="12"/>
  <c r="O16" i="12"/>
  <c r="L16" i="12"/>
  <c r="K16" i="12"/>
  <c r="J16" i="12"/>
  <c r="I16" i="12"/>
  <c r="H16" i="12"/>
  <c r="S15" i="12"/>
  <c r="R15" i="12"/>
  <c r="Q15" i="12"/>
  <c r="P15" i="12"/>
  <c r="O15" i="12"/>
  <c r="L15" i="12"/>
  <c r="K15" i="12"/>
  <c r="J15" i="12"/>
  <c r="I15" i="12"/>
  <c r="H15" i="12"/>
  <c r="X14" i="12"/>
  <c r="W14" i="12"/>
  <c r="S14" i="12"/>
  <c r="R14" i="12"/>
  <c r="Q14" i="12"/>
  <c r="P14" i="12"/>
  <c r="O14" i="12"/>
  <c r="L14" i="12"/>
  <c r="K14" i="12"/>
  <c r="J14" i="12"/>
  <c r="I14" i="12"/>
  <c r="H14" i="12"/>
  <c r="X13" i="12"/>
  <c r="S13" i="12"/>
  <c r="R13" i="12"/>
  <c r="Q13" i="12"/>
  <c r="P13" i="12"/>
  <c r="O13" i="12"/>
  <c r="L13" i="12"/>
  <c r="K13" i="12"/>
  <c r="K19" i="12" s="1"/>
  <c r="J13" i="12"/>
  <c r="J19" i="12" s="1"/>
  <c r="I13" i="12"/>
  <c r="H13" i="12"/>
  <c r="H19" i="12" s="1"/>
  <c r="O18" i="12" s="1"/>
  <c r="X11" i="12"/>
  <c r="W11" i="12"/>
  <c r="S11" i="12"/>
  <c r="Q11" i="12"/>
  <c r="P11" i="12"/>
  <c r="O7" i="12"/>
  <c r="V17" i="12" s="1"/>
  <c r="N7" i="12"/>
  <c r="U17" i="12" s="1"/>
  <c r="M7" i="12"/>
  <c r="T17" i="12" s="1"/>
  <c r="L7" i="12"/>
  <c r="J7" i="12"/>
  <c r="I7" i="12"/>
  <c r="H7" i="12"/>
  <c r="G7" i="12"/>
  <c r="O6" i="12"/>
  <c r="V16" i="12" s="1"/>
  <c r="N6" i="12"/>
  <c r="U16" i="12" s="1"/>
  <c r="M6" i="12"/>
  <c r="T16" i="12" s="1"/>
  <c r="L6" i="12"/>
  <c r="J6" i="12"/>
  <c r="I6" i="12"/>
  <c r="H6" i="12"/>
  <c r="G6" i="12"/>
  <c r="O5" i="12"/>
  <c r="V15" i="12" s="1"/>
  <c r="N5" i="12"/>
  <c r="U15" i="12" s="1"/>
  <c r="M5" i="12"/>
  <c r="T15" i="12" s="1"/>
  <c r="L5" i="12"/>
  <c r="J5" i="12"/>
  <c r="I5" i="12"/>
  <c r="H5" i="12"/>
  <c r="G5" i="12"/>
  <c r="O4" i="12"/>
  <c r="V14" i="12" s="1"/>
  <c r="N4" i="12"/>
  <c r="U14" i="12" s="1"/>
  <c r="M4" i="12"/>
  <c r="T14" i="12" s="1"/>
  <c r="L4" i="12"/>
  <c r="J4" i="12"/>
  <c r="I4" i="12"/>
  <c r="H4" i="12"/>
  <c r="G4" i="12"/>
  <c r="O3" i="12"/>
  <c r="V13" i="12" s="1"/>
  <c r="N3" i="12"/>
  <c r="U13" i="12" s="1"/>
  <c r="M3" i="12"/>
  <c r="T13" i="12" s="1"/>
  <c r="L3" i="12"/>
  <c r="J3" i="12"/>
  <c r="J9" i="12" s="1"/>
  <c r="O8" i="12" s="1"/>
  <c r="V18" i="12" s="1"/>
  <c r="I3" i="12"/>
  <c r="I9" i="12" s="1"/>
  <c r="N8" i="12" s="1"/>
  <c r="U18" i="12" s="1"/>
  <c r="H3" i="12"/>
  <c r="H9" i="12" s="1"/>
  <c r="G3" i="12"/>
  <c r="G9" i="12" s="1"/>
  <c r="L8" i="12" s="1"/>
  <c r="Q18" i="12" l="1"/>
  <c r="R18" i="12"/>
  <c r="L19" i="12"/>
  <c r="S18" i="12" s="1"/>
  <c r="I19" i="12"/>
  <c r="P18" i="12" s="1"/>
  <c r="M8" i="12"/>
  <c r="T18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www.ecocostsvalue.com/index.html</t>
        </r>
      </text>
    </comment>
    <comment ref="F5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蓝，水。V1-6的8832</t>
        </r>
      </text>
    </comment>
    <comment ref="F6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肉色，气。V1-6的28146</t>
        </r>
      </text>
    </comment>
    <comment ref="F7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【ecocost2017V1-3】2017euro</t>
        </r>
      </text>
    </comment>
    <comment ref="G12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www.ecocostsvalue.com/index.html</t>
        </r>
      </text>
    </comment>
    <comment ref="G15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蓝，水。V1-6的8832</t>
        </r>
      </text>
    </comment>
    <comment ref="G16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肉色，气。V1-6的28146</t>
        </r>
      </text>
    </comment>
    <comment ref="G17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【ecocost2017V1-3】2017euro</t>
        </r>
      </text>
    </comment>
    <comment ref="F24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www.ecocostsvalue.com/index.html</t>
        </r>
      </text>
    </comment>
    <comment ref="F27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蓝，水。V1-6的8832</t>
        </r>
      </text>
    </comment>
    <comment ref="F28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肉色，气。V1-6的28146</t>
        </r>
      </text>
    </comment>
    <comment ref="F29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【ecocost2017V1-3】2017euro</t>
        </r>
      </text>
    </comment>
  </commentList>
</comments>
</file>

<file path=xl/sharedStrings.xml><?xml version="1.0" encoding="utf-8"?>
<sst xmlns="http://schemas.openxmlformats.org/spreadsheetml/2006/main" count="73" uniqueCount="55">
  <si>
    <t>EIT</t>
    <phoneticPr fontId="1" type="noConversion"/>
  </si>
  <si>
    <t>Eco-costs</t>
    <phoneticPr fontId="1" type="noConversion"/>
  </si>
  <si>
    <t>2018 Scenario</t>
  </si>
  <si>
    <t>eco-costs(Euro/kg)</t>
    <phoneticPr fontId="1" type="noConversion"/>
  </si>
  <si>
    <t>GW</t>
    <phoneticPr fontId="1" type="noConversion"/>
  </si>
  <si>
    <t>FPMF</t>
    <phoneticPr fontId="1" type="noConversion"/>
  </si>
  <si>
    <t>FWE</t>
    <phoneticPr fontId="1" type="noConversion"/>
  </si>
  <si>
    <t>WC</t>
    <phoneticPr fontId="1" type="noConversion"/>
  </si>
  <si>
    <t>2018 Scenario</t>
    <phoneticPr fontId="1" type="noConversion"/>
  </si>
  <si>
    <t>Half of exports</t>
    <phoneticPr fontId="1" type="noConversion"/>
  </si>
  <si>
    <t>Half of exports of developing countries</t>
    <phoneticPr fontId="1" type="noConversion"/>
  </si>
  <si>
    <t>Zero exports</t>
    <phoneticPr fontId="1" type="noConversion"/>
  </si>
  <si>
    <t>Half of exports of developed countries</t>
    <phoneticPr fontId="1" type="noConversion"/>
  </si>
  <si>
    <t>100% increase recycling rate</t>
    <phoneticPr fontId="1" type="noConversion"/>
  </si>
  <si>
    <t xml:space="preserve">Half of exports +20% increase recycling rate </t>
    <phoneticPr fontId="1" type="noConversion"/>
  </si>
  <si>
    <t xml:space="preserve">Half of exports +50% increase recycling rate </t>
    <phoneticPr fontId="1" type="noConversion"/>
  </si>
  <si>
    <t>HCT</t>
    <phoneticPr fontId="1" type="noConversion"/>
  </si>
  <si>
    <t>Eco-costs</t>
    <phoneticPr fontId="1" type="noConversion"/>
  </si>
  <si>
    <t>Scaled to 1</t>
    <phoneticPr fontId="1" type="noConversion"/>
  </si>
  <si>
    <t>20% increase recycling rate</t>
    <phoneticPr fontId="1" type="noConversion"/>
  </si>
  <si>
    <t>20% increase recycling rate</t>
    <phoneticPr fontId="1" type="noConversion"/>
  </si>
  <si>
    <t>50% increase recycling rate</t>
    <phoneticPr fontId="1" type="noConversion"/>
  </si>
  <si>
    <t>100% increase recycling rate</t>
    <phoneticPr fontId="1" type="noConversion"/>
  </si>
  <si>
    <t>20% increase recycling rate</t>
    <phoneticPr fontId="1" type="noConversion"/>
  </si>
  <si>
    <t>50% increase recycling rate</t>
    <phoneticPr fontId="1" type="noConversion"/>
  </si>
  <si>
    <t>100% increase recycling rate</t>
    <phoneticPr fontId="1" type="noConversion"/>
  </si>
  <si>
    <t>100% increase recycling rate</t>
    <phoneticPr fontId="1" type="noConversion"/>
  </si>
  <si>
    <t>GW</t>
    <phoneticPr fontId="1" type="noConversion"/>
  </si>
  <si>
    <t>FWE</t>
    <phoneticPr fontId="1" type="noConversion"/>
  </si>
  <si>
    <t>HCT</t>
    <phoneticPr fontId="1" type="noConversion"/>
  </si>
  <si>
    <t>WC</t>
    <phoneticPr fontId="1" type="noConversion"/>
  </si>
  <si>
    <t>sum</t>
    <phoneticPr fontId="1" type="noConversion"/>
  </si>
  <si>
    <t>Scaled to 1</t>
    <phoneticPr fontId="1" type="noConversion"/>
  </si>
  <si>
    <t>Zero exports</t>
    <phoneticPr fontId="1" type="noConversion"/>
  </si>
  <si>
    <t>2018 Scenario</t>
    <phoneticPr fontId="1" type="noConversion"/>
  </si>
  <si>
    <t>Half of exports of developing countries</t>
    <phoneticPr fontId="1" type="noConversion"/>
  </si>
  <si>
    <t>Half of exports of developed countries</t>
    <phoneticPr fontId="1" type="noConversion"/>
  </si>
  <si>
    <t>GW</t>
    <phoneticPr fontId="1" type="noConversion"/>
  </si>
  <si>
    <t>FWE</t>
    <phoneticPr fontId="1" type="noConversion"/>
  </si>
  <si>
    <t>HCT</t>
    <phoneticPr fontId="1" type="noConversion"/>
  </si>
  <si>
    <t>Eco-costs</t>
    <phoneticPr fontId="1" type="noConversion"/>
  </si>
  <si>
    <t>组合情景</t>
    <phoneticPr fontId="1" type="noConversion"/>
  </si>
  <si>
    <t>Scaled to 1</t>
    <phoneticPr fontId="1" type="noConversion"/>
  </si>
  <si>
    <t xml:space="preserve">Half of exports +20% increase recycling rate </t>
    <phoneticPr fontId="1" type="noConversion"/>
  </si>
  <si>
    <t xml:space="preserve">Half of exports +20% increase recycling rate </t>
    <phoneticPr fontId="1" type="noConversion"/>
  </si>
  <si>
    <t>HCT</t>
    <phoneticPr fontId="1" type="noConversion"/>
  </si>
  <si>
    <t>WC</t>
    <phoneticPr fontId="1" type="noConversion"/>
  </si>
  <si>
    <t xml:space="preserve">Half of exports +50% increase recycling rate </t>
  </si>
  <si>
    <t>GW</t>
  </si>
  <si>
    <t>eco-costs(Euro/kg)</t>
  </si>
  <si>
    <t xml:space="preserve">Half of exports +20% increase recycling rate </t>
  </si>
  <si>
    <t>Half of exports</t>
  </si>
  <si>
    <t>Zero exports</t>
  </si>
  <si>
    <t>WC</t>
  </si>
  <si>
    <t>Half of exports of developing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</si>
</sst>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11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49" fontId="4" fillId="0" borderId="1" xfId="0" applyNumberFormat="1" applyFont="1" applyBorder="1" applyAlignment="1">
      <alignment horizontal="left" vertical="center" wrapText="1"/>
    </xf>
    <xf numFmtId="11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5" borderId="0" xfId="0" applyFill="1">
      <alignment vertical="center"/>
    </xf>
    <xf numFmtId="164" fontId="0" fillId="6" borderId="0" xfId="0" applyNumberFormat="1" applyFill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861502416984524"/>
          <c:y val="8.345413265253375E-2"/>
          <c:w val="0.84501512632705744"/>
          <c:h val="0.81226047037954741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'Figure 5'!$O$12</c:f>
              <c:strCache>
                <c:ptCount val="1"/>
                <c:pt idx="0">
                  <c:v>2018 Scenario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'Figure 5'!$N$13:$N$18</c:f>
              <c:strCache>
                <c:ptCount val="6"/>
                <c:pt idx="0">
                  <c:v>GW</c:v>
                </c:pt>
                <c:pt idx="1">
                  <c:v>FPMF</c:v>
                </c:pt>
                <c:pt idx="2">
                  <c:v>FWE</c:v>
                </c:pt>
                <c:pt idx="3">
                  <c:v>HCT</c:v>
                </c:pt>
                <c:pt idx="4">
                  <c:v>WC</c:v>
                </c:pt>
                <c:pt idx="5">
                  <c:v>Eco-costs</c:v>
                </c:pt>
              </c:strCache>
            </c:strRef>
          </c:cat>
          <c:val>
            <c:numRef>
              <c:f>'Figure 5'!$O$13:$O$18</c:f>
              <c:numCache>
                <c:formatCode>General</c:formatCode>
                <c:ptCount val="6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F-4BCD-AD96-1E35C9F1BD6A}"/>
            </c:ext>
          </c:extLst>
        </c:ser>
        <c:ser>
          <c:idx val="9"/>
          <c:order val="1"/>
          <c:tx>
            <c:strRef>
              <c:f>'Figure 5'!$S$12</c:f>
              <c:strCache>
                <c:ptCount val="1"/>
                <c:pt idx="0">
                  <c:v>Zero exports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'Figure 5'!$N$13:$N$18</c:f>
              <c:strCache>
                <c:ptCount val="6"/>
                <c:pt idx="0">
                  <c:v>GW</c:v>
                </c:pt>
                <c:pt idx="1">
                  <c:v>FPMF</c:v>
                </c:pt>
                <c:pt idx="2">
                  <c:v>FWE</c:v>
                </c:pt>
                <c:pt idx="3">
                  <c:v>HCT</c:v>
                </c:pt>
                <c:pt idx="4">
                  <c:v>WC</c:v>
                </c:pt>
                <c:pt idx="5">
                  <c:v>Eco-costs</c:v>
                </c:pt>
              </c:strCache>
            </c:strRef>
          </c:cat>
          <c:val>
            <c:numRef>
              <c:f>'Figure 5'!$S$13:$S$18</c:f>
              <c:numCache>
                <c:formatCode>0.00_ </c:formatCode>
                <c:ptCount val="6"/>
                <c:pt idx="0">
                  <c:v>5.8954835544971225</c:v>
                </c:pt>
                <c:pt idx="1">
                  <c:v>-1.967429065892663</c:v>
                </c:pt>
                <c:pt idx="2">
                  <c:v>-1.5669052304320641</c:v>
                </c:pt>
                <c:pt idx="3">
                  <c:v>-1.0253894150082929</c:v>
                </c:pt>
                <c:pt idx="4">
                  <c:v>-1.7522010165130697</c:v>
                </c:pt>
                <c:pt idx="5">
                  <c:v>-1.727002622478248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F-4BCD-AD96-1E35C9F1BD6A}"/>
            </c:ext>
          </c:extLst>
        </c:ser>
        <c:ser>
          <c:idx val="6"/>
          <c:order val="2"/>
          <c:tx>
            <c:strRef>
              <c:f>'Figure 5'!$P$12</c:f>
              <c:strCache>
                <c:ptCount val="1"/>
                <c:pt idx="0">
                  <c:v>Half of exports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strRef>
              <c:f>'Figure 5'!$N$13:$N$18</c:f>
              <c:strCache>
                <c:ptCount val="6"/>
                <c:pt idx="0">
                  <c:v>GW</c:v>
                </c:pt>
                <c:pt idx="1">
                  <c:v>FPMF</c:v>
                </c:pt>
                <c:pt idx="2">
                  <c:v>FWE</c:v>
                </c:pt>
                <c:pt idx="3">
                  <c:v>HCT</c:v>
                </c:pt>
                <c:pt idx="4">
                  <c:v>WC</c:v>
                </c:pt>
                <c:pt idx="5">
                  <c:v>Eco-costs</c:v>
                </c:pt>
              </c:strCache>
            </c:strRef>
          </c:cat>
          <c:val>
            <c:numRef>
              <c:f>'Figure 5'!$P$13:$P$18</c:f>
              <c:numCache>
                <c:formatCode>0.00_ </c:formatCode>
                <c:ptCount val="6"/>
                <c:pt idx="0">
                  <c:v>2.4477417772485728</c:v>
                </c:pt>
                <c:pt idx="1">
                  <c:v>-1.4837145329463295</c:v>
                </c:pt>
                <c:pt idx="2">
                  <c:v>-1.2834526152160335</c:v>
                </c:pt>
                <c:pt idx="3">
                  <c:v>-1.0126947075041455</c:v>
                </c:pt>
                <c:pt idx="4">
                  <c:v>-1.3761005082565361</c:v>
                </c:pt>
                <c:pt idx="5">
                  <c:v>-1.3635013112391248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F-4BCD-AD96-1E35C9F1BD6A}"/>
            </c:ext>
          </c:extLst>
        </c:ser>
        <c:ser>
          <c:idx val="7"/>
          <c:order val="3"/>
          <c:tx>
            <c:strRef>
              <c:f>'Figure 5'!$Q$12</c:f>
              <c:strCache>
                <c:ptCount val="1"/>
                <c:pt idx="0">
                  <c:v>Half of exports of developed countries</c:v>
                </c:pt>
              </c:strCache>
            </c:strRef>
          </c:tx>
          <c:spPr>
            <a:solidFill>
              <a:srgbClr val="1F497D">
                <a:lumMod val="40000"/>
                <a:lumOff val="60000"/>
              </a:srgbClr>
            </a:solidFill>
          </c:spPr>
          <c:invertIfNegative val="0"/>
          <c:cat>
            <c:strRef>
              <c:f>'Figure 5'!$N$13:$N$18</c:f>
              <c:strCache>
                <c:ptCount val="6"/>
                <c:pt idx="0">
                  <c:v>GW</c:v>
                </c:pt>
                <c:pt idx="1">
                  <c:v>FPMF</c:v>
                </c:pt>
                <c:pt idx="2">
                  <c:v>FWE</c:v>
                </c:pt>
                <c:pt idx="3">
                  <c:v>HCT</c:v>
                </c:pt>
                <c:pt idx="4">
                  <c:v>WC</c:v>
                </c:pt>
                <c:pt idx="5">
                  <c:v>Eco-costs</c:v>
                </c:pt>
              </c:strCache>
            </c:strRef>
          </c:cat>
          <c:val>
            <c:numRef>
              <c:f>'Figure 5'!$Q$13:$Q$18</c:f>
              <c:numCache>
                <c:formatCode>0.00_ </c:formatCode>
                <c:ptCount val="6"/>
                <c:pt idx="0">
                  <c:v>3.6665286912788613</c:v>
                </c:pt>
                <c:pt idx="1">
                  <c:v>-1.4279181913820136</c:v>
                </c:pt>
                <c:pt idx="2">
                  <c:v>-1.4274250164774294</c:v>
                </c:pt>
                <c:pt idx="3">
                  <c:v>-1.083972348284622</c:v>
                </c:pt>
                <c:pt idx="4">
                  <c:v>-1.3773849525756812</c:v>
                </c:pt>
                <c:pt idx="5">
                  <c:v>-1.3524467771352471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F-4BCD-AD96-1E35C9F1BD6A}"/>
            </c:ext>
          </c:extLst>
        </c:ser>
        <c:ser>
          <c:idx val="8"/>
          <c:order val="4"/>
          <c:tx>
            <c:strRef>
              <c:f>'Figure 5'!$R$12</c:f>
              <c:strCache>
                <c:ptCount val="1"/>
                <c:pt idx="0">
                  <c:v>Half of exports of developing countries</c:v>
                </c:pt>
              </c:strCache>
            </c:strRef>
          </c:tx>
          <c:spPr>
            <a:solidFill>
              <a:srgbClr val="4BACC6">
                <a:lumMod val="40000"/>
                <a:lumOff val="60000"/>
              </a:srgbClr>
            </a:solidFill>
          </c:spPr>
          <c:invertIfNegative val="0"/>
          <c:cat>
            <c:strRef>
              <c:f>'Figure 5'!$N$13:$N$18</c:f>
              <c:strCache>
                <c:ptCount val="6"/>
                <c:pt idx="0">
                  <c:v>GW</c:v>
                </c:pt>
                <c:pt idx="1">
                  <c:v>FPMF</c:v>
                </c:pt>
                <c:pt idx="2">
                  <c:v>FWE</c:v>
                </c:pt>
                <c:pt idx="3">
                  <c:v>HCT</c:v>
                </c:pt>
                <c:pt idx="4">
                  <c:v>WC</c:v>
                </c:pt>
                <c:pt idx="5">
                  <c:v>Eco-costs</c:v>
                </c:pt>
              </c:strCache>
            </c:strRef>
          </c:cat>
          <c:val>
            <c:numRef>
              <c:f>'Figure 5'!$R$13:$R$18</c:f>
              <c:numCache>
                <c:formatCode>0.00_ </c:formatCode>
                <c:ptCount val="6"/>
                <c:pt idx="0">
                  <c:v>-0.21878691403028841</c:v>
                </c:pt>
                <c:pt idx="1">
                  <c:v>-1.0557963415643159</c:v>
                </c:pt>
                <c:pt idx="2">
                  <c:v>-0.85602759873860568</c:v>
                </c:pt>
                <c:pt idx="3">
                  <c:v>-0.92872235921952362</c:v>
                </c:pt>
                <c:pt idx="4">
                  <c:v>-0.99871555568085513</c:v>
                </c:pt>
                <c:pt idx="5">
                  <c:v>-1.0110545341038781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F-4BCD-AD96-1E35C9F1BD6A}"/>
            </c:ext>
          </c:extLst>
        </c:ser>
        <c:ser>
          <c:idx val="0"/>
          <c:order val="5"/>
          <c:tx>
            <c:strRef>
              <c:f>'Figure 5'!$T$12</c:f>
              <c:strCache>
                <c:ptCount val="1"/>
                <c:pt idx="0">
                  <c:v>20% increase recycling rate</c:v>
                </c:pt>
              </c:strCache>
            </c:strRef>
          </c:tx>
          <c:spPr>
            <a:solidFill>
              <a:srgbClr val="9BBB59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'Figure 5'!$N$13:$N$18</c:f>
              <c:strCache>
                <c:ptCount val="6"/>
                <c:pt idx="0">
                  <c:v>GW</c:v>
                </c:pt>
                <c:pt idx="1">
                  <c:v>FPMF</c:v>
                </c:pt>
                <c:pt idx="2">
                  <c:v>FWE</c:v>
                </c:pt>
                <c:pt idx="3">
                  <c:v>HCT</c:v>
                </c:pt>
                <c:pt idx="4">
                  <c:v>WC</c:v>
                </c:pt>
                <c:pt idx="5">
                  <c:v>Eco-costs</c:v>
                </c:pt>
              </c:strCache>
            </c:strRef>
          </c:cat>
          <c:val>
            <c:numRef>
              <c:f>'Figure 5'!$T$13:$T$18</c:f>
              <c:numCache>
                <c:formatCode>0.00_ </c:formatCode>
                <c:ptCount val="6"/>
                <c:pt idx="0">
                  <c:v>0.11128505830891512</c:v>
                </c:pt>
                <c:pt idx="1">
                  <c:v>-1.0499142253892784</c:v>
                </c:pt>
                <c:pt idx="2">
                  <c:v>-1.0681229759499902</c:v>
                </c:pt>
                <c:pt idx="3">
                  <c:v>-1.0401948957909193</c:v>
                </c:pt>
                <c:pt idx="4">
                  <c:v>-0.90396567000012706</c:v>
                </c:pt>
                <c:pt idx="5">
                  <c:v>-0.92110485281824417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2F-4BCD-AD96-1E35C9F1BD6A}"/>
            </c:ext>
          </c:extLst>
        </c:ser>
        <c:ser>
          <c:idx val="4"/>
          <c:order val="6"/>
          <c:tx>
            <c:strRef>
              <c:f>'Figure 5'!$U$12</c:f>
              <c:strCache>
                <c:ptCount val="1"/>
                <c:pt idx="0">
                  <c:v>50% increase recycling rate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cat>
            <c:strRef>
              <c:f>'Figure 5'!$N$13:$N$18</c:f>
              <c:strCache>
                <c:ptCount val="6"/>
                <c:pt idx="0">
                  <c:v>GW</c:v>
                </c:pt>
                <c:pt idx="1">
                  <c:v>FPMF</c:v>
                </c:pt>
                <c:pt idx="2">
                  <c:v>FWE</c:v>
                </c:pt>
                <c:pt idx="3">
                  <c:v>HCT</c:v>
                </c:pt>
                <c:pt idx="4">
                  <c:v>WC</c:v>
                </c:pt>
                <c:pt idx="5">
                  <c:v>Eco-costs</c:v>
                </c:pt>
              </c:strCache>
            </c:strRef>
          </c:cat>
          <c:val>
            <c:numRef>
              <c:f>'Figure 5'!$U$13:$U$18</c:f>
              <c:numCache>
                <c:formatCode>0.00_ </c:formatCode>
                <c:ptCount val="6"/>
                <c:pt idx="0">
                  <c:v>-0.44907451008743671</c:v>
                </c:pt>
                <c:pt idx="1">
                  <c:v>-1.1111182242004629</c:v>
                </c:pt>
                <c:pt idx="2">
                  <c:v>-1.0328176709615935</c:v>
                </c:pt>
                <c:pt idx="3">
                  <c:v>-0.99546426744036276</c:v>
                </c:pt>
                <c:pt idx="4">
                  <c:v>-0.78587300771082136</c:v>
                </c:pt>
                <c:pt idx="5">
                  <c:v>-0.82028083412477726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2F-4BCD-AD96-1E35C9F1BD6A}"/>
            </c:ext>
          </c:extLst>
        </c:ser>
        <c:ser>
          <c:idx val="1"/>
          <c:order val="7"/>
          <c:tx>
            <c:strRef>
              <c:f>'Figure 5'!$V$12</c:f>
              <c:strCache>
                <c:ptCount val="1"/>
                <c:pt idx="0">
                  <c:v>100% increase recycling rate</c:v>
                </c:pt>
              </c:strCache>
            </c:strRef>
          </c:tx>
          <c:spPr>
            <a:solidFill>
              <a:srgbClr val="9BBB59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strRef>
              <c:f>'Figure 5'!$N$13:$N$18</c:f>
              <c:strCache>
                <c:ptCount val="6"/>
                <c:pt idx="0">
                  <c:v>GW</c:v>
                </c:pt>
                <c:pt idx="1">
                  <c:v>FPMF</c:v>
                </c:pt>
                <c:pt idx="2">
                  <c:v>FWE</c:v>
                </c:pt>
                <c:pt idx="3">
                  <c:v>HCT</c:v>
                </c:pt>
                <c:pt idx="4">
                  <c:v>WC</c:v>
                </c:pt>
                <c:pt idx="5">
                  <c:v>Eco-costs</c:v>
                </c:pt>
              </c:strCache>
            </c:strRef>
          </c:cat>
          <c:val>
            <c:numRef>
              <c:f>'Figure 5'!$V$13:$V$18</c:f>
              <c:numCache>
                <c:formatCode>0.00_ </c:formatCode>
                <c:ptCount val="6"/>
                <c:pt idx="0">
                  <c:v>-0.34052181664733389</c:v>
                </c:pt>
                <c:pt idx="1">
                  <c:v>-1.1943190257269771</c:v>
                </c:pt>
                <c:pt idx="2">
                  <c:v>-0.77714347899315239</c:v>
                </c:pt>
                <c:pt idx="3">
                  <c:v>-0.7764429767760993</c:v>
                </c:pt>
                <c:pt idx="4">
                  <c:v>-0.60510015457382704</c:v>
                </c:pt>
                <c:pt idx="5">
                  <c:v>-0.65827827093460423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2F-4BCD-AD96-1E35C9F1BD6A}"/>
            </c:ext>
          </c:extLst>
        </c:ser>
        <c:ser>
          <c:idx val="3"/>
          <c:order val="8"/>
          <c:tx>
            <c:strRef>
              <c:f>'Figure 5'!$W$12</c:f>
              <c:strCache>
                <c:ptCount val="1"/>
                <c:pt idx="0">
                  <c:v>Half of exports +20% increase recycling rate </c:v>
                </c:pt>
              </c:strCache>
            </c:strRef>
          </c:tx>
          <c:spPr>
            <a:solidFill>
              <a:srgbClr val="8064A2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'Figure 5'!$N$13:$N$18</c:f>
              <c:strCache>
                <c:ptCount val="6"/>
                <c:pt idx="0">
                  <c:v>GW</c:v>
                </c:pt>
                <c:pt idx="1">
                  <c:v>FPMF</c:v>
                </c:pt>
                <c:pt idx="2">
                  <c:v>FWE</c:v>
                </c:pt>
                <c:pt idx="3">
                  <c:v>HCT</c:v>
                </c:pt>
                <c:pt idx="4">
                  <c:v>WC</c:v>
                </c:pt>
                <c:pt idx="5">
                  <c:v>Eco-costs</c:v>
                </c:pt>
              </c:strCache>
            </c:strRef>
          </c:cat>
          <c:val>
            <c:numRef>
              <c:f>'Figure 5'!$W$13:$W$18</c:f>
              <c:numCache>
                <c:formatCode>0.00_ </c:formatCode>
                <c:ptCount val="6"/>
                <c:pt idx="0">
                  <c:v>1.6812256919397459</c:v>
                </c:pt>
                <c:pt idx="1">
                  <c:v>-1.546876013214376</c:v>
                </c:pt>
                <c:pt idx="2">
                  <c:v>-1.2959438366320084</c:v>
                </c:pt>
                <c:pt idx="3">
                  <c:v>-1.0308408983386377</c:v>
                </c:pt>
                <c:pt idx="4">
                  <c:v>-1.2825981325167668</c:v>
                </c:pt>
                <c:pt idx="5">
                  <c:v>-1.2870991468350899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2F-4BCD-AD96-1E35C9F1BD6A}"/>
            </c:ext>
          </c:extLst>
        </c:ser>
        <c:ser>
          <c:idx val="2"/>
          <c:order val="9"/>
          <c:tx>
            <c:strRef>
              <c:f>'Figure 5'!$X$12</c:f>
              <c:strCache>
                <c:ptCount val="1"/>
                <c:pt idx="0">
                  <c:v>Half of exports +50% increase recycling rate 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  <a:effectLst/>
          </c:spPr>
          <c:invertIfNegative val="0"/>
          <c:cat>
            <c:strRef>
              <c:f>'Figure 5'!$N$13:$N$18</c:f>
              <c:strCache>
                <c:ptCount val="6"/>
                <c:pt idx="0">
                  <c:v>GW</c:v>
                </c:pt>
                <c:pt idx="1">
                  <c:v>FPMF</c:v>
                </c:pt>
                <c:pt idx="2">
                  <c:v>FWE</c:v>
                </c:pt>
                <c:pt idx="3">
                  <c:v>HCT</c:v>
                </c:pt>
                <c:pt idx="4">
                  <c:v>WC</c:v>
                </c:pt>
                <c:pt idx="5">
                  <c:v>Eco-costs</c:v>
                </c:pt>
              </c:strCache>
            </c:strRef>
          </c:cat>
          <c:val>
            <c:numRef>
              <c:f>'Figure 5'!$X$13:$X$18</c:f>
              <c:numCache>
                <c:formatCode>0.00_ </c:formatCode>
                <c:ptCount val="6"/>
                <c:pt idx="0">
                  <c:v>2.041100425535693</c:v>
                </c:pt>
                <c:pt idx="1">
                  <c:v>-1.6146167011730357</c:v>
                </c:pt>
                <c:pt idx="2">
                  <c:v>-1.0460496141593105</c:v>
                </c:pt>
                <c:pt idx="3">
                  <c:v>-0.85093399471177644</c:v>
                </c:pt>
                <c:pt idx="4">
                  <c:v>-1.1865535884252567</c:v>
                </c:pt>
                <c:pt idx="5">
                  <c:v>-1.2006750279326763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2F-4BCD-AD96-1E35C9F1B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axId val="619452143"/>
        <c:axId val="619454639"/>
      </c:barChart>
      <c:catAx>
        <c:axId val="6194521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9454639"/>
        <c:crosses val="autoZero"/>
        <c:auto val="1"/>
        <c:lblAlgn val="ctr"/>
        <c:lblOffset val="0"/>
        <c:noMultiLvlLbl val="0"/>
      </c:catAx>
      <c:valAx>
        <c:axId val="619454639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Environmental impacts </a:t>
                </a:r>
              </a:p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n-US" altLang="zh-CN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values of 2018 scaled to 1)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383554274416697E-2"/>
              <c:y val="0.169014146986857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9452143"/>
        <c:crosses val="autoZero"/>
        <c:crossBetween val="between"/>
        <c:majorUnit val="1"/>
      </c:valAx>
    </c:plotArea>
    <c:legend>
      <c:legendPos val="t"/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40919731758108591"/>
          <c:y val="1.4974311804163809E-2"/>
          <c:w val="0.55021412481537724"/>
          <c:h val="0.46810725663727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861502416984524"/>
          <c:y val="5.1623955880548744E-2"/>
          <c:w val="0.84501512632705744"/>
          <c:h val="0.84409075883813767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'Figure 5'!$O$12</c:f>
              <c:strCache>
                <c:ptCount val="1"/>
                <c:pt idx="0">
                  <c:v>2018 Scenario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'Figure 5'!$N$13:$N$18</c:f>
              <c:strCache>
                <c:ptCount val="6"/>
                <c:pt idx="0">
                  <c:v>GW</c:v>
                </c:pt>
                <c:pt idx="1">
                  <c:v>FPMF</c:v>
                </c:pt>
                <c:pt idx="2">
                  <c:v>FWE</c:v>
                </c:pt>
                <c:pt idx="3">
                  <c:v>HCT</c:v>
                </c:pt>
                <c:pt idx="4">
                  <c:v>WC</c:v>
                </c:pt>
                <c:pt idx="5">
                  <c:v>Eco-costs</c:v>
                </c:pt>
              </c:strCache>
            </c:strRef>
          </c:cat>
          <c:val>
            <c:numRef>
              <c:f>'Figure 5'!$O$13:$O$18</c:f>
              <c:numCache>
                <c:formatCode>General</c:formatCode>
                <c:ptCount val="6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B-4966-ADB2-335F3CF8993B}"/>
            </c:ext>
          </c:extLst>
        </c:ser>
        <c:ser>
          <c:idx val="9"/>
          <c:order val="1"/>
          <c:tx>
            <c:strRef>
              <c:f>'Figure 5'!$S$12</c:f>
              <c:strCache>
                <c:ptCount val="1"/>
                <c:pt idx="0">
                  <c:v>Zero exports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'Figure 5'!$N$13:$N$18</c:f>
              <c:strCache>
                <c:ptCount val="6"/>
                <c:pt idx="0">
                  <c:v>GW</c:v>
                </c:pt>
                <c:pt idx="1">
                  <c:v>FPMF</c:v>
                </c:pt>
                <c:pt idx="2">
                  <c:v>FWE</c:v>
                </c:pt>
                <c:pt idx="3">
                  <c:v>HCT</c:v>
                </c:pt>
                <c:pt idx="4">
                  <c:v>WC</c:v>
                </c:pt>
                <c:pt idx="5">
                  <c:v>Eco-costs</c:v>
                </c:pt>
              </c:strCache>
            </c:strRef>
          </c:cat>
          <c:val>
            <c:numRef>
              <c:f>'Figure 5'!$S$13:$S$18</c:f>
              <c:numCache>
                <c:formatCode>0.00_ </c:formatCode>
                <c:ptCount val="6"/>
                <c:pt idx="0">
                  <c:v>5.8954835544971225</c:v>
                </c:pt>
                <c:pt idx="1">
                  <c:v>-1.967429065892663</c:v>
                </c:pt>
                <c:pt idx="2">
                  <c:v>-1.5669052304320641</c:v>
                </c:pt>
                <c:pt idx="3">
                  <c:v>-1.0253894150082929</c:v>
                </c:pt>
                <c:pt idx="4">
                  <c:v>-1.7522010165130697</c:v>
                </c:pt>
                <c:pt idx="5">
                  <c:v>-1.727002622478248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B-4966-ADB2-335F3CF8993B}"/>
            </c:ext>
          </c:extLst>
        </c:ser>
        <c:ser>
          <c:idx val="6"/>
          <c:order val="2"/>
          <c:tx>
            <c:strRef>
              <c:f>'Figure 5'!$P$12</c:f>
              <c:strCache>
                <c:ptCount val="1"/>
                <c:pt idx="0">
                  <c:v>Half of exports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strRef>
              <c:f>'Figure 5'!$N$13:$N$18</c:f>
              <c:strCache>
                <c:ptCount val="6"/>
                <c:pt idx="0">
                  <c:v>GW</c:v>
                </c:pt>
                <c:pt idx="1">
                  <c:v>FPMF</c:v>
                </c:pt>
                <c:pt idx="2">
                  <c:v>FWE</c:v>
                </c:pt>
                <c:pt idx="3">
                  <c:v>HCT</c:v>
                </c:pt>
                <c:pt idx="4">
                  <c:v>WC</c:v>
                </c:pt>
                <c:pt idx="5">
                  <c:v>Eco-costs</c:v>
                </c:pt>
              </c:strCache>
            </c:strRef>
          </c:cat>
          <c:val>
            <c:numRef>
              <c:f>'Figure 5'!$P$13:$P$18</c:f>
              <c:numCache>
                <c:formatCode>0.00_ </c:formatCode>
                <c:ptCount val="6"/>
                <c:pt idx="0">
                  <c:v>2.4477417772485728</c:v>
                </c:pt>
                <c:pt idx="1">
                  <c:v>-1.4837145329463295</c:v>
                </c:pt>
                <c:pt idx="2">
                  <c:v>-1.2834526152160335</c:v>
                </c:pt>
                <c:pt idx="3">
                  <c:v>-1.0126947075041455</c:v>
                </c:pt>
                <c:pt idx="4">
                  <c:v>-1.3761005082565361</c:v>
                </c:pt>
                <c:pt idx="5">
                  <c:v>-1.3635013112391248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B-4966-ADB2-335F3CF8993B}"/>
            </c:ext>
          </c:extLst>
        </c:ser>
        <c:ser>
          <c:idx val="7"/>
          <c:order val="3"/>
          <c:tx>
            <c:strRef>
              <c:f>'Figure 5'!$Q$12</c:f>
              <c:strCache>
                <c:ptCount val="1"/>
                <c:pt idx="0">
                  <c:v>Half of exports of developed countries</c:v>
                </c:pt>
              </c:strCache>
            </c:strRef>
          </c:tx>
          <c:spPr>
            <a:solidFill>
              <a:srgbClr val="1F497D">
                <a:lumMod val="40000"/>
                <a:lumOff val="60000"/>
              </a:srgbClr>
            </a:solidFill>
          </c:spPr>
          <c:invertIfNegative val="0"/>
          <c:cat>
            <c:strRef>
              <c:f>'Figure 5'!$N$13:$N$18</c:f>
              <c:strCache>
                <c:ptCount val="6"/>
                <c:pt idx="0">
                  <c:v>GW</c:v>
                </c:pt>
                <c:pt idx="1">
                  <c:v>FPMF</c:v>
                </c:pt>
                <c:pt idx="2">
                  <c:v>FWE</c:v>
                </c:pt>
                <c:pt idx="3">
                  <c:v>HCT</c:v>
                </c:pt>
                <c:pt idx="4">
                  <c:v>WC</c:v>
                </c:pt>
                <c:pt idx="5">
                  <c:v>Eco-costs</c:v>
                </c:pt>
              </c:strCache>
            </c:strRef>
          </c:cat>
          <c:val>
            <c:numRef>
              <c:f>'Figure 5'!$Q$13:$Q$18</c:f>
              <c:numCache>
                <c:formatCode>0.00_ </c:formatCode>
                <c:ptCount val="6"/>
                <c:pt idx="0">
                  <c:v>3.6665286912788613</c:v>
                </c:pt>
                <c:pt idx="1">
                  <c:v>-1.4279181913820136</c:v>
                </c:pt>
                <c:pt idx="2">
                  <c:v>-1.4274250164774294</c:v>
                </c:pt>
                <c:pt idx="3">
                  <c:v>-1.083972348284622</c:v>
                </c:pt>
                <c:pt idx="4">
                  <c:v>-1.3773849525756812</c:v>
                </c:pt>
                <c:pt idx="5">
                  <c:v>-1.3524467771352471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B-4966-ADB2-335F3CF8993B}"/>
            </c:ext>
          </c:extLst>
        </c:ser>
        <c:ser>
          <c:idx val="8"/>
          <c:order val="4"/>
          <c:tx>
            <c:strRef>
              <c:f>'Figure 5'!$R$12</c:f>
              <c:strCache>
                <c:ptCount val="1"/>
                <c:pt idx="0">
                  <c:v>Half of exports of developing countries</c:v>
                </c:pt>
              </c:strCache>
            </c:strRef>
          </c:tx>
          <c:spPr>
            <a:solidFill>
              <a:srgbClr val="4BACC6">
                <a:lumMod val="40000"/>
                <a:lumOff val="60000"/>
              </a:srgbClr>
            </a:solidFill>
          </c:spPr>
          <c:invertIfNegative val="0"/>
          <c:cat>
            <c:strRef>
              <c:f>'Figure 5'!$N$13:$N$18</c:f>
              <c:strCache>
                <c:ptCount val="6"/>
                <c:pt idx="0">
                  <c:v>GW</c:v>
                </c:pt>
                <c:pt idx="1">
                  <c:v>FPMF</c:v>
                </c:pt>
                <c:pt idx="2">
                  <c:v>FWE</c:v>
                </c:pt>
                <c:pt idx="3">
                  <c:v>HCT</c:v>
                </c:pt>
                <c:pt idx="4">
                  <c:v>WC</c:v>
                </c:pt>
                <c:pt idx="5">
                  <c:v>Eco-costs</c:v>
                </c:pt>
              </c:strCache>
            </c:strRef>
          </c:cat>
          <c:val>
            <c:numRef>
              <c:f>'Figure 5'!$R$13:$R$18</c:f>
              <c:numCache>
                <c:formatCode>0.00_ </c:formatCode>
                <c:ptCount val="6"/>
                <c:pt idx="0">
                  <c:v>-0.21878691403028841</c:v>
                </c:pt>
                <c:pt idx="1">
                  <c:v>-1.0557963415643159</c:v>
                </c:pt>
                <c:pt idx="2">
                  <c:v>-0.85602759873860568</c:v>
                </c:pt>
                <c:pt idx="3">
                  <c:v>-0.92872235921952362</c:v>
                </c:pt>
                <c:pt idx="4">
                  <c:v>-0.99871555568085513</c:v>
                </c:pt>
                <c:pt idx="5">
                  <c:v>-1.0110545341038781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FB-4966-ADB2-335F3CF8993B}"/>
            </c:ext>
          </c:extLst>
        </c:ser>
        <c:ser>
          <c:idx val="0"/>
          <c:order val="5"/>
          <c:tx>
            <c:strRef>
              <c:f>'Figure 5'!$T$12</c:f>
              <c:strCache>
                <c:ptCount val="1"/>
                <c:pt idx="0">
                  <c:v>20% increase recycling rate</c:v>
                </c:pt>
              </c:strCache>
            </c:strRef>
          </c:tx>
          <c:spPr>
            <a:solidFill>
              <a:srgbClr val="9BBB59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'Figure 5'!$N$13:$N$18</c:f>
              <c:strCache>
                <c:ptCount val="6"/>
                <c:pt idx="0">
                  <c:v>GW</c:v>
                </c:pt>
                <c:pt idx="1">
                  <c:v>FPMF</c:v>
                </c:pt>
                <c:pt idx="2">
                  <c:v>FWE</c:v>
                </c:pt>
                <c:pt idx="3">
                  <c:v>HCT</c:v>
                </c:pt>
                <c:pt idx="4">
                  <c:v>WC</c:v>
                </c:pt>
                <c:pt idx="5">
                  <c:v>Eco-costs</c:v>
                </c:pt>
              </c:strCache>
            </c:strRef>
          </c:cat>
          <c:val>
            <c:numRef>
              <c:f>'Figure 5'!$T$13:$T$18</c:f>
              <c:numCache>
                <c:formatCode>0.00_ </c:formatCode>
                <c:ptCount val="6"/>
                <c:pt idx="0">
                  <c:v>0.11128505830891512</c:v>
                </c:pt>
                <c:pt idx="1">
                  <c:v>-1.0499142253892784</c:v>
                </c:pt>
                <c:pt idx="2">
                  <c:v>-1.0681229759499902</c:v>
                </c:pt>
                <c:pt idx="3">
                  <c:v>-1.0401948957909193</c:v>
                </c:pt>
                <c:pt idx="4">
                  <c:v>-0.90396567000012706</c:v>
                </c:pt>
                <c:pt idx="5">
                  <c:v>-0.92110485281824417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FB-4966-ADB2-335F3CF8993B}"/>
            </c:ext>
          </c:extLst>
        </c:ser>
        <c:ser>
          <c:idx val="4"/>
          <c:order val="6"/>
          <c:tx>
            <c:strRef>
              <c:f>'Figure 5'!$U$12</c:f>
              <c:strCache>
                <c:ptCount val="1"/>
                <c:pt idx="0">
                  <c:v>50% increase recycling rate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cat>
            <c:strRef>
              <c:f>'Figure 5'!$N$13:$N$18</c:f>
              <c:strCache>
                <c:ptCount val="6"/>
                <c:pt idx="0">
                  <c:v>GW</c:v>
                </c:pt>
                <c:pt idx="1">
                  <c:v>FPMF</c:v>
                </c:pt>
                <c:pt idx="2">
                  <c:v>FWE</c:v>
                </c:pt>
                <c:pt idx="3">
                  <c:v>HCT</c:v>
                </c:pt>
                <c:pt idx="4">
                  <c:v>WC</c:v>
                </c:pt>
                <c:pt idx="5">
                  <c:v>Eco-costs</c:v>
                </c:pt>
              </c:strCache>
            </c:strRef>
          </c:cat>
          <c:val>
            <c:numRef>
              <c:f>'Figure 5'!$U$13:$U$18</c:f>
              <c:numCache>
                <c:formatCode>0.00_ </c:formatCode>
                <c:ptCount val="6"/>
                <c:pt idx="0">
                  <c:v>-0.44907451008743671</c:v>
                </c:pt>
                <c:pt idx="1">
                  <c:v>-1.1111182242004629</c:v>
                </c:pt>
                <c:pt idx="2">
                  <c:v>-1.0328176709615935</c:v>
                </c:pt>
                <c:pt idx="3">
                  <c:v>-0.99546426744036276</c:v>
                </c:pt>
                <c:pt idx="4">
                  <c:v>-0.78587300771082136</c:v>
                </c:pt>
                <c:pt idx="5">
                  <c:v>-0.82028083412477726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FB-4966-ADB2-335F3CF8993B}"/>
            </c:ext>
          </c:extLst>
        </c:ser>
        <c:ser>
          <c:idx val="1"/>
          <c:order val="7"/>
          <c:tx>
            <c:strRef>
              <c:f>'Figure 5'!$V$12</c:f>
              <c:strCache>
                <c:ptCount val="1"/>
                <c:pt idx="0">
                  <c:v>100% increase recycling rate</c:v>
                </c:pt>
              </c:strCache>
            </c:strRef>
          </c:tx>
          <c:spPr>
            <a:solidFill>
              <a:srgbClr val="9BBB59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strRef>
              <c:f>'Figure 5'!$N$13:$N$18</c:f>
              <c:strCache>
                <c:ptCount val="6"/>
                <c:pt idx="0">
                  <c:v>GW</c:v>
                </c:pt>
                <c:pt idx="1">
                  <c:v>FPMF</c:v>
                </c:pt>
                <c:pt idx="2">
                  <c:v>FWE</c:v>
                </c:pt>
                <c:pt idx="3">
                  <c:v>HCT</c:v>
                </c:pt>
                <c:pt idx="4">
                  <c:v>WC</c:v>
                </c:pt>
                <c:pt idx="5">
                  <c:v>Eco-costs</c:v>
                </c:pt>
              </c:strCache>
            </c:strRef>
          </c:cat>
          <c:val>
            <c:numRef>
              <c:f>'Figure 5'!$V$13:$V$18</c:f>
              <c:numCache>
                <c:formatCode>0.00_ </c:formatCode>
                <c:ptCount val="6"/>
                <c:pt idx="0">
                  <c:v>-0.34052181664733389</c:v>
                </c:pt>
                <c:pt idx="1">
                  <c:v>-1.1943190257269771</c:v>
                </c:pt>
                <c:pt idx="2">
                  <c:v>-0.77714347899315239</c:v>
                </c:pt>
                <c:pt idx="3">
                  <c:v>-0.7764429767760993</c:v>
                </c:pt>
                <c:pt idx="4">
                  <c:v>-0.60510015457382704</c:v>
                </c:pt>
                <c:pt idx="5">
                  <c:v>-0.65827827093460423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FB-4966-ADB2-335F3CF8993B}"/>
            </c:ext>
          </c:extLst>
        </c:ser>
        <c:ser>
          <c:idx val="3"/>
          <c:order val="8"/>
          <c:tx>
            <c:strRef>
              <c:f>'Figure 5'!$W$12</c:f>
              <c:strCache>
                <c:ptCount val="1"/>
                <c:pt idx="0">
                  <c:v>Half of exports +20% increase recycling rate </c:v>
                </c:pt>
              </c:strCache>
            </c:strRef>
          </c:tx>
          <c:spPr>
            <a:solidFill>
              <a:srgbClr val="8064A2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'Figure 5'!$N$13:$N$18</c:f>
              <c:strCache>
                <c:ptCount val="6"/>
                <c:pt idx="0">
                  <c:v>GW</c:v>
                </c:pt>
                <c:pt idx="1">
                  <c:v>FPMF</c:v>
                </c:pt>
                <c:pt idx="2">
                  <c:v>FWE</c:v>
                </c:pt>
                <c:pt idx="3">
                  <c:v>HCT</c:v>
                </c:pt>
                <c:pt idx="4">
                  <c:v>WC</c:v>
                </c:pt>
                <c:pt idx="5">
                  <c:v>Eco-costs</c:v>
                </c:pt>
              </c:strCache>
            </c:strRef>
          </c:cat>
          <c:val>
            <c:numRef>
              <c:f>'Figure 5'!$W$13:$W$18</c:f>
              <c:numCache>
                <c:formatCode>0.00_ </c:formatCode>
                <c:ptCount val="6"/>
                <c:pt idx="0">
                  <c:v>1.6812256919397459</c:v>
                </c:pt>
                <c:pt idx="1">
                  <c:v>-1.546876013214376</c:v>
                </c:pt>
                <c:pt idx="2">
                  <c:v>-1.2959438366320084</c:v>
                </c:pt>
                <c:pt idx="3">
                  <c:v>-1.0308408983386377</c:v>
                </c:pt>
                <c:pt idx="4">
                  <c:v>-1.2825981325167668</c:v>
                </c:pt>
                <c:pt idx="5">
                  <c:v>-1.2870991468350899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FB-4966-ADB2-335F3CF8993B}"/>
            </c:ext>
          </c:extLst>
        </c:ser>
        <c:ser>
          <c:idx val="2"/>
          <c:order val="9"/>
          <c:tx>
            <c:strRef>
              <c:f>'Figure 5'!$X$12</c:f>
              <c:strCache>
                <c:ptCount val="1"/>
                <c:pt idx="0">
                  <c:v>Half of exports +50% increase recycling rate 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  <a:effectLst/>
          </c:spPr>
          <c:invertIfNegative val="0"/>
          <c:cat>
            <c:strRef>
              <c:f>'Figure 5'!$N$13:$N$18</c:f>
              <c:strCache>
                <c:ptCount val="6"/>
                <c:pt idx="0">
                  <c:v>GW</c:v>
                </c:pt>
                <c:pt idx="1">
                  <c:v>FPMF</c:v>
                </c:pt>
                <c:pt idx="2">
                  <c:v>FWE</c:v>
                </c:pt>
                <c:pt idx="3">
                  <c:v>HCT</c:v>
                </c:pt>
                <c:pt idx="4">
                  <c:v>WC</c:v>
                </c:pt>
                <c:pt idx="5">
                  <c:v>Eco-costs</c:v>
                </c:pt>
              </c:strCache>
            </c:strRef>
          </c:cat>
          <c:val>
            <c:numRef>
              <c:f>'Figure 5'!$X$13:$X$18</c:f>
              <c:numCache>
                <c:formatCode>0.00_ </c:formatCode>
                <c:ptCount val="6"/>
                <c:pt idx="0">
                  <c:v>2.041100425535693</c:v>
                </c:pt>
                <c:pt idx="1">
                  <c:v>-1.6146167011730357</c:v>
                </c:pt>
                <c:pt idx="2">
                  <c:v>-1.0460496141593105</c:v>
                </c:pt>
                <c:pt idx="3">
                  <c:v>-0.85093399471177644</c:v>
                </c:pt>
                <c:pt idx="4">
                  <c:v>-1.1865535884252567</c:v>
                </c:pt>
                <c:pt idx="5">
                  <c:v>-1.2006750279326763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FB-4966-ADB2-335F3CF89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axId val="619452143"/>
        <c:axId val="619454639"/>
      </c:barChart>
      <c:catAx>
        <c:axId val="619452143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1F497D">
                  <a:lumMod val="40000"/>
                  <a:lumOff val="6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9454639"/>
        <c:crosses val="autoZero"/>
        <c:auto val="1"/>
        <c:lblAlgn val="ctr"/>
        <c:lblOffset val="0"/>
        <c:noMultiLvlLbl val="0"/>
      </c:catAx>
      <c:valAx>
        <c:axId val="619454639"/>
        <c:scaling>
          <c:orientation val="minMax"/>
          <c:max val="6"/>
          <c:min val="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Environmental impacts </a:t>
                </a:r>
              </a:p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n-US" altLang="zh-CN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values of 2018 scaled to 1)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383554274416697E-2"/>
              <c:y val="0.169014146986857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9452143"/>
        <c:crosses val="autoZero"/>
        <c:crossBetween val="between"/>
        <c:majorUnit val="1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25929</xdr:colOff>
      <xdr:row>25</xdr:row>
      <xdr:rowOff>137057</xdr:rowOff>
    </xdr:from>
    <xdr:to>
      <xdr:col>7</xdr:col>
      <xdr:colOff>179264</xdr:colOff>
      <xdr:row>43</xdr:row>
      <xdr:rowOff>139879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386721</xdr:colOff>
      <xdr:row>29</xdr:row>
      <xdr:rowOff>72221</xdr:rowOff>
    </xdr:from>
    <xdr:to>
      <xdr:col>19</xdr:col>
      <xdr:colOff>63732</xdr:colOff>
      <xdr:row>56</xdr:row>
      <xdr:rowOff>91449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7798078" y="5379007"/>
          <a:ext cx="7596368" cy="4926871"/>
          <a:chOff x="7961364" y="5429956"/>
          <a:chExt cx="7596368" cy="4778768"/>
        </a:xfrm>
      </xdr:grpSpPr>
      <xdr:grpSp>
        <xdr:nvGrpSpPr>
          <xdr:cNvPr id="4" name="组合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7961364" y="6546400"/>
            <a:ext cx="7596368" cy="3662324"/>
            <a:chOff x="6925473" y="5286649"/>
            <a:chExt cx="7609759" cy="3677526"/>
          </a:xfrm>
        </xdr:grpSpPr>
        <xdr:graphicFrame macro="">
          <xdr:nvGraphicFramePr>
            <xdr:cNvPr id="9" name="图表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GraphicFramePr>
              <a:graphicFrameLocks/>
            </xdr:cNvGraphicFramePr>
          </xdr:nvGraphicFramePr>
          <xdr:xfrm>
            <a:off x="8521216" y="5763682"/>
            <a:ext cx="6014016" cy="320049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0" name="流程图: 资料带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6925473" y="5287708"/>
              <a:ext cx="80495" cy="36656"/>
            </a:xfrm>
            <a:prstGeom prst="flowChartPunchedTape">
              <a:avLst/>
            </a:prstGeom>
            <a:solidFill>
              <a:sysClr val="window" lastClr="FFFFFF"/>
            </a:solidFill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indent="0">
                <a:defRPr sz="11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indent="0">
                <a:defRPr sz="11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indent="0">
                <a:defRPr sz="11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indent="0">
                <a:defRPr sz="11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indent="0">
                <a:defRPr sz="11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indent="0">
                <a:defRPr sz="11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indent="0">
                <a:defRPr sz="11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indent="0">
                <a:defRPr sz="11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 macro="" textlink="">
          <xdr:nvSpPr>
            <xdr:cNvPr id="11" name="流程图: 资料带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6993205" y="5286649"/>
              <a:ext cx="80495" cy="36656"/>
            </a:xfrm>
            <a:prstGeom prst="flowChartPunchedTape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 macro="" textlink="">
          <xdr:nvSpPr>
            <xdr:cNvPr id="12" name="流程图: 资料带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7363621" y="5291941"/>
              <a:ext cx="83140" cy="36656"/>
            </a:xfrm>
            <a:prstGeom prst="flowChartPunchedTape">
              <a:avLst/>
            </a:prstGeom>
            <a:solidFill>
              <a:sysClr val="window" lastClr="FFFFFF"/>
            </a:solidFill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indent="0">
                <a:defRPr sz="11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indent="0">
                <a:defRPr sz="11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indent="0">
                <a:defRPr sz="11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indent="0">
                <a:defRPr sz="11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indent="0">
                <a:defRPr sz="11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indent="0">
                <a:defRPr sz="11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indent="0">
                <a:defRPr sz="11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indent="0">
                <a:defRPr sz="11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 macro="" textlink="">
          <xdr:nvSpPr>
            <xdr:cNvPr id="13" name="流程图: 资料带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7433998" y="5290881"/>
              <a:ext cx="80495" cy="36656"/>
            </a:xfrm>
            <a:prstGeom prst="flowChartPunchedTape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pic>
        <xdr:nvPicPr>
          <xdr:cNvPr id="5" name="图片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 l="51802" t="5975" r="14173" b="74994"/>
          <a:stretch/>
        </xdr:blipFill>
        <xdr:spPr>
          <a:xfrm>
            <a:off x="8600723" y="5686779"/>
            <a:ext cx="2039055" cy="606778"/>
          </a:xfrm>
          <a:prstGeom prst="rect">
            <a:avLst/>
          </a:prstGeom>
        </xdr:spPr>
      </xdr:pic>
      <xdr:pic>
        <xdr:nvPicPr>
          <xdr:cNvPr id="6" name="图片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 l="51802" t="221" r="14173" b="93273"/>
          <a:stretch/>
        </xdr:blipFill>
        <xdr:spPr>
          <a:xfrm>
            <a:off x="8597901" y="5429956"/>
            <a:ext cx="2039055" cy="207433"/>
          </a:xfrm>
          <a:prstGeom prst="rect">
            <a:avLst/>
          </a:prstGeom>
        </xdr:spPr>
      </xdr:pic>
      <xdr:pic>
        <xdr:nvPicPr>
          <xdr:cNvPr id="7" name="图片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 l="51802" t="24430" r="14173" b="60523"/>
          <a:stretch/>
        </xdr:blipFill>
        <xdr:spPr>
          <a:xfrm>
            <a:off x="10361790" y="5453943"/>
            <a:ext cx="2039055" cy="479779"/>
          </a:xfrm>
          <a:prstGeom prst="rect">
            <a:avLst/>
          </a:prstGeom>
        </xdr:spPr>
      </xdr:pic>
      <xdr:pic>
        <xdr:nvPicPr>
          <xdr:cNvPr id="8" name="图片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 l="51802" t="38725" r="14173" b="51539"/>
          <a:stretch/>
        </xdr:blipFill>
        <xdr:spPr>
          <a:xfrm>
            <a:off x="10357556" y="5969000"/>
            <a:ext cx="2039055" cy="310446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0.07432</cdr:x>
      <cdr:y>0.01636</cdr:y>
    </cdr:from>
    <cdr:to>
      <cdr:x>0.12753</cdr:x>
      <cdr:y>0.34816</cdr:y>
    </cdr:to>
    <cdr:sp macro="" textlink="">
      <cdr:nvSpPr>
        <cdr:cNvPr id="2" name="文本框 6"/>
        <cdr:cNvSpPr txBox="1"/>
      </cdr:nvSpPr>
      <cdr:spPr>
        <a:xfrm xmlns:a="http://schemas.openxmlformats.org/drawingml/2006/main">
          <a:off x="417343" y="52917"/>
          <a:ext cx="298750" cy="10731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>
            <a:lnSpc>
              <a:spcPts val="900"/>
            </a:lnSpc>
            <a:spcBef>
              <a:spcPts val="500"/>
            </a:spcBef>
            <a:spcAft>
              <a:spcPts val="0"/>
            </a:spcAft>
          </a:pPr>
          <a:r>
            <a:rPr lang="en-US" altLang="zh-CN" sz="900" b="1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16</a:t>
          </a:r>
        </a:p>
        <a:p xmlns:a="http://schemas.openxmlformats.org/drawingml/2006/main">
          <a:pPr algn="r">
            <a:lnSpc>
              <a:spcPts val="900"/>
            </a:lnSpc>
            <a:spcBef>
              <a:spcPts val="500"/>
            </a:spcBef>
            <a:spcAft>
              <a:spcPts val="0"/>
            </a:spcAft>
          </a:pPr>
          <a:endParaRPr lang="en-US" altLang="zh-CN" sz="900" b="1">
            <a:solidFill>
              <a:schemeClr val="tx1">
                <a:lumMod val="65000"/>
                <a:lumOff val="3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r">
            <a:lnSpc>
              <a:spcPts val="900"/>
            </a:lnSpc>
            <a:spcBef>
              <a:spcPts val="500"/>
            </a:spcBef>
            <a:spcAft>
              <a:spcPts val="0"/>
            </a:spcAft>
          </a:pPr>
          <a:r>
            <a:rPr lang="en-US" altLang="zh-CN" sz="900" b="1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12</a:t>
          </a:r>
        </a:p>
        <a:p xmlns:a="http://schemas.openxmlformats.org/drawingml/2006/main">
          <a:pPr algn="r">
            <a:lnSpc>
              <a:spcPts val="900"/>
            </a:lnSpc>
            <a:spcBef>
              <a:spcPts val="500"/>
            </a:spcBef>
            <a:spcAft>
              <a:spcPts val="0"/>
            </a:spcAft>
          </a:pPr>
          <a:endParaRPr lang="en-US" altLang="zh-CN" sz="900" b="1">
            <a:solidFill>
              <a:schemeClr val="tx1">
                <a:lumMod val="65000"/>
                <a:lumOff val="3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r">
            <a:lnSpc>
              <a:spcPts val="900"/>
            </a:lnSpc>
            <a:spcBef>
              <a:spcPts val="500"/>
            </a:spcBef>
            <a:spcAft>
              <a:spcPts val="0"/>
            </a:spcAft>
          </a:pPr>
          <a:r>
            <a:rPr lang="en-US" altLang="zh-CN" sz="900" b="1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</a:t>
          </a:r>
        </a:p>
        <a:p xmlns:a="http://schemas.openxmlformats.org/drawingml/2006/main">
          <a:pPr algn="r">
            <a:lnSpc>
              <a:spcPts val="900"/>
            </a:lnSpc>
            <a:spcBef>
              <a:spcPts val="500"/>
            </a:spcBef>
            <a:spcAft>
              <a:spcPts val="0"/>
            </a:spcAft>
          </a:pPr>
          <a:r>
            <a:rPr lang="en-US" altLang="zh-CN" sz="900" b="1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</a:t>
          </a:r>
        </a:p>
      </cdr:txBody>
    </cdr:sp>
  </cdr:relSizeAnchor>
  <cdr:relSizeAnchor xmlns:cdr="http://schemas.openxmlformats.org/drawingml/2006/chartDrawing">
    <cdr:from>
      <cdr:x>0.14952</cdr:x>
      <cdr:y>0.34857</cdr:y>
    </cdr:from>
    <cdr:to>
      <cdr:x>0.16294</cdr:x>
      <cdr:y>0.35992</cdr:y>
    </cdr:to>
    <cdr:sp macro="" textlink="">
      <cdr:nvSpPr>
        <cdr:cNvPr id="3" name="流程图: 资料带 2"/>
        <cdr:cNvSpPr/>
      </cdr:nvSpPr>
      <cdr:spPr>
        <a:xfrm xmlns:a="http://schemas.openxmlformats.org/drawingml/2006/main">
          <a:off x="841940" y="1107689"/>
          <a:ext cx="75600" cy="36063"/>
        </a:xfrm>
        <a:prstGeom xmlns:a="http://schemas.openxmlformats.org/drawingml/2006/main" prst="flowChartPunchedTap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0.16267</cdr:x>
      <cdr:y>0.34968</cdr:y>
    </cdr:from>
    <cdr:to>
      <cdr:x>0.1761</cdr:x>
      <cdr:y>0.36103</cdr:y>
    </cdr:to>
    <cdr:sp macro="" textlink="">
      <cdr:nvSpPr>
        <cdr:cNvPr id="4" name="流程图: 资料带 3"/>
        <cdr:cNvSpPr/>
      </cdr:nvSpPr>
      <cdr:spPr>
        <a:xfrm xmlns:a="http://schemas.openxmlformats.org/drawingml/2006/main">
          <a:off x="916024" y="1111217"/>
          <a:ext cx="75600" cy="36063"/>
        </a:xfrm>
        <a:prstGeom xmlns:a="http://schemas.openxmlformats.org/drawingml/2006/main" prst="flowChartPunchedTap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0.17458</cdr:x>
      <cdr:y>0.35079</cdr:y>
    </cdr:from>
    <cdr:to>
      <cdr:x>0.188</cdr:x>
      <cdr:y>0.36214</cdr:y>
    </cdr:to>
    <cdr:sp macro="" textlink="">
      <cdr:nvSpPr>
        <cdr:cNvPr id="5" name="流程图: 资料带 4"/>
        <cdr:cNvSpPr/>
      </cdr:nvSpPr>
      <cdr:spPr>
        <a:xfrm xmlns:a="http://schemas.openxmlformats.org/drawingml/2006/main">
          <a:off x="983051" y="1114745"/>
          <a:ext cx="75600" cy="36063"/>
        </a:xfrm>
        <a:prstGeom xmlns:a="http://schemas.openxmlformats.org/drawingml/2006/main" prst="flowChartPunchedTap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0.23472</cdr:x>
      <cdr:y>0.35079</cdr:y>
    </cdr:from>
    <cdr:to>
      <cdr:x>0.24814</cdr:x>
      <cdr:y>0.36214</cdr:y>
    </cdr:to>
    <cdr:sp macro="" textlink="">
      <cdr:nvSpPr>
        <cdr:cNvPr id="6" name="流程图: 资料带 5"/>
        <cdr:cNvSpPr/>
      </cdr:nvSpPr>
      <cdr:spPr>
        <a:xfrm xmlns:a="http://schemas.openxmlformats.org/drawingml/2006/main">
          <a:off x="1321718" y="1114745"/>
          <a:ext cx="75600" cy="36063"/>
        </a:xfrm>
        <a:prstGeom xmlns:a="http://schemas.openxmlformats.org/drawingml/2006/main" prst="flowChartPunchedTap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0.24662</cdr:x>
      <cdr:y>0.35079</cdr:y>
    </cdr:from>
    <cdr:to>
      <cdr:x>0.26005</cdr:x>
      <cdr:y>0.36214</cdr:y>
    </cdr:to>
    <cdr:sp macro="" textlink="">
      <cdr:nvSpPr>
        <cdr:cNvPr id="7" name="流程图: 资料带 6"/>
        <cdr:cNvSpPr/>
      </cdr:nvSpPr>
      <cdr:spPr>
        <a:xfrm xmlns:a="http://schemas.openxmlformats.org/drawingml/2006/main">
          <a:off x="1388746" y="1114745"/>
          <a:ext cx="75600" cy="36063"/>
        </a:xfrm>
        <a:prstGeom xmlns:a="http://schemas.openxmlformats.org/drawingml/2006/main" prst="flowChartPunchedTap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0.1174</cdr:x>
      <cdr:y>0.33903</cdr:y>
    </cdr:from>
    <cdr:to>
      <cdr:x>0.13848</cdr:x>
      <cdr:y>0.37072</cdr:y>
    </cdr:to>
    <cdr:grpSp>
      <cdr:nvGrpSpPr>
        <cdr:cNvPr id="11" name="组合 10">
          <a:extLst xmlns:a="http://schemas.openxmlformats.org/drawingml/2006/main">
            <a:ext uri="{FF2B5EF4-FFF2-40B4-BE49-F238E27FC236}">
              <a16:creationId xmlns:a16="http://schemas.microsoft.com/office/drawing/2014/main" id="{934677D7-4EC7-6495-77EE-89CF54074935}"/>
            </a:ext>
          </a:extLst>
        </cdr:cNvPr>
        <cdr:cNvGrpSpPr/>
      </cdr:nvGrpSpPr>
      <cdr:grpSpPr>
        <a:xfrm xmlns:a="http://schemas.openxmlformats.org/drawingml/2006/main">
          <a:off x="703852" y="1114283"/>
          <a:ext cx="126382" cy="104155"/>
          <a:chOff x="19051" y="50800"/>
          <a:chExt cx="118691" cy="100686"/>
        </a:xfrm>
      </cdr:grpSpPr>
      <cdr:sp macro="" textlink="">
        <cdr:nvSpPr>
          <cdr:cNvPr id="9" name="平行四边形 8"/>
          <cdr:cNvSpPr/>
        </cdr:nvSpPr>
        <cdr:spPr>
          <a:xfrm xmlns:a="http://schemas.openxmlformats.org/drawingml/2006/main" rot="2580000">
            <a:off x="50800" y="50800"/>
            <a:ext cx="52868" cy="100686"/>
          </a:xfrm>
          <a:prstGeom xmlns:a="http://schemas.openxmlformats.org/drawingml/2006/main" prst="parallelogram">
            <a:avLst/>
          </a:prstGeom>
          <a:solidFill xmlns:a="http://schemas.openxmlformats.org/drawingml/2006/main">
            <a:schemeClr val="bg1"/>
          </a:solidFill>
          <a:ln xmlns:a="http://schemas.openxmlformats.org/drawingml/2006/main" w="1270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zh-CN" altLang="en-US" sz="1100"/>
          </a:p>
        </cdr:txBody>
      </cdr:sp>
      <cdr:sp macro="" textlink="">
        <cdr:nvSpPr>
          <cdr:cNvPr id="10" name="平行四边形 9"/>
          <cdr:cNvSpPr/>
        </cdr:nvSpPr>
        <cdr:spPr>
          <a:xfrm xmlns:a="http://schemas.openxmlformats.org/drawingml/2006/main" rot="2820000">
            <a:off x="62174" y="39426"/>
            <a:ext cx="32446" cy="118691"/>
          </a:xfrm>
          <a:prstGeom xmlns:a="http://schemas.openxmlformats.org/drawingml/2006/main" prst="parallelogram">
            <a:avLst/>
          </a:prstGeom>
          <a:solidFill xmlns:a="http://schemas.openxmlformats.org/drawingml/2006/main">
            <a:schemeClr val="bg1"/>
          </a:solidFill>
          <a:ln xmlns:a="http://schemas.openxmlformats.org/drawingml/2006/main" w="12700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zh-CN" altLang="en-US" sz="1100"/>
          </a:p>
        </cdr:txBody>
      </cdr:sp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0.08725</cdr:x>
      <cdr:y>0.11197</cdr:y>
    </cdr:from>
    <cdr:to>
      <cdr:x>0.12305</cdr:x>
      <cdr:y>0.1704</cdr:y>
    </cdr:to>
    <cdr:sp macro="" textlink="">
      <cdr:nvSpPr>
        <cdr:cNvPr id="2" name="文本框 6"/>
        <cdr:cNvSpPr txBox="1"/>
      </cdr:nvSpPr>
      <cdr:spPr>
        <a:xfrm xmlns:a="http://schemas.openxmlformats.org/drawingml/2006/main">
          <a:off x="523789" y="355301"/>
          <a:ext cx="214962" cy="1853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>
            <a:lnSpc>
              <a:spcPts val="900"/>
            </a:lnSpc>
            <a:spcBef>
              <a:spcPts val="500"/>
            </a:spcBef>
            <a:spcAft>
              <a:spcPts val="0"/>
            </a:spcAft>
          </a:pPr>
          <a:r>
            <a:rPr lang="en-US" altLang="zh-CN" sz="9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</a:t>
          </a:r>
        </a:p>
      </cdr:txBody>
    </cdr:sp>
  </cdr:relSizeAnchor>
  <cdr:relSizeAnchor xmlns:cdr="http://schemas.openxmlformats.org/drawingml/2006/chartDrawing">
    <cdr:from>
      <cdr:x>0.14952</cdr:x>
      <cdr:y>0.50751</cdr:y>
    </cdr:from>
    <cdr:to>
      <cdr:x>0.16294</cdr:x>
      <cdr:y>0.51886</cdr:y>
    </cdr:to>
    <cdr:sp macro="" textlink="">
      <cdr:nvSpPr>
        <cdr:cNvPr id="3" name="流程图: 资料带 2"/>
        <cdr:cNvSpPr/>
      </cdr:nvSpPr>
      <cdr:spPr>
        <a:xfrm xmlns:a="http://schemas.openxmlformats.org/drawingml/2006/main">
          <a:off x="896842" y="1639037"/>
          <a:ext cx="80495" cy="36656"/>
        </a:xfrm>
        <a:prstGeom xmlns:a="http://schemas.openxmlformats.org/drawingml/2006/main" prst="flowChartPunchedTap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0.08843</cdr:x>
      <cdr:y>0.02525</cdr:y>
    </cdr:from>
    <cdr:to>
      <cdr:x>0.12423</cdr:x>
      <cdr:y>0.08367</cdr:y>
    </cdr:to>
    <cdr:sp macro="" textlink="">
      <cdr:nvSpPr>
        <cdr:cNvPr id="12" name="文本框 6"/>
        <cdr:cNvSpPr txBox="1"/>
      </cdr:nvSpPr>
      <cdr:spPr>
        <a:xfrm xmlns:a="http://schemas.openxmlformats.org/drawingml/2006/main">
          <a:off x="530856" y="80136"/>
          <a:ext cx="214922" cy="1853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>
            <a:lnSpc>
              <a:spcPts val="900"/>
            </a:lnSpc>
            <a:spcBef>
              <a:spcPts val="500"/>
            </a:spcBef>
            <a:spcAft>
              <a:spcPts val="0"/>
            </a:spcAft>
          </a:pPr>
          <a:r>
            <a:rPr lang="en-US" altLang="zh-CN" sz="9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</a:t>
          </a:r>
        </a:p>
      </cdr:txBody>
    </cdr:sp>
  </cdr:relSizeAnchor>
  <cdr:relSizeAnchor xmlns:cdr="http://schemas.openxmlformats.org/drawingml/2006/chartDrawing">
    <cdr:from>
      <cdr:x>0.08725</cdr:x>
      <cdr:y>0.20536</cdr:y>
    </cdr:from>
    <cdr:to>
      <cdr:x>0.12305</cdr:x>
      <cdr:y>0.26378</cdr:y>
    </cdr:to>
    <cdr:sp macro="" textlink="">
      <cdr:nvSpPr>
        <cdr:cNvPr id="13" name="文本框 6"/>
        <cdr:cNvSpPr txBox="1"/>
      </cdr:nvSpPr>
      <cdr:spPr>
        <a:xfrm xmlns:a="http://schemas.openxmlformats.org/drawingml/2006/main">
          <a:off x="523789" y="651634"/>
          <a:ext cx="214962" cy="1853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>
            <a:lnSpc>
              <a:spcPts val="900"/>
            </a:lnSpc>
            <a:spcBef>
              <a:spcPts val="500"/>
            </a:spcBef>
            <a:spcAft>
              <a:spcPts val="0"/>
            </a:spcAft>
          </a:pPr>
          <a:r>
            <a:rPr lang="en-US" altLang="zh-CN" sz="9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</a:t>
          </a:r>
        </a:p>
      </cdr:txBody>
    </cdr:sp>
  </cdr:relSizeAnchor>
  <cdr:relSizeAnchor xmlns:cdr="http://schemas.openxmlformats.org/drawingml/2006/chartDrawing">
    <cdr:from>
      <cdr:x>0.08725</cdr:x>
      <cdr:y>0.29875</cdr:y>
    </cdr:from>
    <cdr:to>
      <cdr:x>0.12305</cdr:x>
      <cdr:y>0.35717</cdr:y>
    </cdr:to>
    <cdr:sp macro="" textlink="">
      <cdr:nvSpPr>
        <cdr:cNvPr id="14" name="文本框 6"/>
        <cdr:cNvSpPr txBox="1"/>
      </cdr:nvSpPr>
      <cdr:spPr>
        <a:xfrm xmlns:a="http://schemas.openxmlformats.org/drawingml/2006/main">
          <a:off x="523789" y="947967"/>
          <a:ext cx="214962" cy="1853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>
            <a:lnSpc>
              <a:spcPts val="900"/>
            </a:lnSpc>
            <a:spcBef>
              <a:spcPts val="500"/>
            </a:spcBef>
            <a:spcAft>
              <a:spcPts val="0"/>
            </a:spcAft>
          </a:pPr>
          <a:r>
            <a:rPr lang="en-US" altLang="zh-CN" sz="9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cdr:txBody>
    </cdr:sp>
  </cdr:relSizeAnchor>
  <cdr:relSizeAnchor xmlns:cdr="http://schemas.openxmlformats.org/drawingml/2006/chartDrawing">
    <cdr:from>
      <cdr:x>0.08607</cdr:x>
      <cdr:y>0.39261</cdr:y>
    </cdr:from>
    <cdr:to>
      <cdr:x>0.12187</cdr:x>
      <cdr:y>0.45103</cdr:y>
    </cdr:to>
    <cdr:sp macro="" textlink="">
      <cdr:nvSpPr>
        <cdr:cNvPr id="17" name="文本框 6"/>
        <cdr:cNvSpPr txBox="1"/>
      </cdr:nvSpPr>
      <cdr:spPr>
        <a:xfrm xmlns:a="http://schemas.openxmlformats.org/drawingml/2006/main">
          <a:off x="516745" y="1245820"/>
          <a:ext cx="214922" cy="1853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>
            <a:lnSpc>
              <a:spcPts val="900"/>
            </a:lnSpc>
            <a:spcBef>
              <a:spcPts val="500"/>
            </a:spcBef>
            <a:spcAft>
              <a:spcPts val="0"/>
            </a:spcAft>
          </a:pPr>
          <a:r>
            <a:rPr lang="en-US" altLang="zh-CN" sz="9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cdr:txBody>
    </cdr:sp>
  </cdr:relSizeAnchor>
  <cdr:relSizeAnchor xmlns:cdr="http://schemas.openxmlformats.org/drawingml/2006/chartDrawing">
    <cdr:from>
      <cdr:x>0.07852</cdr:x>
      <cdr:y>0.45411</cdr:y>
    </cdr:from>
    <cdr:to>
      <cdr:x>0.1324</cdr:x>
      <cdr:y>0.53257</cdr:y>
    </cdr:to>
    <cdr:sp macro="" textlink="">
      <cdr:nvSpPr>
        <cdr:cNvPr id="18" name="文本框 6"/>
        <cdr:cNvSpPr txBox="1"/>
      </cdr:nvSpPr>
      <cdr:spPr>
        <a:xfrm xmlns:a="http://schemas.openxmlformats.org/drawingml/2006/main">
          <a:off x="470896" y="1457622"/>
          <a:ext cx="323103" cy="251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ts val="900"/>
            </a:lnSpc>
            <a:spcBef>
              <a:spcPts val="0"/>
            </a:spcBef>
            <a:spcAft>
              <a:spcPts val="0"/>
            </a:spcAft>
          </a:pPr>
          <a:r>
            <a:rPr lang="en-US" altLang="zh-CN" sz="9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(3)</a:t>
          </a:r>
        </a:p>
        <a:p xmlns:a="http://schemas.openxmlformats.org/drawingml/2006/main">
          <a:pPr algn="ctr">
            <a:lnSpc>
              <a:spcPts val="900"/>
            </a:lnSpc>
            <a:spcBef>
              <a:spcPts val="0"/>
            </a:spcBef>
            <a:spcAft>
              <a:spcPts val="0"/>
            </a:spcAft>
          </a:pPr>
          <a:r>
            <a:rPr lang="en-US" altLang="zh-CN" sz="9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</a:t>
          </a:r>
        </a:p>
      </cdr:txBody>
    </cdr:sp>
  </cdr:relSizeAnchor>
  <cdr:relSizeAnchor xmlns:cdr="http://schemas.openxmlformats.org/drawingml/2006/chartDrawing">
    <cdr:from>
      <cdr:x>0.1174</cdr:x>
      <cdr:y>0.50288</cdr:y>
    </cdr:from>
    <cdr:to>
      <cdr:x>0.13848</cdr:x>
      <cdr:y>0.53457</cdr:y>
    </cdr:to>
    <cdr:grpSp>
      <cdr:nvGrpSpPr>
        <cdr:cNvPr id="11" name="组合 10">
          <a:extLst xmlns:a="http://schemas.openxmlformats.org/drawingml/2006/main">
            <a:ext uri="{FF2B5EF4-FFF2-40B4-BE49-F238E27FC236}">
              <a16:creationId xmlns:a16="http://schemas.microsoft.com/office/drawing/2014/main" id="{6FE3D97C-299A-9DF0-5167-E266CFD2414C}"/>
            </a:ext>
          </a:extLst>
        </cdr:cNvPr>
        <cdr:cNvGrpSpPr/>
      </cdr:nvGrpSpPr>
      <cdr:grpSpPr>
        <a:xfrm xmlns:a="http://schemas.openxmlformats.org/drawingml/2006/main">
          <a:off x="704803" y="1652485"/>
          <a:ext cx="126552" cy="104134"/>
          <a:chOff x="19051" y="50800"/>
          <a:chExt cx="118691" cy="100686"/>
        </a:xfrm>
      </cdr:grpSpPr>
      <cdr:sp macro="" textlink="">
        <cdr:nvSpPr>
          <cdr:cNvPr id="9" name="平行四边形 8"/>
          <cdr:cNvSpPr/>
        </cdr:nvSpPr>
        <cdr:spPr>
          <a:xfrm xmlns:a="http://schemas.openxmlformats.org/drawingml/2006/main" rot="2580000">
            <a:off x="50800" y="50800"/>
            <a:ext cx="52868" cy="100686"/>
          </a:xfrm>
          <a:prstGeom xmlns:a="http://schemas.openxmlformats.org/drawingml/2006/main" prst="parallelogram">
            <a:avLst/>
          </a:prstGeom>
          <a:solidFill xmlns:a="http://schemas.openxmlformats.org/drawingml/2006/main">
            <a:schemeClr val="bg1"/>
          </a:solidFill>
          <a:ln xmlns:a="http://schemas.openxmlformats.org/drawingml/2006/main" w="1270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zh-CN" altLang="en-US" sz="1100"/>
          </a:p>
        </cdr:txBody>
      </cdr:sp>
      <cdr:sp macro="" textlink="">
        <cdr:nvSpPr>
          <cdr:cNvPr id="10" name="平行四边形 9"/>
          <cdr:cNvSpPr/>
        </cdr:nvSpPr>
        <cdr:spPr>
          <a:xfrm xmlns:a="http://schemas.openxmlformats.org/drawingml/2006/main" rot="2820000">
            <a:off x="62174" y="39426"/>
            <a:ext cx="32446" cy="118691"/>
          </a:xfrm>
          <a:prstGeom xmlns:a="http://schemas.openxmlformats.org/drawingml/2006/main" prst="parallelogram">
            <a:avLst/>
          </a:prstGeom>
          <a:solidFill xmlns:a="http://schemas.openxmlformats.org/drawingml/2006/main">
            <a:schemeClr val="bg1"/>
          </a:solidFill>
          <a:ln xmlns:a="http://schemas.openxmlformats.org/drawingml/2006/main" w="12700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zh-CN" altLang="en-US" sz="1100"/>
          </a:p>
        </cdr:txBody>
      </cdr:sp>
    </cdr:grpSp>
  </cdr:relSizeAnchor>
  <cdr:relSizeAnchor xmlns:cdr="http://schemas.openxmlformats.org/drawingml/2006/chartDrawing">
    <cdr:from>
      <cdr:x>0.82648</cdr:x>
      <cdr:y>0.90402</cdr:y>
    </cdr:from>
    <cdr:to>
      <cdr:x>0.96806</cdr:x>
      <cdr:y>0.95974</cdr:y>
    </cdr:to>
    <cdr:sp macro="" textlink="">
      <cdr:nvSpPr>
        <cdr:cNvPr id="15" name="文本框 6"/>
        <cdr:cNvSpPr txBox="1"/>
      </cdr:nvSpPr>
      <cdr:spPr>
        <a:xfrm xmlns:a="http://schemas.openxmlformats.org/drawingml/2006/main">
          <a:off x="4961745" y="2868596"/>
          <a:ext cx="849949" cy="17681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>
            <a:lnSpc>
              <a:spcPts val="900"/>
            </a:lnSpc>
            <a:spcBef>
              <a:spcPts val="500"/>
            </a:spcBef>
            <a:spcAft>
              <a:spcPts val="0"/>
            </a:spcAft>
          </a:pPr>
          <a:r>
            <a:rPr lang="en-US" altLang="zh-CN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Eco-costs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8"/>
  <sheetViews>
    <sheetView tabSelected="1" topLeftCell="A4" zoomScale="70" zoomScaleNormal="70" workbookViewId="0">
      <selection activeCell="P12" sqref="P12"/>
    </sheetView>
  </sheetViews>
  <sheetFormatPr defaultRowHeight="14.5"/>
  <cols>
    <col min="2" max="3" width="13.6328125" customWidth="1"/>
    <col min="4" max="4" width="14.81640625" customWidth="1"/>
    <col min="5" max="5" width="13.6328125" customWidth="1"/>
    <col min="6" max="6" width="14.08984375" customWidth="1"/>
    <col min="7" max="10" width="13.7265625" customWidth="1"/>
    <col min="11" max="12" width="12.453125" bestFit="1" customWidth="1"/>
    <col min="20" max="29" width="10.453125" bestFit="1" customWidth="1"/>
  </cols>
  <sheetData>
    <row r="1" spans="1:24">
      <c r="B1" s="18" t="s">
        <v>0</v>
      </c>
      <c r="C1" s="18"/>
      <c r="D1" s="18"/>
      <c r="E1" s="18"/>
      <c r="G1" s="18" t="s">
        <v>17</v>
      </c>
      <c r="H1" s="18"/>
      <c r="I1" s="18"/>
      <c r="J1" s="18"/>
      <c r="L1" s="18" t="s">
        <v>18</v>
      </c>
      <c r="M1" s="18"/>
      <c r="N1" s="18"/>
      <c r="O1" s="18"/>
    </row>
    <row r="2" spans="1:24">
      <c r="B2" t="s">
        <v>2</v>
      </c>
      <c r="C2" s="15" t="s">
        <v>20</v>
      </c>
      <c r="D2" s="6" t="s">
        <v>21</v>
      </c>
      <c r="E2" s="6" t="s">
        <v>22</v>
      </c>
      <c r="F2" s="7" t="s">
        <v>3</v>
      </c>
      <c r="G2" t="s">
        <v>2</v>
      </c>
      <c r="H2" s="15" t="s">
        <v>23</v>
      </c>
      <c r="I2" s="6" t="s">
        <v>24</v>
      </c>
      <c r="J2" s="6" t="s">
        <v>25</v>
      </c>
      <c r="L2" t="s">
        <v>2</v>
      </c>
      <c r="M2" s="15" t="s">
        <v>23</v>
      </c>
      <c r="N2" s="6" t="s">
        <v>24</v>
      </c>
      <c r="O2" s="6" t="s">
        <v>26</v>
      </c>
    </row>
    <row r="3" spans="1:24">
      <c r="A3" s="2" t="s">
        <v>27</v>
      </c>
      <c r="B3" s="8">
        <v>134201605.40637802</v>
      </c>
      <c r="C3" s="8">
        <v>14934633.482798796</v>
      </c>
      <c r="D3" s="8">
        <v>-60266520.200816706</v>
      </c>
      <c r="E3" s="8">
        <v>-45698574.469968505</v>
      </c>
      <c r="F3" s="7">
        <v>0.11600000000000001</v>
      </c>
      <c r="G3">
        <f>B3*$F3</f>
        <v>15567386.227139851</v>
      </c>
      <c r="H3">
        <f>C3*$F3</f>
        <v>1732417.4840046605</v>
      </c>
      <c r="I3">
        <f t="shared" ref="H3:J7" si="0">D3*$F3</f>
        <v>-6990916.3432947379</v>
      </c>
      <c r="J3">
        <f>E3*$F3</f>
        <v>-5301034.6385163469</v>
      </c>
      <c r="L3">
        <f>B3/$B3</f>
        <v>1</v>
      </c>
      <c r="M3">
        <f>C3/$B3</f>
        <v>0.11128505830891512</v>
      </c>
      <c r="N3">
        <f t="shared" ref="N3:O3" si="1">D3/$B3</f>
        <v>-0.44907451008743671</v>
      </c>
      <c r="O3">
        <f t="shared" si="1"/>
        <v>-0.34052181664733389</v>
      </c>
    </row>
    <row r="4" spans="1:24">
      <c r="A4" s="2" t="s">
        <v>5</v>
      </c>
      <c r="B4" s="8">
        <v>-5287985.8753340049</v>
      </c>
      <c r="C4" s="8">
        <v>-5551931.5941707473</v>
      </c>
      <c r="D4" s="8">
        <v>-5875577.4753982499</v>
      </c>
      <c r="E4" s="8">
        <v>-6315542.1386869252</v>
      </c>
      <c r="F4" s="7">
        <v>35</v>
      </c>
      <c r="G4">
        <f t="shared" ref="G4:G7" si="2">B4*$F4</f>
        <v>-185079505.63669017</v>
      </c>
      <c r="H4">
        <f t="shared" si="0"/>
        <v>-194317605.79597616</v>
      </c>
      <c r="I4">
        <f t="shared" si="0"/>
        <v>-205645211.63893875</v>
      </c>
      <c r="J4">
        <f t="shared" si="0"/>
        <v>-221043974.85404238</v>
      </c>
      <c r="L4">
        <f>B4/-$B4</f>
        <v>-1</v>
      </c>
      <c r="M4">
        <f t="shared" ref="M4:O7" si="3">C4/-$B4</f>
        <v>-1.0499142253892784</v>
      </c>
      <c r="N4">
        <f t="shared" si="3"/>
        <v>-1.1111182242004629</v>
      </c>
      <c r="O4">
        <f t="shared" si="3"/>
        <v>-1.1943190257269771</v>
      </c>
    </row>
    <row r="5" spans="1:24">
      <c r="A5" s="9" t="s">
        <v>28</v>
      </c>
      <c r="B5" s="8">
        <v>-56536945.910869054</v>
      </c>
      <c r="C5" s="8">
        <v>-60388410.917441078</v>
      </c>
      <c r="D5" s="8">
        <v>-58392356.798945367</v>
      </c>
      <c r="E5" s="8">
        <v>-43937318.836820461</v>
      </c>
      <c r="F5" s="10">
        <v>3.3691532258064517E-2</v>
      </c>
      <c r="G5">
        <f t="shared" si="2"/>
        <v>-1904816.3369284936</v>
      </c>
      <c r="H5">
        <f t="shared" si="0"/>
        <v>-2034578.0944382215</v>
      </c>
      <c r="I5">
        <f t="shared" si="0"/>
        <v>-1967327.9727160807</v>
      </c>
      <c r="J5">
        <f t="shared" si="0"/>
        <v>-1480315.5949236024</v>
      </c>
      <c r="L5">
        <f>B5/-$B5</f>
        <v>-1</v>
      </c>
      <c r="M5">
        <f t="shared" si="3"/>
        <v>-1.0681229759499902</v>
      </c>
      <c r="N5">
        <f t="shared" si="3"/>
        <v>-1.0328176709615935</v>
      </c>
      <c r="O5">
        <f t="shared" si="3"/>
        <v>-0.77714347899315239</v>
      </c>
    </row>
    <row r="6" spans="1:24">
      <c r="A6" s="2" t="s">
        <v>29</v>
      </c>
      <c r="B6" s="8">
        <v>-24663835.358584922</v>
      </c>
      <c r="C6" s="8">
        <v>-25655195.650627632</v>
      </c>
      <c r="D6" s="8">
        <v>-24551966.797503456</v>
      </c>
      <c r="E6" s="8">
        <v>-19150061.74453529</v>
      </c>
      <c r="F6" s="11">
        <v>0.16652</v>
      </c>
      <c r="G6">
        <f t="shared" si="2"/>
        <v>-4107021.8639115612</v>
      </c>
      <c r="H6">
        <f t="shared" si="0"/>
        <v>-4272103.1797425132</v>
      </c>
      <c r="I6">
        <f t="shared" si="0"/>
        <v>-4088393.5111202756</v>
      </c>
      <c r="J6">
        <f t="shared" si="0"/>
        <v>-3188868.2817000165</v>
      </c>
      <c r="L6">
        <f>B6/-$B6</f>
        <v>-1</v>
      </c>
      <c r="M6">
        <f t="shared" si="3"/>
        <v>-1.0401948957909193</v>
      </c>
      <c r="N6">
        <f t="shared" si="3"/>
        <v>-0.99546426744036276</v>
      </c>
      <c r="O6">
        <f t="shared" si="3"/>
        <v>-0.7764429767760993</v>
      </c>
    </row>
    <row r="7" spans="1:24" ht="15" thickBot="1">
      <c r="A7" s="3" t="s">
        <v>30</v>
      </c>
      <c r="B7" s="8">
        <v>-3289989292.1328392</v>
      </c>
      <c r="C7" s="8">
        <v>-2974037374.7561059</v>
      </c>
      <c r="D7" s="8">
        <v>-2585513780.3448305</v>
      </c>
      <c r="E7" s="8">
        <v>-1990773029.2158167</v>
      </c>
      <c r="F7" s="7">
        <v>0.66</v>
      </c>
      <c r="G7">
        <f t="shared" si="2"/>
        <v>-2171392932.8076739</v>
      </c>
      <c r="H7">
        <f t="shared" si="0"/>
        <v>-1962864667.33903</v>
      </c>
      <c r="I7">
        <f t="shared" si="0"/>
        <v>-1706439095.0275881</v>
      </c>
      <c r="J7">
        <f t="shared" si="0"/>
        <v>-1313910199.282439</v>
      </c>
      <c r="L7">
        <f>B7/-$B7</f>
        <v>-1</v>
      </c>
      <c r="M7">
        <f t="shared" si="3"/>
        <v>-0.90396567000012706</v>
      </c>
      <c r="N7">
        <f t="shared" si="3"/>
        <v>-0.78587300771082136</v>
      </c>
      <c r="O7">
        <f t="shared" si="3"/>
        <v>-0.60510015457382704</v>
      </c>
    </row>
    <row r="8" spans="1:24" ht="15" thickTop="1">
      <c r="A8" s="2" t="s">
        <v>1</v>
      </c>
      <c r="L8">
        <f>G9/-$G9</f>
        <v>-1</v>
      </c>
      <c r="M8">
        <f>H9/-$G9</f>
        <v>-0.92110485281824417</v>
      </c>
      <c r="N8">
        <f t="shared" ref="N8:O8" si="4">I9/-$G9</f>
        <v>-0.82028083412477726</v>
      </c>
      <c r="O8">
        <f t="shared" si="4"/>
        <v>-0.65827827093460423</v>
      </c>
    </row>
    <row r="9" spans="1:24">
      <c r="A9" t="s">
        <v>31</v>
      </c>
      <c r="G9" s="12">
        <f>SUM(G3:G7)</f>
        <v>-2346916890.4180641</v>
      </c>
      <c r="H9" s="12">
        <f t="shared" ref="H9:J9" si="5">SUM(H3:H7)</f>
        <v>-2161756536.9251823</v>
      </c>
      <c r="I9" s="12">
        <f t="shared" si="5"/>
        <v>-1925130944.4936581</v>
      </c>
      <c r="J9" s="12">
        <f t="shared" si="5"/>
        <v>-1544924392.6516213</v>
      </c>
    </row>
    <row r="11" spans="1:24">
      <c r="L11" s="18" t="s">
        <v>32</v>
      </c>
      <c r="M11" s="18"/>
      <c r="N11" s="18"/>
      <c r="O11" s="18"/>
      <c r="P11">
        <f>C13/$B13</f>
        <v>4.4477417772485728</v>
      </c>
      <c r="Q11">
        <f>D13/$B13</f>
        <v>5.6665286912788613</v>
      </c>
      <c r="S11">
        <f>F13/$B13</f>
        <v>7.8954835544971225</v>
      </c>
      <c r="W11" s="5">
        <f>M25</f>
        <v>3.6812256919397459</v>
      </c>
      <c r="X11" s="5">
        <f>N25</f>
        <v>4.041100425535693</v>
      </c>
    </row>
    <row r="12" spans="1:24">
      <c r="B12" t="s">
        <v>8</v>
      </c>
      <c r="C12" s="14" t="s">
        <v>51</v>
      </c>
      <c r="D12" s="14" t="s">
        <v>12</v>
      </c>
      <c r="E12" s="14" t="s">
        <v>10</v>
      </c>
      <c r="F12" s="14" t="s">
        <v>52</v>
      </c>
      <c r="G12" s="7" t="s">
        <v>49</v>
      </c>
      <c r="H12" t="s">
        <v>34</v>
      </c>
      <c r="I12" s="14" t="s">
        <v>9</v>
      </c>
      <c r="J12" s="14" t="s">
        <v>12</v>
      </c>
      <c r="K12" s="14" t="s">
        <v>35</v>
      </c>
      <c r="L12" s="14" t="s">
        <v>11</v>
      </c>
      <c r="N12" s="13"/>
      <c r="O12" t="s">
        <v>8</v>
      </c>
      <c r="P12" s="14" t="s">
        <v>9</v>
      </c>
      <c r="Q12" s="14" t="s">
        <v>36</v>
      </c>
      <c r="R12" s="14" t="s">
        <v>54</v>
      </c>
      <c r="S12" s="14" t="s">
        <v>33</v>
      </c>
      <c r="T12" s="15" t="s">
        <v>19</v>
      </c>
      <c r="U12" s="6" t="s">
        <v>21</v>
      </c>
      <c r="V12" s="6" t="s">
        <v>13</v>
      </c>
      <c r="W12" s="16" t="s">
        <v>50</v>
      </c>
      <c r="X12" s="16" t="s">
        <v>47</v>
      </c>
    </row>
    <row r="13" spans="1:24">
      <c r="A13" s="2" t="s">
        <v>37</v>
      </c>
      <c r="B13" s="8">
        <v>134201605.40637802</v>
      </c>
      <c r="C13" s="8">
        <v>596894086.93977547</v>
      </c>
      <c r="D13" s="8">
        <v>760457247.45092535</v>
      </c>
      <c r="E13" s="8">
        <v>-29361555.104771916</v>
      </c>
      <c r="F13" s="8">
        <v>1059586568.4731698</v>
      </c>
      <c r="G13" s="7">
        <v>0.11600000000000001</v>
      </c>
      <c r="H13">
        <f>B13*$G13</f>
        <v>15567386.227139851</v>
      </c>
      <c r="I13">
        <f t="shared" ref="H13:L17" si="6">C13*$G13</f>
        <v>69239714.085013956</v>
      </c>
      <c r="J13">
        <f t="shared" si="6"/>
        <v>88213040.704307348</v>
      </c>
      <c r="K13">
        <f t="shared" si="6"/>
        <v>-3405940.3921535425</v>
      </c>
      <c r="L13">
        <f>F13*$G13</f>
        <v>122912041.94288771</v>
      </c>
      <c r="N13" s="2" t="s">
        <v>4</v>
      </c>
      <c r="O13">
        <f>B13/$B13</f>
        <v>1</v>
      </c>
      <c r="P13" s="17">
        <f>C13/$B13-2</f>
        <v>2.4477417772485728</v>
      </c>
      <c r="Q13" s="17">
        <f>D13/$B13-2</f>
        <v>3.6665286912788613</v>
      </c>
      <c r="R13" s="5">
        <f>E13/$B13</f>
        <v>-0.21878691403028841</v>
      </c>
      <c r="S13" s="17">
        <f>F13/$B13-2</f>
        <v>5.8954835544971225</v>
      </c>
      <c r="T13" s="5">
        <f t="shared" ref="T13:V18" si="7">M3</f>
        <v>0.11128505830891512</v>
      </c>
      <c r="U13" s="5">
        <f t="shared" si="7"/>
        <v>-0.44907451008743671</v>
      </c>
      <c r="V13" s="5">
        <f t="shared" si="7"/>
        <v>-0.34052181664733389</v>
      </c>
      <c r="W13" s="17">
        <f>M25-2</f>
        <v>1.6812256919397459</v>
      </c>
      <c r="X13" s="17">
        <f>N25-2</f>
        <v>2.041100425535693</v>
      </c>
    </row>
    <row r="14" spans="1:24">
      <c r="A14" s="2" t="s">
        <v>5</v>
      </c>
      <c r="B14" s="8">
        <v>-5287985.8753340049</v>
      </c>
      <c r="C14" s="8">
        <v>-7845861.4932479803</v>
      </c>
      <c r="D14" s="8">
        <v>-7550811.2271605665</v>
      </c>
      <c r="E14" s="8">
        <v>-5583036.1414214186</v>
      </c>
      <c r="F14" s="8">
        <v>-10403737.111161977</v>
      </c>
      <c r="G14" s="7">
        <v>35</v>
      </c>
      <c r="H14">
        <f t="shared" si="6"/>
        <v>-185079505.63669017</v>
      </c>
      <c r="I14">
        <f t="shared" si="6"/>
        <v>-274605152.26367933</v>
      </c>
      <c r="J14">
        <f t="shared" si="6"/>
        <v>-264278392.95061982</v>
      </c>
      <c r="K14">
        <f t="shared" si="6"/>
        <v>-195406264.94974965</v>
      </c>
      <c r="L14">
        <f t="shared" si="6"/>
        <v>-364130798.89066923</v>
      </c>
      <c r="N14" s="2" t="s">
        <v>5</v>
      </c>
      <c r="O14">
        <f t="shared" ref="O14:S17" si="8">B14/-$B14</f>
        <v>-1</v>
      </c>
      <c r="P14" s="5">
        <f t="shared" si="8"/>
        <v>-1.4837145329463295</v>
      </c>
      <c r="Q14" s="5">
        <f t="shared" si="8"/>
        <v>-1.4279181913820136</v>
      </c>
      <c r="R14" s="5">
        <f t="shared" si="8"/>
        <v>-1.0557963415643159</v>
      </c>
      <c r="S14" s="5">
        <f>F14/-$B14</f>
        <v>-1.967429065892663</v>
      </c>
      <c r="T14" s="5">
        <f t="shared" si="7"/>
        <v>-1.0499142253892784</v>
      </c>
      <c r="U14" s="5">
        <f t="shared" si="7"/>
        <v>-1.1111182242004629</v>
      </c>
      <c r="V14" s="5">
        <f t="shared" si="7"/>
        <v>-1.1943190257269771</v>
      </c>
      <c r="W14" s="5">
        <f>M26</f>
        <v>-1.546876013214376</v>
      </c>
      <c r="X14" s="5">
        <f>N26</f>
        <v>-1.6146167011730357</v>
      </c>
    </row>
    <row r="15" spans="1:24">
      <c r="A15" s="9" t="s">
        <v>38</v>
      </c>
      <c r="B15" s="8">
        <v>-56536945.910869054</v>
      </c>
      <c r="C15" s="8">
        <v>-72562491.085632324</v>
      </c>
      <c r="D15" s="8">
        <v>-80702250.948405787</v>
      </c>
      <c r="E15" s="8">
        <v>-48397186.048095666</v>
      </c>
      <c r="F15" s="8">
        <v>-88588036.260395423</v>
      </c>
      <c r="G15" s="10">
        <v>3.3691532258064517E-2</v>
      </c>
      <c r="H15">
        <f t="shared" si="6"/>
        <v>-1904816.3369284936</v>
      </c>
      <c r="I15">
        <f t="shared" si="6"/>
        <v>-2444741.5091371005</v>
      </c>
      <c r="J15">
        <f t="shared" si="6"/>
        <v>-2718982.4911266314</v>
      </c>
      <c r="K15">
        <f t="shared" si="6"/>
        <v>-1630575.3549389651</v>
      </c>
      <c r="L15">
        <f t="shared" si="6"/>
        <v>-2984666.6813457017</v>
      </c>
      <c r="N15" s="9" t="s">
        <v>6</v>
      </c>
      <c r="O15">
        <f t="shared" si="8"/>
        <v>-1</v>
      </c>
      <c r="P15" s="5">
        <f t="shared" si="8"/>
        <v>-1.2834526152160335</v>
      </c>
      <c r="Q15" s="5">
        <f t="shared" si="8"/>
        <v>-1.4274250164774294</v>
      </c>
      <c r="R15" s="5">
        <f t="shared" si="8"/>
        <v>-0.85602759873860568</v>
      </c>
      <c r="S15" s="5">
        <f t="shared" si="8"/>
        <v>-1.5669052304320641</v>
      </c>
      <c r="T15" s="5">
        <f t="shared" si="7"/>
        <v>-1.0681229759499902</v>
      </c>
      <c r="U15" s="5">
        <f t="shared" si="7"/>
        <v>-1.0328176709615935</v>
      </c>
      <c r="V15" s="5">
        <f t="shared" si="7"/>
        <v>-0.77714347899315239</v>
      </c>
      <c r="W15" s="5">
        <f t="shared" ref="W15:X18" si="9">M27</f>
        <v>-1.2959438366320084</v>
      </c>
      <c r="X15" s="5">
        <f t="shared" si="9"/>
        <v>-1.0460496141593105</v>
      </c>
    </row>
    <row r="16" spans="1:24">
      <c r="A16" s="2" t="s">
        <v>39</v>
      </c>
      <c r="B16" s="8">
        <v>-24663835.358584922</v>
      </c>
      <c r="C16" s="8">
        <v>-24976935.534392558</v>
      </c>
      <c r="D16" s="8">
        <v>-26734915.531350587</v>
      </c>
      <c r="E16" s="8">
        <v>-22905855.361626893</v>
      </c>
      <c r="F16" s="8">
        <v>-25290035.710200246</v>
      </c>
      <c r="G16" s="11">
        <v>0.16652</v>
      </c>
      <c r="H16">
        <f t="shared" si="6"/>
        <v>-4107021.8639115612</v>
      </c>
      <c r="I16">
        <f t="shared" si="6"/>
        <v>-4159159.3051870489</v>
      </c>
      <c r="J16">
        <f t="shared" si="6"/>
        <v>-4451898.1342805</v>
      </c>
      <c r="K16">
        <f t="shared" si="6"/>
        <v>-3814283.0348181105</v>
      </c>
      <c r="L16">
        <f t="shared" si="6"/>
        <v>-4211296.7464625454</v>
      </c>
      <c r="N16" s="2" t="s">
        <v>16</v>
      </c>
      <c r="O16">
        <f t="shared" si="8"/>
        <v>-1</v>
      </c>
      <c r="P16" s="5">
        <f t="shared" si="8"/>
        <v>-1.0126947075041455</v>
      </c>
      <c r="Q16" s="5">
        <f t="shared" si="8"/>
        <v>-1.083972348284622</v>
      </c>
      <c r="R16" s="5">
        <f t="shared" si="8"/>
        <v>-0.92872235921952362</v>
      </c>
      <c r="S16" s="5">
        <f t="shared" si="8"/>
        <v>-1.0253894150082929</v>
      </c>
      <c r="T16" s="5">
        <f t="shared" si="7"/>
        <v>-1.0401948957909193</v>
      </c>
      <c r="U16" s="5">
        <f t="shared" si="7"/>
        <v>-0.99546426744036276</v>
      </c>
      <c r="V16" s="5">
        <f t="shared" si="7"/>
        <v>-0.7764429767760993</v>
      </c>
      <c r="W16" s="5">
        <f t="shared" si="9"/>
        <v>-1.0308408983386377</v>
      </c>
      <c r="X16" s="5">
        <f t="shared" si="9"/>
        <v>-0.85093399471177644</v>
      </c>
    </row>
    <row r="17" spans="1:29" ht="15" thickBot="1">
      <c r="A17" s="3" t="s">
        <v>53</v>
      </c>
      <c r="B17" s="8">
        <v>-3289989292.1328392</v>
      </c>
      <c r="C17" s="8">
        <v>-4527355937.062561</v>
      </c>
      <c r="D17" s="8">
        <v>-4531581745.1188898</v>
      </c>
      <c r="E17" s="8">
        <v>-3285763484.0765119</v>
      </c>
      <c r="F17" s="8">
        <v>-5764722581.9922752</v>
      </c>
      <c r="G17" s="7">
        <v>0.66</v>
      </c>
      <c r="H17">
        <f t="shared" si="6"/>
        <v>-2171392932.8076739</v>
      </c>
      <c r="I17">
        <f t="shared" si="6"/>
        <v>-2988054918.4612904</v>
      </c>
      <c r="J17">
        <f t="shared" si="6"/>
        <v>-2990843951.7784672</v>
      </c>
      <c r="K17">
        <f t="shared" si="6"/>
        <v>-2168603899.4904981</v>
      </c>
      <c r="L17">
        <f t="shared" si="6"/>
        <v>-3804716904.114902</v>
      </c>
      <c r="N17" s="3" t="s">
        <v>7</v>
      </c>
      <c r="O17">
        <f t="shared" si="8"/>
        <v>-1</v>
      </c>
      <c r="P17" s="5">
        <f t="shared" si="8"/>
        <v>-1.3761005082565361</v>
      </c>
      <c r="Q17" s="5">
        <f t="shared" si="8"/>
        <v>-1.3773849525756812</v>
      </c>
      <c r="R17" s="5">
        <f t="shared" si="8"/>
        <v>-0.99871555568085513</v>
      </c>
      <c r="S17" s="5">
        <f t="shared" si="8"/>
        <v>-1.7522010165130697</v>
      </c>
      <c r="T17" s="5">
        <f t="shared" si="7"/>
        <v>-0.90396567000012706</v>
      </c>
      <c r="U17" s="5">
        <f t="shared" si="7"/>
        <v>-0.78587300771082136</v>
      </c>
      <c r="V17" s="5">
        <f t="shared" si="7"/>
        <v>-0.60510015457382704</v>
      </c>
      <c r="W17" s="5">
        <f t="shared" si="9"/>
        <v>-1.2825981325167668</v>
      </c>
      <c r="X17" s="5">
        <f t="shared" si="9"/>
        <v>-1.1865535884252567</v>
      </c>
    </row>
    <row r="18" spans="1:29" ht="15" thickTop="1">
      <c r="A18" s="2" t="s">
        <v>40</v>
      </c>
      <c r="N18" s="2" t="s">
        <v>1</v>
      </c>
      <c r="O18">
        <f>H19/-$H19</f>
        <v>-1</v>
      </c>
      <c r="P18" s="5">
        <f>I19/-$H19</f>
        <v>-1.3635013112391248</v>
      </c>
      <c r="Q18" s="5">
        <f>J19/-$H19</f>
        <v>-1.3524467771352471</v>
      </c>
      <c r="R18" s="5">
        <f>K19/-$H19</f>
        <v>-1.0110545341038781</v>
      </c>
      <c r="S18" s="5">
        <f>L19/-$H19</f>
        <v>-1.727002622478248</v>
      </c>
      <c r="T18" s="5">
        <f t="shared" si="7"/>
        <v>-0.92110485281824417</v>
      </c>
      <c r="U18" s="5">
        <f t="shared" si="7"/>
        <v>-0.82028083412477726</v>
      </c>
      <c r="V18" s="5">
        <f t="shared" si="7"/>
        <v>-0.65827827093460423</v>
      </c>
      <c r="W18" s="5">
        <f t="shared" si="9"/>
        <v>-1.2870991468350899</v>
      </c>
      <c r="X18" s="5">
        <f t="shared" si="9"/>
        <v>-1.2006750279326763</v>
      </c>
    </row>
    <row r="19" spans="1:29">
      <c r="H19">
        <f>SUM(H13:H17)</f>
        <v>-2346916890.4180641</v>
      </c>
      <c r="I19" s="12">
        <f t="shared" ref="I19:J19" si="10">SUM(I13:I17)</f>
        <v>-3200024257.4542799</v>
      </c>
      <c r="J19" s="12">
        <f t="shared" si="10"/>
        <v>-3174080184.6501865</v>
      </c>
      <c r="K19" s="12">
        <f>SUM(K13:K17)</f>
        <v>-2372860963.2221584</v>
      </c>
      <c r="L19" s="12">
        <f>SUM(L13:L17)</f>
        <v>-4053131624.4904919</v>
      </c>
    </row>
    <row r="21" spans="1:29">
      <c r="T21" s="4"/>
      <c r="U21" s="4"/>
      <c r="V21" s="4"/>
      <c r="W21" s="4"/>
      <c r="X21" s="4"/>
      <c r="Y21" s="4"/>
      <c r="Z21" s="4"/>
      <c r="AA21" s="4"/>
      <c r="AB21" s="4"/>
      <c r="AC21" s="4"/>
    </row>
    <row r="23" spans="1:29">
      <c r="A23" t="s">
        <v>41</v>
      </c>
      <c r="G23" s="18" t="s">
        <v>1</v>
      </c>
      <c r="H23" s="18"/>
      <c r="I23" s="18"/>
      <c r="J23" s="18"/>
      <c r="L23" s="18" t="s">
        <v>42</v>
      </c>
      <c r="M23" s="18"/>
      <c r="N23" s="18"/>
      <c r="O23" s="18"/>
    </row>
    <row r="24" spans="1:29">
      <c r="B24" s="1">
        <v>2018</v>
      </c>
      <c r="C24" s="16" t="s">
        <v>14</v>
      </c>
      <c r="D24" s="16" t="s">
        <v>15</v>
      </c>
      <c r="F24" s="7" t="s">
        <v>3</v>
      </c>
      <c r="G24" s="1">
        <v>2018</v>
      </c>
      <c r="H24" s="16" t="s">
        <v>43</v>
      </c>
      <c r="I24" s="16" t="s">
        <v>47</v>
      </c>
      <c r="L24" t="s">
        <v>2</v>
      </c>
      <c r="M24" s="16" t="s">
        <v>44</v>
      </c>
      <c r="N24" s="16" t="s">
        <v>15</v>
      </c>
    </row>
    <row r="25" spans="1:29">
      <c r="A25" s="2" t="s">
        <v>48</v>
      </c>
      <c r="B25" s="8">
        <v>134201605.40637802</v>
      </c>
      <c r="C25" s="8">
        <v>494026397.72151864</v>
      </c>
      <c r="D25" s="8">
        <v>542322164.71528733</v>
      </c>
      <c r="F25" s="7">
        <v>0.11600000000000001</v>
      </c>
      <c r="G25">
        <f>B25*$F25</f>
        <v>15567386.227139851</v>
      </c>
      <c r="H25">
        <f t="shared" ref="H25:I29" si="11">C25*$F25</f>
        <v>57307062.135696165</v>
      </c>
      <c r="I25">
        <f t="shared" si="11"/>
        <v>62909371.106973335</v>
      </c>
      <c r="L25">
        <f>B25/$B25</f>
        <v>1</v>
      </c>
      <c r="M25" s="5">
        <f>C25/$B25</f>
        <v>3.6812256919397459</v>
      </c>
      <c r="N25" s="5">
        <f>D25/$B25</f>
        <v>4.041100425535693</v>
      </c>
    </row>
    <row r="26" spans="1:29">
      <c r="A26" s="2" t="s">
        <v>5</v>
      </c>
      <c r="B26" s="8">
        <v>-5287985.8753340049</v>
      </c>
      <c r="C26" s="8">
        <v>-8179858.5087705981</v>
      </c>
      <c r="D26" s="8">
        <v>-8538070.3098813985</v>
      </c>
      <c r="F26" s="7">
        <v>35</v>
      </c>
      <c r="G26">
        <f>B26*$F26</f>
        <v>-185079505.63669017</v>
      </c>
      <c r="H26">
        <f>C26*$F26</f>
        <v>-286295047.80697095</v>
      </c>
      <c r="I26">
        <f t="shared" si="11"/>
        <v>-298832460.84584892</v>
      </c>
      <c r="L26">
        <f>B26/-$B26</f>
        <v>-1</v>
      </c>
      <c r="M26" s="5">
        <f t="shared" ref="M26:N29" si="12">C26/-$B26</f>
        <v>-1.546876013214376</v>
      </c>
      <c r="N26" s="5">
        <f t="shared" si="12"/>
        <v>-1.6146167011730357</v>
      </c>
    </row>
    <row r="27" spans="1:29">
      <c r="A27" s="9" t="s">
        <v>6</v>
      </c>
      <c r="B27" s="8">
        <v>-56536945.910869054</v>
      </c>
      <c r="C27" s="8">
        <v>-73268706.595187977</v>
      </c>
      <c r="D27" s="8">
        <v>-59140450.455810383</v>
      </c>
      <c r="F27" s="10">
        <v>3.3691532258064517E-2</v>
      </c>
      <c r="G27">
        <f t="shared" ref="G27:G29" si="13">B27*$F27</f>
        <v>-1904816.3369284936</v>
      </c>
      <c r="H27" s="4">
        <f>C27*$F27</f>
        <v>-2468534.9917584402</v>
      </c>
      <c r="I27">
        <f t="shared" si="11"/>
        <v>-1992532.3942884018</v>
      </c>
      <c r="L27">
        <f>B27/-$B27</f>
        <v>-1</v>
      </c>
      <c r="M27" s="5">
        <f t="shared" si="12"/>
        <v>-1.2959438366320084</v>
      </c>
      <c r="N27" s="5">
        <f t="shared" si="12"/>
        <v>-1.0460496141593105</v>
      </c>
    </row>
    <row r="28" spans="1:29">
      <c r="A28" s="2" t="s">
        <v>45</v>
      </c>
      <c r="B28" s="8">
        <v>-24663835.358584922</v>
      </c>
      <c r="C28" s="8">
        <v>-25424490.197519939</v>
      </c>
      <c r="D28" s="8">
        <v>-20987295.946594227</v>
      </c>
      <c r="F28" s="11">
        <v>0.16652</v>
      </c>
      <c r="G28">
        <f t="shared" si="13"/>
        <v>-4107021.8639115612</v>
      </c>
      <c r="H28">
        <f t="shared" si="11"/>
        <v>-4233686.1076910207</v>
      </c>
      <c r="I28">
        <f t="shared" si="11"/>
        <v>-3494804.5210268707</v>
      </c>
      <c r="L28">
        <f>B28/-$B28</f>
        <v>-1</v>
      </c>
      <c r="M28" s="5">
        <f t="shared" si="12"/>
        <v>-1.0308408983386377</v>
      </c>
      <c r="N28" s="5">
        <f>D28/-$B28</f>
        <v>-0.85093399471177644</v>
      </c>
    </row>
    <row r="29" spans="1:29" ht="15" thickBot="1">
      <c r="A29" s="3" t="s">
        <v>46</v>
      </c>
      <c r="B29" s="8">
        <v>-3289989292.1328392</v>
      </c>
      <c r="C29" s="8">
        <v>-4219734122.0897393</v>
      </c>
      <c r="D29" s="8">
        <v>-3903748600.4608903</v>
      </c>
      <c r="F29" s="7">
        <v>0.66</v>
      </c>
      <c r="G29">
        <f t="shared" si="13"/>
        <v>-2171392932.8076739</v>
      </c>
      <c r="H29">
        <f t="shared" si="11"/>
        <v>-2785024520.5792279</v>
      </c>
      <c r="I29">
        <f>D29*$F29</f>
        <v>-2576474076.3041878</v>
      </c>
      <c r="L29">
        <f>B29/-$B29</f>
        <v>-1</v>
      </c>
      <c r="M29" s="5">
        <f>C29/-$B29</f>
        <v>-1.2825981325167668</v>
      </c>
      <c r="N29" s="5">
        <f t="shared" si="12"/>
        <v>-1.1865535884252567</v>
      </c>
    </row>
    <row r="30" spans="1:29" ht="15" thickTop="1">
      <c r="L30">
        <f>G31/-$G31</f>
        <v>-1</v>
      </c>
      <c r="M30" s="5">
        <f>H31/-$G31</f>
        <v>-1.2870991468350899</v>
      </c>
      <c r="N30" s="5">
        <f>I31/-$G31</f>
        <v>-1.2006750279326763</v>
      </c>
    </row>
    <row r="31" spans="1:29">
      <c r="G31">
        <f>SUM(G25:G29)</f>
        <v>-2346916890.4180641</v>
      </c>
      <c r="H31" s="12">
        <f>SUM(H25:H29)</f>
        <v>-3020714727.3499522</v>
      </c>
      <c r="I31" s="12">
        <f t="shared" ref="I31" si="14">SUM(I25:I29)</f>
        <v>-2817884502.9583788</v>
      </c>
    </row>
    <row r="37" spans="3:5">
      <c r="C37" s="12"/>
    </row>
    <row r="38" spans="3:5">
      <c r="E38" s="12"/>
    </row>
  </sheetData>
  <mergeCells count="6">
    <mergeCell ref="B1:E1"/>
    <mergeCell ref="G1:J1"/>
    <mergeCell ref="L1:O1"/>
    <mergeCell ref="L11:O11"/>
    <mergeCell ref="G23:J23"/>
    <mergeCell ref="L23:O23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2020-05-29T08:31:37Z</dcterms:created>
  <dcterms:modified xsi:type="dcterms:W3CDTF">2022-11-13T16:25:24Z</dcterms:modified>
</cp:coreProperties>
</file>