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사업분석파트\06. 퍼포먼스 인센티브\"/>
    </mc:Choice>
  </mc:AlternateContent>
  <xr:revisionPtr revIDLastSave="0" documentId="8_{C61FB59A-70CD-4C83-A5E0-8D6EBC0FDCE0}" xr6:coauthVersionLast="47" xr6:coauthVersionMax="47" xr10:uidLastSave="{00000000-0000-0000-0000-000000000000}"/>
  <bookViews>
    <workbookView xWindow="-110" yWindow="-110" windowWidth="25820" windowHeight="15500" activeTab="1" xr2:uid="{86A2CA69-2797-4DBA-8B4B-DAD7128E3BE8}"/>
  </bookViews>
  <sheets>
    <sheet name="1) 24년 상반기" sheetId="5" r:id="rId1"/>
    <sheet name="2) 24년 하반기" sheetId="10" r:id="rId2"/>
    <sheet name="7월" sheetId="8" r:id="rId3"/>
    <sheet name="8월" sheetId="13" r:id="rId4"/>
    <sheet name="9월" sheetId="14" r:id="rId5"/>
    <sheet name="10월" sheetId="15" r:id="rId6"/>
    <sheet name="11월" sheetId="16" r:id="rId7"/>
    <sheet name="12월" sheetId="17" r:id="rId8"/>
    <sheet name="인력 배정표(2024.11 기준)" sheetId="9" state="hidden" r:id="rId9"/>
  </sheets>
  <definedNames>
    <definedName name="_xlnm._FilterDatabase" localSheetId="0" hidden="1">'1) 24년 상반기'!$A$1:$T$40</definedName>
    <definedName name="_xlnm._FilterDatabase" localSheetId="5" hidden="1">'10월'!$A$1:$AA$48</definedName>
    <definedName name="_xlnm._FilterDatabase" localSheetId="6" hidden="1">'11월'!$A$1:$AB$48</definedName>
    <definedName name="_xlnm._FilterDatabase" localSheetId="7" hidden="1">'12월'!$A$1:$AB$48</definedName>
    <definedName name="_xlnm._FilterDatabase" localSheetId="1" hidden="1">'2) 24년 하반기'!$A$1:$T$64</definedName>
    <definedName name="_xlnm._FilterDatabase" localSheetId="2" hidden="1">'7월'!$A$1:$AD$48</definedName>
    <definedName name="_xlnm._FilterDatabase" localSheetId="3" hidden="1">'8월'!$A$1:$AB$48</definedName>
    <definedName name="_xlnm._FilterDatabase" localSheetId="4" hidden="1">'9월'!$A$1:$Y$48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0" l="1" a="1"/>
  <c r="D8" i="10" s="1"/>
  <c r="K8" i="10" s="1"/>
  <c r="I8" i="10" a="1"/>
  <c r="I8" i="10" s="1"/>
  <c r="P8" i="10" s="1"/>
  <c r="L11" i="10"/>
  <c r="M11" i="10"/>
  <c r="N12" i="10"/>
  <c r="L13" i="10"/>
  <c r="M13" i="10"/>
  <c r="N13" i="10"/>
  <c r="O17" i="10"/>
  <c r="N18" i="10"/>
  <c r="P20" i="10"/>
  <c r="L23" i="10"/>
  <c r="M23" i="10"/>
  <c r="P27" i="10"/>
  <c r="N31" i="10"/>
  <c r="P31" i="10"/>
  <c r="O32" i="10"/>
  <c r="L35" i="10"/>
  <c r="O36" i="10"/>
  <c r="P36" i="10"/>
  <c r="L41" i="10"/>
  <c r="N41" i="10"/>
  <c r="P41" i="10"/>
  <c r="L42" i="10"/>
  <c r="M42" i="10"/>
  <c r="M46" i="10"/>
  <c r="P46" i="10"/>
  <c r="L47" i="10"/>
  <c r="M47" i="10"/>
  <c r="D9" i="10" a="1"/>
  <c r="D9" i="10" s="1"/>
  <c r="K9" i="10" s="1"/>
  <c r="E9" i="10" a="1"/>
  <c r="E9" i="10" s="1"/>
  <c r="L9" i="10" s="1"/>
  <c r="F9" i="10" a="1"/>
  <c r="F9" i="10" s="1"/>
  <c r="M9" i="10" s="1"/>
  <c r="G9" i="10" a="1"/>
  <c r="G9" i="10" s="1"/>
  <c r="N9" i="10" s="1"/>
  <c r="H9" i="10" a="1"/>
  <c r="H9" i="10" s="1"/>
  <c r="O9" i="10" s="1"/>
  <c r="I9" i="10" a="1"/>
  <c r="I9" i="10" s="1"/>
  <c r="P9" i="10" s="1"/>
  <c r="D10" i="10" a="1"/>
  <c r="D10" i="10" s="1"/>
  <c r="K10" i="10" s="1"/>
  <c r="E10" i="10" a="1"/>
  <c r="E10" i="10" s="1"/>
  <c r="L10" i="10" s="1"/>
  <c r="F10" i="10" a="1"/>
  <c r="F10" i="10" s="1"/>
  <c r="M10" i="10" s="1"/>
  <c r="G10" i="10" a="1"/>
  <c r="G10" i="10" s="1"/>
  <c r="N10" i="10" s="1"/>
  <c r="H10" i="10" a="1"/>
  <c r="H10" i="10" s="1"/>
  <c r="O10" i="10" s="1"/>
  <c r="I10" i="10" a="1"/>
  <c r="I10" i="10"/>
  <c r="P10" i="10" s="1"/>
  <c r="D11" i="10" a="1"/>
  <c r="D11" i="10" s="1"/>
  <c r="K11" i="10" s="1"/>
  <c r="E11" i="10" a="1"/>
  <c r="E11" i="10" s="1"/>
  <c r="F11" i="10" a="1"/>
  <c r="F11" i="10" s="1"/>
  <c r="G11" i="10" a="1"/>
  <c r="G11" i="10" s="1"/>
  <c r="N11" i="10" s="1"/>
  <c r="H11" i="10" a="1"/>
  <c r="H11" i="10"/>
  <c r="O11" i="10" s="1"/>
  <c r="I11" i="10" a="1"/>
  <c r="I11" i="10"/>
  <c r="P11" i="10" s="1"/>
  <c r="D12" i="10" a="1"/>
  <c r="D12" i="10" s="1"/>
  <c r="K12" i="10" s="1"/>
  <c r="E12" i="10" a="1"/>
  <c r="E12" i="10"/>
  <c r="L12" i="10" s="1"/>
  <c r="F12" i="10" a="1"/>
  <c r="F12" i="10" s="1"/>
  <c r="M12" i="10" s="1"/>
  <c r="G12" i="10" a="1"/>
  <c r="G12" i="10"/>
  <c r="H12" i="10" a="1"/>
  <c r="H12" i="10" s="1"/>
  <c r="O12" i="10" s="1"/>
  <c r="I12" i="10" a="1"/>
  <c r="I12" i="10" s="1"/>
  <c r="P12" i="10" s="1"/>
  <c r="D13" i="10" a="1"/>
  <c r="D13" i="10" s="1"/>
  <c r="K13" i="10" s="1"/>
  <c r="E13" i="10" a="1"/>
  <c r="E13" i="10" s="1"/>
  <c r="F13" i="10" a="1"/>
  <c r="F13" i="10" s="1"/>
  <c r="G13" i="10" a="1"/>
  <c r="G13" i="10" s="1"/>
  <c r="H13" i="10" a="1"/>
  <c r="H13" i="10" s="1"/>
  <c r="O13" i="10" s="1"/>
  <c r="I13" i="10" a="1"/>
  <c r="I13" i="10" s="1"/>
  <c r="P13" i="10" s="1"/>
  <c r="D14" i="10" a="1"/>
  <c r="D14" i="10" s="1"/>
  <c r="K14" i="10" s="1"/>
  <c r="E14" i="10" a="1"/>
  <c r="E14" i="10"/>
  <c r="L14" i="10" s="1"/>
  <c r="F14" i="10" a="1"/>
  <c r="F14" i="10"/>
  <c r="M14" i="10" s="1"/>
  <c r="G14" i="10" a="1"/>
  <c r="G14" i="10"/>
  <c r="N14" i="10" s="1"/>
  <c r="H14" i="10" a="1"/>
  <c r="H14" i="10"/>
  <c r="O14" i="10" s="1"/>
  <c r="I14" i="10" a="1"/>
  <c r="I14" i="10" s="1"/>
  <c r="P14" i="10" s="1"/>
  <c r="D15" i="10" a="1"/>
  <c r="D15" i="10" s="1"/>
  <c r="K15" i="10" s="1"/>
  <c r="E15" i="10" a="1"/>
  <c r="E15" i="10" s="1"/>
  <c r="L15" i="10" s="1"/>
  <c r="F15" i="10" a="1"/>
  <c r="F15" i="10" s="1"/>
  <c r="M15" i="10" s="1"/>
  <c r="G15" i="10" a="1"/>
  <c r="G15" i="10" s="1"/>
  <c r="N15" i="10" s="1"/>
  <c r="H15" i="10" a="1"/>
  <c r="H15" i="10" s="1"/>
  <c r="O15" i="10" s="1"/>
  <c r="I15" i="10" a="1"/>
  <c r="I15" i="10" s="1"/>
  <c r="P15" i="10" s="1"/>
  <c r="D16" i="10" a="1"/>
  <c r="D16" i="10" s="1"/>
  <c r="K16" i="10" s="1"/>
  <c r="E16" i="10" a="1"/>
  <c r="E16" i="10" s="1"/>
  <c r="L16" i="10" s="1"/>
  <c r="F16" i="10" a="1"/>
  <c r="F16" i="10" s="1"/>
  <c r="M16" i="10" s="1"/>
  <c r="G16" i="10" a="1"/>
  <c r="G16" i="10"/>
  <c r="N16" i="10" s="1"/>
  <c r="H16" i="10" a="1"/>
  <c r="H16" i="10"/>
  <c r="O16" i="10" s="1"/>
  <c r="I16" i="10" a="1"/>
  <c r="I16" i="10"/>
  <c r="P16" i="10" s="1"/>
  <c r="D17" i="10" a="1"/>
  <c r="D17" i="10" s="1"/>
  <c r="K17" i="10" s="1"/>
  <c r="E17" i="10" a="1"/>
  <c r="E17" i="10" s="1"/>
  <c r="L17" i="10" s="1"/>
  <c r="F17" i="10" a="1"/>
  <c r="F17" i="10" s="1"/>
  <c r="M17" i="10" s="1"/>
  <c r="G17" i="10" a="1"/>
  <c r="G17" i="10" s="1"/>
  <c r="N17" i="10" s="1"/>
  <c r="H17" i="10" a="1"/>
  <c r="H17" i="10"/>
  <c r="I17" i="10" a="1"/>
  <c r="I17" i="10"/>
  <c r="P17" i="10" s="1"/>
  <c r="D18" i="10" a="1"/>
  <c r="D18" i="10" s="1"/>
  <c r="K18" i="10" s="1"/>
  <c r="E18" i="10" a="1"/>
  <c r="E18" i="10" s="1"/>
  <c r="L18" i="10" s="1"/>
  <c r="F18" i="10" a="1"/>
  <c r="F18" i="10" s="1"/>
  <c r="M18" i="10" s="1"/>
  <c r="G18" i="10" a="1"/>
  <c r="G18" i="10"/>
  <c r="H18" i="10" a="1"/>
  <c r="H18" i="10"/>
  <c r="O18" i="10" s="1"/>
  <c r="I18" i="10" a="1"/>
  <c r="I18" i="10" s="1"/>
  <c r="P18" i="10" s="1"/>
  <c r="D19" i="10" a="1"/>
  <c r="D19" i="10" s="1"/>
  <c r="K19" i="10" s="1"/>
  <c r="E19" i="10" a="1"/>
  <c r="E19" i="10" s="1"/>
  <c r="L19" i="10" s="1"/>
  <c r="F19" i="10" a="1"/>
  <c r="F19" i="10" s="1"/>
  <c r="M19" i="10" s="1"/>
  <c r="G19" i="10" a="1"/>
  <c r="G19" i="10" s="1"/>
  <c r="N19" i="10" s="1"/>
  <c r="H19" i="10" a="1"/>
  <c r="H19" i="10"/>
  <c r="O19" i="10" s="1"/>
  <c r="I19" i="10" a="1"/>
  <c r="I19" i="10"/>
  <c r="P19" i="10" s="1"/>
  <c r="D20" i="10" a="1"/>
  <c r="D20" i="10" s="1"/>
  <c r="K20" i="10" s="1"/>
  <c r="E20" i="10" a="1"/>
  <c r="E20" i="10"/>
  <c r="L20" i="10" s="1"/>
  <c r="F20" i="10" a="1"/>
  <c r="F20" i="10"/>
  <c r="M20" i="10" s="1"/>
  <c r="G20" i="10" a="1"/>
  <c r="G20" i="10" s="1"/>
  <c r="N20" i="10" s="1"/>
  <c r="H20" i="10" a="1"/>
  <c r="H20" i="10"/>
  <c r="O20" i="10" s="1"/>
  <c r="I20" i="10" a="1"/>
  <c r="I20" i="10"/>
  <c r="D21" i="10" a="1"/>
  <c r="D21" i="10" s="1"/>
  <c r="K21" i="10" s="1"/>
  <c r="E21" i="10" a="1"/>
  <c r="E21" i="10" s="1"/>
  <c r="L21" i="10" s="1"/>
  <c r="F21" i="10" a="1"/>
  <c r="F21" i="10" s="1"/>
  <c r="M21" i="10" s="1"/>
  <c r="G21" i="10" a="1"/>
  <c r="G21" i="10" s="1"/>
  <c r="N21" i="10" s="1"/>
  <c r="H21" i="10" a="1"/>
  <c r="H21" i="10"/>
  <c r="O21" i="10" s="1"/>
  <c r="I21" i="10" a="1"/>
  <c r="I21" i="10"/>
  <c r="P21" i="10" s="1"/>
  <c r="D22" i="10" a="1"/>
  <c r="D22" i="10" s="1"/>
  <c r="K22" i="10" s="1"/>
  <c r="E22" i="10" a="1"/>
  <c r="E22" i="10"/>
  <c r="L22" i="10" s="1"/>
  <c r="F22" i="10" a="1"/>
  <c r="F22" i="10"/>
  <c r="M22" i="10" s="1"/>
  <c r="G22" i="10" a="1"/>
  <c r="G22" i="10" s="1"/>
  <c r="N22" i="10" s="1"/>
  <c r="H22" i="10" a="1"/>
  <c r="H22" i="10"/>
  <c r="O22" i="10" s="1"/>
  <c r="I22" i="10" a="1"/>
  <c r="I22" i="10"/>
  <c r="P22" i="10" s="1"/>
  <c r="D23" i="10" a="1"/>
  <c r="D23" i="10" s="1"/>
  <c r="K23" i="10" s="1"/>
  <c r="E23" i="10" a="1"/>
  <c r="E23" i="10" s="1"/>
  <c r="F23" i="10" a="1"/>
  <c r="F23" i="10" s="1"/>
  <c r="G23" i="10" a="1"/>
  <c r="G23" i="10" s="1"/>
  <c r="N23" i="10" s="1"/>
  <c r="H23" i="10" a="1"/>
  <c r="H23" i="10"/>
  <c r="O23" i="10" s="1"/>
  <c r="I23" i="10" a="1"/>
  <c r="I23" i="10" s="1"/>
  <c r="P23" i="10" s="1"/>
  <c r="D24" i="10" a="1"/>
  <c r="D24" i="10" s="1"/>
  <c r="K24" i="10" s="1"/>
  <c r="E24" i="10" a="1"/>
  <c r="E24" i="10"/>
  <c r="L24" i="10" s="1"/>
  <c r="F24" i="10" a="1"/>
  <c r="F24" i="10"/>
  <c r="M24" i="10" s="1"/>
  <c r="G24" i="10" a="1"/>
  <c r="G24" i="10"/>
  <c r="N24" i="10" s="1"/>
  <c r="H24" i="10" a="1"/>
  <c r="H24" i="10"/>
  <c r="O24" i="10" s="1"/>
  <c r="I24" i="10" a="1"/>
  <c r="I24" i="10" s="1"/>
  <c r="P24" i="10" s="1"/>
  <c r="D25" i="10" a="1"/>
  <c r="D25" i="10" s="1"/>
  <c r="K25" i="10" s="1"/>
  <c r="E25" i="10" a="1"/>
  <c r="E25" i="10" s="1"/>
  <c r="L25" i="10" s="1"/>
  <c r="F25" i="10" a="1"/>
  <c r="F25" i="10" s="1"/>
  <c r="M25" i="10" s="1"/>
  <c r="G25" i="10" a="1"/>
  <c r="G25" i="10" s="1"/>
  <c r="N25" i="10" s="1"/>
  <c r="H25" i="10" a="1"/>
  <c r="H25" i="10" s="1"/>
  <c r="O25" i="10" s="1"/>
  <c r="I25" i="10" a="1"/>
  <c r="I25" i="10"/>
  <c r="P25" i="10" s="1"/>
  <c r="D26" i="10" a="1"/>
  <c r="D26" i="10" s="1"/>
  <c r="K26" i="10" s="1"/>
  <c r="E26" i="10" a="1"/>
  <c r="E26" i="10"/>
  <c r="L26" i="10" s="1"/>
  <c r="F26" i="10" a="1"/>
  <c r="F26" i="10" s="1"/>
  <c r="M26" i="10" s="1"/>
  <c r="G26" i="10" a="1"/>
  <c r="G26" i="10" s="1"/>
  <c r="N26" i="10" s="1"/>
  <c r="H26" i="10" a="1"/>
  <c r="H26" i="10"/>
  <c r="O26" i="10" s="1"/>
  <c r="I26" i="10" a="1"/>
  <c r="I26" i="10"/>
  <c r="P26" i="10" s="1"/>
  <c r="D27" i="10" a="1"/>
  <c r="D27" i="10" s="1"/>
  <c r="K27" i="10" s="1"/>
  <c r="E27" i="10" a="1"/>
  <c r="E27" i="10" s="1"/>
  <c r="L27" i="10" s="1"/>
  <c r="F27" i="10" a="1"/>
  <c r="F27" i="10" s="1"/>
  <c r="M27" i="10" s="1"/>
  <c r="G27" i="10" a="1"/>
  <c r="G27" i="10" s="1"/>
  <c r="N27" i="10" s="1"/>
  <c r="H27" i="10" a="1"/>
  <c r="H27" i="10" s="1"/>
  <c r="O27" i="10" s="1"/>
  <c r="I27" i="10" a="1"/>
  <c r="I27" i="10"/>
  <c r="D28" i="10" a="1"/>
  <c r="D28" i="10" s="1"/>
  <c r="K28" i="10" s="1"/>
  <c r="E28" i="10" a="1"/>
  <c r="E28" i="10" s="1"/>
  <c r="L28" i="10" s="1"/>
  <c r="F28" i="10" a="1"/>
  <c r="F28" i="10"/>
  <c r="M28" i="10" s="1"/>
  <c r="G28" i="10" a="1"/>
  <c r="G28" i="10"/>
  <c r="N28" i="10" s="1"/>
  <c r="H28" i="10" a="1"/>
  <c r="H28" i="10" s="1"/>
  <c r="O28" i="10" s="1"/>
  <c r="I28" i="10" a="1"/>
  <c r="I28" i="10" s="1"/>
  <c r="P28" i="10" s="1"/>
  <c r="D29" i="10" a="1"/>
  <c r="D29" i="10" s="1"/>
  <c r="K29" i="10" s="1"/>
  <c r="E29" i="10" a="1"/>
  <c r="E29" i="10" s="1"/>
  <c r="L29" i="10" s="1"/>
  <c r="F29" i="10" a="1"/>
  <c r="F29" i="10" s="1"/>
  <c r="M29" i="10" s="1"/>
  <c r="G29" i="10" a="1"/>
  <c r="G29" i="10" s="1"/>
  <c r="N29" i="10" s="1"/>
  <c r="H29" i="10" a="1"/>
  <c r="H29" i="10"/>
  <c r="O29" i="10" s="1"/>
  <c r="I29" i="10" a="1"/>
  <c r="I29" i="10"/>
  <c r="P29" i="10" s="1"/>
  <c r="D30" i="10" a="1"/>
  <c r="D30" i="10" s="1"/>
  <c r="E30" i="10" a="1"/>
  <c r="E30" i="10" s="1"/>
  <c r="L30" i="10" s="1"/>
  <c r="F30" i="10" a="1"/>
  <c r="F30" i="10"/>
  <c r="M30" i="10" s="1"/>
  <c r="G30" i="10" a="1"/>
  <c r="G30" i="10"/>
  <c r="N30" i="10" s="1"/>
  <c r="H30" i="10" a="1"/>
  <c r="H30" i="10" s="1"/>
  <c r="O30" i="10" s="1"/>
  <c r="I30" i="10" a="1"/>
  <c r="I30" i="10" s="1"/>
  <c r="P30" i="10" s="1"/>
  <c r="D31" i="10" a="1"/>
  <c r="D31" i="10" s="1"/>
  <c r="K31" i="10" s="1"/>
  <c r="E31" i="10" a="1"/>
  <c r="E31" i="10" s="1"/>
  <c r="L31" i="10" s="1"/>
  <c r="F31" i="10" a="1"/>
  <c r="F31" i="10" s="1"/>
  <c r="M31" i="10" s="1"/>
  <c r="G31" i="10" a="1"/>
  <c r="G31" i="10" s="1"/>
  <c r="H31" i="10" a="1"/>
  <c r="H31" i="10" s="1"/>
  <c r="O31" i="10" s="1"/>
  <c r="I31" i="10" a="1"/>
  <c r="I31" i="10"/>
  <c r="D32" i="10" a="1"/>
  <c r="D32" i="10" s="1"/>
  <c r="E32" i="10" a="1"/>
  <c r="E32" i="10"/>
  <c r="L32" i="10" s="1"/>
  <c r="F32" i="10" a="1"/>
  <c r="F32" i="10"/>
  <c r="M32" i="10" s="1"/>
  <c r="G32" i="10" a="1"/>
  <c r="G32" i="10" s="1"/>
  <c r="N32" i="10" s="1"/>
  <c r="H32" i="10" a="1"/>
  <c r="H32" i="10"/>
  <c r="I32" i="10" a="1"/>
  <c r="I32" i="10"/>
  <c r="P32" i="10" s="1"/>
  <c r="D33" i="10" a="1"/>
  <c r="D33" i="10" s="1"/>
  <c r="E33" i="10" a="1"/>
  <c r="E33" i="10" s="1"/>
  <c r="L33" i="10" s="1"/>
  <c r="F33" i="10" a="1"/>
  <c r="F33" i="10" s="1"/>
  <c r="M33" i="10" s="1"/>
  <c r="G33" i="10" a="1"/>
  <c r="G33" i="10" s="1"/>
  <c r="N33" i="10" s="1"/>
  <c r="H33" i="10" a="1"/>
  <c r="H33" i="10"/>
  <c r="O33" i="10" s="1"/>
  <c r="I33" i="10" a="1"/>
  <c r="I33" i="10" s="1"/>
  <c r="P33" i="10" s="1"/>
  <c r="D34" i="10" a="1"/>
  <c r="D34" i="10" s="1"/>
  <c r="E34" i="10" a="1"/>
  <c r="E34" i="10" s="1"/>
  <c r="L34" i="10" s="1"/>
  <c r="F34" i="10" a="1"/>
  <c r="F34" i="10"/>
  <c r="M34" i="10" s="1"/>
  <c r="G34" i="10" a="1"/>
  <c r="G34" i="10"/>
  <c r="N34" i="10" s="1"/>
  <c r="H34" i="10" a="1"/>
  <c r="H34" i="10"/>
  <c r="O34" i="10" s="1"/>
  <c r="I34" i="10" a="1"/>
  <c r="I34" i="10"/>
  <c r="P34" i="10" s="1"/>
  <c r="D35" i="10" a="1"/>
  <c r="D35" i="10" s="1"/>
  <c r="K35" i="10" s="1"/>
  <c r="E35" i="10" a="1"/>
  <c r="E35" i="10" s="1"/>
  <c r="F35" i="10" a="1"/>
  <c r="F35" i="10" s="1"/>
  <c r="M35" i="10" s="1"/>
  <c r="G35" i="10" a="1"/>
  <c r="G35" i="10" s="1"/>
  <c r="N35" i="10" s="1"/>
  <c r="H35" i="10" a="1"/>
  <c r="H35" i="10"/>
  <c r="O35" i="10" s="1"/>
  <c r="I35" i="10" a="1"/>
  <c r="I35" i="10" s="1"/>
  <c r="P35" i="10" s="1"/>
  <c r="D36" i="10" a="1"/>
  <c r="D36" i="10" s="1"/>
  <c r="K36" i="10" s="1"/>
  <c r="E36" i="10" a="1"/>
  <c r="E36" i="10"/>
  <c r="L36" i="10" s="1"/>
  <c r="F36" i="10" a="1"/>
  <c r="F36" i="10" s="1"/>
  <c r="M36" i="10" s="1"/>
  <c r="G36" i="10" a="1"/>
  <c r="G36" i="10" s="1"/>
  <c r="N36" i="10" s="1"/>
  <c r="H36" i="10" a="1"/>
  <c r="H36" i="10"/>
  <c r="I36" i="10" a="1"/>
  <c r="I36" i="10"/>
  <c r="D37" i="10" a="1"/>
  <c r="D37" i="10" s="1"/>
  <c r="K37" i="10" s="1"/>
  <c r="E37" i="10" a="1"/>
  <c r="E37" i="10" s="1"/>
  <c r="L37" i="10" s="1"/>
  <c r="F37" i="10" a="1"/>
  <c r="F37" i="10" s="1"/>
  <c r="M37" i="10" s="1"/>
  <c r="G37" i="10" a="1"/>
  <c r="G37" i="10" s="1"/>
  <c r="N37" i="10" s="1"/>
  <c r="H37" i="10" a="1"/>
  <c r="H37" i="10"/>
  <c r="O37" i="10" s="1"/>
  <c r="I37" i="10" a="1"/>
  <c r="I37" i="10"/>
  <c r="P37" i="10" s="1"/>
  <c r="D38" i="10" a="1"/>
  <c r="D38" i="10" s="1"/>
  <c r="E38" i="10" a="1"/>
  <c r="E38" i="10"/>
  <c r="L38" i="10" s="1"/>
  <c r="F38" i="10" a="1"/>
  <c r="F38" i="10" s="1"/>
  <c r="M38" i="10" s="1"/>
  <c r="G38" i="10" a="1"/>
  <c r="G38" i="10" s="1"/>
  <c r="N38" i="10" s="1"/>
  <c r="H38" i="10" a="1"/>
  <c r="H38" i="10"/>
  <c r="O38" i="10" s="1"/>
  <c r="I38" i="10" a="1"/>
  <c r="I38" i="10" s="1"/>
  <c r="P38" i="10" s="1"/>
  <c r="D39" i="10" a="1"/>
  <c r="D39" i="10" s="1"/>
  <c r="K39" i="10" s="1"/>
  <c r="E39" i="10" a="1"/>
  <c r="E39" i="10" s="1"/>
  <c r="L39" i="10" s="1"/>
  <c r="F39" i="10" a="1"/>
  <c r="F39" i="10" s="1"/>
  <c r="M39" i="10" s="1"/>
  <c r="G39" i="10" a="1"/>
  <c r="G39" i="10" s="1"/>
  <c r="N39" i="10" s="1"/>
  <c r="H39" i="10" a="1"/>
  <c r="H39" i="10"/>
  <c r="O39" i="10" s="1"/>
  <c r="I39" i="10" a="1"/>
  <c r="I39" i="10"/>
  <c r="P39" i="10" s="1"/>
  <c r="D40" i="10" a="1"/>
  <c r="D40" i="10" s="1"/>
  <c r="E40" i="10" a="1"/>
  <c r="E40" i="10" s="1"/>
  <c r="L40" i="10" s="1"/>
  <c r="F40" i="10" a="1"/>
  <c r="F40" i="10"/>
  <c r="M40" i="10" s="1"/>
  <c r="G40" i="10" a="1"/>
  <c r="G40" i="10"/>
  <c r="N40" i="10" s="1"/>
  <c r="H40" i="10" a="1"/>
  <c r="H40" i="10" s="1"/>
  <c r="O40" i="10" s="1"/>
  <c r="I40" i="10" a="1"/>
  <c r="I40" i="10"/>
  <c r="P40" i="10" s="1"/>
  <c r="D41" i="10" a="1"/>
  <c r="D41" i="10" s="1"/>
  <c r="K41" i="10" s="1"/>
  <c r="E41" i="10" a="1"/>
  <c r="E41" i="10" s="1"/>
  <c r="F41" i="10" a="1"/>
  <c r="F41" i="10" s="1"/>
  <c r="M41" i="10" s="1"/>
  <c r="G41" i="10" a="1"/>
  <c r="G41" i="10" s="1"/>
  <c r="H41" i="10" a="1"/>
  <c r="H41" i="10" s="1"/>
  <c r="O41" i="10" s="1"/>
  <c r="I41" i="10" a="1"/>
  <c r="I41" i="10"/>
  <c r="D42" i="10" a="1"/>
  <c r="D42" i="10" s="1"/>
  <c r="K42" i="10" s="1"/>
  <c r="E42" i="10" a="1"/>
  <c r="E42" i="10"/>
  <c r="F42" i="10" a="1"/>
  <c r="F42" i="10"/>
  <c r="G42" i="10" a="1"/>
  <c r="G42" i="10"/>
  <c r="N42" i="10" s="1"/>
  <c r="H42" i="10" a="1"/>
  <c r="H42" i="10" s="1"/>
  <c r="O42" i="10" s="1"/>
  <c r="I42" i="10" a="1"/>
  <c r="I42" i="10"/>
  <c r="P42" i="10" s="1"/>
  <c r="D43" i="10" a="1"/>
  <c r="D43" i="10" s="1"/>
  <c r="K43" i="10" s="1"/>
  <c r="E43" i="10" a="1"/>
  <c r="E43" i="10" s="1"/>
  <c r="L43" i="10" s="1"/>
  <c r="F43" i="10" a="1"/>
  <c r="F43" i="10" s="1"/>
  <c r="M43" i="10" s="1"/>
  <c r="G43" i="10" a="1"/>
  <c r="G43" i="10" s="1"/>
  <c r="N43" i="10" s="1"/>
  <c r="H43" i="10" a="1"/>
  <c r="H43" i="10" s="1"/>
  <c r="O43" i="10" s="1"/>
  <c r="I43" i="10" a="1"/>
  <c r="I43" i="10"/>
  <c r="P43" i="10" s="1"/>
  <c r="D44" i="10" a="1"/>
  <c r="D44" i="10" s="1"/>
  <c r="K44" i="10" s="1"/>
  <c r="E44" i="10" a="1"/>
  <c r="E44" i="10" s="1"/>
  <c r="L44" i="10" s="1"/>
  <c r="F44" i="10" a="1"/>
  <c r="F44" i="10"/>
  <c r="M44" i="10" s="1"/>
  <c r="G44" i="10" a="1"/>
  <c r="G44" i="10"/>
  <c r="N44" i="10" s="1"/>
  <c r="H44" i="10" a="1"/>
  <c r="H44" i="10"/>
  <c r="O44" i="10" s="1"/>
  <c r="I44" i="10" a="1"/>
  <c r="I44" i="10"/>
  <c r="P44" i="10" s="1"/>
  <c r="D45" i="10" a="1"/>
  <c r="D45" i="10" s="1"/>
  <c r="E45" i="10" a="1"/>
  <c r="E45" i="10" s="1"/>
  <c r="L45" i="10" s="1"/>
  <c r="F45" i="10" a="1"/>
  <c r="F45" i="10" s="1"/>
  <c r="M45" i="10" s="1"/>
  <c r="G45" i="10" a="1"/>
  <c r="G45" i="10" s="1"/>
  <c r="N45" i="10" s="1"/>
  <c r="H45" i="10" a="1"/>
  <c r="H45" i="10"/>
  <c r="O45" i="10" s="1"/>
  <c r="I45" i="10" a="1"/>
  <c r="I45" i="10" s="1"/>
  <c r="P45" i="10" s="1"/>
  <c r="D46" i="10" a="1"/>
  <c r="D46" i="10" s="1"/>
  <c r="E46" i="10" a="1"/>
  <c r="E46" i="10" s="1"/>
  <c r="L46" i="10" s="1"/>
  <c r="F46" i="10" a="1"/>
  <c r="F46" i="10"/>
  <c r="G46" i="10" a="1"/>
  <c r="G46" i="10" s="1"/>
  <c r="N46" i="10" s="1"/>
  <c r="H46" i="10" a="1"/>
  <c r="H46" i="10" s="1"/>
  <c r="O46" i="10" s="1"/>
  <c r="I46" i="10" a="1"/>
  <c r="I46" i="10"/>
  <c r="D47" i="10" a="1"/>
  <c r="D47" i="10" s="1"/>
  <c r="K47" i="10" s="1"/>
  <c r="E47" i="10" a="1"/>
  <c r="E47" i="10" s="1"/>
  <c r="F47" i="10" a="1"/>
  <c r="F47" i="10" s="1"/>
  <c r="G47" i="10" a="1"/>
  <c r="G47" i="10" s="1"/>
  <c r="N47" i="10" s="1"/>
  <c r="H47" i="10" a="1"/>
  <c r="H47" i="10"/>
  <c r="O47" i="10" s="1"/>
  <c r="I47" i="10" a="1"/>
  <c r="I47" i="10"/>
  <c r="P47" i="10" s="1"/>
  <c r="D48" i="10" a="1"/>
  <c r="D48" i="10" s="1"/>
  <c r="E48" i="10" a="1"/>
  <c r="E48" i="10"/>
  <c r="L48" i="10" s="1"/>
  <c r="F48" i="10" a="1"/>
  <c r="F48" i="10"/>
  <c r="M48" i="10" s="1"/>
  <c r="G48" i="10" a="1"/>
  <c r="G48" i="10" s="1"/>
  <c r="N48" i="10" s="1"/>
  <c r="H48" i="10" a="1"/>
  <c r="H48" i="10" s="1"/>
  <c r="O48" i="10" s="1"/>
  <c r="I48" i="10" a="1"/>
  <c r="I48" i="10"/>
  <c r="P48" i="10" s="1"/>
  <c r="D49" i="10" a="1"/>
  <c r="D49" i="10" s="1"/>
  <c r="K49" i="10" s="1"/>
  <c r="E49" i="10" a="1"/>
  <c r="E49" i="10" s="1"/>
  <c r="L49" i="10" s="1"/>
  <c r="F49" i="10" a="1"/>
  <c r="F49" i="10" s="1"/>
  <c r="M49" i="10" s="1"/>
  <c r="G49" i="10" a="1"/>
  <c r="G49" i="10" s="1"/>
  <c r="N49" i="10" s="1"/>
  <c r="H49" i="10" a="1"/>
  <c r="H49" i="10"/>
  <c r="O49" i="10" s="1"/>
  <c r="I49" i="10" a="1"/>
  <c r="I49" i="10"/>
  <c r="P49" i="10" s="1"/>
  <c r="G8" i="16"/>
  <c r="F8" i="16" s="1"/>
  <c r="A8" i="10" a="1"/>
  <c r="A8" i="10" s="1"/>
  <c r="F8" i="10" s="1" a="1"/>
  <c r="F8" i="10" s="1"/>
  <c r="M8" i="10" s="1"/>
  <c r="S19" i="10"/>
  <c r="S18" i="10"/>
  <c r="S17" i="10"/>
  <c r="S16" i="10"/>
  <c r="S15" i="10"/>
  <c r="S14" i="10"/>
  <c r="S13" i="10"/>
  <c r="S12" i="10"/>
  <c r="S11" i="10"/>
  <c r="S10" i="10"/>
  <c r="S9" i="10"/>
  <c r="S8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G17" i="8"/>
  <c r="F17" i="8" s="1"/>
  <c r="G17" i="13"/>
  <c r="F17" i="13" s="1"/>
  <c r="G17" i="14"/>
  <c r="F17" i="14" s="1"/>
  <c r="G17" i="15"/>
  <c r="F17" i="15" s="1"/>
  <c r="G17" i="16"/>
  <c r="F17" i="16" s="1"/>
  <c r="G17" i="17"/>
  <c r="F17" i="17"/>
  <c r="G14" i="8"/>
  <c r="G13" i="8"/>
  <c r="G12" i="8"/>
  <c r="G11" i="8"/>
  <c r="G10" i="8"/>
  <c r="G14" i="13"/>
  <c r="F14" i="13" s="1"/>
  <c r="G13" i="13"/>
  <c r="G12" i="13"/>
  <c r="G11" i="13"/>
  <c r="G10" i="13"/>
  <c r="F10" i="13"/>
  <c r="G14" i="14"/>
  <c r="F14" i="14"/>
  <c r="G13" i="14"/>
  <c r="F13" i="14"/>
  <c r="G12" i="14"/>
  <c r="F12" i="14"/>
  <c r="G11" i="14"/>
  <c r="F11" i="14" s="1"/>
  <c r="G10" i="14"/>
  <c r="F10" i="14" s="1"/>
  <c r="G14" i="15"/>
  <c r="F14" i="15" s="1"/>
  <c r="G13" i="15"/>
  <c r="G12" i="15"/>
  <c r="F12" i="15" s="1"/>
  <c r="G11" i="15"/>
  <c r="G10" i="15"/>
  <c r="G14" i="16"/>
  <c r="F14" i="16" s="1"/>
  <c r="G13" i="16"/>
  <c r="F13" i="16" s="1"/>
  <c r="G12" i="16"/>
  <c r="F12" i="16" s="1"/>
  <c r="G11" i="16"/>
  <c r="G10" i="16"/>
  <c r="F10" i="16" s="1"/>
  <c r="G14" i="17"/>
  <c r="F14" i="17" s="1"/>
  <c r="G13" i="17"/>
  <c r="F13" i="17" s="1"/>
  <c r="G12" i="17"/>
  <c r="F12" i="17"/>
  <c r="G11" i="17"/>
  <c r="F11" i="17" s="1"/>
  <c r="G10" i="17"/>
  <c r="F10" i="17"/>
  <c r="G20" i="8"/>
  <c r="G19" i="8"/>
  <c r="G18" i="8"/>
  <c r="G16" i="8"/>
  <c r="G15" i="8"/>
  <c r="G20" i="13"/>
  <c r="G19" i="13"/>
  <c r="G18" i="13"/>
  <c r="G16" i="13"/>
  <c r="G15" i="13"/>
  <c r="F15" i="13" s="1"/>
  <c r="G20" i="14"/>
  <c r="F20" i="14" s="1"/>
  <c r="G19" i="14"/>
  <c r="F19" i="14"/>
  <c r="G18" i="14"/>
  <c r="F18" i="14" s="1"/>
  <c r="G16" i="14"/>
  <c r="F16" i="14" s="1"/>
  <c r="G15" i="14"/>
  <c r="F15" i="14" s="1"/>
  <c r="G20" i="15"/>
  <c r="G19" i="15"/>
  <c r="G18" i="15"/>
  <c r="F18" i="15" s="1"/>
  <c r="G16" i="15"/>
  <c r="F16" i="15" s="1"/>
  <c r="G15" i="15"/>
  <c r="G20" i="16"/>
  <c r="G19" i="16"/>
  <c r="G18" i="16"/>
  <c r="G16" i="16"/>
  <c r="F16" i="16" s="1"/>
  <c r="G15" i="16"/>
  <c r="G20" i="17"/>
  <c r="G19" i="17"/>
  <c r="G18" i="17"/>
  <c r="G16" i="17"/>
  <c r="G15" i="17"/>
  <c r="F15" i="17" s="1"/>
  <c r="G6" i="17"/>
  <c r="G7" i="17"/>
  <c r="G8" i="17"/>
  <c r="G9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C3" i="17"/>
  <c r="F18" i="17" s="1"/>
  <c r="G6" i="16"/>
  <c r="G7" i="16"/>
  <c r="G9" i="16"/>
  <c r="G21" i="16"/>
  <c r="G22" i="16"/>
  <c r="G23" i="16"/>
  <c r="G24" i="16"/>
  <c r="G25" i="16"/>
  <c r="G26" i="16"/>
  <c r="G27" i="16"/>
  <c r="G28" i="16"/>
  <c r="G29" i="16"/>
  <c r="F29" i="16" s="1"/>
  <c r="G30" i="16"/>
  <c r="F30" i="16" s="1"/>
  <c r="G31" i="16"/>
  <c r="G32" i="16"/>
  <c r="G33" i="16"/>
  <c r="G34" i="16"/>
  <c r="G35" i="16"/>
  <c r="G7" i="15"/>
  <c r="G8" i="15"/>
  <c r="G9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6" i="15"/>
  <c r="C3" i="16"/>
  <c r="F26" i="16" s="1"/>
  <c r="G7" i="13"/>
  <c r="G8" i="13"/>
  <c r="G9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F31" i="13"/>
  <c r="G7" i="8"/>
  <c r="F7" i="8" s="1"/>
  <c r="G8" i="8"/>
  <c r="G9" i="8"/>
  <c r="G21" i="8"/>
  <c r="G22" i="8"/>
  <c r="F22" i="8" s="1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6" i="8"/>
  <c r="G6" i="13"/>
  <c r="G7" i="14"/>
  <c r="G8" i="14"/>
  <c r="G9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6" i="14"/>
  <c r="C3" i="15"/>
  <c r="C3" i="14"/>
  <c r="C3" i="13"/>
  <c r="F16" i="13" s="1"/>
  <c r="C3" i="8"/>
  <c r="D48" i="17"/>
  <c r="C48" i="17"/>
  <c r="D47" i="17"/>
  <c r="C47" i="17"/>
  <c r="D46" i="17"/>
  <c r="C46" i="17"/>
  <c r="D45" i="17"/>
  <c r="C45" i="17"/>
  <c r="D44" i="17"/>
  <c r="C44" i="17"/>
  <c r="D43" i="17"/>
  <c r="C43" i="17"/>
  <c r="D42" i="17"/>
  <c r="C42" i="17"/>
  <c r="D41" i="17"/>
  <c r="C41" i="17"/>
  <c r="D40" i="17"/>
  <c r="C40" i="17"/>
  <c r="D39" i="17"/>
  <c r="C39" i="17"/>
  <c r="D38" i="17"/>
  <c r="C38" i="17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48" i="13"/>
  <c r="C48" i="13"/>
  <c r="D47" i="13"/>
  <c r="C47" i="13"/>
  <c r="D46" i="13"/>
  <c r="C46" i="13"/>
  <c r="D45" i="13"/>
  <c r="C45" i="13"/>
  <c r="D44" i="13"/>
  <c r="C44" i="13"/>
  <c r="D43" i="13"/>
  <c r="C43" i="13"/>
  <c r="D42" i="13"/>
  <c r="C42" i="13"/>
  <c r="D41" i="13"/>
  <c r="C41" i="13"/>
  <c r="D40" i="13"/>
  <c r="C40" i="13"/>
  <c r="D39" i="13"/>
  <c r="C39" i="13"/>
  <c r="D38" i="13"/>
  <c r="C38" i="13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22" i="10"/>
  <c r="S21" i="10"/>
  <c r="S20" i="10"/>
  <c r="E33" i="5"/>
  <c r="D33" i="5"/>
  <c r="C33" i="5"/>
  <c r="D29" i="5"/>
  <c r="D28" i="5"/>
  <c r="D38" i="5"/>
  <c r="D37" i="5"/>
  <c r="D36" i="5"/>
  <c r="D35" i="5"/>
  <c r="D34" i="5"/>
  <c r="D32" i="5"/>
  <c r="D31" i="5"/>
  <c r="D30" i="5"/>
  <c r="S8" i="5"/>
  <c r="E29" i="5"/>
  <c r="E30" i="5"/>
  <c r="E31" i="5"/>
  <c r="E34" i="5"/>
  <c r="E35" i="5"/>
  <c r="E36" i="5"/>
  <c r="E38" i="5"/>
  <c r="E28" i="5"/>
  <c r="Q8" i="5"/>
  <c r="T8" i="5" s="1"/>
  <c r="C29" i="5"/>
  <c r="C30" i="5"/>
  <c r="C34" i="5"/>
  <c r="C35" i="5"/>
  <c r="C36" i="5"/>
  <c r="C37" i="5"/>
  <c r="C3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Q9" i="5"/>
  <c r="T9" i="5" s="1"/>
  <c r="Q10" i="5"/>
  <c r="T10" i="5" s="1"/>
  <c r="E37" i="5" s="1"/>
  <c r="Q11" i="5"/>
  <c r="T11" i="5" s="1"/>
  <c r="Q12" i="5"/>
  <c r="T12" i="5" s="1"/>
  <c r="Q13" i="5"/>
  <c r="T13" i="5" s="1"/>
  <c r="Q14" i="5"/>
  <c r="T14" i="5" s="1"/>
  <c r="Q15" i="5"/>
  <c r="T15" i="5" s="1"/>
  <c r="Q16" i="5"/>
  <c r="T16" i="5" s="1"/>
  <c r="Q17" i="5"/>
  <c r="T17" i="5" s="1"/>
  <c r="Q18" i="5"/>
  <c r="T18" i="5" s="1"/>
  <c r="Q19" i="5"/>
  <c r="T19" i="5" s="1"/>
  <c r="Q20" i="5"/>
  <c r="T20" i="5" s="1"/>
  <c r="Q21" i="5"/>
  <c r="T21" i="5" s="1"/>
  <c r="Q22" i="5"/>
  <c r="T22" i="5" s="1"/>
  <c r="Q23" i="5"/>
  <c r="T23" i="5" s="1"/>
  <c r="Q24" i="5"/>
  <c r="T24" i="5" s="1"/>
  <c r="Q25" i="5"/>
  <c r="T25" i="5" s="1"/>
  <c r="J8" i="5"/>
  <c r="J15" i="5"/>
  <c r="J16" i="5"/>
  <c r="J17" i="5"/>
  <c r="J18" i="5"/>
  <c r="J19" i="5"/>
  <c r="J20" i="5"/>
  <c r="J21" i="5"/>
  <c r="J9" i="5"/>
  <c r="C31" i="5" s="1"/>
  <c r="J10" i="5"/>
  <c r="J11" i="5"/>
  <c r="J12" i="5"/>
  <c r="J13" i="5"/>
  <c r="J14" i="5"/>
  <c r="J22" i="5"/>
  <c r="J23" i="5"/>
  <c r="J24" i="5"/>
  <c r="J25" i="5"/>
  <c r="Q35" i="10" l="1"/>
  <c r="T35" i="10" s="1"/>
  <c r="Q18" i="10"/>
  <c r="T18" i="10" s="1"/>
  <c r="Q47" i="10"/>
  <c r="T47" i="10" s="1"/>
  <c r="J45" i="10"/>
  <c r="Q39" i="10"/>
  <c r="T39" i="10" s="1"/>
  <c r="Q37" i="10"/>
  <c r="T37" i="10" s="1"/>
  <c r="J34" i="10"/>
  <c r="Q49" i="10"/>
  <c r="T49" i="10" s="1"/>
  <c r="Q44" i="10"/>
  <c r="T44" i="10" s="1"/>
  <c r="Q11" i="10"/>
  <c r="T11" i="10" s="1"/>
  <c r="Q12" i="10"/>
  <c r="T12" i="10" s="1"/>
  <c r="Q21" i="10"/>
  <c r="T21" i="10" s="1"/>
  <c r="Q31" i="10"/>
  <c r="T31" i="10" s="1"/>
  <c r="J33" i="10"/>
  <c r="J46" i="10"/>
  <c r="J40" i="10"/>
  <c r="Q27" i="10"/>
  <c r="T27" i="10" s="1"/>
  <c r="Q28" i="10"/>
  <c r="T28" i="10" s="1"/>
  <c r="Q43" i="10"/>
  <c r="T43" i="10" s="1"/>
  <c r="J48" i="10"/>
  <c r="Q20" i="10"/>
  <c r="T20" i="10" s="1"/>
  <c r="J26" i="10"/>
  <c r="J28" i="10"/>
  <c r="Q23" i="10"/>
  <c r="T23" i="10" s="1"/>
  <c r="J30" i="10"/>
  <c r="K30" i="10"/>
  <c r="Q30" i="10" s="1"/>
  <c r="T30" i="10" s="1"/>
  <c r="J32" i="10"/>
  <c r="K32" i="10"/>
  <c r="J38" i="10"/>
  <c r="K38" i="10"/>
  <c r="Q38" i="10" s="1"/>
  <c r="T38" i="10" s="1"/>
  <c r="Q24" i="10"/>
  <c r="T24" i="10" s="1"/>
  <c r="J36" i="10"/>
  <c r="Q32" i="10"/>
  <c r="T32" i="10" s="1"/>
  <c r="K48" i="10"/>
  <c r="Q48" i="10" s="1"/>
  <c r="T48" i="10" s="1"/>
  <c r="K40" i="10"/>
  <c r="Q40" i="10" s="1"/>
  <c r="T40" i="10" s="1"/>
  <c r="Q19" i="10"/>
  <c r="T19" i="10" s="1"/>
  <c r="J42" i="10"/>
  <c r="Q42" i="10"/>
  <c r="T42" i="10" s="1"/>
  <c r="Q26" i="10"/>
  <c r="T26" i="10" s="1"/>
  <c r="Q14" i="10"/>
  <c r="T14" i="10" s="1"/>
  <c r="Q10" i="10"/>
  <c r="T10" i="10" s="1"/>
  <c r="Q15" i="10"/>
  <c r="T15" i="10" s="1"/>
  <c r="K46" i="10"/>
  <c r="Q46" i="10" s="1"/>
  <c r="T46" i="10" s="1"/>
  <c r="K34" i="10"/>
  <c r="Q34" i="10" s="1"/>
  <c r="T34" i="10" s="1"/>
  <c r="J44" i="10"/>
  <c r="Q16" i="10"/>
  <c r="T16" i="10" s="1"/>
  <c r="Q29" i="10"/>
  <c r="T29" i="10" s="1"/>
  <c r="Q25" i="10"/>
  <c r="T25" i="10" s="1"/>
  <c r="Q17" i="10"/>
  <c r="T17" i="10" s="1"/>
  <c r="Q9" i="10"/>
  <c r="T9" i="10" s="1"/>
  <c r="Q41" i="10"/>
  <c r="T41" i="10" s="1"/>
  <c r="Q13" i="10"/>
  <c r="T13" i="10" s="1"/>
  <c r="K45" i="10"/>
  <c r="Q45" i="10" s="1"/>
  <c r="T45" i="10" s="1"/>
  <c r="K33" i="10"/>
  <c r="Q33" i="10" s="1"/>
  <c r="T33" i="10" s="1"/>
  <c r="Q22" i="10"/>
  <c r="T22" i="10" s="1"/>
  <c r="Q36" i="10"/>
  <c r="T36" i="10" s="1"/>
  <c r="J35" i="10"/>
  <c r="J49" i="10"/>
  <c r="J27" i="10"/>
  <c r="J41" i="10"/>
  <c r="J29" i="10"/>
  <c r="J43" i="10"/>
  <c r="J31" i="10"/>
  <c r="J47" i="10"/>
  <c r="J37" i="10"/>
  <c r="J39" i="10"/>
  <c r="J24" i="10"/>
  <c r="E8" i="10" a="1"/>
  <c r="E8" i="10" s="1"/>
  <c r="L8" i="10" s="1"/>
  <c r="Q8" i="10" s="1"/>
  <c r="T8" i="10" s="1"/>
  <c r="H8" i="10" a="1"/>
  <c r="H8" i="10" s="1"/>
  <c r="O8" i="10" s="1"/>
  <c r="G8" i="10" a="1"/>
  <c r="G8" i="10" s="1"/>
  <c r="N8" i="10" s="1"/>
  <c r="J25" i="10"/>
  <c r="J19" i="10"/>
  <c r="J18" i="10"/>
  <c r="J23" i="10"/>
  <c r="J22" i="10"/>
  <c r="J21" i="10"/>
  <c r="J16" i="10"/>
  <c r="J20" i="10"/>
  <c r="J17" i="10"/>
  <c r="J14" i="10"/>
  <c r="J13" i="10"/>
  <c r="J11" i="10"/>
  <c r="J12" i="10"/>
  <c r="J15" i="10"/>
  <c r="F7" i="13"/>
  <c r="F20" i="15"/>
  <c r="F19" i="16"/>
  <c r="F30" i="13"/>
  <c r="F11" i="13"/>
  <c r="F34" i="8"/>
  <c r="F29" i="13"/>
  <c r="F35" i="15"/>
  <c r="F12" i="13"/>
  <c r="F27" i="13"/>
  <c r="F11" i="16"/>
  <c r="F26" i="13"/>
  <c r="F13" i="13"/>
  <c r="F16" i="17"/>
  <c r="F24" i="13"/>
  <c r="F18" i="13"/>
  <c r="F19" i="13"/>
  <c r="F10" i="15"/>
  <c r="F10" i="8"/>
  <c r="F20" i="13"/>
  <c r="F11" i="15"/>
  <c r="F11" i="8"/>
  <c r="F15" i="16"/>
  <c r="F12" i="8"/>
  <c r="F34" i="16"/>
  <c r="F16" i="8"/>
  <c r="F13" i="8"/>
  <c r="F8" i="13"/>
  <c r="F13" i="15"/>
  <c r="F14" i="8"/>
  <c r="F18" i="16"/>
  <c r="F20" i="16"/>
  <c r="F19" i="17"/>
  <c r="F15" i="15"/>
  <c r="F20" i="17"/>
  <c r="F15" i="8"/>
  <c r="F18" i="8"/>
  <c r="F19" i="15"/>
  <c r="F19" i="8"/>
  <c r="F28" i="13"/>
  <c r="F20" i="8"/>
  <c r="F9" i="8"/>
  <c r="F21" i="13"/>
  <c r="F35" i="16"/>
  <c r="F33" i="16"/>
  <c r="F32" i="16"/>
  <c r="F6" i="8"/>
  <c r="F33" i="8"/>
  <c r="F34" i="13"/>
  <c r="F32" i="8"/>
  <c r="F33" i="13"/>
  <c r="F31" i="8"/>
  <c r="F30" i="8"/>
  <c r="F31" i="16"/>
  <c r="F7" i="15"/>
  <c r="F33" i="17"/>
  <c r="F32" i="17"/>
  <c r="F31" i="17"/>
  <c r="F30" i="17"/>
  <c r="F34" i="17"/>
  <c r="F23" i="8"/>
  <c r="F28" i="17"/>
  <c r="F34" i="15"/>
  <c r="F27" i="17"/>
  <c r="F21" i="8"/>
  <c r="F23" i="16"/>
  <c r="F8" i="8"/>
  <c r="F27" i="15"/>
  <c r="F21" i="16"/>
  <c r="F24" i="17"/>
  <c r="F22" i="16"/>
  <c r="F26" i="15"/>
  <c r="F9" i="16"/>
  <c r="F31" i="15"/>
  <c r="F28" i="15"/>
  <c r="F25" i="15"/>
  <c r="F25" i="17"/>
  <c r="F24" i="15"/>
  <c r="F7" i="16"/>
  <c r="F21" i="17"/>
  <c r="F23" i="15"/>
  <c r="F6" i="16"/>
  <c r="F9" i="17"/>
  <c r="F35" i="17"/>
  <c r="F23" i="13"/>
  <c r="F22" i="15"/>
  <c r="F6" i="13"/>
  <c r="F22" i="13"/>
  <c r="F21" i="15"/>
  <c r="F25" i="8"/>
  <c r="F9" i="15"/>
  <c r="F35" i="8"/>
  <c r="F9" i="13"/>
  <c r="F8" i="15"/>
  <c r="F28" i="8"/>
  <c r="F27" i="8"/>
  <c r="F28" i="16"/>
  <c r="F26" i="8"/>
  <c r="F27" i="16"/>
  <c r="F24" i="8"/>
  <c r="F6" i="15"/>
  <c r="F25" i="16"/>
  <c r="F8" i="17"/>
  <c r="F24" i="16"/>
  <c r="F7" i="17"/>
  <c r="F32" i="13"/>
  <c r="F6" i="17"/>
  <c r="F29" i="8"/>
  <c r="F33" i="15"/>
  <c r="F32" i="15"/>
  <c r="F23" i="14"/>
  <c r="F25" i="13"/>
  <c r="F30" i="15"/>
  <c r="F35" i="13"/>
  <c r="F29" i="15"/>
  <c r="D63" i="10"/>
  <c r="F22" i="17"/>
  <c r="F33" i="14"/>
  <c r="F26" i="14"/>
  <c r="F7" i="14"/>
  <c r="F9" i="14"/>
  <c r="F8" i="14"/>
  <c r="F6" i="14"/>
  <c r="F21" i="14"/>
  <c r="F31" i="14"/>
  <c r="F30" i="14"/>
  <c r="F22" i="14"/>
  <c r="F28" i="14"/>
  <c r="F32" i="14"/>
  <c r="F29" i="14"/>
  <c r="F27" i="14"/>
  <c r="F35" i="14"/>
  <c r="F25" i="14"/>
  <c r="F24" i="14"/>
  <c r="F34" i="14"/>
  <c r="F29" i="17"/>
  <c r="F26" i="17"/>
  <c r="F23" i="17"/>
  <c r="D49" i="17"/>
  <c r="D49" i="8"/>
  <c r="C49" i="8"/>
  <c r="C49" i="17"/>
  <c r="D49" i="16"/>
  <c r="C49" i="16"/>
  <c r="C49" i="15"/>
  <c r="D49" i="15"/>
  <c r="C49" i="14"/>
  <c r="D49" i="14"/>
  <c r="C49" i="13"/>
  <c r="D49" i="13"/>
  <c r="E63" i="10"/>
  <c r="C63" i="10"/>
  <c r="E32" i="5"/>
  <c r="E39" i="5" s="1"/>
  <c r="C32" i="5"/>
  <c r="C28" i="5"/>
  <c r="D39" i="5"/>
  <c r="J9" i="10" l="1"/>
  <c r="J8" i="10"/>
  <c r="J10" i="10"/>
  <c r="C3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1FC55-383F-4D7E-A41D-B7C18173460D}" keepAlive="1" name="쿼리 - 표1" description="통합 문서의 '표1' 쿼리에 대한 연결입니다." type="5" refreshedVersion="0" background="1" saveData="1">
    <dbPr connection="Provider=Microsoft.Mashup.OleDb.1;Data Source=$Workbook$;Location=표1;Extended Properties=&quot;&quot;" command="SELECT * FROM [표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<sst xmlns="http://schemas.openxmlformats.org/spreadsheetml/2006/main" count="785" uniqueCount="313">
  <si>
    <t>기안 담당자명</t>
    <phoneticPr fontId="1" type="noConversion"/>
  </si>
  <si>
    <t xml:space="preserve">퍼포먼스 인센티브[고객사 사업 수행] </t>
    <phoneticPr fontId="1" type="noConversion"/>
  </si>
  <si>
    <t>성함</t>
    <phoneticPr fontId="1" type="noConversion"/>
  </si>
  <si>
    <t>본부</t>
    <phoneticPr fontId="1" type="noConversion"/>
  </si>
  <si>
    <t>DX-신기술개발본부</t>
    <phoneticPr fontId="1" type="noConversion"/>
  </si>
  <si>
    <t>DX-신기술사업본부</t>
    <phoneticPr fontId="1" type="noConversion"/>
  </si>
  <si>
    <t>클라우드사업관리본부</t>
    <phoneticPr fontId="1" type="noConversion"/>
  </si>
  <si>
    <t>클라우드사업수행본부</t>
    <phoneticPr fontId="1" type="noConversion"/>
  </si>
  <si>
    <t>클라우드네이티브본부</t>
    <phoneticPr fontId="1" type="noConversion"/>
  </si>
  <si>
    <t>플랫폼서비스개발본부</t>
    <phoneticPr fontId="1" type="noConversion"/>
  </si>
  <si>
    <t>클라우드기술본부</t>
    <phoneticPr fontId="1" type="noConversion"/>
  </si>
  <si>
    <t>솔루션기획본부</t>
    <phoneticPr fontId="1" type="noConversion"/>
  </si>
  <si>
    <t>전략사업본부</t>
    <phoneticPr fontId="1" type="noConversion"/>
  </si>
  <si>
    <t>팀</t>
    <phoneticPr fontId="1" type="noConversion"/>
  </si>
  <si>
    <t xml:space="preserve">1월 </t>
    <phoneticPr fontId="1" type="noConversion"/>
  </si>
  <si>
    <t xml:space="preserve">2월 </t>
    <phoneticPr fontId="1" type="noConversion"/>
  </si>
  <si>
    <t>3월</t>
    <phoneticPr fontId="1" type="noConversion"/>
  </si>
  <si>
    <t>6월</t>
    <phoneticPr fontId="1" type="noConversion"/>
  </si>
  <si>
    <t>4월</t>
    <phoneticPr fontId="1" type="noConversion"/>
  </si>
  <si>
    <t>5월</t>
    <phoneticPr fontId="1" type="noConversion"/>
  </si>
  <si>
    <t>M/D</t>
    <phoneticPr fontId="1" type="noConversion"/>
  </si>
  <si>
    <t>취합 M/D</t>
    <phoneticPr fontId="1" type="noConversion"/>
  </si>
  <si>
    <t>1월 풀상주여부</t>
    <phoneticPr fontId="1" type="noConversion"/>
  </si>
  <si>
    <t>2월 풀상주여부</t>
    <phoneticPr fontId="1" type="noConversion"/>
  </si>
  <si>
    <t>3월 풀상주여부</t>
    <phoneticPr fontId="1" type="noConversion"/>
  </si>
  <si>
    <t>4월풀상주여부</t>
    <phoneticPr fontId="1" type="noConversion"/>
  </si>
  <si>
    <t>O</t>
    <phoneticPr fontId="1" type="noConversion"/>
  </si>
  <si>
    <t>X</t>
    <phoneticPr fontId="1" type="noConversion"/>
  </si>
  <si>
    <t>5월풀상주여부</t>
    <phoneticPr fontId="1" type="noConversion"/>
  </si>
  <si>
    <t>6월풀상주여부</t>
    <phoneticPr fontId="1" type="noConversion"/>
  </si>
  <si>
    <t>본부별 취합정보</t>
    <phoneticPr fontId="1" type="noConversion"/>
  </si>
  <si>
    <t>수행인원</t>
    <phoneticPr fontId="1" type="noConversion"/>
  </si>
  <si>
    <t>기타</t>
    <phoneticPr fontId="1" type="noConversion"/>
  </si>
  <si>
    <t>1.  프로젝트 정보 기입</t>
    <phoneticPr fontId="1" type="noConversion"/>
  </si>
  <si>
    <t xml:space="preserve">     </t>
    <phoneticPr fontId="1" type="noConversion"/>
  </si>
  <si>
    <t>프로젝트 명(수행기간)</t>
    <phoneticPr fontId="1" type="noConversion"/>
  </si>
  <si>
    <t>프로젝트 결과 평가</t>
    <phoneticPr fontId="1" type="noConversion"/>
  </si>
  <si>
    <t>합계</t>
    <phoneticPr fontId="1" type="noConversion"/>
  </si>
  <si>
    <t>Performer</t>
    <phoneticPr fontId="1" type="noConversion"/>
  </si>
  <si>
    <t>Follower</t>
    <phoneticPr fontId="1" type="noConversion"/>
  </si>
  <si>
    <t>상</t>
    <phoneticPr fontId="1" type="noConversion"/>
  </si>
  <si>
    <t>Pathfinder</t>
    <phoneticPr fontId="1" type="noConversion"/>
  </si>
  <si>
    <t>중</t>
    <phoneticPr fontId="1" type="noConversion"/>
  </si>
  <si>
    <t>하</t>
    <phoneticPr fontId="1" type="noConversion"/>
  </si>
  <si>
    <t xml:space="preserve"> 프로젝트 난이도 평가 진행여부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</si>
  <si>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</si>
  <si>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</si>
  <si>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</si>
  <si>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김오케(PM)</t>
    <phoneticPr fontId="1" type="noConversion"/>
  </si>
  <si>
    <t>프로젝트종료여부</t>
    <phoneticPr fontId="1" type="noConversion"/>
  </si>
  <si>
    <t xml:space="preserve"> 난이도 평가</t>
    <phoneticPr fontId="1" type="noConversion"/>
  </si>
  <si>
    <t xml:space="preserve">결과  평가 </t>
    <phoneticPr fontId="1" type="noConversion"/>
  </si>
  <si>
    <t>Pathfinder 요율</t>
    <phoneticPr fontId="1" type="noConversion"/>
  </si>
  <si>
    <t>Follower 요율</t>
    <phoneticPr fontId="1" type="noConversion"/>
  </si>
  <si>
    <t>동명이인 구별하여 기입되었는지 확인 요망</t>
    <phoneticPr fontId="1" type="noConversion"/>
  </si>
  <si>
    <t>박오케2</t>
    <phoneticPr fontId="1" type="noConversion"/>
  </si>
  <si>
    <t>개인 평가 결과</t>
    <phoneticPr fontId="1" type="noConversion"/>
  </si>
  <si>
    <t>지급요율</t>
    <phoneticPr fontId="1" type="noConversion"/>
  </si>
  <si>
    <t>상주 개월수</t>
    <phoneticPr fontId="1" type="noConversion"/>
  </si>
  <si>
    <t>제공휴가(N일/월별)</t>
    <phoneticPr fontId="1" type="noConversion"/>
  </si>
  <si>
    <t>4. 참고) 퍼포먼스 평가 요율 및 쿼터(편집금지)</t>
    <phoneticPr fontId="1" type="noConversion"/>
  </si>
  <si>
    <t xml:space="preserve"> </t>
    <phoneticPr fontId="1" type="noConversion"/>
  </si>
  <si>
    <t>3. 취합 개요(편집금지)</t>
    <phoneticPr fontId="1" type="noConversion"/>
  </si>
  <si>
    <t>편집금지</t>
    <phoneticPr fontId="1" type="noConversion"/>
  </si>
  <si>
    <t>최종휴가</t>
    <phoneticPr fontId="1" type="noConversion"/>
  </si>
  <si>
    <t>상기 양식에 자동으로 
취합되므로 개인 평가 진행이후 별도 양식 편집 금지</t>
    <phoneticPr fontId="1" type="noConversion"/>
  </si>
  <si>
    <t>2. M/D 정보 기입(동명이인 구별해 작성 요망)</t>
    <phoneticPr fontId="1" type="noConversion"/>
  </si>
  <si>
    <t>지급휴가</t>
    <phoneticPr fontId="1" type="noConversion"/>
  </si>
  <si>
    <t>7월 1일</t>
    <phoneticPr fontId="1" type="noConversion"/>
  </si>
  <si>
    <t>근무형식</t>
    <phoneticPr fontId="1" type="noConversion"/>
  </si>
  <si>
    <t>7월 2일</t>
  </si>
  <si>
    <t>7월 3일</t>
  </si>
  <si>
    <t>7월 4일</t>
  </si>
  <si>
    <t>7월 5일</t>
  </si>
  <si>
    <t>7월 8일</t>
  </si>
  <si>
    <t>7월 9일</t>
  </si>
  <si>
    <t>7월 10일</t>
  </si>
  <si>
    <t>7월 11일</t>
  </si>
  <si>
    <t>7월 12일</t>
  </si>
  <si>
    <t>클라우드서비스본부</t>
    <phoneticPr fontId="1" type="noConversion"/>
  </si>
  <si>
    <t>본부명</t>
  </si>
  <si>
    <t>팀명</t>
  </si>
  <si>
    <t>직군</t>
  </si>
  <si>
    <t>DX-신기술사업본부</t>
  </si>
  <si>
    <t>컨설팅서비스</t>
  </si>
  <si>
    <t>기타(컨설팅)</t>
  </si>
  <si>
    <t>빅데이터서비스</t>
  </si>
  <si>
    <t>사업기획</t>
  </si>
  <si>
    <t>사업(PMO)</t>
  </si>
  <si>
    <t>컨설팅서비스팀</t>
  </si>
  <si>
    <t>개발(개발자)</t>
  </si>
  <si>
    <t>플랫폼서비스개발본부</t>
  </si>
  <si>
    <t>플랫폼신뢰성팀</t>
  </si>
  <si>
    <t>플랫폼공통개발팀</t>
  </si>
  <si>
    <t>플랫폼데이터</t>
  </si>
  <si>
    <t>DevOps 플랫폼 개발</t>
  </si>
  <si>
    <t>플랫폼신뢰성</t>
  </si>
  <si>
    <t>플랫폼 라이프사이클</t>
  </si>
  <si>
    <t>Ent. IaaS 개발</t>
  </si>
  <si>
    <t>PaaS 플랫폼 개발</t>
  </si>
  <si>
    <t>플랫폼공통개발</t>
  </si>
  <si>
    <t>통합옵져버빌리티 개발</t>
  </si>
  <si>
    <t>DevOps플랫폼개발</t>
  </si>
  <si>
    <t>플랫폼모니터링개발</t>
  </si>
  <si>
    <t>PaaS플랫폼개발</t>
  </si>
  <si>
    <t>플랫폼라이플사이클</t>
  </si>
  <si>
    <t>OpenIaaS개발</t>
  </si>
  <si>
    <t>IaaS개발실</t>
  </si>
  <si>
    <t>클라우드사업개발</t>
  </si>
  <si>
    <t>Ent.IaaS개발</t>
  </si>
  <si>
    <t>퍼블릭클라우드개발</t>
  </si>
  <si>
    <t>Open IaaS 개발</t>
  </si>
  <si>
    <t>클라우드 사업 개발</t>
  </si>
  <si>
    <t>플랫폼 신뢰성</t>
  </si>
  <si>
    <t>클라우드사업수행본부</t>
  </si>
  <si>
    <t>사업품질관리</t>
  </si>
  <si>
    <t>사업수행 2</t>
  </si>
  <si>
    <t>사업수행2</t>
  </si>
  <si>
    <t>사업수행1팀</t>
  </si>
  <si>
    <t>사업기술지원</t>
  </si>
  <si>
    <t>사업(AA/TA)</t>
  </si>
  <si>
    <t>PM</t>
  </si>
  <si>
    <t>사업(PM)</t>
  </si>
  <si>
    <t>클라우드사업관리본부</t>
  </si>
  <si>
    <t>센트럴리전</t>
  </si>
  <si>
    <t>프로젝트관리</t>
  </si>
  <si>
    <t>센트럴 리전</t>
  </si>
  <si>
    <t>Cental Dev1</t>
  </si>
  <si>
    <t>Cental Dev2</t>
  </si>
  <si>
    <t>운영</t>
  </si>
  <si>
    <t>사업(운영)</t>
  </si>
  <si>
    <t>클라우드네이티브본부</t>
  </si>
  <si>
    <t>Cloud Native Service Development</t>
  </si>
  <si>
    <t>DevOps E1</t>
  </si>
  <si>
    <t>사업관리(PMO)</t>
  </si>
  <si>
    <t>DevOps Engr.</t>
  </si>
  <si>
    <t>DevOps Engineering</t>
  </si>
  <si>
    <t>DevOps-E1</t>
  </si>
  <si>
    <t>DevOps Engineer</t>
  </si>
  <si>
    <t>클라우드기술본부</t>
  </si>
  <si>
    <t>Cloud Expert</t>
  </si>
  <si>
    <t>기술(제품/설치)</t>
  </si>
  <si>
    <t>SDC</t>
  </si>
  <si>
    <t>Kubernetes</t>
  </si>
  <si>
    <t>SDC팀</t>
  </si>
  <si>
    <t>OpenStack Tech1</t>
  </si>
  <si>
    <t>Kubernets팀</t>
  </si>
  <si>
    <t>K8s Engine</t>
  </si>
  <si>
    <t>전략사업본부</t>
  </si>
  <si>
    <t>Architect</t>
  </si>
  <si>
    <t>Tech Reserch 2팀</t>
  </si>
  <si>
    <t>아키텍트팀</t>
  </si>
  <si>
    <t>Architect팀</t>
  </si>
  <si>
    <t>솔루션기획본부</t>
  </si>
  <si>
    <t>Platform Quality</t>
  </si>
  <si>
    <t>기술(테스트)</t>
  </si>
  <si>
    <t>Platform Planning</t>
  </si>
  <si>
    <t>기술(기획)</t>
  </si>
  <si>
    <t>기타</t>
  </si>
  <si>
    <t>파너트영업본부 교육센터</t>
  </si>
  <si>
    <t>데이터솔루션팀</t>
    <phoneticPr fontId="1" type="noConversion"/>
  </si>
  <si>
    <t>DT분석팀</t>
    <phoneticPr fontId="1" type="noConversion"/>
  </si>
  <si>
    <t>빅데이터서비스팀</t>
    <phoneticPr fontId="1" type="noConversion"/>
  </si>
  <si>
    <t>컨설팅서비스팀</t>
    <phoneticPr fontId="1" type="noConversion"/>
  </si>
  <si>
    <t>프로젝트 미종료시
개인 평가결과와 별개로,
지급 요율 5%로 통일, 추후보정</t>
    <phoneticPr fontId="1" type="noConversion"/>
  </si>
  <si>
    <t>7월 15일</t>
  </si>
  <si>
    <t>7월 16일</t>
  </si>
  <si>
    <t>7월 17일</t>
  </si>
  <si>
    <t>7월 18일</t>
  </si>
  <si>
    <t>7월 19일</t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</si>
  <si>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</si>
  <si>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</si>
  <si>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</si>
  <si>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</si>
  <si>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</si>
  <si>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</si>
  <si>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7월 22일</t>
  </si>
  <si>
    <t>7월 23일</t>
  </si>
  <si>
    <t>7월 24일</t>
  </si>
  <si>
    <t>7월 25일</t>
  </si>
  <si>
    <t>7월 26일</t>
  </si>
  <si>
    <t>7월 29일</t>
  </si>
  <si>
    <t>7월 30일</t>
  </si>
  <si>
    <t>7월 31일</t>
  </si>
  <si>
    <t>[작성 시 참고사항]</t>
    <phoneticPr fontId="1" type="noConversion"/>
  </si>
  <si>
    <t xml:space="preserve">1. 체류는 상주와 기입 기준이 동일함 </t>
    <phoneticPr fontId="1" type="noConversion"/>
  </si>
  <si>
    <t xml:space="preserve">2. 상주와 체류의 경우, 휴가도 1M/D로 인정해 반드시 체크하여 상주 인력이 중간에 휴가를 사용하더라도 풀상주에서 누락되는 일이 없게끔 주의 요망 </t>
    <phoneticPr fontId="1" type="noConversion"/>
  </si>
  <si>
    <t xml:space="preserve">3. 비상주의 경우, 외근은 근무 시간 확인 후 1일, 0.5일 중 택일하여 기재 </t>
    <phoneticPr fontId="1" type="noConversion"/>
  </si>
  <si>
    <t xml:space="preserve">4. 주말, 공휴일 근무는 자사 정책 상 M/D로 인정하지 않음 </t>
    <phoneticPr fontId="1" type="noConversion"/>
  </si>
  <si>
    <t>대상기간</t>
    <phoneticPr fontId="1" type="noConversion"/>
  </si>
  <si>
    <t>상반기</t>
  </si>
  <si>
    <t>하반기</t>
  </si>
  <si>
    <t>Performer 요율</t>
    <phoneticPr fontId="1" type="noConversion"/>
  </si>
  <si>
    <t>클라우드 서비스 본부</t>
    <phoneticPr fontId="1" type="noConversion"/>
  </si>
  <si>
    <t>직군</t>
    <phoneticPr fontId="1" type="noConversion"/>
  </si>
  <si>
    <t>개발 부문의 실 단위의 경우 팀명만 기입</t>
    <phoneticPr fontId="1" type="noConversion"/>
  </si>
  <si>
    <t>7월 풀상주여부</t>
    <phoneticPr fontId="1" type="noConversion"/>
  </si>
  <si>
    <t>8월 풀상주여부</t>
    <phoneticPr fontId="1" type="noConversion"/>
  </si>
  <si>
    <t>8월 1일</t>
    <phoneticPr fontId="1" type="noConversion"/>
  </si>
  <si>
    <t>8월 2일</t>
  </si>
  <si>
    <t>8월 6일</t>
  </si>
  <si>
    <t>8월 7일</t>
  </si>
  <si>
    <t>8월 8일</t>
  </si>
  <si>
    <t>8월 9일</t>
  </si>
  <si>
    <t>8월 13일</t>
  </si>
  <si>
    <t>8월 14일</t>
  </si>
  <si>
    <t>8월 16일</t>
  </si>
  <si>
    <t>8월 20일</t>
  </si>
  <si>
    <t>8월 21일</t>
  </si>
  <si>
    <t>8월 22일</t>
  </si>
  <si>
    <t>8월 23일</t>
  </si>
  <si>
    <t>8월 5일</t>
    <phoneticPr fontId="1" type="noConversion"/>
  </si>
  <si>
    <t>8월 12일</t>
    <phoneticPr fontId="1" type="noConversion"/>
  </si>
  <si>
    <t>8월 19일</t>
    <phoneticPr fontId="1" type="noConversion"/>
  </si>
  <si>
    <t>8월 26일</t>
    <phoneticPr fontId="1" type="noConversion"/>
  </si>
  <si>
    <t>8월 27일</t>
  </si>
  <si>
    <t>8월 28일</t>
  </si>
  <si>
    <t>8월 29일</t>
  </si>
  <si>
    <t>8월 30일</t>
  </si>
  <si>
    <t>9월 4일</t>
  </si>
  <si>
    <t>9월 5일</t>
  </si>
  <si>
    <t>9월 6일</t>
  </si>
  <si>
    <t>9월 9일</t>
  </si>
  <si>
    <t>9월 10일</t>
  </si>
  <si>
    <t>9월 11일</t>
  </si>
  <si>
    <t>9월 12일</t>
  </si>
  <si>
    <t>프로젝트 투입인력 관리부</t>
    <phoneticPr fontId="1" type="noConversion"/>
  </si>
  <si>
    <t>9월 13일</t>
  </si>
  <si>
    <t>9월 2일</t>
    <phoneticPr fontId="1" type="noConversion"/>
  </si>
  <si>
    <t>9월 3일</t>
    <phoneticPr fontId="1" type="noConversion"/>
  </si>
  <si>
    <t>9월 19일</t>
  </si>
  <si>
    <t>9월 20일</t>
  </si>
  <si>
    <t>9월 23일</t>
    <phoneticPr fontId="1" type="noConversion"/>
  </si>
  <si>
    <t>9월 24일</t>
  </si>
  <si>
    <t>9월 25일</t>
  </si>
  <si>
    <t>9월 26일</t>
  </si>
  <si>
    <t>9월 27일</t>
  </si>
  <si>
    <t>9월 30일</t>
    <phoneticPr fontId="1" type="noConversion"/>
  </si>
  <si>
    <t>10월 2일</t>
  </si>
  <si>
    <t>10월 4일</t>
  </si>
  <si>
    <t>10월 8일</t>
  </si>
  <si>
    <t>10월 10일</t>
  </si>
  <si>
    <t>10월 11일</t>
  </si>
  <si>
    <t>10월 15일</t>
  </si>
  <si>
    <t>10월 16일</t>
  </si>
  <si>
    <t>10월 17일</t>
  </si>
  <si>
    <t>10월 18일</t>
  </si>
  <si>
    <t>10월 7일</t>
    <phoneticPr fontId="1" type="noConversion"/>
  </si>
  <si>
    <t>10월 14일</t>
    <phoneticPr fontId="1" type="noConversion"/>
  </si>
  <si>
    <t>10월 21일</t>
    <phoneticPr fontId="1" type="noConversion"/>
  </si>
  <si>
    <t>10월 22일</t>
  </si>
  <si>
    <t>10월 23일</t>
  </si>
  <si>
    <t>10월 24일</t>
  </si>
  <si>
    <t>10월 25일</t>
  </si>
  <si>
    <t>10월 28일</t>
    <phoneticPr fontId="1" type="noConversion"/>
  </si>
  <si>
    <t>10월 29일</t>
  </si>
  <si>
    <t>10월 30일</t>
  </si>
  <si>
    <t>10월 31일</t>
  </si>
  <si>
    <t>11월 1일</t>
    <phoneticPr fontId="1" type="noConversion"/>
  </si>
  <si>
    <t>11월 4일</t>
    <phoneticPr fontId="1" type="noConversion"/>
  </si>
  <si>
    <t>11월 5일</t>
  </si>
  <si>
    <t>11월 6일</t>
  </si>
  <si>
    <t>11월 7일</t>
  </si>
  <si>
    <t>11월 8일</t>
  </si>
  <si>
    <t>11월 11일</t>
    <phoneticPr fontId="1" type="noConversion"/>
  </si>
  <si>
    <t>11월 12일</t>
  </si>
  <si>
    <t>11월 13일</t>
  </si>
  <si>
    <t>11월 14일</t>
  </si>
  <si>
    <t>11월 15일</t>
  </si>
  <si>
    <t>11월 19일</t>
  </si>
  <si>
    <t>11월 20일</t>
  </si>
  <si>
    <t>11월 21일</t>
  </si>
  <si>
    <t>11월 22일</t>
  </si>
  <si>
    <t>11월 18일</t>
    <phoneticPr fontId="1" type="noConversion"/>
  </si>
  <si>
    <t>11월25일</t>
    <phoneticPr fontId="1" type="noConversion"/>
  </si>
  <si>
    <t>11월26일</t>
  </si>
  <si>
    <t>11월27일</t>
  </si>
  <si>
    <t>11월28일</t>
  </si>
  <si>
    <t>11월29일</t>
  </si>
  <si>
    <t>12월 3일</t>
  </si>
  <si>
    <t>12월 4일</t>
  </si>
  <si>
    <t>12월 5일</t>
  </si>
  <si>
    <t>12월 6일</t>
  </si>
  <si>
    <t>12월 10일</t>
  </si>
  <si>
    <t>12월 11일</t>
  </si>
  <si>
    <t>12월 12일</t>
  </si>
  <si>
    <t>12월 13일</t>
  </si>
  <si>
    <t>12월 17일</t>
  </si>
  <si>
    <t>12월 18일</t>
  </si>
  <si>
    <t>12월 19일</t>
  </si>
  <si>
    <t>12월 20일</t>
  </si>
  <si>
    <t>12월 2일</t>
    <phoneticPr fontId="1" type="noConversion"/>
  </si>
  <si>
    <t>12월 9일</t>
    <phoneticPr fontId="1" type="noConversion"/>
  </si>
  <si>
    <t>12월 16일</t>
    <phoneticPr fontId="1" type="noConversion"/>
  </si>
  <si>
    <t>12월 23일</t>
    <phoneticPr fontId="1" type="noConversion"/>
  </si>
  <si>
    <t>12월 24일</t>
  </si>
  <si>
    <t>12월 26일</t>
  </si>
  <si>
    <t>12월 27일</t>
  </si>
  <si>
    <t>12월 30일</t>
    <phoneticPr fontId="1" type="noConversion"/>
  </si>
  <si>
    <t>12월 31일</t>
  </si>
  <si>
    <t>풀 상주 시 워크데이</t>
    <phoneticPr fontId="1" type="noConversion"/>
  </si>
  <si>
    <t>합산 M/D</t>
    <phoneticPr fontId="1" type="noConversion"/>
  </si>
  <si>
    <t>변환 M/M</t>
    <phoneticPr fontId="1" type="noConversion"/>
  </si>
  <si>
    <r>
      <t>본 월별 공수 관리 시트는 인건비 원가 관리를 위한 기초 자료로 사용될 수 있으며</t>
    </r>
    <r>
      <rPr>
        <u/>
        <sz val="11"/>
        <rFont val="Pretendard"/>
        <family val="3"/>
        <charset val="129"/>
      </rPr>
      <t xml:space="preserve"> 해당 프로젝트에 투입되는 모든 인력(본사 근무, 외주 인력 또한 포함)을 기재함. </t>
    </r>
    <r>
      <rPr>
        <sz val="11"/>
        <rFont val="Pretendard"/>
        <family val="3"/>
        <charset val="129"/>
      </rPr>
      <t xml:space="preserve"> </t>
    </r>
    <phoneticPr fontId="1" type="noConversion"/>
  </si>
  <si>
    <t>퍼포먼스 인센티브 품의 진행 시에는 상주와 외근(본사 근무 인력의 외근을 통한 고객사 방문)만 필터링하여 품의 진행 필요</t>
    <phoneticPr fontId="1" type="noConversion"/>
  </si>
  <si>
    <t>7월</t>
    <phoneticPr fontId="1" type="noConversion"/>
  </si>
  <si>
    <t>8월</t>
  </si>
  <si>
    <t>9월</t>
  </si>
  <si>
    <t>10월</t>
  </si>
  <si>
    <t>11월</t>
  </si>
  <si>
    <t>12월</t>
  </si>
  <si>
    <t>월별</t>
    <phoneticPr fontId="1" type="noConversion"/>
  </si>
  <si>
    <t>W/D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</si>
</sst>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Pretendard"/>
      <family val="3"/>
      <charset val="129"/>
    </font>
    <font>
      <b/>
      <sz val="11"/>
      <color theme="1"/>
      <name val="Pretendard"/>
      <family val="3"/>
      <charset val="129"/>
    </font>
    <font>
      <sz val="11"/>
      <name val="Pretendard"/>
      <family val="3"/>
      <charset val="129"/>
    </font>
    <font>
      <b/>
      <sz val="11"/>
      <color theme="0"/>
      <name val="Pretendard"/>
      <family val="3"/>
      <charset val="129"/>
    </font>
    <font>
      <b/>
      <sz val="11"/>
      <name val="Pretendard"/>
      <family val="3"/>
      <charset val="129"/>
    </font>
    <font>
      <b/>
      <sz val="11"/>
      <color rgb="FFF2F8DA"/>
      <name val="Pretendard"/>
      <family val="3"/>
      <charset val="129"/>
    </font>
    <font>
      <i/>
      <sz val="11"/>
      <color theme="0" tint="-0.499984740745262"/>
      <name val="Pretendard"/>
      <family val="3"/>
      <charset val="129"/>
    </font>
    <font>
      <sz val="11"/>
      <color theme="0" tint="-4.9989318521683403E-2"/>
      <name val="Pretendard"/>
      <family val="3"/>
      <charset val="129"/>
    </font>
    <font>
      <b/>
      <sz val="11"/>
      <color theme="0" tint="-4.9989318521683403E-2"/>
      <name val="Pretendard"/>
      <family val="3"/>
      <charset val="129"/>
    </font>
    <font>
      <sz val="11"/>
      <color theme="0" tint="-4.9989318521683403E-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Pretendard"/>
      <family val="3"/>
      <charset val="129"/>
    </font>
    <font>
      <sz val="10"/>
      <color rgb="FFFFFFFF"/>
      <name val="Arial"/>
      <family val="2"/>
    </font>
    <font>
      <b/>
      <sz val="10"/>
      <name val="Pretendard"/>
      <family val="3"/>
      <charset val="129"/>
    </font>
    <font>
      <sz val="11"/>
      <color rgb="FFFF0000"/>
      <name val="Pretendard"/>
      <family val="3"/>
      <charset val="129"/>
    </font>
    <font>
      <i/>
      <sz val="10"/>
      <color theme="0" tint="-0.499984740745262"/>
      <name val="Pretendard"/>
      <family val="3"/>
      <charset val="129"/>
    </font>
    <font>
      <sz val="10"/>
      <name val="Pretendard"/>
      <family val="3"/>
      <charset val="129"/>
    </font>
    <font>
      <b/>
      <sz val="10"/>
      <color theme="0"/>
      <name val="Pretendard"/>
      <family val="3"/>
      <charset val="129"/>
    </font>
    <font>
      <sz val="10"/>
      <color theme="0" tint="-4.9989318521683403E-2"/>
      <name val="Pretendard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Pretendard"/>
      <family val="3"/>
      <charset val="129"/>
    </font>
    <font>
      <sz val="10"/>
      <color theme="0" tint="-4.9989318521683403E-2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F8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900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9" fontId="4" fillId="0" borderId="12" xfId="0" applyNumberFormat="1" applyFont="1" applyBorder="1">
      <alignment vertical="center"/>
    </xf>
    <xf numFmtId="0" fontId="6" fillId="5" borderId="7" xfId="0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6" fillId="6" borderId="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6" borderId="12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8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4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>
      <alignment vertical="center"/>
    </xf>
    <xf numFmtId="0" fontId="9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9" fillId="7" borderId="0" xfId="0" applyFont="1" applyFill="1" applyAlignment="1">
      <alignment horizontal="center" vertical="center"/>
    </xf>
    <xf numFmtId="0" fontId="9" fillId="7" borderId="3" xfId="0" applyFont="1" applyFill="1" applyBorder="1">
      <alignment vertical="center"/>
    </xf>
    <xf numFmtId="0" fontId="9" fillId="7" borderId="4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11" fillId="7" borderId="0" xfId="0" applyFont="1" applyFill="1" applyAlignment="1">
      <alignment vertical="center" wrapText="1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3" fillId="7" borderId="0" xfId="0" applyFont="1" applyFill="1">
      <alignment vertical="center"/>
    </xf>
    <xf numFmtId="9" fontId="3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7" xfId="0" quotePrefix="1" applyFont="1" applyBorder="1">
      <alignment vertical="center"/>
    </xf>
    <xf numFmtId="0" fontId="4" fillId="7" borderId="0" xfId="0" applyFont="1" applyFill="1">
      <alignment vertical="center"/>
    </xf>
    <xf numFmtId="0" fontId="12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6" borderId="16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2" fillId="0" borderId="7" xfId="0" applyFont="1" applyBorder="1">
      <alignment vertical="center"/>
    </xf>
    <xf numFmtId="9" fontId="4" fillId="0" borderId="7" xfId="0" applyNumberFormat="1" applyFont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6" fillId="5" borderId="41" xfId="0" applyFont="1" applyFill="1" applyBorder="1" applyAlignment="1">
      <alignment horizontal="center" vertical="center"/>
    </xf>
    <xf numFmtId="0" fontId="6" fillId="7" borderId="0" xfId="0" applyFont="1" applyFill="1">
      <alignment vertical="center"/>
    </xf>
    <xf numFmtId="0" fontId="14" fillId="9" borderId="39" xfId="0" applyFont="1" applyFill="1" applyBorder="1" applyAlignment="1">
      <alignment horizontal="center" vertical="center" wrapText="1"/>
    </xf>
    <xf numFmtId="0" fontId="14" fillId="9" borderId="42" xfId="0" applyFont="1" applyFill="1" applyBorder="1" applyAlignment="1">
      <alignment horizontal="center" vertical="center" wrapText="1"/>
    </xf>
    <xf numFmtId="0" fontId="14" fillId="10" borderId="42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6" fillId="6" borderId="36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4" borderId="24" xfId="0" applyFont="1" applyFill="1" applyBorder="1">
      <alignment vertical="center"/>
    </xf>
    <xf numFmtId="0" fontId="6" fillId="5" borderId="43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6" fillId="6" borderId="0" xfId="0" applyFont="1" applyFill="1">
      <alignment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16" fillId="7" borderId="0" xfId="0" applyFont="1" applyFill="1">
      <alignment vertical="center"/>
    </xf>
    <xf numFmtId="0" fontId="15" fillId="4" borderId="23" xfId="0" applyFont="1" applyFill="1" applyBorder="1">
      <alignment vertical="center"/>
    </xf>
    <xf numFmtId="0" fontId="15" fillId="4" borderId="0" xfId="0" applyFont="1" applyFill="1">
      <alignment vertical="center"/>
    </xf>
    <xf numFmtId="0" fontId="15" fillId="4" borderId="24" xfId="0" applyFont="1" applyFill="1" applyBorder="1">
      <alignment vertical="center"/>
    </xf>
    <xf numFmtId="0" fontId="15" fillId="5" borderId="32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33" xfId="0" applyFont="1" applyBorder="1">
      <alignment vertical="center"/>
    </xf>
    <xf numFmtId="0" fontId="18" fillId="0" borderId="16" xfId="0" applyFont="1" applyBorder="1">
      <alignment vertical="center"/>
    </xf>
    <xf numFmtId="0" fontId="18" fillId="0" borderId="24" xfId="0" applyFont="1" applyBorder="1">
      <alignment vertical="center"/>
    </xf>
    <xf numFmtId="0" fontId="18" fillId="0" borderId="23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25" xfId="0" applyFont="1" applyBorder="1">
      <alignment vertical="center"/>
    </xf>
    <xf numFmtId="0" fontId="18" fillId="0" borderId="37" xfId="0" applyFont="1" applyBorder="1">
      <alignment vertical="center"/>
    </xf>
    <xf numFmtId="0" fontId="18" fillId="0" borderId="26" xfId="0" applyFont="1" applyBorder="1">
      <alignment vertical="center"/>
    </xf>
    <xf numFmtId="0" fontId="20" fillId="7" borderId="0" xfId="0" applyFont="1" applyFill="1">
      <alignment vertical="center"/>
    </xf>
    <xf numFmtId="0" fontId="21" fillId="7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>
      <alignment vertical="center"/>
    </xf>
    <xf numFmtId="0" fontId="21" fillId="7" borderId="0" xfId="0" applyFont="1" applyFill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15" fillId="5" borderId="4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19" fillId="3" borderId="22" xfId="0" applyFont="1" applyFill="1" applyBorder="1" applyAlignment="1">
      <alignment horizontal="center" vertical="center"/>
    </xf>
    <xf numFmtId="0" fontId="19" fillId="3" borderId="23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24" xfId="0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191A-7933-43D2-8A37-A9D39854D5B6}">
  <dimension ref="A1:AC42"/>
  <sheetViews>
    <sheetView zoomScale="102" zoomScaleNormal="102" workbookViewId="0">
      <selection activeCell="K37" sqref="K37:M39"/>
    </sheetView>
  </sheetViews>
  <sheetFormatPr defaultColWidth="9" defaultRowHeight="15"/>
  <cols>
    <col min="1" max="1" width="17.25" style="28" customWidth="1"/>
    <col min="2" max="2" width="15" style="28" customWidth="1"/>
    <col min="3" max="3" width="11.375" style="28" customWidth="1"/>
    <col min="4" max="4" width="9" style="28" customWidth="1"/>
    <col min="5" max="9" width="9" style="28"/>
    <col min="10" max="10" width="9" style="28" customWidth="1"/>
    <col min="11" max="14" width="12.625" style="28" customWidth="1"/>
    <col min="15" max="15" width="11.75" style="28" customWidth="1"/>
    <col min="16" max="16" width="15.375" style="28" customWidth="1"/>
    <col min="17" max="17" width="14.625" style="28" customWidth="1"/>
    <col min="18" max="18" width="13.5" style="28" customWidth="1"/>
    <col min="19" max="19" width="12.625" style="28" customWidth="1"/>
    <col min="20" max="20" width="12.875" style="28" customWidth="1"/>
    <col min="21" max="24" width="9" style="28"/>
    <col min="25" max="25" width="10.375" style="28" customWidth="1"/>
    <col min="26" max="16384" width="9" style="28"/>
  </cols>
  <sheetData>
    <row r="1" spans="1:29">
      <c r="A1" s="138" t="s">
        <v>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40"/>
      <c r="W1" s="29" t="s">
        <v>26</v>
      </c>
      <c r="X1" s="37" t="s">
        <v>45</v>
      </c>
      <c r="Y1" s="37" t="s">
        <v>41</v>
      </c>
      <c r="Z1" s="38">
        <v>0.15</v>
      </c>
      <c r="AA1" s="37"/>
      <c r="AB1" s="37" t="s">
        <v>40</v>
      </c>
      <c r="AC1" s="29">
        <v>0.5</v>
      </c>
    </row>
    <row r="2" spans="1:29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3"/>
      <c r="W2" s="29" t="s">
        <v>27</v>
      </c>
      <c r="X2" s="37" t="s">
        <v>46</v>
      </c>
      <c r="Y2" s="37" t="s">
        <v>38</v>
      </c>
      <c r="Z2" s="38">
        <v>0.1</v>
      </c>
      <c r="AA2" s="37"/>
      <c r="AB2" s="37" t="s">
        <v>42</v>
      </c>
      <c r="AC2" s="29">
        <v>0.25</v>
      </c>
    </row>
    <row r="3" spans="1:29" ht="18" customHeight="1">
      <c r="A3" s="135" t="s">
        <v>33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7"/>
      <c r="W3" s="29"/>
      <c r="X3" s="37" t="s">
        <v>47</v>
      </c>
      <c r="Y3" s="37" t="s">
        <v>39</v>
      </c>
      <c r="Z3" s="38">
        <v>0.05</v>
      </c>
      <c r="AA3" s="37"/>
      <c r="AB3" s="37" t="s">
        <v>43</v>
      </c>
      <c r="AC3" s="29">
        <v>0</v>
      </c>
    </row>
    <row r="4" spans="1:29" ht="18" customHeight="1">
      <c r="A4" s="126" t="s">
        <v>0</v>
      </c>
      <c r="B4" s="127"/>
      <c r="C4" s="128"/>
      <c r="D4" s="128"/>
      <c r="E4" s="128"/>
      <c r="F4" s="128"/>
      <c r="G4" s="128"/>
      <c r="H4" s="127" t="s">
        <v>35</v>
      </c>
      <c r="I4" s="129"/>
      <c r="J4" s="119"/>
      <c r="K4" s="120"/>
      <c r="L4" s="120"/>
      <c r="M4" s="120"/>
      <c r="N4" s="120"/>
      <c r="O4" s="120"/>
      <c r="P4" s="144"/>
      <c r="Q4" s="117" t="s">
        <v>189</v>
      </c>
      <c r="R4" s="117"/>
      <c r="S4" s="120" t="s">
        <v>190</v>
      </c>
      <c r="T4" s="121"/>
      <c r="W4" s="39"/>
      <c r="X4" s="39"/>
      <c r="Y4" s="39"/>
      <c r="Z4" s="39"/>
      <c r="AA4" s="39"/>
      <c r="AB4" s="39"/>
    </row>
    <row r="5" spans="1:29" ht="18" customHeight="1">
      <c r="A5" s="126" t="s">
        <v>44</v>
      </c>
      <c r="B5" s="127"/>
      <c r="C5" s="128"/>
      <c r="D5" s="128"/>
      <c r="E5" s="128"/>
      <c r="F5" s="128"/>
      <c r="G5" s="128"/>
      <c r="H5" s="127" t="s">
        <v>36</v>
      </c>
      <c r="I5" s="129"/>
      <c r="J5" s="118"/>
      <c r="K5" s="118"/>
      <c r="L5" s="118"/>
      <c r="M5" s="117" t="s">
        <v>49</v>
      </c>
      <c r="N5" s="117"/>
      <c r="O5" s="118"/>
      <c r="P5" s="118"/>
      <c r="Q5" s="119"/>
      <c r="R5" s="120"/>
      <c r="S5" s="120"/>
      <c r="T5" s="121"/>
      <c r="W5" s="39"/>
      <c r="X5" s="39"/>
      <c r="Y5" s="39"/>
      <c r="Z5" s="39"/>
      <c r="AA5" s="39"/>
      <c r="AB5" s="39"/>
    </row>
    <row r="6" spans="1:29" ht="18" customHeight="1">
      <c r="A6" s="19" t="s">
        <v>66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122" t="s">
        <v>63</v>
      </c>
      <c r="T6" s="123"/>
      <c r="W6" s="39"/>
      <c r="X6" s="39"/>
      <c r="Y6" s="39"/>
      <c r="Z6" s="39"/>
      <c r="AA6" s="39"/>
      <c r="AB6" s="39"/>
    </row>
    <row r="7" spans="1:29" ht="18" customHeight="1">
      <c r="A7" s="20" t="s">
        <v>2</v>
      </c>
      <c r="B7" s="3" t="s">
        <v>3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18</v>
      </c>
      <c r="H7" s="3" t="s">
        <v>19</v>
      </c>
      <c r="I7" s="3" t="s">
        <v>17</v>
      </c>
      <c r="J7" s="4" t="s">
        <v>21</v>
      </c>
      <c r="K7" s="8" t="s">
        <v>22</v>
      </c>
      <c r="L7" s="8" t="s">
        <v>23</v>
      </c>
      <c r="M7" s="8" t="s">
        <v>24</v>
      </c>
      <c r="N7" s="8" t="s">
        <v>25</v>
      </c>
      <c r="O7" s="8" t="s">
        <v>28</v>
      </c>
      <c r="P7" s="8" t="s">
        <v>29</v>
      </c>
      <c r="Q7" s="8" t="s">
        <v>58</v>
      </c>
      <c r="R7" s="8" t="s">
        <v>56</v>
      </c>
      <c r="S7" s="10" t="s">
        <v>57</v>
      </c>
      <c r="T7" s="21" t="s">
        <v>64</v>
      </c>
      <c r="W7" s="40"/>
      <c r="X7" s="40"/>
      <c r="Y7" s="40"/>
      <c r="Z7" s="40"/>
      <c r="AA7" s="39"/>
      <c r="AB7" s="39"/>
    </row>
    <row r="8" spans="1:29" ht="18" customHeight="1">
      <c r="A8" s="23" t="s">
        <v>48</v>
      </c>
      <c r="B8" s="2"/>
      <c r="C8" s="2"/>
      <c r="D8" s="2"/>
      <c r="E8" s="2"/>
      <c r="F8" s="2"/>
      <c r="G8" s="2"/>
      <c r="H8" s="2"/>
      <c r="I8" s="2"/>
      <c r="J8" s="2">
        <f>SUM(D8:I8)</f>
        <v>0</v>
      </c>
      <c r="K8" s="9"/>
      <c r="L8" s="9"/>
      <c r="M8" s="9"/>
      <c r="N8" s="9"/>
      <c r="O8" s="9"/>
      <c r="P8" s="9"/>
      <c r="Q8" s="2">
        <f>COUNTIF(K8:P8,"O")</f>
        <v>0</v>
      </c>
      <c r="R8" s="35"/>
      <c r="S8" s="5" t="e">
        <f>VLOOKUP(R8,$Y$1:$Z$3,2,FALSE)</f>
        <v>#N/A</v>
      </c>
      <c r="T8" s="22" t="e">
        <f>Q8*(VLOOKUP($E$5,$AB$1:$AC$3,2,FALSE)+VLOOKUP($J$5,$AB$1:$AC$3,2,FALSE))</f>
        <v>#N/A</v>
      </c>
      <c r="W8" s="41"/>
      <c r="X8" s="41"/>
      <c r="Y8" s="41"/>
      <c r="Z8" s="40"/>
      <c r="AA8" s="39"/>
      <c r="AB8" s="39"/>
    </row>
    <row r="9" spans="1:29" ht="18" customHeight="1">
      <c r="A9" s="23" t="s">
        <v>55</v>
      </c>
      <c r="B9" s="2"/>
      <c r="C9" s="2"/>
      <c r="D9" s="2"/>
      <c r="E9" s="2"/>
      <c r="F9" s="2"/>
      <c r="G9" s="2"/>
      <c r="H9" s="2"/>
      <c r="I9" s="2"/>
      <c r="J9" s="2">
        <f t="shared" ref="J9:J25" si="0">SUM(D9:I9)</f>
        <v>0</v>
      </c>
      <c r="K9" s="2"/>
      <c r="L9" s="2"/>
      <c r="M9" s="2"/>
      <c r="N9" s="2"/>
      <c r="O9" s="2"/>
      <c r="P9" s="2"/>
      <c r="Q9" s="2">
        <f t="shared" ref="Q9:Q25" si="1">COUNTIF(K9:P9,"O")</f>
        <v>0</v>
      </c>
      <c r="R9" s="35"/>
      <c r="S9" s="5" t="e">
        <f t="shared" ref="S9:S25" si="2">VLOOKUP(R9,$Y$1:$Z$3,2,FALSE)</f>
        <v>#N/A</v>
      </c>
      <c r="T9" s="22" t="e">
        <f t="shared" ref="T9:T25" si="3">Q9*(VLOOKUP($E$5,$AB$1:$AC$3,2,FALSE)+VLOOKUP($J$5,$AB$1:$AC$3,2,FALSE))</f>
        <v>#N/A</v>
      </c>
      <c r="W9" s="41"/>
      <c r="X9" s="41"/>
      <c r="Y9" s="41"/>
      <c r="Z9" s="40"/>
      <c r="AA9" s="39"/>
      <c r="AB9" s="39"/>
    </row>
    <row r="10" spans="1:29" ht="18" customHeight="1">
      <c r="A10" s="11"/>
      <c r="B10" s="2"/>
      <c r="C10" s="2"/>
      <c r="D10" s="2"/>
      <c r="E10" s="2"/>
      <c r="F10" s="2"/>
      <c r="G10" s="2"/>
      <c r="H10" s="2"/>
      <c r="I10" s="2"/>
      <c r="J10" s="2">
        <f t="shared" si="0"/>
        <v>0</v>
      </c>
      <c r="K10" s="2"/>
      <c r="L10" s="2"/>
      <c r="M10" s="2"/>
      <c r="N10" s="2"/>
      <c r="O10" s="2"/>
      <c r="P10" s="2"/>
      <c r="Q10" s="2">
        <f t="shared" si="1"/>
        <v>0</v>
      </c>
      <c r="R10" s="35"/>
      <c r="S10" s="5" t="e">
        <f t="shared" si="2"/>
        <v>#N/A</v>
      </c>
      <c r="T10" s="22" t="e">
        <f t="shared" si="3"/>
        <v>#N/A</v>
      </c>
      <c r="W10" s="41"/>
      <c r="X10" s="41"/>
      <c r="Y10" s="41"/>
      <c r="Z10" s="40"/>
      <c r="AA10" s="39" t="s">
        <v>61</v>
      </c>
      <c r="AB10" s="39"/>
    </row>
    <row r="11" spans="1:29" ht="18" customHeight="1">
      <c r="A11" s="11"/>
      <c r="B11" s="2"/>
      <c r="C11" s="2"/>
      <c r="D11" s="2"/>
      <c r="E11" s="2"/>
      <c r="F11" s="2" t="s">
        <v>34</v>
      </c>
      <c r="G11" s="2"/>
      <c r="H11" s="2"/>
      <c r="I11" s="2"/>
      <c r="J11" s="2">
        <f t="shared" si="0"/>
        <v>0</v>
      </c>
      <c r="K11" s="2"/>
      <c r="L11" s="2"/>
      <c r="M11" s="2"/>
      <c r="N11" s="2"/>
      <c r="O11" s="2"/>
      <c r="P11" s="2"/>
      <c r="Q11" s="2">
        <f t="shared" si="1"/>
        <v>0</v>
      </c>
      <c r="R11" s="35"/>
      <c r="S11" s="5" t="e">
        <f t="shared" si="2"/>
        <v>#N/A</v>
      </c>
      <c r="T11" s="22" t="e">
        <f t="shared" si="3"/>
        <v>#N/A</v>
      </c>
      <c r="W11" s="41"/>
      <c r="X11" s="41"/>
      <c r="Y11" s="41"/>
      <c r="Z11" s="40"/>
      <c r="AA11" s="39"/>
      <c r="AB11" s="39"/>
    </row>
    <row r="12" spans="1:29" ht="18" customHeight="1">
      <c r="A12" s="11"/>
      <c r="B12" s="2"/>
      <c r="C12" s="2"/>
      <c r="D12" s="2"/>
      <c r="E12" s="2"/>
      <c r="F12" s="2"/>
      <c r="G12" s="2"/>
      <c r="H12" s="2"/>
      <c r="I12" s="2"/>
      <c r="J12" s="2">
        <f t="shared" si="0"/>
        <v>0</v>
      </c>
      <c r="K12" s="2"/>
      <c r="L12" s="2"/>
      <c r="M12" s="2"/>
      <c r="N12" s="2"/>
      <c r="O12" s="2"/>
      <c r="P12" s="2"/>
      <c r="Q12" s="2">
        <f t="shared" si="1"/>
        <v>0</v>
      </c>
      <c r="R12" s="35"/>
      <c r="S12" s="5" t="e">
        <f t="shared" si="2"/>
        <v>#N/A</v>
      </c>
      <c r="T12" s="22" t="e">
        <f t="shared" si="3"/>
        <v>#N/A</v>
      </c>
      <c r="W12" s="41"/>
      <c r="X12" s="41"/>
      <c r="Y12" s="41"/>
      <c r="Z12" s="40"/>
      <c r="AA12" s="39"/>
      <c r="AB12" s="39"/>
    </row>
    <row r="13" spans="1:29" ht="18" customHeight="1">
      <c r="A13" s="11"/>
      <c r="B13" s="2"/>
      <c r="C13" s="2"/>
      <c r="D13" s="2"/>
      <c r="E13" s="2"/>
      <c r="F13" s="2"/>
      <c r="G13" s="2"/>
      <c r="H13" s="2" t="s">
        <v>61</v>
      </c>
      <c r="I13" s="2"/>
      <c r="J13" s="2">
        <f t="shared" si="0"/>
        <v>0</v>
      </c>
      <c r="K13" s="2"/>
      <c r="L13" s="2"/>
      <c r="M13" s="2"/>
      <c r="N13" s="2"/>
      <c r="O13" s="2"/>
      <c r="P13" s="2"/>
      <c r="Q13" s="2">
        <f t="shared" si="1"/>
        <v>0</v>
      </c>
      <c r="R13" s="35"/>
      <c r="S13" s="5" t="e">
        <f t="shared" si="2"/>
        <v>#N/A</v>
      </c>
      <c r="T13" s="22" t="e">
        <f t="shared" si="3"/>
        <v>#N/A</v>
      </c>
      <c r="W13" s="41"/>
      <c r="X13" s="41"/>
      <c r="Y13" s="41"/>
      <c r="Z13" s="41"/>
      <c r="AA13" s="39"/>
      <c r="AB13" s="39"/>
    </row>
    <row r="14" spans="1:29" ht="18" customHeight="1">
      <c r="A14" s="11"/>
      <c r="B14" s="2"/>
      <c r="C14" s="2"/>
      <c r="D14" s="2"/>
      <c r="E14" s="2"/>
      <c r="F14" s="2"/>
      <c r="G14" s="2"/>
      <c r="H14" s="2"/>
      <c r="I14" s="2"/>
      <c r="J14" s="2">
        <f t="shared" si="0"/>
        <v>0</v>
      </c>
      <c r="K14" s="2"/>
      <c r="L14" s="2"/>
      <c r="M14" s="2"/>
      <c r="N14" s="2"/>
      <c r="O14" s="2"/>
      <c r="P14" s="2"/>
      <c r="Q14" s="2">
        <f t="shared" si="1"/>
        <v>0</v>
      </c>
      <c r="R14" s="35"/>
      <c r="S14" s="5" t="e">
        <f t="shared" si="2"/>
        <v>#N/A</v>
      </c>
      <c r="T14" s="22" t="e">
        <f t="shared" si="3"/>
        <v>#N/A</v>
      </c>
      <c r="W14" s="41"/>
      <c r="X14" s="41"/>
      <c r="Y14" s="41"/>
      <c r="Z14" s="41"/>
      <c r="AA14" s="39"/>
      <c r="AB14" s="39"/>
    </row>
    <row r="15" spans="1:29" ht="18" customHeight="1">
      <c r="A15" s="11"/>
      <c r="B15" s="2"/>
      <c r="C15" s="2"/>
      <c r="D15" s="2"/>
      <c r="E15" s="2"/>
      <c r="F15" s="2"/>
      <c r="G15" s="2"/>
      <c r="H15" s="2"/>
      <c r="I15" s="2"/>
      <c r="J15" s="2">
        <f t="shared" si="0"/>
        <v>0</v>
      </c>
      <c r="K15" s="2"/>
      <c r="L15" s="2"/>
      <c r="M15" s="2"/>
      <c r="N15" s="2"/>
      <c r="O15" s="2"/>
      <c r="P15" s="2"/>
      <c r="Q15" s="2">
        <f t="shared" si="1"/>
        <v>0</v>
      </c>
      <c r="R15" s="35"/>
      <c r="S15" s="5" t="e">
        <f t="shared" si="2"/>
        <v>#N/A</v>
      </c>
      <c r="T15" s="22" t="e">
        <f t="shared" si="3"/>
        <v>#N/A</v>
      </c>
      <c r="W15" s="41"/>
      <c r="X15" s="41"/>
      <c r="Y15" s="41"/>
      <c r="Z15" s="41"/>
      <c r="AA15" s="39"/>
      <c r="AB15" s="39"/>
    </row>
    <row r="16" spans="1:29" ht="18" customHeight="1">
      <c r="A16" s="11"/>
      <c r="B16" s="2"/>
      <c r="C16" s="2"/>
      <c r="D16" s="2"/>
      <c r="E16" s="2"/>
      <c r="F16" s="2"/>
      <c r="G16" s="2"/>
      <c r="H16" s="2"/>
      <c r="I16" s="2"/>
      <c r="J16" s="2">
        <f t="shared" si="0"/>
        <v>0</v>
      </c>
      <c r="K16" s="2"/>
      <c r="L16" s="2"/>
      <c r="M16" s="2"/>
      <c r="N16" s="2"/>
      <c r="O16" s="2"/>
      <c r="P16" s="2"/>
      <c r="Q16" s="2">
        <f t="shared" si="1"/>
        <v>0</v>
      </c>
      <c r="R16" s="35"/>
      <c r="S16" s="5" t="e">
        <f t="shared" si="2"/>
        <v>#N/A</v>
      </c>
      <c r="T16" s="22" t="e">
        <f t="shared" si="3"/>
        <v>#N/A</v>
      </c>
      <c r="W16" s="41"/>
      <c r="X16" s="41"/>
      <c r="Y16" s="41"/>
      <c r="Z16" s="41"/>
      <c r="AA16" s="39"/>
      <c r="AB16" s="39"/>
    </row>
    <row r="17" spans="1:28" ht="18" customHeight="1">
      <c r="A17" s="11"/>
      <c r="B17" s="2"/>
      <c r="C17" s="2"/>
      <c r="D17" s="2"/>
      <c r="E17" s="2"/>
      <c r="F17" s="2"/>
      <c r="G17" s="2"/>
      <c r="H17" s="2"/>
      <c r="I17" s="2"/>
      <c r="J17" s="2">
        <f t="shared" si="0"/>
        <v>0</v>
      </c>
      <c r="K17" s="2"/>
      <c r="L17" s="2"/>
      <c r="M17" s="2"/>
      <c r="N17" s="2"/>
      <c r="O17" s="2"/>
      <c r="P17" s="2"/>
      <c r="Q17" s="2">
        <f t="shared" si="1"/>
        <v>0</v>
      </c>
      <c r="R17" s="35"/>
      <c r="S17" s="5" t="e">
        <f t="shared" si="2"/>
        <v>#N/A</v>
      </c>
      <c r="T17" s="22" t="e">
        <f t="shared" si="3"/>
        <v>#N/A</v>
      </c>
      <c r="W17" s="39"/>
      <c r="X17" s="39"/>
      <c r="Y17" s="39"/>
      <c r="Z17" s="39"/>
      <c r="AA17" s="39"/>
      <c r="AB17" s="39"/>
    </row>
    <row r="18" spans="1:28" ht="18" customHeight="1">
      <c r="A18" s="11"/>
      <c r="B18" s="2"/>
      <c r="C18" s="2"/>
      <c r="D18" s="2"/>
      <c r="E18" s="2"/>
      <c r="F18" s="2"/>
      <c r="G18" s="2"/>
      <c r="H18" s="2"/>
      <c r="I18" s="2"/>
      <c r="J18" s="2">
        <f t="shared" si="0"/>
        <v>0</v>
      </c>
      <c r="K18" s="2"/>
      <c r="L18" s="2"/>
      <c r="M18" s="2"/>
      <c r="N18" s="2"/>
      <c r="O18" s="2"/>
      <c r="P18" s="2"/>
      <c r="Q18" s="2">
        <f t="shared" si="1"/>
        <v>0</v>
      </c>
      <c r="R18" s="35"/>
      <c r="S18" s="5" t="e">
        <f t="shared" si="2"/>
        <v>#N/A</v>
      </c>
      <c r="T18" s="22" t="e">
        <f t="shared" si="3"/>
        <v>#N/A</v>
      </c>
      <c r="W18" s="39"/>
      <c r="X18" s="39"/>
      <c r="Y18" s="39"/>
      <c r="Z18" s="39"/>
      <c r="AA18" s="39"/>
      <c r="AB18" s="39"/>
    </row>
    <row r="19" spans="1:28" ht="18" customHeight="1">
      <c r="A19" s="11"/>
      <c r="B19" s="2"/>
      <c r="C19" s="2"/>
      <c r="D19" s="2"/>
      <c r="E19" s="2"/>
      <c r="F19" s="2"/>
      <c r="G19" s="2"/>
      <c r="H19" s="2"/>
      <c r="I19" s="2"/>
      <c r="J19" s="2">
        <f t="shared" si="0"/>
        <v>0</v>
      </c>
      <c r="K19" s="2"/>
      <c r="L19" s="2"/>
      <c r="M19" s="2"/>
      <c r="N19" s="2"/>
      <c r="O19" s="2"/>
      <c r="P19" s="2"/>
      <c r="Q19" s="2">
        <f t="shared" si="1"/>
        <v>0</v>
      </c>
      <c r="R19" s="35"/>
      <c r="S19" s="5" t="e">
        <f t="shared" si="2"/>
        <v>#N/A</v>
      </c>
      <c r="T19" s="22" t="e">
        <f t="shared" si="3"/>
        <v>#N/A</v>
      </c>
      <c r="W19" s="42"/>
      <c r="X19" s="41"/>
      <c r="Y19" s="39"/>
      <c r="Z19" s="39"/>
      <c r="AA19" s="39"/>
      <c r="AB19" s="39"/>
    </row>
    <row r="20" spans="1:28" ht="18" customHeight="1">
      <c r="A20" s="11"/>
      <c r="B20" s="2"/>
      <c r="C20" s="2"/>
      <c r="D20" s="2"/>
      <c r="E20" s="2"/>
      <c r="F20" s="2"/>
      <c r="G20" s="2"/>
      <c r="H20" s="2"/>
      <c r="I20" s="2"/>
      <c r="J20" s="2">
        <f t="shared" si="0"/>
        <v>0</v>
      </c>
      <c r="K20" s="2"/>
      <c r="L20" s="2"/>
      <c r="M20" s="2"/>
      <c r="N20" s="2"/>
      <c r="O20" s="2"/>
      <c r="P20" s="2"/>
      <c r="Q20" s="2">
        <f t="shared" si="1"/>
        <v>0</v>
      </c>
      <c r="R20" s="35"/>
      <c r="S20" s="5" t="e">
        <f t="shared" si="2"/>
        <v>#N/A</v>
      </c>
      <c r="T20" s="22" t="e">
        <f t="shared" si="3"/>
        <v>#N/A</v>
      </c>
      <c r="W20" s="42"/>
      <c r="X20" s="41"/>
      <c r="Y20" s="39"/>
      <c r="Z20" s="39"/>
      <c r="AA20" s="39"/>
      <c r="AB20" s="39"/>
    </row>
    <row r="21" spans="1:28" ht="18" customHeight="1">
      <c r="A21" s="11"/>
      <c r="B21" s="2"/>
      <c r="C21" s="2"/>
      <c r="D21" s="2"/>
      <c r="E21" s="2"/>
      <c r="F21" s="2"/>
      <c r="G21" s="2"/>
      <c r="H21" s="2"/>
      <c r="I21" s="2"/>
      <c r="J21" s="2">
        <f t="shared" si="0"/>
        <v>0</v>
      </c>
      <c r="K21" s="2"/>
      <c r="L21" s="2"/>
      <c r="M21" s="2"/>
      <c r="N21" s="2"/>
      <c r="O21" s="2"/>
      <c r="P21" s="2"/>
      <c r="Q21" s="2">
        <f t="shared" si="1"/>
        <v>0</v>
      </c>
      <c r="R21" s="35"/>
      <c r="S21" s="5" t="e">
        <f t="shared" si="2"/>
        <v>#N/A</v>
      </c>
      <c r="T21" s="22" t="e">
        <f t="shared" si="3"/>
        <v>#N/A</v>
      </c>
      <c r="W21" s="34"/>
      <c r="X21" s="30"/>
    </row>
    <row r="22" spans="1:28" ht="18" customHeight="1">
      <c r="A22" s="11"/>
      <c r="B22" s="2"/>
      <c r="C22" s="2"/>
      <c r="D22" s="2"/>
      <c r="E22" s="2"/>
      <c r="F22" s="2"/>
      <c r="G22" s="2"/>
      <c r="H22" s="2"/>
      <c r="I22" s="2"/>
      <c r="J22" s="2">
        <f t="shared" si="0"/>
        <v>0</v>
      </c>
      <c r="K22" s="2"/>
      <c r="L22" s="2"/>
      <c r="M22" s="2"/>
      <c r="N22" s="2"/>
      <c r="O22" s="2"/>
      <c r="P22" s="2"/>
      <c r="Q22" s="2">
        <f t="shared" si="1"/>
        <v>0</v>
      </c>
      <c r="R22" s="35"/>
      <c r="S22" s="5" t="e">
        <f t="shared" si="2"/>
        <v>#N/A</v>
      </c>
      <c r="T22" s="22" t="e">
        <f t="shared" si="3"/>
        <v>#N/A</v>
      </c>
      <c r="X22" s="30"/>
    </row>
    <row r="23" spans="1:28" ht="18" customHeight="1">
      <c r="A23" s="11"/>
      <c r="B23" s="2"/>
      <c r="C23" s="2"/>
      <c r="D23" s="2"/>
      <c r="E23" s="2"/>
      <c r="F23" s="2"/>
      <c r="G23" s="2"/>
      <c r="H23" s="2"/>
      <c r="I23" s="2"/>
      <c r="J23" s="2">
        <f t="shared" si="0"/>
        <v>0</v>
      </c>
      <c r="K23" s="2"/>
      <c r="L23" s="2"/>
      <c r="M23" s="2"/>
      <c r="N23" s="2"/>
      <c r="O23" s="2"/>
      <c r="P23" s="2"/>
      <c r="Q23" s="2">
        <f t="shared" si="1"/>
        <v>0</v>
      </c>
      <c r="R23" s="35"/>
      <c r="S23" s="5" t="e">
        <f t="shared" si="2"/>
        <v>#N/A</v>
      </c>
      <c r="T23" s="22" t="e">
        <f t="shared" si="3"/>
        <v>#N/A</v>
      </c>
      <c r="X23" s="30"/>
    </row>
    <row r="24" spans="1:28" ht="18" customHeight="1">
      <c r="A24" s="11"/>
      <c r="B24" s="2"/>
      <c r="C24" s="2"/>
      <c r="D24" s="2"/>
      <c r="E24" s="2"/>
      <c r="F24" s="2"/>
      <c r="G24" s="2"/>
      <c r="H24" s="2"/>
      <c r="I24" s="2"/>
      <c r="J24" s="2">
        <f t="shared" si="0"/>
        <v>0</v>
      </c>
      <c r="K24" s="2"/>
      <c r="L24" s="2"/>
      <c r="M24" s="2"/>
      <c r="N24" s="2"/>
      <c r="O24" s="2"/>
      <c r="P24" s="2"/>
      <c r="Q24" s="2">
        <f t="shared" si="1"/>
        <v>0</v>
      </c>
      <c r="R24" s="35"/>
      <c r="S24" s="5" t="e">
        <f t="shared" si="2"/>
        <v>#N/A</v>
      </c>
      <c r="T24" s="22" t="e">
        <f t="shared" si="3"/>
        <v>#N/A</v>
      </c>
      <c r="X24" s="30"/>
    </row>
    <row r="25" spans="1:28" ht="18" customHeight="1">
      <c r="A25" s="11"/>
      <c r="B25" s="2"/>
      <c r="C25" s="2"/>
      <c r="D25" s="2"/>
      <c r="E25" s="2"/>
      <c r="F25" s="2"/>
      <c r="G25" s="2"/>
      <c r="H25" s="2"/>
      <c r="I25" s="2"/>
      <c r="J25" s="2">
        <f t="shared" si="0"/>
        <v>0</v>
      </c>
      <c r="K25" s="2"/>
      <c r="L25" s="2"/>
      <c r="M25" s="2"/>
      <c r="N25" s="2"/>
      <c r="O25" s="2"/>
      <c r="P25" s="2"/>
      <c r="Q25" s="2">
        <f t="shared" si="1"/>
        <v>0</v>
      </c>
      <c r="R25" s="36"/>
      <c r="S25" s="5" t="e">
        <f t="shared" si="2"/>
        <v>#N/A</v>
      </c>
      <c r="T25" s="22" t="e">
        <f t="shared" si="3"/>
        <v>#N/A</v>
      </c>
      <c r="X25" s="30"/>
    </row>
    <row r="26" spans="1:28" ht="18" customHeight="1">
      <c r="A26" s="130" t="s">
        <v>62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2" t="s">
        <v>60</v>
      </c>
      <c r="L26" s="112"/>
      <c r="M26" s="112"/>
      <c r="N26" s="112"/>
      <c r="O26" s="112"/>
      <c r="P26" s="112"/>
      <c r="Q26" s="112"/>
      <c r="R26" s="112"/>
      <c r="S26" s="113"/>
      <c r="T26" s="114"/>
      <c r="X26" s="30"/>
    </row>
    <row r="27" spans="1:28" ht="18" customHeight="1">
      <c r="A27" s="124" t="s">
        <v>30</v>
      </c>
      <c r="B27" s="125"/>
      <c r="C27" s="12" t="s">
        <v>20</v>
      </c>
      <c r="D27" s="24" t="s">
        <v>31</v>
      </c>
      <c r="E27" s="24" t="s">
        <v>67</v>
      </c>
      <c r="F27" s="103"/>
      <c r="G27" s="104"/>
      <c r="H27" s="104"/>
      <c r="I27" s="104"/>
      <c r="J27" s="105"/>
      <c r="K27" s="17" t="s">
        <v>50</v>
      </c>
      <c r="L27" s="18" t="s">
        <v>51</v>
      </c>
      <c r="M27" s="18" t="s">
        <v>41</v>
      </c>
      <c r="N27" s="18" t="s">
        <v>38</v>
      </c>
      <c r="O27" s="16" t="s">
        <v>39</v>
      </c>
      <c r="P27" s="17" t="s">
        <v>50</v>
      </c>
      <c r="Q27" s="18" t="s">
        <v>51</v>
      </c>
      <c r="R27" s="16" t="s">
        <v>59</v>
      </c>
      <c r="S27" s="131" t="s">
        <v>65</v>
      </c>
      <c r="T27" s="132"/>
      <c r="X27" s="30"/>
    </row>
    <row r="28" spans="1:28" ht="18" customHeight="1">
      <c r="A28" s="49" t="s">
        <v>4</v>
      </c>
      <c r="B28" s="14"/>
      <c r="C28" s="45">
        <f t="shared" ref="C28:C38" si="4">SUMIF($B$8:$B$25,A28,$J$8:$J$25)</f>
        <v>0</v>
      </c>
      <c r="D28" s="45">
        <f>COUNTIF($B8:$B25,A28)</f>
        <v>0</v>
      </c>
      <c r="E28" s="36">
        <f t="shared" ref="E28:E38" si="5">SUMIF($B$8:$B$25,A28,$T$8:$T$25)</f>
        <v>0</v>
      </c>
      <c r="F28" s="106"/>
      <c r="G28" s="107"/>
      <c r="H28" s="107"/>
      <c r="I28" s="107"/>
      <c r="J28" s="108"/>
      <c r="K28" s="13" t="s">
        <v>40</v>
      </c>
      <c r="L28" s="26" t="s">
        <v>40</v>
      </c>
      <c r="M28" s="27">
        <v>0.6</v>
      </c>
      <c r="N28" s="27">
        <v>0.4</v>
      </c>
      <c r="O28" s="7">
        <v>0</v>
      </c>
      <c r="P28" s="26" t="s">
        <v>40</v>
      </c>
      <c r="Q28" s="26" t="s">
        <v>40</v>
      </c>
      <c r="R28" s="6">
        <v>1</v>
      </c>
      <c r="S28" s="133"/>
      <c r="T28" s="134"/>
      <c r="U28" s="31"/>
    </row>
    <row r="29" spans="1:28" ht="18" customHeight="1">
      <c r="A29" s="49" t="s">
        <v>5</v>
      </c>
      <c r="B29" s="14"/>
      <c r="C29" s="45">
        <f t="shared" si="4"/>
        <v>0</v>
      </c>
      <c r="D29" s="45">
        <f>COUNTIF($B8:$B25,A29)</f>
        <v>0</v>
      </c>
      <c r="E29" s="36">
        <f t="shared" si="5"/>
        <v>0</v>
      </c>
      <c r="F29" s="106"/>
      <c r="G29" s="107"/>
      <c r="H29" s="107"/>
      <c r="I29" s="107"/>
      <c r="J29" s="108"/>
      <c r="K29" s="13" t="s">
        <v>40</v>
      </c>
      <c r="L29" s="26" t="s">
        <v>42</v>
      </c>
      <c r="M29" s="27">
        <v>0.4</v>
      </c>
      <c r="N29" s="27">
        <v>0.5</v>
      </c>
      <c r="O29" s="7">
        <v>0.1</v>
      </c>
      <c r="P29" s="26" t="s">
        <v>40</v>
      </c>
      <c r="Q29" s="26" t="s">
        <v>42</v>
      </c>
      <c r="R29" s="6">
        <v>0.75</v>
      </c>
      <c r="S29" s="133"/>
      <c r="T29" s="134"/>
    </row>
    <row r="30" spans="1:28" ht="18" customHeight="1">
      <c r="A30" s="49" t="s">
        <v>6</v>
      </c>
      <c r="B30" s="14"/>
      <c r="C30" s="45">
        <f t="shared" si="4"/>
        <v>0</v>
      </c>
      <c r="D30" s="45">
        <f t="shared" ref="D30:D38" si="6">COUNTIF($B$8:$B$25,A30)</f>
        <v>0</v>
      </c>
      <c r="E30" s="36">
        <f t="shared" si="5"/>
        <v>0</v>
      </c>
      <c r="F30" s="106"/>
      <c r="G30" s="107"/>
      <c r="H30" s="107"/>
      <c r="I30" s="107"/>
      <c r="J30" s="108"/>
      <c r="K30" s="13" t="s">
        <v>40</v>
      </c>
      <c r="L30" s="26" t="s">
        <v>43</v>
      </c>
      <c r="M30" s="27">
        <v>0.3</v>
      </c>
      <c r="N30" s="27">
        <v>0.5</v>
      </c>
      <c r="O30" s="7">
        <v>0.2</v>
      </c>
      <c r="P30" s="26" t="s">
        <v>40</v>
      </c>
      <c r="Q30" s="26" t="s">
        <v>43</v>
      </c>
      <c r="R30" s="6">
        <v>0.5</v>
      </c>
      <c r="S30" s="133"/>
      <c r="T30" s="134"/>
    </row>
    <row r="31" spans="1:28" ht="18" customHeight="1">
      <c r="A31" s="49" t="s">
        <v>7</v>
      </c>
      <c r="B31" s="14"/>
      <c r="C31" s="45">
        <f t="shared" si="4"/>
        <v>0</v>
      </c>
      <c r="D31" s="45">
        <f t="shared" si="6"/>
        <v>0</v>
      </c>
      <c r="E31" s="36">
        <f t="shared" si="5"/>
        <v>0</v>
      </c>
      <c r="F31" s="106"/>
      <c r="G31" s="107"/>
      <c r="H31" s="107"/>
      <c r="I31" s="107"/>
      <c r="J31" s="108"/>
      <c r="K31" s="13" t="s">
        <v>42</v>
      </c>
      <c r="L31" s="26" t="s">
        <v>40</v>
      </c>
      <c r="M31" s="27">
        <v>0.5</v>
      </c>
      <c r="N31" s="27">
        <v>0.4</v>
      </c>
      <c r="O31" s="7">
        <v>0.1</v>
      </c>
      <c r="P31" s="26" t="s">
        <v>42</v>
      </c>
      <c r="Q31" s="26" t="s">
        <v>40</v>
      </c>
      <c r="R31" s="6">
        <v>0.75</v>
      </c>
      <c r="S31" s="133"/>
      <c r="T31" s="134"/>
    </row>
    <row r="32" spans="1:28" ht="18" customHeight="1">
      <c r="A32" s="49" t="s">
        <v>8</v>
      </c>
      <c r="B32" s="14"/>
      <c r="C32" s="45">
        <f t="shared" si="4"/>
        <v>0</v>
      </c>
      <c r="D32" s="45">
        <f t="shared" si="6"/>
        <v>0</v>
      </c>
      <c r="E32" s="36">
        <f t="shared" si="5"/>
        <v>0</v>
      </c>
      <c r="F32" s="106"/>
      <c r="G32" s="107"/>
      <c r="H32" s="107"/>
      <c r="I32" s="107"/>
      <c r="J32" s="108"/>
      <c r="K32" s="13" t="s">
        <v>42</v>
      </c>
      <c r="L32" s="26" t="s">
        <v>42</v>
      </c>
      <c r="M32" s="27">
        <v>0.3</v>
      </c>
      <c r="N32" s="27">
        <v>0.6</v>
      </c>
      <c r="O32" s="7">
        <v>0.1</v>
      </c>
      <c r="P32" s="26" t="s">
        <v>42</v>
      </c>
      <c r="Q32" s="26" t="s">
        <v>42</v>
      </c>
      <c r="R32" s="6">
        <v>0.5</v>
      </c>
      <c r="S32" s="133"/>
      <c r="T32" s="134"/>
    </row>
    <row r="33" spans="1:24" ht="18" customHeight="1">
      <c r="A33" s="49" t="s">
        <v>79</v>
      </c>
      <c r="B33" s="14"/>
      <c r="C33" s="45">
        <f t="shared" si="4"/>
        <v>0</v>
      </c>
      <c r="D33" s="45">
        <f t="shared" si="6"/>
        <v>0</v>
      </c>
      <c r="E33" s="36">
        <f t="shared" si="5"/>
        <v>0</v>
      </c>
      <c r="F33" s="107"/>
      <c r="G33" s="107"/>
      <c r="H33" s="107"/>
      <c r="I33" s="107"/>
      <c r="J33" s="108"/>
      <c r="K33" s="13" t="s">
        <v>42</v>
      </c>
      <c r="L33" s="26" t="s">
        <v>43</v>
      </c>
      <c r="M33" s="27">
        <v>0.2</v>
      </c>
      <c r="N33" s="27">
        <v>0.4</v>
      </c>
      <c r="O33" s="7">
        <v>0.4</v>
      </c>
      <c r="P33" s="26" t="s">
        <v>42</v>
      </c>
      <c r="Q33" s="26" t="s">
        <v>43</v>
      </c>
      <c r="R33" s="6">
        <v>0.25</v>
      </c>
      <c r="S33" s="133"/>
      <c r="T33" s="134"/>
    </row>
    <row r="34" spans="1:24" ht="18" customHeight="1">
      <c r="A34" s="49" t="s">
        <v>9</v>
      </c>
      <c r="B34" s="14"/>
      <c r="C34" s="45">
        <f t="shared" si="4"/>
        <v>0</v>
      </c>
      <c r="D34" s="45">
        <f t="shared" si="6"/>
        <v>0</v>
      </c>
      <c r="E34" s="36">
        <f t="shared" si="5"/>
        <v>0</v>
      </c>
      <c r="F34" s="106"/>
      <c r="G34" s="107"/>
      <c r="H34" s="107"/>
      <c r="I34" s="107"/>
      <c r="J34" s="108"/>
      <c r="K34" s="13" t="s">
        <v>43</v>
      </c>
      <c r="L34" s="26" t="s">
        <v>40</v>
      </c>
      <c r="M34" s="27">
        <v>0.3</v>
      </c>
      <c r="N34" s="27">
        <v>0.6</v>
      </c>
      <c r="O34" s="7">
        <v>0.1</v>
      </c>
      <c r="P34" s="26" t="s">
        <v>43</v>
      </c>
      <c r="Q34" s="26" t="s">
        <v>40</v>
      </c>
      <c r="R34" s="6">
        <v>0.5</v>
      </c>
      <c r="S34" s="133"/>
      <c r="T34" s="134"/>
    </row>
    <row r="35" spans="1:24" ht="18" customHeight="1">
      <c r="A35" s="49" t="s">
        <v>10</v>
      </c>
      <c r="B35" s="14"/>
      <c r="C35" s="45">
        <f t="shared" si="4"/>
        <v>0</v>
      </c>
      <c r="D35" s="45">
        <f t="shared" si="6"/>
        <v>0</v>
      </c>
      <c r="E35" s="36">
        <f t="shared" si="5"/>
        <v>0</v>
      </c>
      <c r="F35" s="106"/>
      <c r="G35" s="107"/>
      <c r="H35" s="107"/>
      <c r="I35" s="107"/>
      <c r="J35" s="108"/>
      <c r="K35" s="13" t="s">
        <v>43</v>
      </c>
      <c r="L35" s="26" t="s">
        <v>42</v>
      </c>
      <c r="M35" s="27">
        <v>0.2</v>
      </c>
      <c r="N35" s="27">
        <v>0.6</v>
      </c>
      <c r="O35" s="7">
        <v>0.2</v>
      </c>
      <c r="P35" s="26" t="s">
        <v>43</v>
      </c>
      <c r="Q35" s="26" t="s">
        <v>42</v>
      </c>
      <c r="R35" s="6">
        <v>0.25</v>
      </c>
      <c r="S35" s="133"/>
      <c r="T35" s="134"/>
    </row>
    <row r="36" spans="1:24" ht="18" customHeight="1">
      <c r="A36" s="49" t="s">
        <v>11</v>
      </c>
      <c r="B36" s="14"/>
      <c r="C36" s="45">
        <f t="shared" si="4"/>
        <v>0</v>
      </c>
      <c r="D36" s="45">
        <f t="shared" si="6"/>
        <v>0</v>
      </c>
      <c r="E36" s="36">
        <f t="shared" si="5"/>
        <v>0</v>
      </c>
      <c r="F36" s="106"/>
      <c r="G36" s="107"/>
      <c r="H36" s="107"/>
      <c r="I36" s="107"/>
      <c r="J36" s="108"/>
      <c r="K36" s="13" t="s">
        <v>43</v>
      </c>
      <c r="L36" s="26" t="s">
        <v>43</v>
      </c>
      <c r="M36" s="27">
        <v>0</v>
      </c>
      <c r="N36" s="27">
        <v>0.4</v>
      </c>
      <c r="O36" s="7">
        <v>0.6</v>
      </c>
      <c r="P36" s="26" t="s">
        <v>43</v>
      </c>
      <c r="Q36" s="26" t="s">
        <v>43</v>
      </c>
      <c r="R36" s="6">
        <v>0</v>
      </c>
      <c r="S36" s="133"/>
      <c r="T36" s="134"/>
      <c r="W36" s="33"/>
      <c r="X36" s="32"/>
    </row>
    <row r="37" spans="1:24" ht="18" customHeight="1">
      <c r="A37" s="49" t="s">
        <v>12</v>
      </c>
      <c r="B37" s="14"/>
      <c r="C37" s="45">
        <f t="shared" si="4"/>
        <v>0</v>
      </c>
      <c r="D37" s="45">
        <f t="shared" si="6"/>
        <v>0</v>
      </c>
      <c r="E37" s="36">
        <f t="shared" si="5"/>
        <v>0</v>
      </c>
      <c r="F37" s="106"/>
      <c r="G37" s="107"/>
      <c r="H37" s="107"/>
      <c r="I37" s="107"/>
      <c r="J37" s="107"/>
      <c r="K37" s="145" t="s">
        <v>52</v>
      </c>
      <c r="L37" s="145"/>
      <c r="M37" s="52">
        <v>0.15</v>
      </c>
      <c r="N37" s="146" t="s">
        <v>164</v>
      </c>
      <c r="O37" s="146"/>
      <c r="P37" s="146"/>
      <c r="Q37" s="146"/>
      <c r="R37" s="146"/>
      <c r="S37" s="146"/>
      <c r="T37" s="146"/>
    </row>
    <row r="38" spans="1:24" ht="18" customHeight="1">
      <c r="A38" s="50" t="s">
        <v>32</v>
      </c>
      <c r="B38" s="15"/>
      <c r="C38" s="45">
        <f t="shared" si="4"/>
        <v>0</v>
      </c>
      <c r="D38" s="45">
        <f t="shared" si="6"/>
        <v>0</v>
      </c>
      <c r="E38" s="36">
        <f t="shared" si="5"/>
        <v>0</v>
      </c>
      <c r="F38" s="106"/>
      <c r="G38" s="107"/>
      <c r="H38" s="107"/>
      <c r="I38" s="107"/>
      <c r="J38" s="108"/>
      <c r="K38" s="145" t="s">
        <v>192</v>
      </c>
      <c r="L38" s="145"/>
      <c r="M38" s="52">
        <v>0.1</v>
      </c>
      <c r="N38" s="146"/>
      <c r="O38" s="146"/>
      <c r="P38" s="146"/>
      <c r="Q38" s="146"/>
      <c r="R38" s="146"/>
      <c r="S38" s="146"/>
      <c r="T38" s="146"/>
    </row>
    <row r="39" spans="1:24" ht="18" customHeight="1">
      <c r="A39" s="115" t="s">
        <v>37</v>
      </c>
      <c r="B39" s="116"/>
      <c r="C39" s="36">
        <f>SUM(C28:C38)</f>
        <v>0</v>
      </c>
      <c r="D39" s="36">
        <f>SUM(D28:D38)</f>
        <v>0</v>
      </c>
      <c r="E39" s="36">
        <f>SUM(E28:E38)</f>
        <v>0</v>
      </c>
      <c r="F39" s="106"/>
      <c r="G39" s="107"/>
      <c r="H39" s="107"/>
      <c r="I39" s="107"/>
      <c r="J39" s="108"/>
      <c r="K39" s="124" t="s">
        <v>53</v>
      </c>
      <c r="L39" s="125"/>
      <c r="M39" s="52">
        <v>0.05</v>
      </c>
      <c r="N39" s="146"/>
      <c r="O39" s="146"/>
      <c r="P39" s="146"/>
      <c r="Q39" s="146"/>
      <c r="R39" s="146"/>
      <c r="S39" s="146"/>
      <c r="T39" s="146"/>
    </row>
    <row r="40" spans="1:24" ht="18" customHeight="1" thickBot="1">
      <c r="A40" s="100" t="s">
        <v>54</v>
      </c>
      <c r="B40" s="101"/>
      <c r="C40" s="101"/>
      <c r="D40" s="101"/>
      <c r="E40" s="102"/>
      <c r="F40" s="109"/>
      <c r="G40" s="110"/>
      <c r="H40" s="110"/>
      <c r="I40" s="110"/>
      <c r="J40" s="111"/>
      <c r="K40" s="124"/>
      <c r="L40" s="116"/>
      <c r="M40" s="125"/>
      <c r="N40" s="146"/>
      <c r="O40" s="146"/>
      <c r="P40" s="146"/>
      <c r="Q40" s="146"/>
      <c r="R40" s="146"/>
      <c r="S40" s="146"/>
      <c r="T40" s="146"/>
    </row>
    <row r="42" spans="1:24">
      <c r="D42" s="28" t="s">
        <v>61</v>
      </c>
    </row>
  </sheetData>
  <mergeCells count="29">
    <mergeCell ref="K40:M40"/>
    <mergeCell ref="K37:L37"/>
    <mergeCell ref="K38:L38"/>
    <mergeCell ref="N37:T40"/>
    <mergeCell ref="K39:L39"/>
    <mergeCell ref="A3:T3"/>
    <mergeCell ref="A1:T2"/>
    <mergeCell ref="A4:B4"/>
    <mergeCell ref="C4:G4"/>
    <mergeCell ref="H4:I4"/>
    <mergeCell ref="J4:P4"/>
    <mergeCell ref="Q4:R4"/>
    <mergeCell ref="S4:T4"/>
    <mergeCell ref="A40:E40"/>
    <mergeCell ref="F27:J40"/>
    <mergeCell ref="K26:T26"/>
    <mergeCell ref="A39:B39"/>
    <mergeCell ref="M5:N5"/>
    <mergeCell ref="J5:L5"/>
    <mergeCell ref="O5:P5"/>
    <mergeCell ref="Q5:T5"/>
    <mergeCell ref="S6:T6"/>
    <mergeCell ref="A27:B27"/>
    <mergeCell ref="A5:B5"/>
    <mergeCell ref="C5:D5"/>
    <mergeCell ref="E5:G5"/>
    <mergeCell ref="H5:I5"/>
    <mergeCell ref="A26:J26"/>
    <mergeCell ref="S27:T36"/>
  </mergeCells>
  <phoneticPr fontId="1" type="noConversion"/>
  <dataValidations count="6">
    <dataValidation type="list" allowBlank="1" showInputMessage="1" showErrorMessage="1" sqref="W286" xr:uid="{66B14603-7098-483C-887F-D4AD3FCAF45D}">
      <formula1>$W$286:$W$287</formula1>
    </dataValidation>
    <dataValidation type="list" allowBlank="1" showInputMessage="1" showErrorMessage="1" sqref="C5:D5 K8:P25 O5:P5" xr:uid="{9557BBDD-8C84-4F15-9091-41B9AF94D82B}">
      <formula1>$W$1:$W$2</formula1>
    </dataValidation>
    <dataValidation type="list" allowBlank="1" showInputMessage="1" showErrorMessage="1" sqref="E5:G5 J5:L5" xr:uid="{5C2D74C5-BBA6-4D04-B5E8-D3CFCCD92060}">
      <formula1>$X$1:$X$3</formula1>
    </dataValidation>
    <dataValidation type="list" allowBlank="1" showInputMessage="1" showErrorMessage="1" sqref="R8:R25" xr:uid="{B04FC9C8-4BA9-40D5-9039-5147A89B72D5}">
      <formula1>$Y$1:$Y$3</formula1>
    </dataValidation>
    <dataValidation type="list" allowBlank="1" showInputMessage="1" showErrorMessage="1" sqref="S4:T4" xr:uid="{31DF7329-8D9B-46A2-9811-1B6AD5CC13C2}">
      <formula1>"상반기, 하반기"</formula1>
    </dataValidation>
    <dataValidation type="list" allowBlank="1" showInputMessage="1" showErrorMessage="1" sqref="B8:B25" xr:uid="{53EC3639-720C-4DE3-91C9-9649DF5446D3}">
      <formula1>$A$28:$A$39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E782-384F-4CDC-B98A-5315849F98F5}">
  <dimension ref="A1:AC66"/>
  <sheetViews>
    <sheetView tabSelected="1" zoomScale="102" zoomScaleNormal="102" workbookViewId="0">
      <selection activeCell="D8" sqref="D8"/>
    </sheetView>
  </sheetViews>
  <sheetFormatPr defaultColWidth="9" defaultRowHeight="15"/>
  <cols>
    <col min="1" max="1" width="17.25" style="28" customWidth="1"/>
    <col min="2" max="2" width="15" style="28" customWidth="1"/>
    <col min="3" max="3" width="11.375" style="28" customWidth="1"/>
    <col min="4" max="4" width="9" style="28" customWidth="1"/>
    <col min="5" max="9" width="9" style="28"/>
    <col min="10" max="10" width="9" style="28" customWidth="1"/>
    <col min="11" max="14" width="12.625" style="28" customWidth="1"/>
    <col min="15" max="15" width="11.75" style="28" customWidth="1"/>
    <col min="16" max="16" width="15.375" style="28" customWidth="1"/>
    <col min="17" max="17" width="14.625" style="28" customWidth="1"/>
    <col min="18" max="18" width="13.5" style="28" customWidth="1"/>
    <col min="19" max="19" width="12.625" style="28" customWidth="1"/>
    <col min="20" max="20" width="12.875" style="28" customWidth="1"/>
    <col min="21" max="24" width="9" style="28"/>
    <col min="25" max="25" width="9" style="28" customWidth="1"/>
    <col min="26" max="16384" width="9" style="28"/>
  </cols>
  <sheetData>
    <row r="1" spans="1:29">
      <c r="A1" s="138" t="s">
        <v>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40"/>
      <c r="W1" s="29" t="s">
        <v>26</v>
      </c>
      <c r="X1" s="37" t="s">
        <v>40</v>
      </c>
      <c r="Y1" s="37" t="s">
        <v>41</v>
      </c>
      <c r="Z1" s="38">
        <v>0.15</v>
      </c>
      <c r="AA1" s="37"/>
      <c r="AB1" s="37" t="s">
        <v>40</v>
      </c>
      <c r="AC1" s="29">
        <v>0.5</v>
      </c>
    </row>
    <row r="2" spans="1:29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3"/>
      <c r="W2" s="29" t="s">
        <v>27</v>
      </c>
      <c r="X2" s="37" t="s">
        <v>42</v>
      </c>
      <c r="Y2" s="37" t="s">
        <v>38</v>
      </c>
      <c r="Z2" s="38">
        <v>0.1</v>
      </c>
      <c r="AA2" s="37"/>
      <c r="AB2" s="37" t="s">
        <v>42</v>
      </c>
      <c r="AC2" s="29">
        <v>0.25</v>
      </c>
    </row>
    <row r="3" spans="1:29" ht="18" customHeight="1">
      <c r="A3" s="135" t="s">
        <v>33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7"/>
      <c r="W3" s="29"/>
      <c r="X3" s="37" t="s">
        <v>43</v>
      </c>
      <c r="Y3" s="37" t="s">
        <v>39</v>
      </c>
      <c r="Z3" s="38">
        <v>0.05</v>
      </c>
      <c r="AA3" s="37"/>
      <c r="AB3" s="37" t="s">
        <v>43</v>
      </c>
      <c r="AC3" s="29">
        <v>0</v>
      </c>
    </row>
    <row r="4" spans="1:29" ht="18" customHeight="1">
      <c r="A4" s="126" t="s">
        <v>0</v>
      </c>
      <c r="B4" s="127"/>
      <c r="C4" s="128"/>
      <c r="D4" s="128"/>
      <c r="E4" s="128"/>
      <c r="F4" s="128"/>
      <c r="G4" s="128"/>
      <c r="H4" s="127" t="s">
        <v>35</v>
      </c>
      <c r="I4" s="129"/>
      <c r="J4" s="119"/>
      <c r="K4" s="120"/>
      <c r="L4" s="120"/>
      <c r="M4" s="120"/>
      <c r="N4" s="120"/>
      <c r="O4" s="120"/>
      <c r="P4" s="144"/>
      <c r="Q4" s="117" t="s">
        <v>189</v>
      </c>
      <c r="R4" s="117"/>
      <c r="S4" s="120" t="s">
        <v>191</v>
      </c>
      <c r="T4" s="121"/>
      <c r="W4" s="39"/>
      <c r="X4" s="39"/>
      <c r="Y4" s="39"/>
      <c r="Z4" s="39"/>
      <c r="AA4" s="39"/>
      <c r="AB4" s="39"/>
    </row>
    <row r="5" spans="1:29" ht="18" customHeight="1">
      <c r="A5" s="126" t="s">
        <v>44</v>
      </c>
      <c r="B5" s="127"/>
      <c r="C5" s="128"/>
      <c r="D5" s="128"/>
      <c r="E5" s="128"/>
      <c r="F5" s="128"/>
      <c r="G5" s="128"/>
      <c r="H5" s="127" t="s">
        <v>36</v>
      </c>
      <c r="I5" s="129"/>
      <c r="J5" s="118"/>
      <c r="K5" s="118"/>
      <c r="L5" s="118"/>
      <c r="M5" s="117" t="s">
        <v>49</v>
      </c>
      <c r="N5" s="117"/>
      <c r="O5" s="118"/>
      <c r="P5" s="118"/>
      <c r="Q5" s="119"/>
      <c r="R5" s="120"/>
      <c r="S5" s="120"/>
      <c r="T5" s="121"/>
      <c r="V5" s="97" t="s">
        <v>311</v>
      </c>
      <c r="W5" s="97" t="s">
        <v>305</v>
      </c>
      <c r="X5" s="97" t="s">
        <v>306</v>
      </c>
      <c r="Y5" s="97" t="s">
        <v>307</v>
      </c>
      <c r="Z5" s="97" t="s">
        <v>308</v>
      </c>
      <c r="AA5" s="97" t="s">
        <v>309</v>
      </c>
      <c r="AB5" s="97" t="s">
        <v>310</v>
      </c>
    </row>
    <row r="6" spans="1:29" ht="18" customHeight="1">
      <c r="A6" s="19" t="s">
        <v>66</v>
      </c>
      <c r="B6" s="25"/>
      <c r="C6" s="25"/>
      <c r="D6" s="25"/>
      <c r="E6" s="25"/>
      <c r="F6" s="25"/>
      <c r="G6" s="25"/>
      <c r="H6" s="25"/>
      <c r="I6" s="25"/>
      <c r="J6" s="25"/>
      <c r="K6" s="147"/>
      <c r="L6" s="147"/>
      <c r="M6" s="147"/>
      <c r="N6" s="147"/>
      <c r="O6" s="147"/>
      <c r="P6" s="147"/>
      <c r="Q6" s="25"/>
      <c r="R6" s="25"/>
      <c r="S6" s="122" t="s">
        <v>63</v>
      </c>
      <c r="T6" s="123"/>
      <c r="V6" s="97" t="s">
        <v>312</v>
      </c>
      <c r="W6" s="98">
        <v>23</v>
      </c>
      <c r="X6" s="99">
        <v>21</v>
      </c>
      <c r="Y6" s="98">
        <v>18</v>
      </c>
      <c r="Z6" s="98">
        <v>20</v>
      </c>
      <c r="AA6" s="98">
        <v>21</v>
      </c>
      <c r="AB6" s="98">
        <v>21</v>
      </c>
    </row>
    <row r="7" spans="1:29" ht="18" customHeight="1">
      <c r="A7" s="20" t="s">
        <v>2</v>
      </c>
      <c r="B7" s="3" t="s">
        <v>3</v>
      </c>
      <c r="C7" s="3" t="s">
        <v>13</v>
      </c>
      <c r="D7" s="3" t="s">
        <v>170</v>
      </c>
      <c r="E7" s="3" t="s">
        <v>171</v>
      </c>
      <c r="F7" s="3" t="s">
        <v>172</v>
      </c>
      <c r="G7" s="3" t="s">
        <v>173</v>
      </c>
      <c r="H7" s="3" t="s">
        <v>174</v>
      </c>
      <c r="I7" s="3" t="s">
        <v>175</v>
      </c>
      <c r="J7" s="4" t="s">
        <v>21</v>
      </c>
      <c r="K7" s="8" t="s">
        <v>196</v>
      </c>
      <c r="L7" s="8" t="s">
        <v>197</v>
      </c>
      <c r="M7" s="8" t="s">
        <v>24</v>
      </c>
      <c r="N7" s="8" t="s">
        <v>25</v>
      </c>
      <c r="O7" s="8" t="s">
        <v>28</v>
      </c>
      <c r="P7" s="8" t="s">
        <v>29</v>
      </c>
      <c r="Q7" s="8" t="s">
        <v>58</v>
      </c>
      <c r="R7" s="8" t="s">
        <v>56</v>
      </c>
      <c r="S7" s="10" t="s">
        <v>57</v>
      </c>
      <c r="T7" s="21" t="s">
        <v>64</v>
      </c>
      <c r="W7" s="40"/>
      <c r="X7" s="39"/>
      <c r="Y7" s="39"/>
      <c r="Z7" s="40"/>
      <c r="AA7" s="39"/>
      <c r="AB7" s="39"/>
    </row>
    <row r="8" spans="1:29" ht="18" customHeight="1">
      <c r="A8" s="23" t="str" cm="1">
        <f t="array" ref="A8:A9">_xlfn.UNIQUE(_xlfn._xlws.FILTER(_xlfn.VSTACK('7월'!A6:A35,'8월'!A6:A35,'9월'!A6:A35,'10월'!A6:A35,'11월'!A6:A35,'12월'!A6:A35),_xlfn.VSTACK('7월'!A6:A35,'8월'!A6:A35,'9월'!A6:A35,'10월'!A6:A35,'11월'!A6:A35,'12월'!A6:A35)&lt;&gt;""))</f>
        <v>김오케(PM)</v>
      </c>
      <c r="B8" s="2"/>
      <c r="C8" s="2"/>
      <c r="D8" s="2" t="str" cm="1">
        <f t="array" ref="D8">IFERROR(_xlfn._xlws.FILTER('7월'!$G$6:$G$35,('7월'!$D$6:$D$35="상주")*('7월'!$A$6:$A$35=$A8)),"")</f>
        <v/>
      </c>
      <c r="E8" s="2" t="str" cm="1">
        <f t="array" ref="E8">IFERROR(_xlfn._xlws.FILTER('8월'!$G$6:$G$35,('8월'!$D$6:$D$35="상주")*('8월'!$A$6:$A$35=$A8)),"")</f>
        <v/>
      </c>
      <c r="F8" s="2" t="str" cm="1">
        <f t="array" ref="F8">IFERROR(_xlfn._xlws.FILTER('9월'!$G$6:$G$35,('9월'!$D$6:$D$35="상주")*('9월'!$A$6:$A$35=$A8)),"")</f>
        <v/>
      </c>
      <c r="G8" s="2" t="str" cm="1">
        <f t="array" ref="G8">IFERROR(_xlfn._xlws.FILTER('10월'!$G$6:$G$35,('10월'!$D$6:$D$35="상주")*('10월'!$A$6:$A$35=$A8)),"")</f>
        <v/>
      </c>
      <c r="H8" s="2" t="str" cm="1">
        <f t="array" ref="H8">IFERROR(_xlfn._xlws.FILTER('11월'!$G$6:$G$35,('11월'!$D$6:$D$35="상주")*('11월'!$A$6:$A$35=$A8)),"")</f>
        <v/>
      </c>
      <c r="I8" s="2" t="str" cm="1">
        <f t="array" ref="I8">IFERROR(_xlfn._xlws.FILTER('12월'!$G$6:$G$35,('12월'!$D$6:$D$35="상주")*('12월'!$A$6:$A$35=$A8)),"")</f>
        <v/>
      </c>
      <c r="J8" s="2">
        <f>SUM(D8:I8)</f>
        <v>0</v>
      </c>
      <c r="K8" s="66" t="str">
        <f>IF(D8=W$6,"O","X")</f>
        <v>X</v>
      </c>
      <c r="L8" s="66" t="str">
        <f t="shared" ref="L8:P8" si="0">IF(E8=X$6,"O","X")</f>
        <v>X</v>
      </c>
      <c r="M8" s="66" t="str">
        <f t="shared" si="0"/>
        <v>X</v>
      </c>
      <c r="N8" s="66" t="str">
        <f t="shared" si="0"/>
        <v>X</v>
      </c>
      <c r="O8" s="66" t="str">
        <f t="shared" si="0"/>
        <v>X</v>
      </c>
      <c r="P8" s="66" t="str">
        <f t="shared" si="0"/>
        <v>X</v>
      </c>
      <c r="Q8" s="43">
        <f>COUNTIF(K8:P8,"O")</f>
        <v>0</v>
      </c>
      <c r="R8" s="35"/>
      <c r="S8" s="5" t="e">
        <f>VLOOKUP(R8,$Y$1:$Z$3,2,FALSE)</f>
        <v>#N/A</v>
      </c>
      <c r="T8" s="22" t="e">
        <f>Q8*(VLOOKUP($E$5,$AB$1:$AC$3,2,FALSE)+VLOOKUP($J$5,$AB$1:$AC$3,2,FALSE))</f>
        <v>#N/A</v>
      </c>
      <c r="W8" s="41"/>
      <c r="X8" s="39"/>
      <c r="Y8" s="39"/>
      <c r="Z8" s="40"/>
      <c r="AA8" s="39"/>
      <c r="AB8" s="39"/>
    </row>
    <row r="9" spans="1:29" ht="18" customHeight="1">
      <c r="A9" s="23" t="str">
        <v>박오케2</v>
      </c>
      <c r="B9" s="2"/>
      <c r="C9" s="2"/>
      <c r="D9" s="2" t="str" cm="1">
        <f t="array" ref="D9">IFERROR(_xlfn._xlws.FILTER('7월'!$G$6:$G$35,('7월'!$D$6:$D$35="상주")*('7월'!$A$6:$A$35=$A9)),"")</f>
        <v/>
      </c>
      <c r="E9" s="2" t="str" cm="1">
        <f t="array" ref="E9">IFERROR(_xlfn._xlws.FILTER('8월'!$G$6:$G$35,('8월'!$D$6:$D$35="상주")*('8월'!$A$6:$A$35=$A9)),"")</f>
        <v/>
      </c>
      <c r="F9" s="2" t="str" cm="1">
        <f t="array" ref="F9">IFERROR(_xlfn._xlws.FILTER('9월'!$G$6:$G$35,('9월'!$D$6:$D$35="상주")*('9월'!$A$6:$A$35=$A9)),"")</f>
        <v/>
      </c>
      <c r="G9" s="2" t="str" cm="1">
        <f t="array" ref="G9">IFERROR(_xlfn._xlws.FILTER('10월'!$G$6:$G$35,('10월'!$D$6:$D$35="상주")*('10월'!$A$6:$A$35=$A9)),"")</f>
        <v/>
      </c>
      <c r="H9" s="2" t="str" cm="1">
        <f t="array" ref="H9">IFERROR(_xlfn._xlws.FILTER('11월'!$G$6:$G$35,('11월'!$D$6:$D$35="상주")*('11월'!$A$6:$A$35=$A9)),"")</f>
        <v/>
      </c>
      <c r="I9" s="2" t="str" cm="1">
        <f t="array" ref="I9">IFERROR(_xlfn._xlws.FILTER('12월'!$G$6:$G$35,('12월'!$D$6:$D$35="상주")*('12월'!$A$6:$A$35=$A9)),"")</f>
        <v/>
      </c>
      <c r="J9" s="2">
        <f t="shared" ref="J9:J19" si="1">SUM(D9:I9)</f>
        <v>0</v>
      </c>
      <c r="K9" s="66" t="str">
        <f t="shared" ref="K9:K49" si="2">IF(D9=W$6,"O","X")</f>
        <v>X</v>
      </c>
      <c r="L9" s="66" t="str">
        <f t="shared" ref="L9:L49" si="3">IF(E9=X$6,"O","X")</f>
        <v>X</v>
      </c>
      <c r="M9" s="66" t="str">
        <f t="shared" ref="M9:M49" si="4">IF(F9=Y$6,"O","X")</f>
        <v>X</v>
      </c>
      <c r="N9" s="66" t="str">
        <f t="shared" ref="N9:N49" si="5">IF(G9=Z$6,"O","X")</f>
        <v>X</v>
      </c>
      <c r="O9" s="66" t="str">
        <f t="shared" ref="O9:O49" si="6">IF(H9=AA$6,"O","X")</f>
        <v>X</v>
      </c>
      <c r="P9" s="66" t="str">
        <f t="shared" ref="P9:P49" si="7">IF(I9=AB$6,"O","X")</f>
        <v>X</v>
      </c>
      <c r="Q9" s="43">
        <f t="shared" ref="Q9:Q19" si="8">COUNTIF(K9:P9,"O")</f>
        <v>0</v>
      </c>
      <c r="R9" s="35"/>
      <c r="S9" s="5" t="e">
        <f t="shared" ref="S9:S19" si="9">VLOOKUP(R9,$Y$1:$Z$3,2,FALSE)</f>
        <v>#N/A</v>
      </c>
      <c r="T9" s="22" t="e">
        <f t="shared" ref="T9:T19" si="10">Q9*(VLOOKUP($E$5,$AB$1:$AC$3,2,FALSE)+VLOOKUP($J$5,$AB$1:$AC$3,2,FALSE))</f>
        <v>#N/A</v>
      </c>
      <c r="W9" s="41"/>
      <c r="X9" s="39"/>
      <c r="Y9" s="39"/>
      <c r="Z9" s="40"/>
      <c r="AA9" s="39"/>
      <c r="AB9" s="39"/>
    </row>
    <row r="10" spans="1:29" ht="18" customHeight="1">
      <c r="A10" s="11"/>
      <c r="B10" s="2"/>
      <c r="C10" s="2"/>
      <c r="D10" s="2" t="str" cm="1">
        <f t="array" ref="D10">IFERROR(_xlfn._xlws.FILTER('7월'!$G$6:$G$35,('7월'!$D$6:$D$35="상주")*('7월'!$A$6:$A$35=$A10)),"")</f>
        <v/>
      </c>
      <c r="E10" s="2" t="str" cm="1">
        <f t="array" ref="E10">IFERROR(_xlfn._xlws.FILTER('8월'!$G$6:$G$35,('8월'!$D$6:$D$35="상주")*('8월'!$A$6:$A$35=$A10)),"")</f>
        <v/>
      </c>
      <c r="F10" s="2" t="str" cm="1">
        <f t="array" ref="F10">IFERROR(_xlfn._xlws.FILTER('9월'!$G$6:$G$35,('9월'!$D$6:$D$35="상주")*('9월'!$A$6:$A$35=$A10)),"")</f>
        <v/>
      </c>
      <c r="G10" s="2" t="str" cm="1">
        <f t="array" ref="G10">IFERROR(_xlfn._xlws.FILTER('10월'!$G$6:$G$35,('10월'!$D$6:$D$35="상주")*('10월'!$A$6:$A$35=$A10)),"")</f>
        <v/>
      </c>
      <c r="H10" s="2" t="str" cm="1">
        <f t="array" ref="H10">IFERROR(_xlfn._xlws.FILTER('11월'!$G$6:$G$35,('11월'!$D$6:$D$35="상주")*('11월'!$A$6:$A$35=$A10)),"")</f>
        <v/>
      </c>
      <c r="I10" s="2" t="str" cm="1">
        <f t="array" ref="I10">IFERROR(_xlfn._xlws.FILTER('12월'!$G$6:$G$35,('12월'!$D$6:$D$35="상주")*('12월'!$A$6:$A$35=$A10)),"")</f>
        <v/>
      </c>
      <c r="J10" s="2">
        <f t="shared" si="1"/>
        <v>0</v>
      </c>
      <c r="K10" s="66" t="str">
        <f t="shared" si="2"/>
        <v>X</v>
      </c>
      <c r="L10" s="66" t="str">
        <f t="shared" si="3"/>
        <v>X</v>
      </c>
      <c r="M10" s="66" t="str">
        <f t="shared" si="4"/>
        <v>X</v>
      </c>
      <c r="N10" s="66" t="str">
        <f t="shared" si="5"/>
        <v>X</v>
      </c>
      <c r="O10" s="66" t="str">
        <f t="shared" si="6"/>
        <v>X</v>
      </c>
      <c r="P10" s="66" t="str">
        <f t="shared" si="7"/>
        <v>X</v>
      </c>
      <c r="Q10" s="43">
        <f t="shared" si="8"/>
        <v>0</v>
      </c>
      <c r="R10" s="35"/>
      <c r="S10" s="5" t="e">
        <f t="shared" si="9"/>
        <v>#N/A</v>
      </c>
      <c r="T10" s="22" t="e">
        <f t="shared" si="10"/>
        <v>#N/A</v>
      </c>
      <c r="W10" s="41"/>
      <c r="X10" s="39"/>
      <c r="Y10" s="39"/>
      <c r="Z10" s="40"/>
      <c r="AA10" s="39" t="s">
        <v>61</v>
      </c>
      <c r="AB10" s="39"/>
    </row>
    <row r="11" spans="1:29" ht="18" customHeight="1">
      <c r="A11" s="11"/>
      <c r="B11" s="2"/>
      <c r="C11" s="2"/>
      <c r="D11" s="2" t="str" cm="1">
        <f t="array" ref="D11">IFERROR(_xlfn._xlws.FILTER('7월'!$G$6:$G$35,('7월'!$D$6:$D$35="상주")*('7월'!$A$6:$A$35=$A11)),"")</f>
        <v/>
      </c>
      <c r="E11" s="2" t="str" cm="1">
        <f t="array" ref="E11">IFERROR(_xlfn._xlws.FILTER('8월'!$G$6:$G$35,('8월'!$D$6:$D$35="상주")*('8월'!$A$6:$A$35=$A11)),"")</f>
        <v/>
      </c>
      <c r="F11" s="2" t="str" cm="1">
        <f t="array" ref="F11">IFERROR(_xlfn._xlws.FILTER('9월'!$G$6:$G$35,('9월'!$D$6:$D$35="상주")*('9월'!$A$6:$A$35=$A11)),"")</f>
        <v/>
      </c>
      <c r="G11" s="2" t="str" cm="1">
        <f t="array" ref="G11">IFERROR(_xlfn._xlws.FILTER('10월'!$G$6:$G$35,('10월'!$D$6:$D$35="상주")*('10월'!$A$6:$A$35=$A11)),"")</f>
        <v/>
      </c>
      <c r="H11" s="2" t="str" cm="1">
        <f t="array" ref="H11">IFERROR(_xlfn._xlws.FILTER('11월'!$G$6:$G$35,('11월'!$D$6:$D$35="상주")*('11월'!$A$6:$A$35=$A11)),"")</f>
        <v/>
      </c>
      <c r="I11" s="2" t="str" cm="1">
        <f t="array" ref="I11">IFERROR(_xlfn._xlws.FILTER('12월'!$G$6:$G$35,('12월'!$D$6:$D$35="상주")*('12월'!$A$6:$A$35=$A11)),"")</f>
        <v/>
      </c>
      <c r="J11" s="2">
        <f t="shared" si="1"/>
        <v>0</v>
      </c>
      <c r="K11" s="66" t="str">
        <f t="shared" si="2"/>
        <v>X</v>
      </c>
      <c r="L11" s="66" t="str">
        <f t="shared" si="3"/>
        <v>X</v>
      </c>
      <c r="M11" s="66" t="str">
        <f t="shared" si="4"/>
        <v>X</v>
      </c>
      <c r="N11" s="66" t="str">
        <f t="shared" si="5"/>
        <v>X</v>
      </c>
      <c r="O11" s="66" t="str">
        <f t="shared" si="6"/>
        <v>X</v>
      </c>
      <c r="P11" s="66" t="str">
        <f t="shared" si="7"/>
        <v>X</v>
      </c>
      <c r="Q11" s="43">
        <f t="shared" si="8"/>
        <v>0</v>
      </c>
      <c r="R11" s="35"/>
      <c r="S11" s="5" t="e">
        <f t="shared" si="9"/>
        <v>#N/A</v>
      </c>
      <c r="T11" s="22" t="e">
        <f t="shared" si="10"/>
        <v>#N/A</v>
      </c>
      <c r="W11" s="41"/>
      <c r="X11" s="39"/>
      <c r="Y11" s="39"/>
      <c r="Z11" s="40"/>
      <c r="AA11" s="39"/>
      <c r="AB11" s="39"/>
    </row>
    <row r="12" spans="1:29" ht="18" customHeight="1">
      <c r="A12" s="11"/>
      <c r="B12" s="2"/>
      <c r="C12" s="2"/>
      <c r="D12" s="2" t="str" cm="1">
        <f t="array" ref="D12">IFERROR(_xlfn._xlws.FILTER('7월'!$G$6:$G$35,('7월'!$D$6:$D$35="상주")*('7월'!$A$6:$A$35=$A12)),"")</f>
        <v/>
      </c>
      <c r="E12" s="2" t="str" cm="1">
        <f t="array" ref="E12">IFERROR(_xlfn._xlws.FILTER('8월'!$G$6:$G$35,('8월'!$D$6:$D$35="상주")*('8월'!$A$6:$A$35=$A12)),"")</f>
        <v/>
      </c>
      <c r="F12" s="2" t="str" cm="1">
        <f t="array" ref="F12">IFERROR(_xlfn._xlws.FILTER('9월'!$G$6:$G$35,('9월'!$D$6:$D$35="상주")*('9월'!$A$6:$A$35=$A12)),"")</f>
        <v/>
      </c>
      <c r="G12" s="2" t="str" cm="1">
        <f t="array" ref="G12">IFERROR(_xlfn._xlws.FILTER('10월'!$G$6:$G$35,('10월'!$D$6:$D$35="상주")*('10월'!$A$6:$A$35=$A12)),"")</f>
        <v/>
      </c>
      <c r="H12" s="2" t="str" cm="1">
        <f t="array" ref="H12">IFERROR(_xlfn._xlws.FILTER('11월'!$G$6:$G$35,('11월'!$D$6:$D$35="상주")*('11월'!$A$6:$A$35=$A12)),"")</f>
        <v/>
      </c>
      <c r="I12" s="2" t="str" cm="1">
        <f t="array" ref="I12">IFERROR(_xlfn._xlws.FILTER('12월'!$G$6:$G$35,('12월'!$D$6:$D$35="상주")*('12월'!$A$6:$A$35=$A12)),"")</f>
        <v/>
      </c>
      <c r="J12" s="2">
        <f t="shared" si="1"/>
        <v>0</v>
      </c>
      <c r="K12" s="66" t="str">
        <f t="shared" si="2"/>
        <v>X</v>
      </c>
      <c r="L12" s="66" t="str">
        <f t="shared" si="3"/>
        <v>X</v>
      </c>
      <c r="M12" s="66" t="str">
        <f t="shared" si="4"/>
        <v>X</v>
      </c>
      <c r="N12" s="66" t="str">
        <f t="shared" si="5"/>
        <v>X</v>
      </c>
      <c r="O12" s="66" t="str">
        <f t="shared" si="6"/>
        <v>X</v>
      </c>
      <c r="P12" s="66" t="str">
        <f t="shared" si="7"/>
        <v>X</v>
      </c>
      <c r="Q12" s="43">
        <f t="shared" si="8"/>
        <v>0</v>
      </c>
      <c r="R12" s="35"/>
      <c r="S12" s="5" t="e">
        <f t="shared" si="9"/>
        <v>#N/A</v>
      </c>
      <c r="T12" s="22" t="e">
        <f t="shared" si="10"/>
        <v>#N/A</v>
      </c>
      <c r="W12" s="41"/>
      <c r="X12" s="37"/>
      <c r="Y12" s="41"/>
      <c r="Z12" s="40"/>
      <c r="AA12" s="39"/>
      <c r="AB12" s="39"/>
    </row>
    <row r="13" spans="1:29" ht="18" customHeight="1">
      <c r="A13" s="11"/>
      <c r="B13" s="2"/>
      <c r="C13" s="2"/>
      <c r="D13" s="2" t="str" cm="1">
        <f t="array" ref="D13">IFERROR(_xlfn._xlws.FILTER('7월'!$G$6:$G$35,('7월'!$D$6:$D$35="상주")*('7월'!$A$6:$A$35=$A13)),"")</f>
        <v/>
      </c>
      <c r="E13" s="2" t="str" cm="1">
        <f t="array" ref="E13">IFERROR(_xlfn._xlws.FILTER('8월'!$G$6:$G$35,('8월'!$D$6:$D$35="상주")*('8월'!$A$6:$A$35=$A13)),"")</f>
        <v/>
      </c>
      <c r="F13" s="2" t="str" cm="1">
        <f t="array" ref="F13">IFERROR(_xlfn._xlws.FILTER('9월'!$G$6:$G$35,('9월'!$D$6:$D$35="상주")*('9월'!$A$6:$A$35=$A13)),"")</f>
        <v/>
      </c>
      <c r="G13" s="2" t="str" cm="1">
        <f t="array" ref="G13">IFERROR(_xlfn._xlws.FILTER('10월'!$G$6:$G$35,('10월'!$D$6:$D$35="상주")*('10월'!$A$6:$A$35=$A13)),"")</f>
        <v/>
      </c>
      <c r="H13" s="2" t="str" cm="1">
        <f t="array" ref="H13">IFERROR(_xlfn._xlws.FILTER('11월'!$G$6:$G$35,('11월'!$D$6:$D$35="상주")*('11월'!$A$6:$A$35=$A13)),"")</f>
        <v/>
      </c>
      <c r="I13" s="2" t="str" cm="1">
        <f t="array" ref="I13">IFERROR(_xlfn._xlws.FILTER('12월'!$G$6:$G$35,('12월'!$D$6:$D$35="상주")*('12월'!$A$6:$A$35=$A13)),"")</f>
        <v/>
      </c>
      <c r="J13" s="2">
        <f t="shared" si="1"/>
        <v>0</v>
      </c>
      <c r="K13" s="66" t="str">
        <f t="shared" si="2"/>
        <v>X</v>
      </c>
      <c r="L13" s="66" t="str">
        <f t="shared" si="3"/>
        <v>X</v>
      </c>
      <c r="M13" s="66" t="str">
        <f t="shared" si="4"/>
        <v>X</v>
      </c>
      <c r="N13" s="66" t="str">
        <f t="shared" si="5"/>
        <v>X</v>
      </c>
      <c r="O13" s="66" t="str">
        <f t="shared" si="6"/>
        <v>X</v>
      </c>
      <c r="P13" s="66" t="str">
        <f t="shared" si="7"/>
        <v>X</v>
      </c>
      <c r="Q13" s="43">
        <f t="shared" si="8"/>
        <v>0</v>
      </c>
      <c r="R13" s="35"/>
      <c r="S13" s="5" t="e">
        <f t="shared" si="9"/>
        <v>#N/A</v>
      </c>
      <c r="T13" s="22" t="e">
        <f t="shared" si="10"/>
        <v>#N/A</v>
      </c>
      <c r="W13" s="41"/>
      <c r="X13" s="37"/>
      <c r="Y13" s="41"/>
      <c r="Z13" s="41"/>
      <c r="AA13" s="39"/>
      <c r="AB13" s="39"/>
    </row>
    <row r="14" spans="1:29" ht="18" customHeight="1">
      <c r="A14" s="11"/>
      <c r="B14" s="2"/>
      <c r="C14" s="2"/>
      <c r="D14" s="2" t="str" cm="1">
        <f t="array" ref="D14">IFERROR(_xlfn._xlws.FILTER('7월'!$G$6:$G$35,('7월'!$D$6:$D$35="상주")*('7월'!$A$6:$A$35=$A14)),"")</f>
        <v/>
      </c>
      <c r="E14" s="2" t="str" cm="1">
        <f t="array" ref="E14">IFERROR(_xlfn._xlws.FILTER('8월'!$G$6:$G$35,('8월'!$D$6:$D$35="상주")*('8월'!$A$6:$A$35=$A14)),"")</f>
        <v/>
      </c>
      <c r="F14" s="2" t="str" cm="1">
        <f t="array" ref="F14">IFERROR(_xlfn._xlws.FILTER('9월'!$G$6:$G$35,('9월'!$D$6:$D$35="상주")*('9월'!$A$6:$A$35=$A14)),"")</f>
        <v/>
      </c>
      <c r="G14" s="2" t="str" cm="1">
        <f t="array" ref="G14">IFERROR(_xlfn._xlws.FILTER('10월'!$G$6:$G$35,('10월'!$D$6:$D$35="상주")*('10월'!$A$6:$A$35=$A14)),"")</f>
        <v/>
      </c>
      <c r="H14" s="2" t="str" cm="1">
        <f t="array" ref="H14">IFERROR(_xlfn._xlws.FILTER('11월'!$G$6:$G$35,('11월'!$D$6:$D$35="상주")*('11월'!$A$6:$A$35=$A14)),"")</f>
        <v/>
      </c>
      <c r="I14" s="2" t="str" cm="1">
        <f t="array" ref="I14">IFERROR(_xlfn._xlws.FILTER('12월'!$G$6:$G$35,('12월'!$D$6:$D$35="상주")*('12월'!$A$6:$A$35=$A14)),"")</f>
        <v/>
      </c>
      <c r="J14" s="2">
        <f t="shared" si="1"/>
        <v>0</v>
      </c>
      <c r="K14" s="66" t="str">
        <f t="shared" si="2"/>
        <v>X</v>
      </c>
      <c r="L14" s="66" t="str">
        <f t="shared" si="3"/>
        <v>X</v>
      </c>
      <c r="M14" s="66" t="str">
        <f t="shared" si="4"/>
        <v>X</v>
      </c>
      <c r="N14" s="66" t="str">
        <f t="shared" si="5"/>
        <v>X</v>
      </c>
      <c r="O14" s="66" t="str">
        <f t="shared" si="6"/>
        <v>X</v>
      </c>
      <c r="P14" s="66" t="str">
        <f t="shared" si="7"/>
        <v>X</v>
      </c>
      <c r="Q14" s="43">
        <f t="shared" si="8"/>
        <v>0</v>
      </c>
      <c r="R14" s="35"/>
      <c r="S14" s="5" t="e">
        <f t="shared" si="9"/>
        <v>#N/A</v>
      </c>
      <c r="T14" s="22" t="e">
        <f t="shared" si="10"/>
        <v>#N/A</v>
      </c>
      <c r="W14" s="41"/>
      <c r="X14" s="37"/>
      <c r="Y14" s="41"/>
      <c r="Z14" s="41"/>
      <c r="AA14" s="39"/>
      <c r="AB14" s="39"/>
    </row>
    <row r="15" spans="1:29" ht="18" customHeight="1">
      <c r="A15" s="11"/>
      <c r="B15" s="2"/>
      <c r="C15" s="2"/>
      <c r="D15" s="2" t="str" cm="1">
        <f t="array" ref="D15">IFERROR(_xlfn._xlws.FILTER('7월'!$G$6:$G$35,('7월'!$D$6:$D$35="상주")*('7월'!$A$6:$A$35=$A15)),"")</f>
        <v/>
      </c>
      <c r="E15" s="2" t="str" cm="1">
        <f t="array" ref="E15">IFERROR(_xlfn._xlws.FILTER('8월'!$G$6:$G$35,('8월'!$D$6:$D$35="상주")*('8월'!$A$6:$A$35=$A15)),"")</f>
        <v/>
      </c>
      <c r="F15" s="2" t="str" cm="1">
        <f t="array" ref="F15">IFERROR(_xlfn._xlws.FILTER('9월'!$G$6:$G$35,('9월'!$D$6:$D$35="상주")*('9월'!$A$6:$A$35=$A15)),"")</f>
        <v/>
      </c>
      <c r="G15" s="2" t="str" cm="1">
        <f t="array" ref="G15">IFERROR(_xlfn._xlws.FILTER('10월'!$G$6:$G$35,('10월'!$D$6:$D$35="상주")*('10월'!$A$6:$A$35=$A15)),"")</f>
        <v/>
      </c>
      <c r="H15" s="2" t="str" cm="1">
        <f t="array" ref="H15">IFERROR(_xlfn._xlws.FILTER('11월'!$G$6:$G$35,('11월'!$D$6:$D$35="상주")*('11월'!$A$6:$A$35=$A15)),"")</f>
        <v/>
      </c>
      <c r="I15" s="2" t="str" cm="1">
        <f t="array" ref="I15">IFERROR(_xlfn._xlws.FILTER('12월'!$G$6:$G$35,('12월'!$D$6:$D$35="상주")*('12월'!$A$6:$A$35=$A15)),"")</f>
        <v/>
      </c>
      <c r="J15" s="2">
        <f t="shared" si="1"/>
        <v>0</v>
      </c>
      <c r="K15" s="66" t="str">
        <f t="shared" si="2"/>
        <v>X</v>
      </c>
      <c r="L15" s="66" t="str">
        <f t="shared" si="3"/>
        <v>X</v>
      </c>
      <c r="M15" s="66" t="str">
        <f t="shared" si="4"/>
        <v>X</v>
      </c>
      <c r="N15" s="66" t="str">
        <f t="shared" si="5"/>
        <v>X</v>
      </c>
      <c r="O15" s="66" t="str">
        <f t="shared" si="6"/>
        <v>X</v>
      </c>
      <c r="P15" s="66" t="str">
        <f t="shared" si="7"/>
        <v>X</v>
      </c>
      <c r="Q15" s="43">
        <f t="shared" si="8"/>
        <v>0</v>
      </c>
      <c r="R15" s="35"/>
      <c r="S15" s="5" t="e">
        <f t="shared" si="9"/>
        <v>#N/A</v>
      </c>
      <c r="T15" s="22" t="e">
        <f t="shared" si="10"/>
        <v>#N/A</v>
      </c>
      <c r="W15" s="41"/>
      <c r="X15" s="37"/>
      <c r="Y15" s="41"/>
      <c r="Z15" s="41"/>
      <c r="AA15" s="39"/>
      <c r="AB15" s="39"/>
    </row>
    <row r="16" spans="1:29" ht="18" customHeight="1">
      <c r="A16" s="11"/>
      <c r="B16" s="2"/>
      <c r="C16" s="2"/>
      <c r="D16" s="2" t="str" cm="1">
        <f t="array" ref="D16">IFERROR(_xlfn._xlws.FILTER('7월'!$G$6:$G$35,('7월'!$D$6:$D$35="상주")*('7월'!$A$6:$A$35=$A16)),"")</f>
        <v/>
      </c>
      <c r="E16" s="2" t="str" cm="1">
        <f t="array" ref="E16">IFERROR(_xlfn._xlws.FILTER('8월'!$G$6:$G$35,('8월'!$D$6:$D$35="상주")*('8월'!$A$6:$A$35=$A16)),"")</f>
        <v/>
      </c>
      <c r="F16" s="2" t="str" cm="1">
        <f t="array" ref="F16">IFERROR(_xlfn._xlws.FILTER('9월'!$G$6:$G$35,('9월'!$D$6:$D$35="상주")*('9월'!$A$6:$A$35=$A16)),"")</f>
        <v/>
      </c>
      <c r="G16" s="2" t="str" cm="1">
        <f t="array" ref="G16">IFERROR(_xlfn._xlws.FILTER('10월'!$G$6:$G$35,('10월'!$D$6:$D$35="상주")*('10월'!$A$6:$A$35=$A16)),"")</f>
        <v/>
      </c>
      <c r="H16" s="2" t="str" cm="1">
        <f t="array" ref="H16">IFERROR(_xlfn._xlws.FILTER('11월'!$G$6:$G$35,('11월'!$D$6:$D$35="상주")*('11월'!$A$6:$A$35=$A16)),"")</f>
        <v/>
      </c>
      <c r="I16" s="2" t="str" cm="1">
        <f t="array" ref="I16">IFERROR(_xlfn._xlws.FILTER('12월'!$G$6:$G$35,('12월'!$D$6:$D$35="상주")*('12월'!$A$6:$A$35=$A16)),"")</f>
        <v/>
      </c>
      <c r="J16" s="2">
        <f t="shared" si="1"/>
        <v>0</v>
      </c>
      <c r="K16" s="66" t="str">
        <f t="shared" si="2"/>
        <v>X</v>
      </c>
      <c r="L16" s="66" t="str">
        <f t="shared" si="3"/>
        <v>X</v>
      </c>
      <c r="M16" s="66" t="str">
        <f t="shared" si="4"/>
        <v>X</v>
      </c>
      <c r="N16" s="66" t="str">
        <f t="shared" si="5"/>
        <v>X</v>
      </c>
      <c r="O16" s="66" t="str">
        <f t="shared" si="6"/>
        <v>X</v>
      </c>
      <c r="P16" s="66" t="str">
        <f t="shared" si="7"/>
        <v>X</v>
      </c>
      <c r="Q16" s="43">
        <f t="shared" si="8"/>
        <v>0</v>
      </c>
      <c r="R16" s="35"/>
      <c r="S16" s="5" t="e">
        <f t="shared" si="9"/>
        <v>#N/A</v>
      </c>
      <c r="T16" s="22" t="e">
        <f t="shared" si="10"/>
        <v>#N/A</v>
      </c>
      <c r="W16" s="41"/>
      <c r="X16" s="41"/>
      <c r="Y16" s="41"/>
      <c r="Z16" s="41"/>
      <c r="AA16" s="39"/>
      <c r="AB16" s="39"/>
    </row>
    <row r="17" spans="1:28" ht="18" customHeight="1">
      <c r="A17" s="11"/>
      <c r="B17" s="2"/>
      <c r="C17" s="2"/>
      <c r="D17" s="2" t="str" cm="1">
        <f t="array" ref="D17">IFERROR(_xlfn._xlws.FILTER('7월'!$G$6:$G$35,('7월'!$D$6:$D$35="상주")*('7월'!$A$6:$A$35=$A17)),"")</f>
        <v/>
      </c>
      <c r="E17" s="2" t="str" cm="1">
        <f t="array" ref="E17">IFERROR(_xlfn._xlws.FILTER('8월'!$G$6:$G$35,('8월'!$D$6:$D$35="상주")*('8월'!$A$6:$A$35=$A17)),"")</f>
        <v/>
      </c>
      <c r="F17" s="2" t="str" cm="1">
        <f t="array" ref="F17">IFERROR(_xlfn._xlws.FILTER('9월'!$G$6:$G$35,('9월'!$D$6:$D$35="상주")*('9월'!$A$6:$A$35=$A17)),"")</f>
        <v/>
      </c>
      <c r="G17" s="2" t="str" cm="1">
        <f t="array" ref="G17">IFERROR(_xlfn._xlws.FILTER('10월'!$G$6:$G$35,('10월'!$D$6:$D$35="상주")*('10월'!$A$6:$A$35=$A17)),"")</f>
        <v/>
      </c>
      <c r="H17" s="2" t="str" cm="1">
        <f t="array" ref="H17">IFERROR(_xlfn._xlws.FILTER('11월'!$G$6:$G$35,('11월'!$D$6:$D$35="상주")*('11월'!$A$6:$A$35=$A17)),"")</f>
        <v/>
      </c>
      <c r="I17" s="2" t="str" cm="1">
        <f t="array" ref="I17">IFERROR(_xlfn._xlws.FILTER('12월'!$G$6:$G$35,('12월'!$D$6:$D$35="상주")*('12월'!$A$6:$A$35=$A17)),"")</f>
        <v/>
      </c>
      <c r="J17" s="2">
        <f t="shared" si="1"/>
        <v>0</v>
      </c>
      <c r="K17" s="66" t="str">
        <f t="shared" si="2"/>
        <v>X</v>
      </c>
      <c r="L17" s="66" t="str">
        <f t="shared" si="3"/>
        <v>X</v>
      </c>
      <c r="M17" s="66" t="str">
        <f t="shared" si="4"/>
        <v>X</v>
      </c>
      <c r="N17" s="66" t="str">
        <f t="shared" si="5"/>
        <v>X</v>
      </c>
      <c r="O17" s="66" t="str">
        <f t="shared" si="6"/>
        <v>X</v>
      </c>
      <c r="P17" s="66" t="str">
        <f t="shared" si="7"/>
        <v>X</v>
      </c>
      <c r="Q17" s="43">
        <f t="shared" si="8"/>
        <v>0</v>
      </c>
      <c r="R17" s="35"/>
      <c r="S17" s="5" t="e">
        <f t="shared" si="9"/>
        <v>#N/A</v>
      </c>
      <c r="T17" s="22" t="e">
        <f t="shared" si="10"/>
        <v>#N/A</v>
      </c>
      <c r="W17" s="39"/>
      <c r="X17" s="39"/>
      <c r="Y17" s="39"/>
      <c r="Z17" s="39"/>
      <c r="AA17" s="39"/>
      <c r="AB17" s="39"/>
    </row>
    <row r="18" spans="1:28" ht="18" customHeight="1">
      <c r="A18" s="11"/>
      <c r="B18" s="2"/>
      <c r="C18" s="2"/>
      <c r="D18" s="2" t="str" cm="1">
        <f t="array" ref="D18">IFERROR(_xlfn._xlws.FILTER('7월'!$G$6:$G$35,('7월'!$D$6:$D$35="상주")*('7월'!$A$6:$A$35=$A18)),"")</f>
        <v/>
      </c>
      <c r="E18" s="2" t="str" cm="1">
        <f t="array" ref="E18">IFERROR(_xlfn._xlws.FILTER('8월'!$G$6:$G$35,('8월'!$D$6:$D$35="상주")*('8월'!$A$6:$A$35=$A18)),"")</f>
        <v/>
      </c>
      <c r="F18" s="2" t="str" cm="1">
        <f t="array" ref="F18">IFERROR(_xlfn._xlws.FILTER('9월'!$G$6:$G$35,('9월'!$D$6:$D$35="상주")*('9월'!$A$6:$A$35=$A18)),"")</f>
        <v/>
      </c>
      <c r="G18" s="2" t="str" cm="1">
        <f t="array" ref="G18">IFERROR(_xlfn._xlws.FILTER('10월'!$G$6:$G$35,('10월'!$D$6:$D$35="상주")*('10월'!$A$6:$A$35=$A18)),"")</f>
        <v/>
      </c>
      <c r="H18" s="2" t="str" cm="1">
        <f t="array" ref="H18">IFERROR(_xlfn._xlws.FILTER('11월'!$G$6:$G$35,('11월'!$D$6:$D$35="상주")*('11월'!$A$6:$A$35=$A18)),"")</f>
        <v/>
      </c>
      <c r="I18" s="2" t="str" cm="1">
        <f t="array" ref="I18">IFERROR(_xlfn._xlws.FILTER('12월'!$G$6:$G$35,('12월'!$D$6:$D$35="상주")*('12월'!$A$6:$A$35=$A18)),"")</f>
        <v/>
      </c>
      <c r="J18" s="2">
        <f t="shared" si="1"/>
        <v>0</v>
      </c>
      <c r="K18" s="66" t="str">
        <f t="shared" si="2"/>
        <v>X</v>
      </c>
      <c r="L18" s="66" t="str">
        <f t="shared" si="3"/>
        <v>X</v>
      </c>
      <c r="M18" s="66" t="str">
        <f t="shared" si="4"/>
        <v>X</v>
      </c>
      <c r="N18" s="66" t="str">
        <f t="shared" si="5"/>
        <v>X</v>
      </c>
      <c r="O18" s="66" t="str">
        <f t="shared" si="6"/>
        <v>X</v>
      </c>
      <c r="P18" s="66" t="str">
        <f t="shared" si="7"/>
        <v>X</v>
      </c>
      <c r="Q18" s="43">
        <f t="shared" si="8"/>
        <v>0</v>
      </c>
      <c r="R18" s="35"/>
      <c r="S18" s="5" t="e">
        <f t="shared" si="9"/>
        <v>#N/A</v>
      </c>
      <c r="T18" s="22" t="e">
        <f t="shared" si="10"/>
        <v>#N/A</v>
      </c>
      <c r="W18" s="39"/>
      <c r="X18" s="39"/>
      <c r="Y18" s="39"/>
      <c r="Z18" s="39"/>
      <c r="AA18" s="39"/>
      <c r="AB18" s="39"/>
    </row>
    <row r="19" spans="1:28" ht="18" customHeight="1">
      <c r="A19" s="11"/>
      <c r="B19" s="2"/>
      <c r="C19" s="2"/>
      <c r="D19" s="2" t="str" cm="1">
        <f t="array" ref="D19">IFERROR(_xlfn._xlws.FILTER('7월'!$G$6:$G$35,('7월'!$D$6:$D$35="상주")*('7월'!$A$6:$A$35=$A19)),"")</f>
        <v/>
      </c>
      <c r="E19" s="2" t="str" cm="1">
        <f t="array" ref="E19">IFERROR(_xlfn._xlws.FILTER('8월'!$G$6:$G$35,('8월'!$D$6:$D$35="상주")*('8월'!$A$6:$A$35=$A19)),"")</f>
        <v/>
      </c>
      <c r="F19" s="2" t="str" cm="1">
        <f t="array" ref="F19">IFERROR(_xlfn._xlws.FILTER('9월'!$G$6:$G$35,('9월'!$D$6:$D$35="상주")*('9월'!$A$6:$A$35=$A19)),"")</f>
        <v/>
      </c>
      <c r="G19" s="2" t="str" cm="1">
        <f t="array" ref="G19">IFERROR(_xlfn._xlws.FILTER('10월'!$G$6:$G$35,('10월'!$D$6:$D$35="상주")*('10월'!$A$6:$A$35=$A19)),"")</f>
        <v/>
      </c>
      <c r="H19" s="2" t="str" cm="1">
        <f t="array" ref="H19">IFERROR(_xlfn._xlws.FILTER('11월'!$G$6:$G$35,('11월'!$D$6:$D$35="상주")*('11월'!$A$6:$A$35=$A19)),"")</f>
        <v/>
      </c>
      <c r="I19" s="2" t="str" cm="1">
        <f t="array" ref="I19">IFERROR(_xlfn._xlws.FILTER('12월'!$G$6:$G$35,('12월'!$D$6:$D$35="상주")*('12월'!$A$6:$A$35=$A19)),"")</f>
        <v/>
      </c>
      <c r="J19" s="2">
        <f t="shared" si="1"/>
        <v>0</v>
      </c>
      <c r="K19" s="66" t="str">
        <f t="shared" si="2"/>
        <v>X</v>
      </c>
      <c r="L19" s="66" t="str">
        <f t="shared" si="3"/>
        <v>X</v>
      </c>
      <c r="M19" s="66" t="str">
        <f t="shared" si="4"/>
        <v>X</v>
      </c>
      <c r="N19" s="66" t="str">
        <f t="shared" si="5"/>
        <v>X</v>
      </c>
      <c r="O19" s="66" t="str">
        <f t="shared" si="6"/>
        <v>X</v>
      </c>
      <c r="P19" s="66" t="str">
        <f t="shared" si="7"/>
        <v>X</v>
      </c>
      <c r="Q19" s="43">
        <f t="shared" si="8"/>
        <v>0</v>
      </c>
      <c r="R19" s="35"/>
      <c r="S19" s="5" t="e">
        <f t="shared" si="9"/>
        <v>#N/A</v>
      </c>
      <c r="T19" s="22" t="e">
        <f t="shared" si="10"/>
        <v>#N/A</v>
      </c>
      <c r="W19" s="42"/>
      <c r="X19" s="41"/>
      <c r="Y19" s="39"/>
      <c r="Z19" s="39"/>
      <c r="AA19" s="39"/>
      <c r="AB19" s="39"/>
    </row>
    <row r="20" spans="1:28" ht="18" customHeight="1">
      <c r="A20" s="23"/>
      <c r="B20" s="2"/>
      <c r="C20" s="2"/>
      <c r="D20" s="2" t="str" cm="1">
        <f t="array" ref="D20">IFERROR(_xlfn._xlws.FILTER('7월'!$G$6:$G$35,('7월'!$D$6:$D$35="상주")*('7월'!$A$6:$A$35=$A20)),"")</f>
        <v/>
      </c>
      <c r="E20" s="2" t="str" cm="1">
        <f t="array" ref="E20">IFERROR(_xlfn._xlws.FILTER('8월'!$G$6:$G$35,('8월'!$D$6:$D$35="상주")*('8월'!$A$6:$A$35=$A20)),"")</f>
        <v/>
      </c>
      <c r="F20" s="2" t="str" cm="1">
        <f t="array" ref="F20">IFERROR(_xlfn._xlws.FILTER('9월'!$G$6:$G$35,('9월'!$D$6:$D$35="상주")*('9월'!$A$6:$A$35=$A20)),"")</f>
        <v/>
      </c>
      <c r="G20" s="2" t="str" cm="1">
        <f t="array" ref="G20">IFERROR(_xlfn._xlws.FILTER('10월'!$G$6:$G$35,('10월'!$D$6:$D$35="상주")*('10월'!$A$6:$A$35=$A20)),"")</f>
        <v/>
      </c>
      <c r="H20" s="2" t="str" cm="1">
        <f t="array" ref="H20">IFERROR(_xlfn._xlws.FILTER('11월'!$G$6:$G$35,('11월'!$D$6:$D$35="상주")*('11월'!$A$6:$A$35=$A20)),"")</f>
        <v/>
      </c>
      <c r="I20" s="2" t="str" cm="1">
        <f t="array" ref="I20">IFERROR(_xlfn._xlws.FILTER('12월'!$G$6:$G$35,('12월'!$D$6:$D$35="상주")*('12월'!$A$6:$A$35=$A20)),"")</f>
        <v/>
      </c>
      <c r="J20" s="2">
        <f>SUM(D20:I20)</f>
        <v>0</v>
      </c>
      <c r="K20" s="66" t="str">
        <f t="shared" si="2"/>
        <v>X</v>
      </c>
      <c r="L20" s="66" t="str">
        <f t="shared" si="3"/>
        <v>X</v>
      </c>
      <c r="M20" s="66" t="str">
        <f t="shared" si="4"/>
        <v>X</v>
      </c>
      <c r="N20" s="66" t="str">
        <f t="shared" si="5"/>
        <v>X</v>
      </c>
      <c r="O20" s="66" t="str">
        <f t="shared" si="6"/>
        <v>X</v>
      </c>
      <c r="P20" s="66" t="str">
        <f t="shared" si="7"/>
        <v>X</v>
      </c>
      <c r="Q20" s="43">
        <f>COUNTIF(K20:P20,"O")</f>
        <v>0</v>
      </c>
      <c r="R20" s="35"/>
      <c r="S20" s="5" t="e">
        <f>VLOOKUP(R20,$Y$1:$Z$3,2,FALSE)</f>
        <v>#N/A</v>
      </c>
      <c r="T20" s="22" t="e">
        <f>Q20*(VLOOKUP($E$5,$AB$1:$AC$3,2,FALSE)+VLOOKUP($J$5,$AB$1:$AC$3,2,FALSE))</f>
        <v>#N/A</v>
      </c>
      <c r="W20" s="41"/>
      <c r="X20" s="41"/>
      <c r="Y20" s="41"/>
      <c r="Z20" s="40"/>
      <c r="AA20" s="39"/>
      <c r="AB20" s="39"/>
    </row>
    <row r="21" spans="1:28" ht="18" customHeight="1">
      <c r="A21" s="23"/>
      <c r="B21" s="2"/>
      <c r="C21" s="2"/>
      <c r="D21" s="2" t="str" cm="1">
        <f t="array" ref="D21">IFERROR(_xlfn._xlws.FILTER('7월'!$G$6:$G$35,('7월'!$D$6:$D$35="상주")*('7월'!$A$6:$A$35=$A21)),"")</f>
        <v/>
      </c>
      <c r="E21" s="2" t="str" cm="1">
        <f t="array" ref="E21">IFERROR(_xlfn._xlws.FILTER('8월'!$G$6:$G$35,('8월'!$D$6:$D$35="상주")*('8월'!$A$6:$A$35=$A21)),"")</f>
        <v/>
      </c>
      <c r="F21" s="2" t="str" cm="1">
        <f t="array" ref="F21">IFERROR(_xlfn._xlws.FILTER('9월'!$G$6:$G$35,('9월'!$D$6:$D$35="상주")*('9월'!$A$6:$A$35=$A21)),"")</f>
        <v/>
      </c>
      <c r="G21" s="2" t="str" cm="1">
        <f t="array" ref="G21">IFERROR(_xlfn._xlws.FILTER('10월'!$G$6:$G$35,('10월'!$D$6:$D$35="상주")*('10월'!$A$6:$A$35=$A21)),"")</f>
        <v/>
      </c>
      <c r="H21" s="2" t="str" cm="1">
        <f t="array" ref="H21">IFERROR(_xlfn._xlws.FILTER('11월'!$G$6:$G$35,('11월'!$D$6:$D$35="상주")*('11월'!$A$6:$A$35=$A21)),"")</f>
        <v/>
      </c>
      <c r="I21" s="2" t="str" cm="1">
        <f t="array" ref="I21">IFERROR(_xlfn._xlws.FILTER('12월'!$G$6:$G$35,('12월'!$D$6:$D$35="상주")*('12월'!$A$6:$A$35=$A21)),"")</f>
        <v/>
      </c>
      <c r="J21" s="2">
        <f t="shared" ref="J21:J49" si="11">SUM(D21:I21)</f>
        <v>0</v>
      </c>
      <c r="K21" s="66" t="str">
        <f t="shared" si="2"/>
        <v>X</v>
      </c>
      <c r="L21" s="66" t="str">
        <f t="shared" si="3"/>
        <v>X</v>
      </c>
      <c r="M21" s="66" t="str">
        <f t="shared" si="4"/>
        <v>X</v>
      </c>
      <c r="N21" s="66" t="str">
        <f t="shared" si="5"/>
        <v>X</v>
      </c>
      <c r="O21" s="66" t="str">
        <f t="shared" si="6"/>
        <v>X</v>
      </c>
      <c r="P21" s="66" t="str">
        <f t="shared" si="7"/>
        <v>X</v>
      </c>
      <c r="Q21" s="43">
        <f t="shared" ref="Q21:Q49" si="12">COUNTIF(K21:P21,"O")</f>
        <v>0</v>
      </c>
      <c r="R21" s="35"/>
      <c r="S21" s="5" t="e">
        <f t="shared" ref="S21:S49" si="13">VLOOKUP(R21,$Y$1:$Z$3,2,FALSE)</f>
        <v>#N/A</v>
      </c>
      <c r="T21" s="22" t="e">
        <f t="shared" ref="T21:T49" si="14">Q21*(VLOOKUP($E$5,$AB$1:$AC$3,2,FALSE)+VLOOKUP($J$5,$AB$1:$AC$3,2,FALSE))</f>
        <v>#N/A</v>
      </c>
      <c r="W21" s="41"/>
      <c r="X21" s="41"/>
      <c r="Y21" s="41"/>
      <c r="Z21" s="40"/>
      <c r="AA21" s="39"/>
      <c r="AB21" s="39"/>
    </row>
    <row r="22" spans="1:28" ht="18" customHeight="1">
      <c r="A22" s="11"/>
      <c r="B22" s="2"/>
      <c r="C22" s="2"/>
      <c r="D22" s="2" t="str" cm="1">
        <f t="array" ref="D22">IFERROR(_xlfn._xlws.FILTER('7월'!$G$6:$G$35,('7월'!$D$6:$D$35="상주")*('7월'!$A$6:$A$35=$A22)),"")</f>
        <v/>
      </c>
      <c r="E22" s="2" t="str" cm="1">
        <f t="array" ref="E22">IFERROR(_xlfn._xlws.FILTER('8월'!$G$6:$G$35,('8월'!$D$6:$D$35="상주")*('8월'!$A$6:$A$35=$A22)),"")</f>
        <v/>
      </c>
      <c r="F22" s="2" t="str" cm="1">
        <f t="array" ref="F22">IFERROR(_xlfn._xlws.FILTER('9월'!$G$6:$G$35,('9월'!$D$6:$D$35="상주")*('9월'!$A$6:$A$35=$A22)),"")</f>
        <v/>
      </c>
      <c r="G22" s="2" t="str" cm="1">
        <f t="array" ref="G22">IFERROR(_xlfn._xlws.FILTER('10월'!$G$6:$G$35,('10월'!$D$6:$D$35="상주")*('10월'!$A$6:$A$35=$A22)),"")</f>
        <v/>
      </c>
      <c r="H22" s="2" t="str" cm="1">
        <f t="array" ref="H22">IFERROR(_xlfn._xlws.FILTER('11월'!$G$6:$G$35,('11월'!$D$6:$D$35="상주")*('11월'!$A$6:$A$35=$A22)),"")</f>
        <v/>
      </c>
      <c r="I22" s="2" t="str" cm="1">
        <f t="array" ref="I22">IFERROR(_xlfn._xlws.FILTER('12월'!$G$6:$G$35,('12월'!$D$6:$D$35="상주")*('12월'!$A$6:$A$35=$A22)),"")</f>
        <v/>
      </c>
      <c r="J22" s="2">
        <f t="shared" si="11"/>
        <v>0</v>
      </c>
      <c r="K22" s="66" t="str">
        <f t="shared" si="2"/>
        <v>X</v>
      </c>
      <c r="L22" s="66" t="str">
        <f t="shared" si="3"/>
        <v>X</v>
      </c>
      <c r="M22" s="66" t="str">
        <f t="shared" si="4"/>
        <v>X</v>
      </c>
      <c r="N22" s="66" t="str">
        <f t="shared" si="5"/>
        <v>X</v>
      </c>
      <c r="O22" s="66" t="str">
        <f t="shared" si="6"/>
        <v>X</v>
      </c>
      <c r="P22" s="66" t="str">
        <f t="shared" si="7"/>
        <v>X</v>
      </c>
      <c r="Q22" s="43">
        <f t="shared" si="12"/>
        <v>0</v>
      </c>
      <c r="R22" s="35"/>
      <c r="S22" s="5" t="e">
        <f t="shared" si="13"/>
        <v>#N/A</v>
      </c>
      <c r="T22" s="22" t="e">
        <f t="shared" si="14"/>
        <v>#N/A</v>
      </c>
      <c r="W22" s="41"/>
      <c r="X22" s="41"/>
      <c r="Y22" s="41"/>
      <c r="Z22" s="40"/>
      <c r="AA22" s="39" t="s">
        <v>61</v>
      </c>
      <c r="AB22" s="39"/>
    </row>
    <row r="23" spans="1:28" ht="18" customHeight="1">
      <c r="A23" s="11"/>
      <c r="B23" s="2"/>
      <c r="C23" s="2"/>
      <c r="D23" s="2" t="str" cm="1">
        <f t="array" ref="D23">IFERROR(_xlfn._xlws.FILTER('7월'!$G$6:$G$35,('7월'!$D$6:$D$35="상주")*('7월'!$A$6:$A$35=$A23)),"")</f>
        <v/>
      </c>
      <c r="E23" s="2" t="str" cm="1">
        <f t="array" ref="E23">IFERROR(_xlfn._xlws.FILTER('8월'!$G$6:$G$35,('8월'!$D$6:$D$35="상주")*('8월'!$A$6:$A$35=$A23)),"")</f>
        <v/>
      </c>
      <c r="F23" s="2" t="str" cm="1">
        <f t="array" ref="F23">IFERROR(_xlfn._xlws.FILTER('9월'!$G$6:$G$35,('9월'!$D$6:$D$35="상주")*('9월'!$A$6:$A$35=$A23)),"")</f>
        <v/>
      </c>
      <c r="G23" s="2" t="str" cm="1">
        <f t="array" ref="G23">IFERROR(_xlfn._xlws.FILTER('10월'!$G$6:$G$35,('10월'!$D$6:$D$35="상주")*('10월'!$A$6:$A$35=$A23)),"")</f>
        <v/>
      </c>
      <c r="H23" s="2" t="str" cm="1">
        <f t="array" ref="H23">IFERROR(_xlfn._xlws.FILTER('11월'!$G$6:$G$35,('11월'!$D$6:$D$35="상주")*('11월'!$A$6:$A$35=$A23)),"")</f>
        <v/>
      </c>
      <c r="I23" s="2" t="str" cm="1">
        <f t="array" ref="I23">IFERROR(_xlfn._xlws.FILTER('12월'!$G$6:$G$35,('12월'!$D$6:$D$35="상주")*('12월'!$A$6:$A$35=$A23)),"")</f>
        <v/>
      </c>
      <c r="J23" s="2">
        <f t="shared" ref="J23:J34" si="15">SUM(D23:I23)</f>
        <v>0</v>
      </c>
      <c r="K23" s="66" t="str">
        <f t="shared" si="2"/>
        <v>X</v>
      </c>
      <c r="L23" s="66" t="str">
        <f t="shared" si="3"/>
        <v>X</v>
      </c>
      <c r="M23" s="66" t="str">
        <f t="shared" si="4"/>
        <v>X</v>
      </c>
      <c r="N23" s="66" t="str">
        <f t="shared" si="5"/>
        <v>X</v>
      </c>
      <c r="O23" s="66" t="str">
        <f t="shared" si="6"/>
        <v>X</v>
      </c>
      <c r="P23" s="66" t="str">
        <f t="shared" si="7"/>
        <v>X</v>
      </c>
      <c r="Q23" s="43">
        <f t="shared" ref="Q23:Q34" si="16">COUNTIF(K23:P23,"O")</f>
        <v>0</v>
      </c>
      <c r="R23" s="35"/>
      <c r="S23" s="5" t="e">
        <f t="shared" ref="S23:S34" si="17">VLOOKUP(R23,$Y$1:$Z$3,2,FALSE)</f>
        <v>#N/A</v>
      </c>
      <c r="T23" s="22" t="e">
        <f t="shared" ref="T23:T34" si="18">Q23*(VLOOKUP($E$5,$AB$1:$AC$3,2,FALSE)+VLOOKUP($J$5,$AB$1:$AC$3,2,FALSE))</f>
        <v>#N/A</v>
      </c>
      <c r="W23" s="41"/>
      <c r="X23" s="41"/>
      <c r="Y23" s="41"/>
      <c r="Z23" s="40"/>
      <c r="AA23" s="39"/>
      <c r="AB23" s="39"/>
    </row>
    <row r="24" spans="1:28" ht="18" customHeight="1">
      <c r="A24" s="11"/>
      <c r="B24" s="2"/>
      <c r="C24" s="2"/>
      <c r="D24" s="2" t="str" cm="1">
        <f t="array" ref="D24">IFERROR(_xlfn._xlws.FILTER('7월'!$G$6:$G$35,('7월'!$D$6:$D$35="상주")*('7월'!$A$6:$A$35=$A24)),"")</f>
        <v/>
      </c>
      <c r="E24" s="2" t="str" cm="1">
        <f t="array" ref="E24">IFERROR(_xlfn._xlws.FILTER('8월'!$G$6:$G$35,('8월'!$D$6:$D$35="상주")*('8월'!$A$6:$A$35=$A24)),"")</f>
        <v/>
      </c>
      <c r="F24" s="2" t="str" cm="1">
        <f t="array" ref="F24">IFERROR(_xlfn._xlws.FILTER('9월'!$G$6:$G$35,('9월'!$D$6:$D$35="상주")*('9월'!$A$6:$A$35=$A24)),"")</f>
        <v/>
      </c>
      <c r="G24" s="2" t="str" cm="1">
        <f t="array" ref="G24">IFERROR(_xlfn._xlws.FILTER('10월'!$G$6:$G$35,('10월'!$D$6:$D$35="상주")*('10월'!$A$6:$A$35=$A24)),"")</f>
        <v/>
      </c>
      <c r="H24" s="2" t="str" cm="1">
        <f t="array" ref="H24">IFERROR(_xlfn._xlws.FILTER('11월'!$G$6:$G$35,('11월'!$D$6:$D$35="상주")*('11월'!$A$6:$A$35=$A24)),"")</f>
        <v/>
      </c>
      <c r="I24" s="2" t="str" cm="1">
        <f t="array" ref="I24">IFERROR(_xlfn._xlws.FILTER('12월'!$G$6:$G$35,('12월'!$D$6:$D$35="상주")*('12월'!$A$6:$A$35=$A24)),"")</f>
        <v/>
      </c>
      <c r="J24" s="2">
        <f t="shared" si="15"/>
        <v>0</v>
      </c>
      <c r="K24" s="66" t="str">
        <f t="shared" si="2"/>
        <v>X</v>
      </c>
      <c r="L24" s="66" t="str">
        <f t="shared" si="3"/>
        <v>X</v>
      </c>
      <c r="M24" s="66" t="str">
        <f t="shared" si="4"/>
        <v>X</v>
      </c>
      <c r="N24" s="66" t="str">
        <f t="shared" si="5"/>
        <v>X</v>
      </c>
      <c r="O24" s="66" t="str">
        <f t="shared" si="6"/>
        <v>X</v>
      </c>
      <c r="P24" s="66" t="str">
        <f t="shared" si="7"/>
        <v>X</v>
      </c>
      <c r="Q24" s="43">
        <f t="shared" si="16"/>
        <v>0</v>
      </c>
      <c r="R24" s="35"/>
      <c r="S24" s="5" t="e">
        <f t="shared" si="17"/>
        <v>#N/A</v>
      </c>
      <c r="T24" s="22" t="e">
        <f t="shared" si="18"/>
        <v>#N/A</v>
      </c>
      <c r="W24" s="41"/>
      <c r="X24" s="41"/>
      <c r="Y24" s="41"/>
      <c r="Z24" s="40"/>
      <c r="AA24" s="39"/>
      <c r="AB24" s="39"/>
    </row>
    <row r="25" spans="1:28" ht="18" customHeight="1">
      <c r="A25" s="11"/>
      <c r="B25" s="2"/>
      <c r="C25" s="2"/>
      <c r="D25" s="2" t="str" cm="1">
        <f t="array" ref="D25">IFERROR(_xlfn._xlws.FILTER('7월'!$G$6:$G$35,('7월'!$D$6:$D$35="상주")*('7월'!$A$6:$A$35=$A25)),"")</f>
        <v/>
      </c>
      <c r="E25" s="2" t="str" cm="1">
        <f t="array" ref="E25">IFERROR(_xlfn._xlws.FILTER('8월'!$G$6:$G$35,('8월'!$D$6:$D$35="상주")*('8월'!$A$6:$A$35=$A25)),"")</f>
        <v/>
      </c>
      <c r="F25" s="2" t="str" cm="1">
        <f t="array" ref="F25">IFERROR(_xlfn._xlws.FILTER('9월'!$G$6:$G$35,('9월'!$D$6:$D$35="상주")*('9월'!$A$6:$A$35=$A25)),"")</f>
        <v/>
      </c>
      <c r="G25" s="2" t="str" cm="1">
        <f t="array" ref="G25">IFERROR(_xlfn._xlws.FILTER('10월'!$G$6:$G$35,('10월'!$D$6:$D$35="상주")*('10월'!$A$6:$A$35=$A25)),"")</f>
        <v/>
      </c>
      <c r="H25" s="2" t="str" cm="1">
        <f t="array" ref="H25">IFERROR(_xlfn._xlws.FILTER('11월'!$G$6:$G$35,('11월'!$D$6:$D$35="상주")*('11월'!$A$6:$A$35=$A25)),"")</f>
        <v/>
      </c>
      <c r="I25" s="2" t="str" cm="1">
        <f t="array" ref="I25">IFERROR(_xlfn._xlws.FILTER('12월'!$G$6:$G$35,('12월'!$D$6:$D$35="상주")*('12월'!$A$6:$A$35=$A25)),"")</f>
        <v/>
      </c>
      <c r="J25" s="2">
        <f t="shared" si="15"/>
        <v>0</v>
      </c>
      <c r="K25" s="66" t="str">
        <f t="shared" si="2"/>
        <v>X</v>
      </c>
      <c r="L25" s="66" t="str">
        <f t="shared" si="3"/>
        <v>X</v>
      </c>
      <c r="M25" s="66" t="str">
        <f t="shared" si="4"/>
        <v>X</v>
      </c>
      <c r="N25" s="66" t="str">
        <f t="shared" si="5"/>
        <v>X</v>
      </c>
      <c r="O25" s="66" t="str">
        <f t="shared" si="6"/>
        <v>X</v>
      </c>
      <c r="P25" s="66" t="str">
        <f t="shared" si="7"/>
        <v>X</v>
      </c>
      <c r="Q25" s="43">
        <f t="shared" si="16"/>
        <v>0</v>
      </c>
      <c r="R25" s="35"/>
      <c r="S25" s="5" t="e">
        <f t="shared" si="17"/>
        <v>#N/A</v>
      </c>
      <c r="T25" s="22" t="e">
        <f t="shared" si="18"/>
        <v>#N/A</v>
      </c>
      <c r="W25" s="41"/>
      <c r="X25" s="41"/>
      <c r="Y25" s="41"/>
      <c r="Z25" s="41"/>
      <c r="AA25" s="39"/>
      <c r="AB25" s="39"/>
    </row>
    <row r="26" spans="1:28" ht="18" customHeight="1">
      <c r="A26" s="11"/>
      <c r="B26" s="2"/>
      <c r="C26" s="2"/>
      <c r="D26" s="2" t="str" cm="1">
        <f t="array" ref="D26">IFERROR(_xlfn._xlws.FILTER('7월'!$G$6:$G$35,('7월'!$D$6:$D$35="상주")*('7월'!$A$6:$A$35=$A26)),"")</f>
        <v/>
      </c>
      <c r="E26" s="2" t="str" cm="1">
        <f t="array" ref="E26">IFERROR(_xlfn._xlws.FILTER('8월'!$G$6:$G$35,('8월'!$D$6:$D$35="상주")*('8월'!$A$6:$A$35=$A26)),"")</f>
        <v/>
      </c>
      <c r="F26" s="2" t="str" cm="1">
        <f t="array" ref="F26">IFERROR(_xlfn._xlws.FILTER('9월'!$G$6:$G$35,('9월'!$D$6:$D$35="상주")*('9월'!$A$6:$A$35=$A26)),"")</f>
        <v/>
      </c>
      <c r="G26" s="2" t="str" cm="1">
        <f t="array" ref="G26">IFERROR(_xlfn._xlws.FILTER('10월'!$G$6:$G$35,('10월'!$D$6:$D$35="상주")*('10월'!$A$6:$A$35=$A26)),"")</f>
        <v/>
      </c>
      <c r="H26" s="2" t="str" cm="1">
        <f t="array" ref="H26">IFERROR(_xlfn._xlws.FILTER('11월'!$G$6:$G$35,('11월'!$D$6:$D$35="상주")*('11월'!$A$6:$A$35=$A26)),"")</f>
        <v/>
      </c>
      <c r="I26" s="2" t="str" cm="1">
        <f t="array" ref="I26">IFERROR(_xlfn._xlws.FILTER('12월'!$G$6:$G$35,('12월'!$D$6:$D$35="상주")*('12월'!$A$6:$A$35=$A26)),"")</f>
        <v/>
      </c>
      <c r="J26" s="2">
        <f t="shared" si="15"/>
        <v>0</v>
      </c>
      <c r="K26" s="66" t="str">
        <f t="shared" si="2"/>
        <v>X</v>
      </c>
      <c r="L26" s="66" t="str">
        <f t="shared" si="3"/>
        <v>X</v>
      </c>
      <c r="M26" s="66" t="str">
        <f t="shared" si="4"/>
        <v>X</v>
      </c>
      <c r="N26" s="66" t="str">
        <f t="shared" si="5"/>
        <v>X</v>
      </c>
      <c r="O26" s="66" t="str">
        <f t="shared" si="6"/>
        <v>X</v>
      </c>
      <c r="P26" s="66" t="str">
        <f t="shared" si="7"/>
        <v>X</v>
      </c>
      <c r="Q26" s="43">
        <f t="shared" si="16"/>
        <v>0</v>
      </c>
      <c r="R26" s="35"/>
      <c r="S26" s="5" t="e">
        <f t="shared" si="17"/>
        <v>#N/A</v>
      </c>
      <c r="T26" s="22" t="e">
        <f t="shared" si="18"/>
        <v>#N/A</v>
      </c>
      <c r="W26" s="41"/>
      <c r="X26" s="41"/>
      <c r="Y26" s="41"/>
      <c r="Z26" s="41"/>
      <c r="AA26" s="39"/>
      <c r="AB26" s="39"/>
    </row>
    <row r="27" spans="1:28" ht="18" customHeight="1">
      <c r="A27" s="11"/>
      <c r="B27" s="2"/>
      <c r="C27" s="2"/>
      <c r="D27" s="2" t="str" cm="1">
        <f t="array" ref="D27">IFERROR(_xlfn._xlws.FILTER('7월'!$G$6:$G$35,('7월'!$D$6:$D$35="상주")*('7월'!$A$6:$A$35=$A27)),"")</f>
        <v/>
      </c>
      <c r="E27" s="2" t="str" cm="1">
        <f t="array" ref="E27">IFERROR(_xlfn._xlws.FILTER('8월'!$G$6:$G$35,('8월'!$D$6:$D$35="상주")*('8월'!$A$6:$A$35=$A27)),"")</f>
        <v/>
      </c>
      <c r="F27" s="2" t="str" cm="1">
        <f t="array" ref="F27">IFERROR(_xlfn._xlws.FILTER('9월'!$G$6:$G$35,('9월'!$D$6:$D$35="상주")*('9월'!$A$6:$A$35=$A27)),"")</f>
        <v/>
      </c>
      <c r="G27" s="2" t="str" cm="1">
        <f t="array" ref="G27">IFERROR(_xlfn._xlws.FILTER('10월'!$G$6:$G$35,('10월'!$D$6:$D$35="상주")*('10월'!$A$6:$A$35=$A27)),"")</f>
        <v/>
      </c>
      <c r="H27" s="2" t="str" cm="1">
        <f t="array" ref="H27">IFERROR(_xlfn._xlws.FILTER('11월'!$G$6:$G$35,('11월'!$D$6:$D$35="상주")*('11월'!$A$6:$A$35=$A27)),"")</f>
        <v/>
      </c>
      <c r="I27" s="2" t="str" cm="1">
        <f t="array" ref="I27">IFERROR(_xlfn._xlws.FILTER('12월'!$G$6:$G$35,('12월'!$D$6:$D$35="상주")*('12월'!$A$6:$A$35=$A27)),"")</f>
        <v/>
      </c>
      <c r="J27" s="2">
        <f t="shared" si="15"/>
        <v>0</v>
      </c>
      <c r="K27" s="66" t="str">
        <f t="shared" si="2"/>
        <v>X</v>
      </c>
      <c r="L27" s="66" t="str">
        <f t="shared" si="3"/>
        <v>X</v>
      </c>
      <c r="M27" s="66" t="str">
        <f t="shared" si="4"/>
        <v>X</v>
      </c>
      <c r="N27" s="66" t="str">
        <f t="shared" si="5"/>
        <v>X</v>
      </c>
      <c r="O27" s="66" t="str">
        <f t="shared" si="6"/>
        <v>X</v>
      </c>
      <c r="P27" s="66" t="str">
        <f t="shared" si="7"/>
        <v>X</v>
      </c>
      <c r="Q27" s="43">
        <f t="shared" si="16"/>
        <v>0</v>
      </c>
      <c r="R27" s="35"/>
      <c r="S27" s="5" t="e">
        <f t="shared" si="17"/>
        <v>#N/A</v>
      </c>
      <c r="T27" s="22" t="e">
        <f t="shared" si="18"/>
        <v>#N/A</v>
      </c>
      <c r="W27" s="41"/>
      <c r="X27" s="41"/>
      <c r="Y27" s="41"/>
      <c r="Z27" s="41"/>
      <c r="AA27" s="39"/>
      <c r="AB27" s="39"/>
    </row>
    <row r="28" spans="1:28" ht="18" customHeight="1">
      <c r="A28" s="11"/>
      <c r="B28" s="2"/>
      <c r="C28" s="2"/>
      <c r="D28" s="2" t="str" cm="1">
        <f t="array" ref="D28">IFERROR(_xlfn._xlws.FILTER('7월'!$G$6:$G$35,('7월'!$D$6:$D$35="상주")*('7월'!$A$6:$A$35=$A28)),"")</f>
        <v/>
      </c>
      <c r="E28" s="2" t="str" cm="1">
        <f t="array" ref="E28">IFERROR(_xlfn._xlws.FILTER('8월'!$G$6:$G$35,('8월'!$D$6:$D$35="상주")*('8월'!$A$6:$A$35=$A28)),"")</f>
        <v/>
      </c>
      <c r="F28" s="2" t="str" cm="1">
        <f t="array" ref="F28">IFERROR(_xlfn._xlws.FILTER('9월'!$G$6:$G$35,('9월'!$D$6:$D$35="상주")*('9월'!$A$6:$A$35=$A28)),"")</f>
        <v/>
      </c>
      <c r="G28" s="2" t="str" cm="1">
        <f t="array" ref="G28">IFERROR(_xlfn._xlws.FILTER('10월'!$G$6:$G$35,('10월'!$D$6:$D$35="상주")*('10월'!$A$6:$A$35=$A28)),"")</f>
        <v/>
      </c>
      <c r="H28" s="2" t="str" cm="1">
        <f t="array" ref="H28">IFERROR(_xlfn._xlws.FILTER('11월'!$G$6:$G$35,('11월'!$D$6:$D$35="상주")*('11월'!$A$6:$A$35=$A28)),"")</f>
        <v/>
      </c>
      <c r="I28" s="2" t="str" cm="1">
        <f t="array" ref="I28">IFERROR(_xlfn._xlws.FILTER('12월'!$G$6:$G$35,('12월'!$D$6:$D$35="상주")*('12월'!$A$6:$A$35=$A28)),"")</f>
        <v/>
      </c>
      <c r="J28" s="2">
        <f t="shared" si="15"/>
        <v>0</v>
      </c>
      <c r="K28" s="66" t="str">
        <f t="shared" si="2"/>
        <v>X</v>
      </c>
      <c r="L28" s="66" t="str">
        <f t="shared" si="3"/>
        <v>X</v>
      </c>
      <c r="M28" s="66" t="str">
        <f t="shared" si="4"/>
        <v>X</v>
      </c>
      <c r="N28" s="66" t="str">
        <f t="shared" si="5"/>
        <v>X</v>
      </c>
      <c r="O28" s="66" t="str">
        <f t="shared" si="6"/>
        <v>X</v>
      </c>
      <c r="P28" s="66" t="str">
        <f t="shared" si="7"/>
        <v>X</v>
      </c>
      <c r="Q28" s="43">
        <f t="shared" si="16"/>
        <v>0</v>
      </c>
      <c r="R28" s="35"/>
      <c r="S28" s="5" t="e">
        <f t="shared" si="17"/>
        <v>#N/A</v>
      </c>
      <c r="T28" s="22" t="e">
        <f t="shared" si="18"/>
        <v>#N/A</v>
      </c>
      <c r="W28" s="41"/>
      <c r="X28" s="41"/>
      <c r="Y28" s="41"/>
      <c r="Z28" s="41"/>
      <c r="AA28" s="39"/>
      <c r="AB28" s="39"/>
    </row>
    <row r="29" spans="1:28" ht="18" customHeight="1">
      <c r="A29" s="11"/>
      <c r="B29" s="2"/>
      <c r="C29" s="2"/>
      <c r="D29" s="2" t="str" cm="1">
        <f t="array" ref="D29">IFERROR(_xlfn._xlws.FILTER('7월'!$G$6:$G$35,('7월'!$D$6:$D$35="상주")*('7월'!$A$6:$A$35=$A29)),"")</f>
        <v/>
      </c>
      <c r="E29" s="2" t="str" cm="1">
        <f t="array" ref="E29">IFERROR(_xlfn._xlws.FILTER('8월'!$G$6:$G$35,('8월'!$D$6:$D$35="상주")*('8월'!$A$6:$A$35=$A29)),"")</f>
        <v/>
      </c>
      <c r="F29" s="2" t="str" cm="1">
        <f t="array" ref="F29">IFERROR(_xlfn._xlws.FILTER('9월'!$G$6:$G$35,('9월'!$D$6:$D$35="상주")*('9월'!$A$6:$A$35=$A29)),"")</f>
        <v/>
      </c>
      <c r="G29" s="2" t="str" cm="1">
        <f t="array" ref="G29">IFERROR(_xlfn._xlws.FILTER('10월'!$G$6:$G$35,('10월'!$D$6:$D$35="상주")*('10월'!$A$6:$A$35=$A29)),"")</f>
        <v/>
      </c>
      <c r="H29" s="2" t="str" cm="1">
        <f t="array" ref="H29">IFERROR(_xlfn._xlws.FILTER('11월'!$G$6:$G$35,('11월'!$D$6:$D$35="상주")*('11월'!$A$6:$A$35=$A29)),"")</f>
        <v/>
      </c>
      <c r="I29" s="2" t="str" cm="1">
        <f t="array" ref="I29">IFERROR(_xlfn._xlws.FILTER('12월'!$G$6:$G$35,('12월'!$D$6:$D$35="상주")*('12월'!$A$6:$A$35=$A29)),"")</f>
        <v/>
      </c>
      <c r="J29" s="2">
        <f t="shared" si="15"/>
        <v>0</v>
      </c>
      <c r="K29" s="66" t="str">
        <f t="shared" si="2"/>
        <v>X</v>
      </c>
      <c r="L29" s="66" t="str">
        <f t="shared" si="3"/>
        <v>X</v>
      </c>
      <c r="M29" s="66" t="str">
        <f t="shared" si="4"/>
        <v>X</v>
      </c>
      <c r="N29" s="66" t="str">
        <f t="shared" si="5"/>
        <v>X</v>
      </c>
      <c r="O29" s="66" t="str">
        <f t="shared" si="6"/>
        <v>X</v>
      </c>
      <c r="P29" s="66" t="str">
        <f t="shared" si="7"/>
        <v>X</v>
      </c>
      <c r="Q29" s="43">
        <f t="shared" si="16"/>
        <v>0</v>
      </c>
      <c r="R29" s="35"/>
      <c r="S29" s="5" t="e">
        <f t="shared" si="17"/>
        <v>#N/A</v>
      </c>
      <c r="T29" s="22" t="e">
        <f t="shared" si="18"/>
        <v>#N/A</v>
      </c>
      <c r="W29" s="39"/>
      <c r="X29" s="39"/>
      <c r="Y29" s="39"/>
      <c r="Z29" s="39"/>
      <c r="AA29" s="39"/>
      <c r="AB29" s="39"/>
    </row>
    <row r="30" spans="1:28" ht="18" customHeight="1">
      <c r="A30" s="11"/>
      <c r="B30" s="2"/>
      <c r="C30" s="2"/>
      <c r="D30" s="2" t="str" cm="1">
        <f t="array" ref="D30">IFERROR(_xlfn._xlws.FILTER('7월'!$G$6:$G$35,('7월'!$D$6:$D$35="상주")*('7월'!$A$6:$A$35=$A30)),"")</f>
        <v/>
      </c>
      <c r="E30" s="2" t="str" cm="1">
        <f t="array" ref="E30">IFERROR(_xlfn._xlws.FILTER('8월'!$G$6:$G$35,('8월'!$D$6:$D$35="상주")*('8월'!$A$6:$A$35=$A30)),"")</f>
        <v/>
      </c>
      <c r="F30" s="2" t="str" cm="1">
        <f t="array" ref="F30">IFERROR(_xlfn._xlws.FILTER('9월'!$G$6:$G$35,('9월'!$D$6:$D$35="상주")*('9월'!$A$6:$A$35=$A30)),"")</f>
        <v/>
      </c>
      <c r="G30" s="2" t="str" cm="1">
        <f t="array" ref="G30">IFERROR(_xlfn._xlws.FILTER('10월'!$G$6:$G$35,('10월'!$D$6:$D$35="상주")*('10월'!$A$6:$A$35=$A30)),"")</f>
        <v/>
      </c>
      <c r="H30" s="2" t="str" cm="1">
        <f t="array" ref="H30">IFERROR(_xlfn._xlws.FILTER('11월'!$G$6:$G$35,('11월'!$D$6:$D$35="상주")*('11월'!$A$6:$A$35=$A30)),"")</f>
        <v/>
      </c>
      <c r="I30" s="2" t="str" cm="1">
        <f t="array" ref="I30">IFERROR(_xlfn._xlws.FILTER('12월'!$G$6:$G$35,('12월'!$D$6:$D$35="상주")*('12월'!$A$6:$A$35=$A30)),"")</f>
        <v/>
      </c>
      <c r="J30" s="2">
        <f t="shared" si="15"/>
        <v>0</v>
      </c>
      <c r="K30" s="66" t="str">
        <f t="shared" si="2"/>
        <v>X</v>
      </c>
      <c r="L30" s="66" t="str">
        <f t="shared" si="3"/>
        <v>X</v>
      </c>
      <c r="M30" s="66" t="str">
        <f t="shared" si="4"/>
        <v>X</v>
      </c>
      <c r="N30" s="66" t="str">
        <f t="shared" si="5"/>
        <v>X</v>
      </c>
      <c r="O30" s="66" t="str">
        <f t="shared" si="6"/>
        <v>X</v>
      </c>
      <c r="P30" s="66" t="str">
        <f t="shared" si="7"/>
        <v>X</v>
      </c>
      <c r="Q30" s="43">
        <f t="shared" si="16"/>
        <v>0</v>
      </c>
      <c r="R30" s="35"/>
      <c r="S30" s="5" t="e">
        <f t="shared" si="17"/>
        <v>#N/A</v>
      </c>
      <c r="T30" s="22" t="e">
        <f t="shared" si="18"/>
        <v>#N/A</v>
      </c>
      <c r="W30" s="39"/>
      <c r="X30" s="39"/>
      <c r="Y30" s="39"/>
      <c r="Z30" s="39"/>
      <c r="AA30" s="39"/>
      <c r="AB30" s="39"/>
    </row>
    <row r="31" spans="1:28" ht="18" customHeight="1">
      <c r="A31" s="11"/>
      <c r="B31" s="2"/>
      <c r="C31" s="2"/>
      <c r="D31" s="2" t="str" cm="1">
        <f t="array" ref="D31">IFERROR(_xlfn._xlws.FILTER('7월'!$G$6:$G$35,('7월'!$D$6:$D$35="상주")*('7월'!$A$6:$A$35=$A31)),"")</f>
        <v/>
      </c>
      <c r="E31" s="2" t="str" cm="1">
        <f t="array" ref="E31">IFERROR(_xlfn._xlws.FILTER('8월'!$G$6:$G$35,('8월'!$D$6:$D$35="상주")*('8월'!$A$6:$A$35=$A31)),"")</f>
        <v/>
      </c>
      <c r="F31" s="2" t="str" cm="1">
        <f t="array" ref="F31">IFERROR(_xlfn._xlws.FILTER('9월'!$G$6:$G$35,('9월'!$D$6:$D$35="상주")*('9월'!$A$6:$A$35=$A31)),"")</f>
        <v/>
      </c>
      <c r="G31" s="2" t="str" cm="1">
        <f t="array" ref="G31">IFERROR(_xlfn._xlws.FILTER('10월'!$G$6:$G$35,('10월'!$D$6:$D$35="상주")*('10월'!$A$6:$A$35=$A31)),"")</f>
        <v/>
      </c>
      <c r="H31" s="2" t="str" cm="1">
        <f t="array" ref="H31">IFERROR(_xlfn._xlws.FILTER('11월'!$G$6:$G$35,('11월'!$D$6:$D$35="상주")*('11월'!$A$6:$A$35=$A31)),"")</f>
        <v/>
      </c>
      <c r="I31" s="2" t="str" cm="1">
        <f t="array" ref="I31">IFERROR(_xlfn._xlws.FILTER('12월'!$G$6:$G$35,('12월'!$D$6:$D$35="상주")*('12월'!$A$6:$A$35=$A31)),"")</f>
        <v/>
      </c>
      <c r="J31" s="2">
        <f t="shared" si="15"/>
        <v>0</v>
      </c>
      <c r="K31" s="66" t="str">
        <f t="shared" si="2"/>
        <v>X</v>
      </c>
      <c r="L31" s="66" t="str">
        <f t="shared" si="3"/>
        <v>X</v>
      </c>
      <c r="M31" s="66" t="str">
        <f t="shared" si="4"/>
        <v>X</v>
      </c>
      <c r="N31" s="66" t="str">
        <f t="shared" si="5"/>
        <v>X</v>
      </c>
      <c r="O31" s="66" t="str">
        <f t="shared" si="6"/>
        <v>X</v>
      </c>
      <c r="P31" s="66" t="str">
        <f t="shared" si="7"/>
        <v>X</v>
      </c>
      <c r="Q31" s="43">
        <f t="shared" si="16"/>
        <v>0</v>
      </c>
      <c r="R31" s="35"/>
      <c r="S31" s="5" t="e">
        <f t="shared" si="17"/>
        <v>#N/A</v>
      </c>
      <c r="T31" s="22" t="e">
        <f t="shared" si="18"/>
        <v>#N/A</v>
      </c>
      <c r="W31" s="42"/>
      <c r="X31" s="41"/>
      <c r="Y31" s="39"/>
      <c r="Z31" s="39"/>
      <c r="AA31" s="39"/>
      <c r="AB31" s="39"/>
    </row>
    <row r="32" spans="1:28" ht="18" customHeight="1">
      <c r="A32" s="11"/>
      <c r="B32" s="2"/>
      <c r="C32" s="2"/>
      <c r="D32" s="2" t="str" cm="1">
        <f t="array" ref="D32">IFERROR(_xlfn._xlws.FILTER('7월'!$G$6:$G$35,('7월'!$D$6:$D$35="상주")*('7월'!$A$6:$A$35=$A32)),"")</f>
        <v/>
      </c>
      <c r="E32" s="2" t="str" cm="1">
        <f t="array" ref="E32">IFERROR(_xlfn._xlws.FILTER('8월'!$G$6:$G$35,('8월'!$D$6:$D$35="상주")*('8월'!$A$6:$A$35=$A32)),"")</f>
        <v/>
      </c>
      <c r="F32" s="2" t="str" cm="1">
        <f t="array" ref="F32">IFERROR(_xlfn._xlws.FILTER('9월'!$G$6:$G$35,('9월'!$D$6:$D$35="상주")*('9월'!$A$6:$A$35=$A32)),"")</f>
        <v/>
      </c>
      <c r="G32" s="2" t="str" cm="1">
        <f t="array" ref="G32">IFERROR(_xlfn._xlws.FILTER('10월'!$G$6:$G$35,('10월'!$D$6:$D$35="상주")*('10월'!$A$6:$A$35=$A32)),"")</f>
        <v/>
      </c>
      <c r="H32" s="2" t="str" cm="1">
        <f t="array" ref="H32">IFERROR(_xlfn._xlws.FILTER('11월'!$G$6:$G$35,('11월'!$D$6:$D$35="상주")*('11월'!$A$6:$A$35=$A32)),"")</f>
        <v/>
      </c>
      <c r="I32" s="2" t="str" cm="1">
        <f t="array" ref="I32">IFERROR(_xlfn._xlws.FILTER('12월'!$G$6:$G$35,('12월'!$D$6:$D$35="상주")*('12월'!$A$6:$A$35=$A32)),"")</f>
        <v/>
      </c>
      <c r="J32" s="2">
        <f t="shared" si="15"/>
        <v>0</v>
      </c>
      <c r="K32" s="66" t="str">
        <f t="shared" si="2"/>
        <v>X</v>
      </c>
      <c r="L32" s="66" t="str">
        <f t="shared" si="3"/>
        <v>X</v>
      </c>
      <c r="M32" s="66" t="str">
        <f t="shared" si="4"/>
        <v>X</v>
      </c>
      <c r="N32" s="66" t="str">
        <f t="shared" si="5"/>
        <v>X</v>
      </c>
      <c r="O32" s="66" t="str">
        <f t="shared" si="6"/>
        <v>X</v>
      </c>
      <c r="P32" s="66" t="str">
        <f t="shared" si="7"/>
        <v>X</v>
      </c>
      <c r="Q32" s="43">
        <f t="shared" si="16"/>
        <v>0</v>
      </c>
      <c r="R32" s="35"/>
      <c r="S32" s="5" t="e">
        <f t="shared" si="17"/>
        <v>#N/A</v>
      </c>
      <c r="T32" s="22" t="e">
        <f t="shared" si="18"/>
        <v>#N/A</v>
      </c>
      <c r="W32" s="42"/>
      <c r="X32" s="41"/>
      <c r="Y32" s="39"/>
      <c r="Z32" s="39"/>
      <c r="AA32" s="39"/>
      <c r="AB32" s="39"/>
    </row>
    <row r="33" spans="1:28" ht="18" customHeight="1">
      <c r="A33" s="11"/>
      <c r="B33" s="2"/>
      <c r="C33" s="2"/>
      <c r="D33" s="2" t="str" cm="1">
        <f t="array" ref="D33">IFERROR(_xlfn._xlws.FILTER('7월'!$G$6:$G$35,('7월'!$D$6:$D$35="상주")*('7월'!$A$6:$A$35=$A33)),"")</f>
        <v/>
      </c>
      <c r="E33" s="2" t="str" cm="1">
        <f t="array" ref="E33">IFERROR(_xlfn._xlws.FILTER('8월'!$G$6:$G$35,('8월'!$D$6:$D$35="상주")*('8월'!$A$6:$A$35=$A33)),"")</f>
        <v/>
      </c>
      <c r="F33" s="2" t="str" cm="1">
        <f t="array" ref="F33">IFERROR(_xlfn._xlws.FILTER('9월'!$G$6:$G$35,('9월'!$D$6:$D$35="상주")*('9월'!$A$6:$A$35=$A33)),"")</f>
        <v/>
      </c>
      <c r="G33" s="2" t="str" cm="1">
        <f t="array" ref="G33">IFERROR(_xlfn._xlws.FILTER('10월'!$G$6:$G$35,('10월'!$D$6:$D$35="상주")*('10월'!$A$6:$A$35=$A33)),"")</f>
        <v/>
      </c>
      <c r="H33" s="2" t="str" cm="1">
        <f t="array" ref="H33">IFERROR(_xlfn._xlws.FILTER('11월'!$G$6:$G$35,('11월'!$D$6:$D$35="상주")*('11월'!$A$6:$A$35=$A33)),"")</f>
        <v/>
      </c>
      <c r="I33" s="2" t="str" cm="1">
        <f t="array" ref="I33">IFERROR(_xlfn._xlws.FILTER('12월'!$G$6:$G$35,('12월'!$D$6:$D$35="상주")*('12월'!$A$6:$A$35=$A33)),"")</f>
        <v/>
      </c>
      <c r="J33" s="2">
        <f t="shared" si="15"/>
        <v>0</v>
      </c>
      <c r="K33" s="66" t="str">
        <f t="shared" si="2"/>
        <v>X</v>
      </c>
      <c r="L33" s="66" t="str">
        <f t="shared" si="3"/>
        <v>X</v>
      </c>
      <c r="M33" s="66" t="str">
        <f t="shared" si="4"/>
        <v>X</v>
      </c>
      <c r="N33" s="66" t="str">
        <f t="shared" si="5"/>
        <v>X</v>
      </c>
      <c r="O33" s="66" t="str">
        <f t="shared" si="6"/>
        <v>X</v>
      </c>
      <c r="P33" s="66" t="str">
        <f t="shared" si="7"/>
        <v>X</v>
      </c>
      <c r="Q33" s="43">
        <f t="shared" si="16"/>
        <v>0</v>
      </c>
      <c r="R33" s="35"/>
      <c r="S33" s="5" t="e">
        <f t="shared" si="17"/>
        <v>#N/A</v>
      </c>
      <c r="T33" s="22" t="e">
        <f t="shared" si="18"/>
        <v>#N/A</v>
      </c>
      <c r="W33" s="34"/>
      <c r="X33" s="30"/>
    </row>
    <row r="34" spans="1:28" ht="18" customHeight="1">
      <c r="A34" s="11"/>
      <c r="B34" s="2"/>
      <c r="C34" s="2"/>
      <c r="D34" s="2" t="str" cm="1">
        <f t="array" ref="D34">IFERROR(_xlfn._xlws.FILTER('7월'!$G$6:$G$35,('7월'!$D$6:$D$35="상주")*('7월'!$A$6:$A$35=$A34)),"")</f>
        <v/>
      </c>
      <c r="E34" s="2" t="str" cm="1">
        <f t="array" ref="E34">IFERROR(_xlfn._xlws.FILTER('8월'!$G$6:$G$35,('8월'!$D$6:$D$35="상주")*('8월'!$A$6:$A$35=$A34)),"")</f>
        <v/>
      </c>
      <c r="F34" s="2" t="str" cm="1">
        <f t="array" ref="F34">IFERROR(_xlfn._xlws.FILTER('9월'!$G$6:$G$35,('9월'!$D$6:$D$35="상주")*('9월'!$A$6:$A$35=$A34)),"")</f>
        <v/>
      </c>
      <c r="G34" s="2" t="str" cm="1">
        <f t="array" ref="G34">IFERROR(_xlfn._xlws.FILTER('10월'!$G$6:$G$35,('10월'!$D$6:$D$35="상주")*('10월'!$A$6:$A$35=$A34)),"")</f>
        <v/>
      </c>
      <c r="H34" s="2" t="str" cm="1">
        <f t="array" ref="H34">IFERROR(_xlfn._xlws.FILTER('11월'!$G$6:$G$35,('11월'!$D$6:$D$35="상주")*('11월'!$A$6:$A$35=$A34)),"")</f>
        <v/>
      </c>
      <c r="I34" s="2" t="str" cm="1">
        <f t="array" ref="I34">IFERROR(_xlfn._xlws.FILTER('12월'!$G$6:$G$35,('12월'!$D$6:$D$35="상주")*('12월'!$A$6:$A$35=$A34)),"")</f>
        <v/>
      </c>
      <c r="J34" s="2">
        <f t="shared" si="15"/>
        <v>0</v>
      </c>
      <c r="K34" s="66" t="str">
        <f t="shared" si="2"/>
        <v>X</v>
      </c>
      <c r="L34" s="66" t="str">
        <f t="shared" si="3"/>
        <v>X</v>
      </c>
      <c r="M34" s="66" t="str">
        <f t="shared" si="4"/>
        <v>X</v>
      </c>
      <c r="N34" s="66" t="str">
        <f t="shared" si="5"/>
        <v>X</v>
      </c>
      <c r="O34" s="66" t="str">
        <f t="shared" si="6"/>
        <v>X</v>
      </c>
      <c r="P34" s="66" t="str">
        <f t="shared" si="7"/>
        <v>X</v>
      </c>
      <c r="Q34" s="43">
        <f t="shared" si="16"/>
        <v>0</v>
      </c>
      <c r="R34" s="35"/>
      <c r="S34" s="5" t="e">
        <f t="shared" si="17"/>
        <v>#N/A</v>
      </c>
      <c r="T34" s="22" t="e">
        <f t="shared" si="18"/>
        <v>#N/A</v>
      </c>
      <c r="X34" s="30"/>
    </row>
    <row r="35" spans="1:28" ht="18" customHeight="1">
      <c r="A35" s="11"/>
      <c r="B35" s="2"/>
      <c r="C35" s="2"/>
      <c r="D35" s="2" t="str" cm="1">
        <f t="array" ref="D35">IFERROR(_xlfn._xlws.FILTER('7월'!$G$6:$G$35,('7월'!$D$6:$D$35="상주")*('7월'!$A$6:$A$35=$A35)),"")</f>
        <v/>
      </c>
      <c r="E35" s="2" t="str" cm="1">
        <f t="array" ref="E35">IFERROR(_xlfn._xlws.FILTER('8월'!$G$6:$G$35,('8월'!$D$6:$D$35="상주")*('8월'!$A$6:$A$35=$A35)),"")</f>
        <v/>
      </c>
      <c r="F35" s="2" t="str" cm="1">
        <f t="array" ref="F35">IFERROR(_xlfn._xlws.FILTER('9월'!$G$6:$G$35,('9월'!$D$6:$D$35="상주")*('9월'!$A$6:$A$35=$A35)),"")</f>
        <v/>
      </c>
      <c r="G35" s="2" t="str" cm="1">
        <f t="array" ref="G35">IFERROR(_xlfn._xlws.FILTER('10월'!$G$6:$G$35,('10월'!$D$6:$D$35="상주")*('10월'!$A$6:$A$35=$A35)),"")</f>
        <v/>
      </c>
      <c r="H35" s="2" t="str" cm="1">
        <f t="array" ref="H35">IFERROR(_xlfn._xlws.FILTER('11월'!$G$6:$G$35,('11월'!$D$6:$D$35="상주")*('11월'!$A$6:$A$35=$A35)),"")</f>
        <v/>
      </c>
      <c r="I35" s="2" t="str" cm="1">
        <f t="array" ref="I35">IFERROR(_xlfn._xlws.FILTER('12월'!$G$6:$G$35,('12월'!$D$6:$D$35="상주")*('12월'!$A$6:$A$35=$A35)),"")</f>
        <v/>
      </c>
      <c r="J35" s="2">
        <f t="shared" si="11"/>
        <v>0</v>
      </c>
      <c r="K35" s="66" t="str">
        <f t="shared" si="2"/>
        <v>X</v>
      </c>
      <c r="L35" s="66" t="str">
        <f t="shared" si="3"/>
        <v>X</v>
      </c>
      <c r="M35" s="66" t="str">
        <f t="shared" si="4"/>
        <v>X</v>
      </c>
      <c r="N35" s="66" t="str">
        <f t="shared" si="5"/>
        <v>X</v>
      </c>
      <c r="O35" s="66" t="str">
        <f t="shared" si="6"/>
        <v>X</v>
      </c>
      <c r="P35" s="66" t="str">
        <f t="shared" si="7"/>
        <v>X</v>
      </c>
      <c r="Q35" s="43">
        <f t="shared" si="12"/>
        <v>0</v>
      </c>
      <c r="R35" s="35"/>
      <c r="S35" s="5" t="e">
        <f t="shared" si="13"/>
        <v>#N/A</v>
      </c>
      <c r="T35" s="22" t="e">
        <f t="shared" si="14"/>
        <v>#N/A</v>
      </c>
      <c r="W35" s="41"/>
      <c r="X35" s="41"/>
      <c r="Y35" s="41"/>
      <c r="Z35" s="40"/>
      <c r="AA35" s="39"/>
      <c r="AB35" s="39"/>
    </row>
    <row r="36" spans="1:28" ht="18" customHeight="1">
      <c r="A36" s="11"/>
      <c r="B36" s="2"/>
      <c r="C36" s="2"/>
      <c r="D36" s="2" t="str" cm="1">
        <f t="array" ref="D36">IFERROR(_xlfn._xlws.FILTER('7월'!$G$6:$G$35,('7월'!$D$6:$D$35="상주")*('7월'!$A$6:$A$35=$A36)),"")</f>
        <v/>
      </c>
      <c r="E36" s="2" t="str" cm="1">
        <f t="array" ref="E36">IFERROR(_xlfn._xlws.FILTER('8월'!$G$6:$G$35,('8월'!$D$6:$D$35="상주")*('8월'!$A$6:$A$35=$A36)),"")</f>
        <v/>
      </c>
      <c r="F36" s="2" t="str" cm="1">
        <f t="array" ref="F36">IFERROR(_xlfn._xlws.FILTER('9월'!$G$6:$G$35,('9월'!$D$6:$D$35="상주")*('9월'!$A$6:$A$35=$A36)),"")</f>
        <v/>
      </c>
      <c r="G36" s="2" t="str" cm="1">
        <f t="array" ref="G36">IFERROR(_xlfn._xlws.FILTER('10월'!$G$6:$G$35,('10월'!$D$6:$D$35="상주")*('10월'!$A$6:$A$35=$A36)),"")</f>
        <v/>
      </c>
      <c r="H36" s="2" t="str" cm="1">
        <f t="array" ref="H36">IFERROR(_xlfn._xlws.FILTER('11월'!$G$6:$G$35,('11월'!$D$6:$D$35="상주")*('11월'!$A$6:$A$35=$A36)),"")</f>
        <v/>
      </c>
      <c r="I36" s="2" t="str" cm="1">
        <f t="array" ref="I36">IFERROR(_xlfn._xlws.FILTER('12월'!$G$6:$G$35,('12월'!$D$6:$D$35="상주")*('12월'!$A$6:$A$35=$A36)),"")</f>
        <v/>
      </c>
      <c r="J36" s="2">
        <f t="shared" si="11"/>
        <v>0</v>
      </c>
      <c r="K36" s="66" t="str">
        <f t="shared" si="2"/>
        <v>X</v>
      </c>
      <c r="L36" s="66" t="str">
        <f t="shared" si="3"/>
        <v>X</v>
      </c>
      <c r="M36" s="66" t="str">
        <f t="shared" si="4"/>
        <v>X</v>
      </c>
      <c r="N36" s="66" t="str">
        <f t="shared" si="5"/>
        <v>X</v>
      </c>
      <c r="O36" s="66" t="str">
        <f t="shared" si="6"/>
        <v>X</v>
      </c>
      <c r="P36" s="66" t="str">
        <f t="shared" si="7"/>
        <v>X</v>
      </c>
      <c r="Q36" s="43">
        <f t="shared" si="12"/>
        <v>0</v>
      </c>
      <c r="R36" s="35"/>
      <c r="S36" s="5" t="e">
        <f t="shared" si="13"/>
        <v>#N/A</v>
      </c>
      <c r="T36" s="22" t="e">
        <f t="shared" si="14"/>
        <v>#N/A</v>
      </c>
      <c r="W36" s="41"/>
      <c r="X36" s="41"/>
      <c r="Y36" s="41"/>
      <c r="Z36" s="40"/>
      <c r="AA36" s="39"/>
      <c r="AB36" s="39"/>
    </row>
    <row r="37" spans="1:28" ht="18" customHeight="1">
      <c r="A37" s="11"/>
      <c r="B37" s="2"/>
      <c r="C37" s="2"/>
      <c r="D37" s="2" t="str" cm="1">
        <f t="array" ref="D37">IFERROR(_xlfn._xlws.FILTER('7월'!$G$6:$G$35,('7월'!$D$6:$D$35="상주")*('7월'!$A$6:$A$35=$A37)),"")</f>
        <v/>
      </c>
      <c r="E37" s="2" t="str" cm="1">
        <f t="array" ref="E37">IFERROR(_xlfn._xlws.FILTER('8월'!$G$6:$G$35,('8월'!$D$6:$D$35="상주")*('8월'!$A$6:$A$35=$A37)),"")</f>
        <v/>
      </c>
      <c r="F37" s="2" t="str" cm="1">
        <f t="array" ref="F37">IFERROR(_xlfn._xlws.FILTER('9월'!$G$6:$G$35,('9월'!$D$6:$D$35="상주")*('9월'!$A$6:$A$35=$A37)),"")</f>
        <v/>
      </c>
      <c r="G37" s="2" t="str" cm="1">
        <f t="array" ref="G37">IFERROR(_xlfn._xlws.FILTER('10월'!$G$6:$G$35,('10월'!$D$6:$D$35="상주")*('10월'!$A$6:$A$35=$A37)),"")</f>
        <v/>
      </c>
      <c r="H37" s="2" t="str" cm="1">
        <f t="array" ref="H37">IFERROR(_xlfn._xlws.FILTER('11월'!$G$6:$G$35,('11월'!$D$6:$D$35="상주")*('11월'!$A$6:$A$35=$A37)),"")</f>
        <v/>
      </c>
      <c r="I37" s="2" t="str" cm="1">
        <f t="array" ref="I37">IFERROR(_xlfn._xlws.FILTER('12월'!$G$6:$G$35,('12월'!$D$6:$D$35="상주")*('12월'!$A$6:$A$35=$A37)),"")</f>
        <v/>
      </c>
      <c r="J37" s="2">
        <f t="shared" si="11"/>
        <v>0</v>
      </c>
      <c r="K37" s="66" t="str">
        <f t="shared" si="2"/>
        <v>X</v>
      </c>
      <c r="L37" s="66" t="str">
        <f t="shared" si="3"/>
        <v>X</v>
      </c>
      <c r="M37" s="66" t="str">
        <f t="shared" si="4"/>
        <v>X</v>
      </c>
      <c r="N37" s="66" t="str">
        <f t="shared" si="5"/>
        <v>X</v>
      </c>
      <c r="O37" s="66" t="str">
        <f t="shared" si="6"/>
        <v>X</v>
      </c>
      <c r="P37" s="66" t="str">
        <f t="shared" si="7"/>
        <v>X</v>
      </c>
      <c r="Q37" s="43">
        <f t="shared" si="12"/>
        <v>0</v>
      </c>
      <c r="R37" s="35"/>
      <c r="S37" s="5" t="e">
        <f t="shared" si="13"/>
        <v>#N/A</v>
      </c>
      <c r="T37" s="22" t="e">
        <f t="shared" si="14"/>
        <v>#N/A</v>
      </c>
      <c r="W37" s="41"/>
      <c r="X37" s="41"/>
      <c r="Y37" s="41"/>
      <c r="Z37" s="41"/>
      <c r="AA37" s="39"/>
      <c r="AB37" s="39"/>
    </row>
    <row r="38" spans="1:28" ht="18" customHeight="1">
      <c r="A38" s="11"/>
      <c r="B38" s="2"/>
      <c r="C38" s="2"/>
      <c r="D38" s="2" t="str" cm="1">
        <f t="array" ref="D38">IFERROR(_xlfn._xlws.FILTER('7월'!$G$6:$G$35,('7월'!$D$6:$D$35="상주")*('7월'!$A$6:$A$35=$A38)),"")</f>
        <v/>
      </c>
      <c r="E38" s="2" t="str" cm="1">
        <f t="array" ref="E38">IFERROR(_xlfn._xlws.FILTER('8월'!$G$6:$G$35,('8월'!$D$6:$D$35="상주")*('8월'!$A$6:$A$35=$A38)),"")</f>
        <v/>
      </c>
      <c r="F38" s="2" t="str" cm="1">
        <f t="array" ref="F38">IFERROR(_xlfn._xlws.FILTER('9월'!$G$6:$G$35,('9월'!$D$6:$D$35="상주")*('9월'!$A$6:$A$35=$A38)),"")</f>
        <v/>
      </c>
      <c r="G38" s="2" t="str" cm="1">
        <f t="array" ref="G38">IFERROR(_xlfn._xlws.FILTER('10월'!$G$6:$G$35,('10월'!$D$6:$D$35="상주")*('10월'!$A$6:$A$35=$A38)),"")</f>
        <v/>
      </c>
      <c r="H38" s="2" t="str" cm="1">
        <f t="array" ref="H38">IFERROR(_xlfn._xlws.FILTER('11월'!$G$6:$G$35,('11월'!$D$6:$D$35="상주")*('11월'!$A$6:$A$35=$A38)),"")</f>
        <v/>
      </c>
      <c r="I38" s="2" t="str" cm="1">
        <f t="array" ref="I38">IFERROR(_xlfn._xlws.FILTER('12월'!$G$6:$G$35,('12월'!$D$6:$D$35="상주")*('12월'!$A$6:$A$35=$A38)),"")</f>
        <v/>
      </c>
      <c r="J38" s="2">
        <f t="shared" si="11"/>
        <v>0</v>
      </c>
      <c r="K38" s="66" t="str">
        <f t="shared" si="2"/>
        <v>X</v>
      </c>
      <c r="L38" s="66" t="str">
        <f t="shared" si="3"/>
        <v>X</v>
      </c>
      <c r="M38" s="66" t="str">
        <f t="shared" si="4"/>
        <v>X</v>
      </c>
      <c r="N38" s="66" t="str">
        <f t="shared" si="5"/>
        <v>X</v>
      </c>
      <c r="O38" s="66" t="str">
        <f t="shared" si="6"/>
        <v>X</v>
      </c>
      <c r="P38" s="66" t="str">
        <f t="shared" si="7"/>
        <v>X</v>
      </c>
      <c r="Q38" s="43">
        <f t="shared" si="12"/>
        <v>0</v>
      </c>
      <c r="R38" s="35"/>
      <c r="S38" s="5" t="e">
        <f t="shared" si="13"/>
        <v>#N/A</v>
      </c>
      <c r="T38" s="22" t="e">
        <f t="shared" si="14"/>
        <v>#N/A</v>
      </c>
      <c r="W38" s="41"/>
      <c r="X38" s="41"/>
      <c r="Y38" s="41"/>
      <c r="Z38" s="41"/>
      <c r="AA38" s="39"/>
      <c r="AB38" s="39"/>
    </row>
    <row r="39" spans="1:28" ht="18" customHeight="1">
      <c r="A39" s="11"/>
      <c r="B39" s="2"/>
      <c r="C39" s="2"/>
      <c r="D39" s="2" t="str" cm="1">
        <f t="array" ref="D39">IFERROR(_xlfn._xlws.FILTER('7월'!$G$6:$G$35,('7월'!$D$6:$D$35="상주")*('7월'!$A$6:$A$35=$A39)),"")</f>
        <v/>
      </c>
      <c r="E39" s="2" t="str" cm="1">
        <f t="array" ref="E39">IFERROR(_xlfn._xlws.FILTER('8월'!$G$6:$G$35,('8월'!$D$6:$D$35="상주")*('8월'!$A$6:$A$35=$A39)),"")</f>
        <v/>
      </c>
      <c r="F39" s="2" t="str" cm="1">
        <f t="array" ref="F39">IFERROR(_xlfn._xlws.FILTER('9월'!$G$6:$G$35,('9월'!$D$6:$D$35="상주")*('9월'!$A$6:$A$35=$A39)),"")</f>
        <v/>
      </c>
      <c r="G39" s="2" t="str" cm="1">
        <f t="array" ref="G39">IFERROR(_xlfn._xlws.FILTER('10월'!$G$6:$G$35,('10월'!$D$6:$D$35="상주")*('10월'!$A$6:$A$35=$A39)),"")</f>
        <v/>
      </c>
      <c r="H39" s="2" t="str" cm="1">
        <f t="array" ref="H39">IFERROR(_xlfn._xlws.FILTER('11월'!$G$6:$G$35,('11월'!$D$6:$D$35="상주")*('11월'!$A$6:$A$35=$A39)),"")</f>
        <v/>
      </c>
      <c r="I39" s="2" t="str" cm="1">
        <f t="array" ref="I39">IFERROR(_xlfn._xlws.FILTER('12월'!$G$6:$G$35,('12월'!$D$6:$D$35="상주")*('12월'!$A$6:$A$35=$A39)),"")</f>
        <v/>
      </c>
      <c r="J39" s="2">
        <f t="shared" si="11"/>
        <v>0</v>
      </c>
      <c r="K39" s="66" t="str">
        <f t="shared" si="2"/>
        <v>X</v>
      </c>
      <c r="L39" s="66" t="str">
        <f t="shared" si="3"/>
        <v>X</v>
      </c>
      <c r="M39" s="66" t="str">
        <f t="shared" si="4"/>
        <v>X</v>
      </c>
      <c r="N39" s="66" t="str">
        <f t="shared" si="5"/>
        <v>X</v>
      </c>
      <c r="O39" s="66" t="str">
        <f t="shared" si="6"/>
        <v>X</v>
      </c>
      <c r="P39" s="66" t="str">
        <f t="shared" si="7"/>
        <v>X</v>
      </c>
      <c r="Q39" s="43">
        <f t="shared" si="12"/>
        <v>0</v>
      </c>
      <c r="R39" s="35"/>
      <c r="S39" s="5" t="e">
        <f t="shared" si="13"/>
        <v>#N/A</v>
      </c>
      <c r="T39" s="22" t="e">
        <f t="shared" si="14"/>
        <v>#N/A</v>
      </c>
      <c r="W39" s="41"/>
      <c r="X39" s="41"/>
      <c r="Y39" s="41"/>
      <c r="Z39" s="41"/>
      <c r="AA39" s="39"/>
      <c r="AB39" s="39"/>
    </row>
    <row r="40" spans="1:28" ht="18" customHeight="1">
      <c r="A40" s="11"/>
      <c r="B40" s="2"/>
      <c r="C40" s="2"/>
      <c r="D40" s="2" t="str" cm="1">
        <f t="array" ref="D40">IFERROR(_xlfn._xlws.FILTER('7월'!$G$6:$G$35,('7월'!$D$6:$D$35="상주")*('7월'!$A$6:$A$35=$A40)),"")</f>
        <v/>
      </c>
      <c r="E40" s="2" t="str" cm="1">
        <f t="array" ref="E40">IFERROR(_xlfn._xlws.FILTER('8월'!$G$6:$G$35,('8월'!$D$6:$D$35="상주")*('8월'!$A$6:$A$35=$A40)),"")</f>
        <v/>
      </c>
      <c r="F40" s="2" t="str" cm="1">
        <f t="array" ref="F40">IFERROR(_xlfn._xlws.FILTER('9월'!$G$6:$G$35,('9월'!$D$6:$D$35="상주")*('9월'!$A$6:$A$35=$A40)),"")</f>
        <v/>
      </c>
      <c r="G40" s="2" t="str" cm="1">
        <f t="array" ref="G40">IFERROR(_xlfn._xlws.FILTER('10월'!$G$6:$G$35,('10월'!$D$6:$D$35="상주")*('10월'!$A$6:$A$35=$A40)),"")</f>
        <v/>
      </c>
      <c r="H40" s="2" t="str" cm="1">
        <f t="array" ref="H40">IFERROR(_xlfn._xlws.FILTER('11월'!$G$6:$G$35,('11월'!$D$6:$D$35="상주")*('11월'!$A$6:$A$35=$A40)),"")</f>
        <v/>
      </c>
      <c r="I40" s="2" t="str" cm="1">
        <f t="array" ref="I40">IFERROR(_xlfn._xlws.FILTER('12월'!$G$6:$G$35,('12월'!$D$6:$D$35="상주")*('12월'!$A$6:$A$35=$A40)),"")</f>
        <v/>
      </c>
      <c r="J40" s="2">
        <f t="shared" si="11"/>
        <v>0</v>
      </c>
      <c r="K40" s="66" t="str">
        <f t="shared" si="2"/>
        <v>X</v>
      </c>
      <c r="L40" s="66" t="str">
        <f t="shared" si="3"/>
        <v>X</v>
      </c>
      <c r="M40" s="66" t="str">
        <f t="shared" si="4"/>
        <v>X</v>
      </c>
      <c r="N40" s="66" t="str">
        <f t="shared" si="5"/>
        <v>X</v>
      </c>
      <c r="O40" s="66" t="str">
        <f t="shared" si="6"/>
        <v>X</v>
      </c>
      <c r="P40" s="66" t="str">
        <f t="shared" si="7"/>
        <v>X</v>
      </c>
      <c r="Q40" s="43">
        <f t="shared" si="12"/>
        <v>0</v>
      </c>
      <c r="R40" s="35"/>
      <c r="S40" s="5" t="e">
        <f t="shared" si="13"/>
        <v>#N/A</v>
      </c>
      <c r="T40" s="22" t="e">
        <f t="shared" si="14"/>
        <v>#N/A</v>
      </c>
      <c r="W40" s="41"/>
      <c r="X40" s="41"/>
      <c r="Y40" s="41"/>
      <c r="Z40" s="41"/>
      <c r="AA40" s="39"/>
      <c r="AB40" s="39"/>
    </row>
    <row r="41" spans="1:28" ht="18" customHeight="1">
      <c r="A41" s="11"/>
      <c r="B41" s="2"/>
      <c r="C41" s="2"/>
      <c r="D41" s="2" t="str" cm="1">
        <f t="array" ref="D41">IFERROR(_xlfn._xlws.FILTER('7월'!$G$6:$G$35,('7월'!$D$6:$D$35="상주")*('7월'!$A$6:$A$35=$A41)),"")</f>
        <v/>
      </c>
      <c r="E41" s="2" t="str" cm="1">
        <f t="array" ref="E41">IFERROR(_xlfn._xlws.FILTER('8월'!$G$6:$G$35,('8월'!$D$6:$D$35="상주")*('8월'!$A$6:$A$35=$A41)),"")</f>
        <v/>
      </c>
      <c r="F41" s="2" t="str" cm="1">
        <f t="array" ref="F41">IFERROR(_xlfn._xlws.FILTER('9월'!$G$6:$G$35,('9월'!$D$6:$D$35="상주")*('9월'!$A$6:$A$35=$A41)),"")</f>
        <v/>
      </c>
      <c r="G41" s="2" t="str" cm="1">
        <f t="array" ref="G41">IFERROR(_xlfn._xlws.FILTER('10월'!$G$6:$G$35,('10월'!$D$6:$D$35="상주")*('10월'!$A$6:$A$35=$A41)),"")</f>
        <v/>
      </c>
      <c r="H41" s="2" t="str" cm="1">
        <f t="array" ref="H41">IFERROR(_xlfn._xlws.FILTER('11월'!$G$6:$G$35,('11월'!$D$6:$D$35="상주")*('11월'!$A$6:$A$35=$A41)),"")</f>
        <v/>
      </c>
      <c r="I41" s="2" t="str" cm="1">
        <f t="array" ref="I41">IFERROR(_xlfn._xlws.FILTER('12월'!$G$6:$G$35,('12월'!$D$6:$D$35="상주")*('12월'!$A$6:$A$35=$A41)),"")</f>
        <v/>
      </c>
      <c r="J41" s="2">
        <f t="shared" si="11"/>
        <v>0</v>
      </c>
      <c r="K41" s="66" t="str">
        <f t="shared" si="2"/>
        <v>X</v>
      </c>
      <c r="L41" s="66" t="str">
        <f t="shared" si="3"/>
        <v>X</v>
      </c>
      <c r="M41" s="66" t="str">
        <f t="shared" si="4"/>
        <v>X</v>
      </c>
      <c r="N41" s="66" t="str">
        <f t="shared" si="5"/>
        <v>X</v>
      </c>
      <c r="O41" s="66" t="str">
        <f t="shared" si="6"/>
        <v>X</v>
      </c>
      <c r="P41" s="66" t="str">
        <f t="shared" si="7"/>
        <v>X</v>
      </c>
      <c r="Q41" s="43">
        <f t="shared" si="12"/>
        <v>0</v>
      </c>
      <c r="R41" s="35"/>
      <c r="S41" s="5" t="e">
        <f t="shared" si="13"/>
        <v>#N/A</v>
      </c>
      <c r="T41" s="22" t="e">
        <f t="shared" si="14"/>
        <v>#N/A</v>
      </c>
      <c r="W41" s="39"/>
      <c r="X41" s="39"/>
      <c r="Y41" s="39"/>
      <c r="Z41" s="39"/>
      <c r="AA41" s="39"/>
      <c r="AB41" s="39"/>
    </row>
    <row r="42" spans="1:28" ht="18" customHeight="1">
      <c r="A42" s="11"/>
      <c r="B42" s="2"/>
      <c r="C42" s="2"/>
      <c r="D42" s="2" t="str" cm="1">
        <f t="array" ref="D42">IFERROR(_xlfn._xlws.FILTER('7월'!$G$6:$G$35,('7월'!$D$6:$D$35="상주")*('7월'!$A$6:$A$35=$A42)),"")</f>
        <v/>
      </c>
      <c r="E42" s="2" t="str" cm="1">
        <f t="array" ref="E42">IFERROR(_xlfn._xlws.FILTER('8월'!$G$6:$G$35,('8월'!$D$6:$D$35="상주")*('8월'!$A$6:$A$35=$A42)),"")</f>
        <v/>
      </c>
      <c r="F42" s="2" t="str" cm="1">
        <f t="array" ref="F42">IFERROR(_xlfn._xlws.FILTER('9월'!$G$6:$G$35,('9월'!$D$6:$D$35="상주")*('9월'!$A$6:$A$35=$A42)),"")</f>
        <v/>
      </c>
      <c r="G42" s="2" t="str" cm="1">
        <f t="array" ref="G42">IFERROR(_xlfn._xlws.FILTER('10월'!$G$6:$G$35,('10월'!$D$6:$D$35="상주")*('10월'!$A$6:$A$35=$A42)),"")</f>
        <v/>
      </c>
      <c r="H42" s="2" t="str" cm="1">
        <f t="array" ref="H42">IFERROR(_xlfn._xlws.FILTER('11월'!$G$6:$G$35,('11월'!$D$6:$D$35="상주")*('11월'!$A$6:$A$35=$A42)),"")</f>
        <v/>
      </c>
      <c r="I42" s="2" t="str" cm="1">
        <f t="array" ref="I42">IFERROR(_xlfn._xlws.FILTER('12월'!$G$6:$G$35,('12월'!$D$6:$D$35="상주")*('12월'!$A$6:$A$35=$A42)),"")</f>
        <v/>
      </c>
      <c r="J42" s="2">
        <f t="shared" si="11"/>
        <v>0</v>
      </c>
      <c r="K42" s="66" t="str">
        <f t="shared" si="2"/>
        <v>X</v>
      </c>
      <c r="L42" s="66" t="str">
        <f t="shared" si="3"/>
        <v>X</v>
      </c>
      <c r="M42" s="66" t="str">
        <f t="shared" si="4"/>
        <v>X</v>
      </c>
      <c r="N42" s="66" t="str">
        <f t="shared" si="5"/>
        <v>X</v>
      </c>
      <c r="O42" s="66" t="str">
        <f t="shared" si="6"/>
        <v>X</v>
      </c>
      <c r="P42" s="66" t="str">
        <f t="shared" si="7"/>
        <v>X</v>
      </c>
      <c r="Q42" s="43">
        <f t="shared" si="12"/>
        <v>0</v>
      </c>
      <c r="R42" s="35"/>
      <c r="S42" s="5" t="e">
        <f t="shared" si="13"/>
        <v>#N/A</v>
      </c>
      <c r="T42" s="22" t="e">
        <f t="shared" si="14"/>
        <v>#N/A</v>
      </c>
      <c r="W42" s="39"/>
      <c r="X42" s="39"/>
      <c r="Y42" s="39"/>
      <c r="Z42" s="39"/>
      <c r="AA42" s="39"/>
      <c r="AB42" s="39"/>
    </row>
    <row r="43" spans="1:28" ht="18" customHeight="1">
      <c r="A43" s="11"/>
      <c r="B43" s="2"/>
      <c r="C43" s="2"/>
      <c r="D43" s="2" t="str" cm="1">
        <f t="array" ref="D43">IFERROR(_xlfn._xlws.FILTER('7월'!$G$6:$G$35,('7월'!$D$6:$D$35="상주")*('7월'!$A$6:$A$35=$A43)),"")</f>
        <v/>
      </c>
      <c r="E43" s="2" t="str" cm="1">
        <f t="array" ref="E43">IFERROR(_xlfn._xlws.FILTER('8월'!$G$6:$G$35,('8월'!$D$6:$D$35="상주")*('8월'!$A$6:$A$35=$A43)),"")</f>
        <v/>
      </c>
      <c r="F43" s="2" t="str" cm="1">
        <f t="array" ref="F43">IFERROR(_xlfn._xlws.FILTER('9월'!$G$6:$G$35,('9월'!$D$6:$D$35="상주")*('9월'!$A$6:$A$35=$A43)),"")</f>
        <v/>
      </c>
      <c r="G43" s="2" t="str" cm="1">
        <f t="array" ref="G43">IFERROR(_xlfn._xlws.FILTER('10월'!$G$6:$G$35,('10월'!$D$6:$D$35="상주")*('10월'!$A$6:$A$35=$A43)),"")</f>
        <v/>
      </c>
      <c r="H43" s="2" t="str" cm="1">
        <f t="array" ref="H43">IFERROR(_xlfn._xlws.FILTER('11월'!$G$6:$G$35,('11월'!$D$6:$D$35="상주")*('11월'!$A$6:$A$35=$A43)),"")</f>
        <v/>
      </c>
      <c r="I43" s="2" t="str" cm="1">
        <f t="array" ref="I43">IFERROR(_xlfn._xlws.FILTER('12월'!$G$6:$G$35,('12월'!$D$6:$D$35="상주")*('12월'!$A$6:$A$35=$A43)),"")</f>
        <v/>
      </c>
      <c r="J43" s="2">
        <f t="shared" si="11"/>
        <v>0</v>
      </c>
      <c r="K43" s="66" t="str">
        <f t="shared" si="2"/>
        <v>X</v>
      </c>
      <c r="L43" s="66" t="str">
        <f t="shared" si="3"/>
        <v>X</v>
      </c>
      <c r="M43" s="66" t="str">
        <f t="shared" si="4"/>
        <v>X</v>
      </c>
      <c r="N43" s="66" t="str">
        <f t="shared" si="5"/>
        <v>X</v>
      </c>
      <c r="O43" s="66" t="str">
        <f t="shared" si="6"/>
        <v>X</v>
      </c>
      <c r="P43" s="66" t="str">
        <f t="shared" si="7"/>
        <v>X</v>
      </c>
      <c r="Q43" s="43">
        <f t="shared" si="12"/>
        <v>0</v>
      </c>
      <c r="R43" s="35"/>
      <c r="S43" s="5" t="e">
        <f t="shared" si="13"/>
        <v>#N/A</v>
      </c>
      <c r="T43" s="22" t="e">
        <f t="shared" si="14"/>
        <v>#N/A</v>
      </c>
      <c r="W43" s="42"/>
      <c r="X43" s="41"/>
      <c r="Y43" s="39"/>
      <c r="Z43" s="39"/>
      <c r="AA43" s="39"/>
      <c r="AB43" s="39"/>
    </row>
    <row r="44" spans="1:28" ht="18" customHeight="1">
      <c r="A44" s="11"/>
      <c r="B44" s="2"/>
      <c r="C44" s="2"/>
      <c r="D44" s="2" t="str" cm="1">
        <f t="array" ref="D44">IFERROR(_xlfn._xlws.FILTER('7월'!$G$6:$G$35,('7월'!$D$6:$D$35="상주")*('7월'!$A$6:$A$35=$A44)),"")</f>
        <v/>
      </c>
      <c r="E44" s="2" t="str" cm="1">
        <f t="array" ref="E44">IFERROR(_xlfn._xlws.FILTER('8월'!$G$6:$G$35,('8월'!$D$6:$D$35="상주")*('8월'!$A$6:$A$35=$A44)),"")</f>
        <v/>
      </c>
      <c r="F44" s="2" t="str" cm="1">
        <f t="array" ref="F44">IFERROR(_xlfn._xlws.FILTER('9월'!$G$6:$G$35,('9월'!$D$6:$D$35="상주")*('9월'!$A$6:$A$35=$A44)),"")</f>
        <v/>
      </c>
      <c r="G44" s="2" t="str" cm="1">
        <f t="array" ref="G44">IFERROR(_xlfn._xlws.FILTER('10월'!$G$6:$G$35,('10월'!$D$6:$D$35="상주")*('10월'!$A$6:$A$35=$A44)),"")</f>
        <v/>
      </c>
      <c r="H44" s="2" t="str" cm="1">
        <f t="array" ref="H44">IFERROR(_xlfn._xlws.FILTER('11월'!$G$6:$G$35,('11월'!$D$6:$D$35="상주")*('11월'!$A$6:$A$35=$A44)),"")</f>
        <v/>
      </c>
      <c r="I44" s="2" t="str" cm="1">
        <f t="array" ref="I44">IFERROR(_xlfn._xlws.FILTER('12월'!$G$6:$G$35,('12월'!$D$6:$D$35="상주")*('12월'!$A$6:$A$35=$A44)),"")</f>
        <v/>
      </c>
      <c r="J44" s="2">
        <f t="shared" si="11"/>
        <v>0</v>
      </c>
      <c r="K44" s="66" t="str">
        <f t="shared" si="2"/>
        <v>X</v>
      </c>
      <c r="L44" s="66" t="str">
        <f t="shared" si="3"/>
        <v>X</v>
      </c>
      <c r="M44" s="66" t="str">
        <f t="shared" si="4"/>
        <v>X</v>
      </c>
      <c r="N44" s="66" t="str">
        <f t="shared" si="5"/>
        <v>X</v>
      </c>
      <c r="O44" s="66" t="str">
        <f t="shared" si="6"/>
        <v>X</v>
      </c>
      <c r="P44" s="66" t="str">
        <f t="shared" si="7"/>
        <v>X</v>
      </c>
      <c r="Q44" s="43">
        <f t="shared" si="12"/>
        <v>0</v>
      </c>
      <c r="R44" s="35"/>
      <c r="S44" s="5" t="e">
        <f t="shared" si="13"/>
        <v>#N/A</v>
      </c>
      <c r="T44" s="22" t="e">
        <f t="shared" si="14"/>
        <v>#N/A</v>
      </c>
      <c r="W44" s="42"/>
      <c r="X44" s="41"/>
      <c r="Y44" s="39"/>
      <c r="Z44" s="39"/>
      <c r="AA44" s="39"/>
      <c r="AB44" s="39"/>
    </row>
    <row r="45" spans="1:28" ht="18" customHeight="1">
      <c r="A45" s="11"/>
      <c r="B45" s="2"/>
      <c r="C45" s="2"/>
      <c r="D45" s="2" t="str" cm="1">
        <f t="array" ref="D45">IFERROR(_xlfn._xlws.FILTER('7월'!$G$6:$G$35,('7월'!$D$6:$D$35="상주")*('7월'!$A$6:$A$35=$A45)),"")</f>
        <v/>
      </c>
      <c r="E45" s="2" t="str" cm="1">
        <f t="array" ref="E45">IFERROR(_xlfn._xlws.FILTER('8월'!$G$6:$G$35,('8월'!$D$6:$D$35="상주")*('8월'!$A$6:$A$35=$A45)),"")</f>
        <v/>
      </c>
      <c r="F45" s="2" t="str" cm="1">
        <f t="array" ref="F45">IFERROR(_xlfn._xlws.FILTER('9월'!$G$6:$G$35,('9월'!$D$6:$D$35="상주")*('9월'!$A$6:$A$35=$A45)),"")</f>
        <v/>
      </c>
      <c r="G45" s="2" t="str" cm="1">
        <f t="array" ref="G45">IFERROR(_xlfn._xlws.FILTER('10월'!$G$6:$G$35,('10월'!$D$6:$D$35="상주")*('10월'!$A$6:$A$35=$A45)),"")</f>
        <v/>
      </c>
      <c r="H45" s="2" t="str" cm="1">
        <f t="array" ref="H45">IFERROR(_xlfn._xlws.FILTER('11월'!$G$6:$G$35,('11월'!$D$6:$D$35="상주")*('11월'!$A$6:$A$35=$A45)),"")</f>
        <v/>
      </c>
      <c r="I45" s="2" t="str" cm="1">
        <f t="array" ref="I45">IFERROR(_xlfn._xlws.FILTER('12월'!$G$6:$G$35,('12월'!$D$6:$D$35="상주")*('12월'!$A$6:$A$35=$A45)),"")</f>
        <v/>
      </c>
      <c r="J45" s="2">
        <f t="shared" si="11"/>
        <v>0</v>
      </c>
      <c r="K45" s="66" t="str">
        <f t="shared" si="2"/>
        <v>X</v>
      </c>
      <c r="L45" s="66" t="str">
        <f t="shared" si="3"/>
        <v>X</v>
      </c>
      <c r="M45" s="66" t="str">
        <f t="shared" si="4"/>
        <v>X</v>
      </c>
      <c r="N45" s="66" t="str">
        <f t="shared" si="5"/>
        <v>X</v>
      </c>
      <c r="O45" s="66" t="str">
        <f t="shared" si="6"/>
        <v>X</v>
      </c>
      <c r="P45" s="66" t="str">
        <f t="shared" si="7"/>
        <v>X</v>
      </c>
      <c r="Q45" s="43">
        <f t="shared" si="12"/>
        <v>0</v>
      </c>
      <c r="R45" s="35"/>
      <c r="S45" s="5" t="e">
        <f t="shared" si="13"/>
        <v>#N/A</v>
      </c>
      <c r="T45" s="22" t="e">
        <f t="shared" si="14"/>
        <v>#N/A</v>
      </c>
      <c r="W45" s="34"/>
      <c r="X45" s="30"/>
    </row>
    <row r="46" spans="1:28" ht="18" customHeight="1">
      <c r="A46" s="11"/>
      <c r="B46" s="2"/>
      <c r="C46" s="2"/>
      <c r="D46" s="2" t="str" cm="1">
        <f t="array" ref="D46">IFERROR(_xlfn._xlws.FILTER('7월'!$G$6:$G$35,('7월'!$D$6:$D$35="상주")*('7월'!$A$6:$A$35=$A46)),"")</f>
        <v/>
      </c>
      <c r="E46" s="2" t="str" cm="1">
        <f t="array" ref="E46">IFERROR(_xlfn._xlws.FILTER('8월'!$G$6:$G$35,('8월'!$D$6:$D$35="상주")*('8월'!$A$6:$A$35=$A46)),"")</f>
        <v/>
      </c>
      <c r="F46" s="2" t="str" cm="1">
        <f t="array" ref="F46">IFERROR(_xlfn._xlws.FILTER('9월'!$G$6:$G$35,('9월'!$D$6:$D$35="상주")*('9월'!$A$6:$A$35=$A46)),"")</f>
        <v/>
      </c>
      <c r="G46" s="2" t="str" cm="1">
        <f t="array" ref="G46">IFERROR(_xlfn._xlws.FILTER('10월'!$G$6:$G$35,('10월'!$D$6:$D$35="상주")*('10월'!$A$6:$A$35=$A46)),"")</f>
        <v/>
      </c>
      <c r="H46" s="2" t="str" cm="1">
        <f t="array" ref="H46">IFERROR(_xlfn._xlws.FILTER('11월'!$G$6:$G$35,('11월'!$D$6:$D$35="상주")*('11월'!$A$6:$A$35=$A46)),"")</f>
        <v/>
      </c>
      <c r="I46" s="2" t="str" cm="1">
        <f t="array" ref="I46">IFERROR(_xlfn._xlws.FILTER('12월'!$G$6:$G$35,('12월'!$D$6:$D$35="상주")*('12월'!$A$6:$A$35=$A46)),"")</f>
        <v/>
      </c>
      <c r="J46" s="2">
        <f t="shared" si="11"/>
        <v>0</v>
      </c>
      <c r="K46" s="66" t="str">
        <f t="shared" si="2"/>
        <v>X</v>
      </c>
      <c r="L46" s="66" t="str">
        <f t="shared" si="3"/>
        <v>X</v>
      </c>
      <c r="M46" s="66" t="str">
        <f t="shared" si="4"/>
        <v>X</v>
      </c>
      <c r="N46" s="66" t="str">
        <f t="shared" si="5"/>
        <v>X</v>
      </c>
      <c r="O46" s="66" t="str">
        <f t="shared" si="6"/>
        <v>X</v>
      </c>
      <c r="P46" s="66" t="str">
        <f t="shared" si="7"/>
        <v>X</v>
      </c>
      <c r="Q46" s="43">
        <f t="shared" si="12"/>
        <v>0</v>
      </c>
      <c r="R46" s="35"/>
      <c r="S46" s="5" t="e">
        <f t="shared" si="13"/>
        <v>#N/A</v>
      </c>
      <c r="T46" s="22" t="e">
        <f t="shared" si="14"/>
        <v>#N/A</v>
      </c>
      <c r="X46" s="30"/>
    </row>
    <row r="47" spans="1:28" ht="18" customHeight="1">
      <c r="A47" s="11"/>
      <c r="B47" s="2"/>
      <c r="C47" s="2"/>
      <c r="D47" s="2" t="str" cm="1">
        <f t="array" ref="D47">IFERROR(_xlfn._xlws.FILTER('7월'!$G$6:$G$35,('7월'!$D$6:$D$35="상주")*('7월'!$A$6:$A$35=$A47)),"")</f>
        <v/>
      </c>
      <c r="E47" s="2" t="str" cm="1">
        <f t="array" ref="E47">IFERROR(_xlfn._xlws.FILTER('8월'!$G$6:$G$35,('8월'!$D$6:$D$35="상주")*('8월'!$A$6:$A$35=$A47)),"")</f>
        <v/>
      </c>
      <c r="F47" s="2" t="str" cm="1">
        <f t="array" ref="F47">IFERROR(_xlfn._xlws.FILTER('9월'!$G$6:$G$35,('9월'!$D$6:$D$35="상주")*('9월'!$A$6:$A$35=$A47)),"")</f>
        <v/>
      </c>
      <c r="G47" s="2" t="str" cm="1">
        <f t="array" ref="G47">IFERROR(_xlfn._xlws.FILTER('10월'!$G$6:$G$35,('10월'!$D$6:$D$35="상주")*('10월'!$A$6:$A$35=$A47)),"")</f>
        <v/>
      </c>
      <c r="H47" s="2" t="str" cm="1">
        <f t="array" ref="H47">IFERROR(_xlfn._xlws.FILTER('11월'!$G$6:$G$35,('11월'!$D$6:$D$35="상주")*('11월'!$A$6:$A$35=$A47)),"")</f>
        <v/>
      </c>
      <c r="I47" s="2" t="str" cm="1">
        <f t="array" ref="I47">IFERROR(_xlfn._xlws.FILTER('12월'!$G$6:$G$35,('12월'!$D$6:$D$35="상주")*('12월'!$A$6:$A$35=$A47)),"")</f>
        <v/>
      </c>
      <c r="J47" s="2">
        <f t="shared" si="11"/>
        <v>0</v>
      </c>
      <c r="K47" s="66" t="str">
        <f t="shared" si="2"/>
        <v>X</v>
      </c>
      <c r="L47" s="66" t="str">
        <f t="shared" si="3"/>
        <v>X</v>
      </c>
      <c r="M47" s="66" t="str">
        <f t="shared" si="4"/>
        <v>X</v>
      </c>
      <c r="N47" s="66" t="str">
        <f t="shared" si="5"/>
        <v>X</v>
      </c>
      <c r="O47" s="66" t="str">
        <f t="shared" si="6"/>
        <v>X</v>
      </c>
      <c r="P47" s="66" t="str">
        <f t="shared" si="7"/>
        <v>X</v>
      </c>
      <c r="Q47" s="43">
        <f t="shared" si="12"/>
        <v>0</v>
      </c>
      <c r="R47" s="35"/>
      <c r="S47" s="5" t="e">
        <f t="shared" si="13"/>
        <v>#N/A</v>
      </c>
      <c r="T47" s="22" t="e">
        <f t="shared" si="14"/>
        <v>#N/A</v>
      </c>
      <c r="X47" s="30"/>
    </row>
    <row r="48" spans="1:28" ht="18" customHeight="1">
      <c r="A48" s="11"/>
      <c r="B48" s="2"/>
      <c r="C48" s="2"/>
      <c r="D48" s="2" t="str" cm="1">
        <f t="array" ref="D48">IFERROR(_xlfn._xlws.FILTER('7월'!$G$6:$G$35,('7월'!$D$6:$D$35="상주")*('7월'!$A$6:$A$35=$A48)),"")</f>
        <v/>
      </c>
      <c r="E48" s="2" t="str" cm="1">
        <f t="array" ref="E48">IFERROR(_xlfn._xlws.FILTER('8월'!$G$6:$G$35,('8월'!$D$6:$D$35="상주")*('8월'!$A$6:$A$35=$A48)),"")</f>
        <v/>
      </c>
      <c r="F48" s="2" t="str" cm="1">
        <f t="array" ref="F48">IFERROR(_xlfn._xlws.FILTER('9월'!$G$6:$G$35,('9월'!$D$6:$D$35="상주")*('9월'!$A$6:$A$35=$A48)),"")</f>
        <v/>
      </c>
      <c r="G48" s="2" t="str" cm="1">
        <f t="array" ref="G48">IFERROR(_xlfn._xlws.FILTER('10월'!$G$6:$G$35,('10월'!$D$6:$D$35="상주")*('10월'!$A$6:$A$35=$A48)),"")</f>
        <v/>
      </c>
      <c r="H48" s="2" t="str" cm="1">
        <f t="array" ref="H48">IFERROR(_xlfn._xlws.FILTER('11월'!$G$6:$G$35,('11월'!$D$6:$D$35="상주")*('11월'!$A$6:$A$35=$A48)),"")</f>
        <v/>
      </c>
      <c r="I48" s="2" t="str" cm="1">
        <f t="array" ref="I48">IFERROR(_xlfn._xlws.FILTER('12월'!$G$6:$G$35,('12월'!$D$6:$D$35="상주")*('12월'!$A$6:$A$35=$A48)),"")</f>
        <v/>
      </c>
      <c r="J48" s="2">
        <f t="shared" si="11"/>
        <v>0</v>
      </c>
      <c r="K48" s="66" t="str">
        <f t="shared" si="2"/>
        <v>X</v>
      </c>
      <c r="L48" s="66" t="str">
        <f t="shared" si="3"/>
        <v>X</v>
      </c>
      <c r="M48" s="66" t="str">
        <f t="shared" si="4"/>
        <v>X</v>
      </c>
      <c r="N48" s="66" t="str">
        <f t="shared" si="5"/>
        <v>X</v>
      </c>
      <c r="O48" s="66" t="str">
        <f t="shared" si="6"/>
        <v>X</v>
      </c>
      <c r="P48" s="66" t="str">
        <f t="shared" si="7"/>
        <v>X</v>
      </c>
      <c r="Q48" s="43">
        <f t="shared" si="12"/>
        <v>0</v>
      </c>
      <c r="R48" s="35"/>
      <c r="S48" s="5" t="e">
        <f t="shared" si="13"/>
        <v>#N/A</v>
      </c>
      <c r="T48" s="22" t="e">
        <f t="shared" si="14"/>
        <v>#N/A</v>
      </c>
      <c r="X48" s="30"/>
    </row>
    <row r="49" spans="1:24" ht="18" customHeight="1">
      <c r="A49" s="11"/>
      <c r="B49" s="2"/>
      <c r="C49" s="2"/>
      <c r="D49" s="2" t="str" cm="1">
        <f t="array" ref="D49">IFERROR(_xlfn._xlws.FILTER('7월'!$G$6:$G$35,('7월'!$D$6:$D$35="상주")*('7월'!$A$6:$A$35=$A49)),"")</f>
        <v/>
      </c>
      <c r="E49" s="2" t="str" cm="1">
        <f t="array" ref="E49">IFERROR(_xlfn._xlws.FILTER('8월'!$G$6:$G$35,('8월'!$D$6:$D$35="상주")*('8월'!$A$6:$A$35=$A49)),"")</f>
        <v/>
      </c>
      <c r="F49" s="2" t="str" cm="1">
        <f t="array" ref="F49">IFERROR(_xlfn._xlws.FILTER('9월'!$G$6:$G$35,('9월'!$D$6:$D$35="상주")*('9월'!$A$6:$A$35=$A49)),"")</f>
        <v/>
      </c>
      <c r="G49" s="2" t="str" cm="1">
        <f t="array" ref="G49">IFERROR(_xlfn._xlws.FILTER('10월'!$G$6:$G$35,('10월'!$D$6:$D$35="상주")*('10월'!$A$6:$A$35=$A49)),"")</f>
        <v/>
      </c>
      <c r="H49" s="2" t="str" cm="1">
        <f t="array" ref="H49">IFERROR(_xlfn._xlws.FILTER('11월'!$G$6:$G$35,('11월'!$D$6:$D$35="상주")*('11월'!$A$6:$A$35=$A49)),"")</f>
        <v/>
      </c>
      <c r="I49" s="2" t="str" cm="1">
        <f t="array" ref="I49">IFERROR(_xlfn._xlws.FILTER('12월'!$G$6:$G$35,('12월'!$D$6:$D$35="상주")*('12월'!$A$6:$A$35=$A49)),"")</f>
        <v/>
      </c>
      <c r="J49" s="2">
        <f t="shared" si="11"/>
        <v>0</v>
      </c>
      <c r="K49" s="66" t="str">
        <f t="shared" si="2"/>
        <v>X</v>
      </c>
      <c r="L49" s="66" t="str">
        <f t="shared" si="3"/>
        <v>X</v>
      </c>
      <c r="M49" s="66" t="str">
        <f t="shared" si="4"/>
        <v>X</v>
      </c>
      <c r="N49" s="66" t="str">
        <f t="shared" si="5"/>
        <v>X</v>
      </c>
      <c r="O49" s="66" t="str">
        <f t="shared" si="6"/>
        <v>X</v>
      </c>
      <c r="P49" s="66" t="str">
        <f t="shared" si="7"/>
        <v>X</v>
      </c>
      <c r="Q49" s="43">
        <f t="shared" si="12"/>
        <v>0</v>
      </c>
      <c r="R49" s="36"/>
      <c r="S49" s="5" t="e">
        <f t="shared" si="13"/>
        <v>#N/A</v>
      </c>
      <c r="T49" s="22" t="e">
        <f t="shared" si="14"/>
        <v>#N/A</v>
      </c>
      <c r="X49" s="30"/>
    </row>
    <row r="50" spans="1:24" ht="18" customHeight="1">
      <c r="A50" s="130" t="s">
        <v>62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2" t="s">
        <v>60</v>
      </c>
      <c r="L50" s="112"/>
      <c r="M50" s="112"/>
      <c r="N50" s="112"/>
      <c r="O50" s="112"/>
      <c r="P50" s="112"/>
      <c r="Q50" s="112"/>
      <c r="R50" s="112"/>
      <c r="S50" s="113"/>
      <c r="T50" s="114"/>
      <c r="X50" s="30"/>
    </row>
    <row r="51" spans="1:24" ht="18" customHeight="1">
      <c r="A51" s="124" t="s">
        <v>30</v>
      </c>
      <c r="B51" s="125"/>
      <c r="C51" s="12" t="s">
        <v>20</v>
      </c>
      <c r="D51" s="24" t="s">
        <v>31</v>
      </c>
      <c r="E51" s="24" t="s">
        <v>67</v>
      </c>
      <c r="F51" s="103"/>
      <c r="G51" s="104"/>
      <c r="H51" s="104"/>
      <c r="I51" s="104"/>
      <c r="J51" s="105"/>
      <c r="K51" s="17" t="s">
        <v>50</v>
      </c>
      <c r="L51" s="18" t="s">
        <v>51</v>
      </c>
      <c r="M51" s="18" t="s">
        <v>41</v>
      </c>
      <c r="N51" s="18" t="s">
        <v>38</v>
      </c>
      <c r="O51" s="16" t="s">
        <v>39</v>
      </c>
      <c r="P51" s="17" t="s">
        <v>50</v>
      </c>
      <c r="Q51" s="18" t="s">
        <v>51</v>
      </c>
      <c r="R51" s="16" t="s">
        <v>59</v>
      </c>
      <c r="S51" s="131" t="s">
        <v>65</v>
      </c>
      <c r="T51" s="132"/>
      <c r="X51" s="30"/>
    </row>
    <row r="52" spans="1:24" ht="18" customHeight="1">
      <c r="A52" s="49" t="s">
        <v>4</v>
      </c>
      <c r="B52" s="14"/>
      <c r="C52" s="45">
        <f t="shared" ref="C52:C62" si="19">SUMIF($B$20:$B$49,A52,$J$20:$J$49)</f>
        <v>0</v>
      </c>
      <c r="D52" s="45">
        <f>COUNTIF($B20:$B49,A52)</f>
        <v>0</v>
      </c>
      <c r="E52" s="36">
        <f t="shared" ref="E52:E62" si="20">SUMIF($B$20:$B$49,A52,$T$20:$T$49)</f>
        <v>0</v>
      </c>
      <c r="F52" s="106"/>
      <c r="G52" s="107"/>
      <c r="H52" s="107"/>
      <c r="I52" s="107"/>
      <c r="J52" s="108"/>
      <c r="K52" s="13" t="s">
        <v>40</v>
      </c>
      <c r="L52" s="26" t="s">
        <v>40</v>
      </c>
      <c r="M52" s="27">
        <v>0.6</v>
      </c>
      <c r="N52" s="27">
        <v>0.4</v>
      </c>
      <c r="O52" s="7">
        <v>0</v>
      </c>
      <c r="P52" s="26" t="s">
        <v>40</v>
      </c>
      <c r="Q52" s="26" t="s">
        <v>40</v>
      </c>
      <c r="R52" s="6">
        <v>1</v>
      </c>
      <c r="S52" s="133"/>
      <c r="T52" s="134"/>
      <c r="U52" s="31"/>
    </row>
    <row r="53" spans="1:24" ht="18" customHeight="1">
      <c r="A53" s="49" t="s">
        <v>5</v>
      </c>
      <c r="B53" s="14"/>
      <c r="C53" s="45">
        <f t="shared" si="19"/>
        <v>0</v>
      </c>
      <c r="D53" s="45">
        <f>COUNTIF($B20:$B49,A53)</f>
        <v>0</v>
      </c>
      <c r="E53" s="36">
        <f t="shared" si="20"/>
        <v>0</v>
      </c>
      <c r="F53" s="106"/>
      <c r="G53" s="107"/>
      <c r="H53" s="107"/>
      <c r="I53" s="107"/>
      <c r="J53" s="108"/>
      <c r="K53" s="13" t="s">
        <v>40</v>
      </c>
      <c r="L53" s="26" t="s">
        <v>42</v>
      </c>
      <c r="M53" s="27">
        <v>0.4</v>
      </c>
      <c r="N53" s="27">
        <v>0.5</v>
      </c>
      <c r="O53" s="7">
        <v>0.1</v>
      </c>
      <c r="P53" s="26" t="s">
        <v>40</v>
      </c>
      <c r="Q53" s="26" t="s">
        <v>42</v>
      </c>
      <c r="R53" s="6">
        <v>0.75</v>
      </c>
      <c r="S53" s="133"/>
      <c r="T53" s="134"/>
    </row>
    <row r="54" spans="1:24" ht="18" customHeight="1">
      <c r="A54" s="49" t="s">
        <v>6</v>
      </c>
      <c r="B54" s="14"/>
      <c r="C54" s="45">
        <f t="shared" si="19"/>
        <v>0</v>
      </c>
      <c r="D54" s="45">
        <f t="shared" ref="D54:D62" si="21">COUNTIF($B$20:$B$49,A54)</f>
        <v>0</v>
      </c>
      <c r="E54" s="36">
        <f t="shared" si="20"/>
        <v>0</v>
      </c>
      <c r="F54" s="106"/>
      <c r="G54" s="107"/>
      <c r="H54" s="107"/>
      <c r="I54" s="107"/>
      <c r="J54" s="108"/>
      <c r="K54" s="13" t="s">
        <v>40</v>
      </c>
      <c r="L54" s="26" t="s">
        <v>43</v>
      </c>
      <c r="M54" s="27">
        <v>0.3</v>
      </c>
      <c r="N54" s="27">
        <v>0.5</v>
      </c>
      <c r="O54" s="7">
        <v>0.2</v>
      </c>
      <c r="P54" s="26" t="s">
        <v>40</v>
      </c>
      <c r="Q54" s="26" t="s">
        <v>43</v>
      </c>
      <c r="R54" s="6">
        <v>0.5</v>
      </c>
      <c r="S54" s="133"/>
      <c r="T54" s="134"/>
    </row>
    <row r="55" spans="1:24" ht="18" customHeight="1">
      <c r="A55" s="49" t="s">
        <v>7</v>
      </c>
      <c r="B55" s="14"/>
      <c r="C55" s="45">
        <f t="shared" si="19"/>
        <v>0</v>
      </c>
      <c r="D55" s="45">
        <f t="shared" si="21"/>
        <v>0</v>
      </c>
      <c r="E55" s="36">
        <f t="shared" si="20"/>
        <v>0</v>
      </c>
      <c r="F55" s="106"/>
      <c r="G55" s="107"/>
      <c r="H55" s="107"/>
      <c r="I55" s="107"/>
      <c r="J55" s="108"/>
      <c r="K55" s="13" t="s">
        <v>42</v>
      </c>
      <c r="L55" s="26" t="s">
        <v>40</v>
      </c>
      <c r="M55" s="27">
        <v>0.5</v>
      </c>
      <c r="N55" s="27">
        <v>0.4</v>
      </c>
      <c r="O55" s="7">
        <v>0.1</v>
      </c>
      <c r="P55" s="26" t="s">
        <v>42</v>
      </c>
      <c r="Q55" s="26" t="s">
        <v>40</v>
      </c>
      <c r="R55" s="6">
        <v>0.75</v>
      </c>
      <c r="S55" s="133"/>
      <c r="T55" s="134"/>
    </row>
    <row r="56" spans="1:24" ht="18" customHeight="1">
      <c r="A56" s="49" t="s">
        <v>8</v>
      </c>
      <c r="B56" s="14"/>
      <c r="C56" s="45">
        <f t="shared" si="19"/>
        <v>0</v>
      </c>
      <c r="D56" s="45">
        <f t="shared" si="21"/>
        <v>0</v>
      </c>
      <c r="E56" s="36">
        <f t="shared" si="20"/>
        <v>0</v>
      </c>
      <c r="F56" s="106"/>
      <c r="G56" s="107"/>
      <c r="H56" s="107"/>
      <c r="I56" s="107"/>
      <c r="J56" s="108"/>
      <c r="K56" s="13" t="s">
        <v>42</v>
      </c>
      <c r="L56" s="26" t="s">
        <v>42</v>
      </c>
      <c r="M56" s="27">
        <v>0.3</v>
      </c>
      <c r="N56" s="27">
        <v>0.6</v>
      </c>
      <c r="O56" s="7">
        <v>0.1</v>
      </c>
      <c r="P56" s="26" t="s">
        <v>42</v>
      </c>
      <c r="Q56" s="26" t="s">
        <v>42</v>
      </c>
      <c r="R56" s="6">
        <v>0.5</v>
      </c>
      <c r="S56" s="133"/>
      <c r="T56" s="134"/>
    </row>
    <row r="57" spans="1:24" ht="18" customHeight="1">
      <c r="A57" s="49" t="s">
        <v>79</v>
      </c>
      <c r="B57" s="14"/>
      <c r="C57" s="45">
        <f t="shared" si="19"/>
        <v>0</v>
      </c>
      <c r="D57" s="45">
        <f t="shared" si="21"/>
        <v>0</v>
      </c>
      <c r="E57" s="36">
        <f t="shared" si="20"/>
        <v>0</v>
      </c>
      <c r="F57" s="107"/>
      <c r="G57" s="107"/>
      <c r="H57" s="107"/>
      <c r="I57" s="107"/>
      <c r="J57" s="108"/>
      <c r="K57" s="13" t="s">
        <v>42</v>
      </c>
      <c r="L57" s="26" t="s">
        <v>43</v>
      </c>
      <c r="M57" s="27">
        <v>0.2</v>
      </c>
      <c r="N57" s="27">
        <v>0.4</v>
      </c>
      <c r="O57" s="7">
        <v>0.4</v>
      </c>
      <c r="P57" s="26" t="s">
        <v>42</v>
      </c>
      <c r="Q57" s="26" t="s">
        <v>43</v>
      </c>
      <c r="R57" s="6">
        <v>0.25</v>
      </c>
      <c r="S57" s="133"/>
      <c r="T57" s="134"/>
    </row>
    <row r="58" spans="1:24" ht="18" customHeight="1">
      <c r="A58" s="49" t="s">
        <v>9</v>
      </c>
      <c r="B58" s="14"/>
      <c r="C58" s="45">
        <f t="shared" si="19"/>
        <v>0</v>
      </c>
      <c r="D58" s="45">
        <f t="shared" si="21"/>
        <v>0</v>
      </c>
      <c r="E58" s="36">
        <f t="shared" si="20"/>
        <v>0</v>
      </c>
      <c r="F58" s="106"/>
      <c r="G58" s="107"/>
      <c r="H58" s="107"/>
      <c r="I58" s="107"/>
      <c r="J58" s="108"/>
      <c r="K58" s="13" t="s">
        <v>43</v>
      </c>
      <c r="L58" s="26" t="s">
        <v>40</v>
      </c>
      <c r="M58" s="27">
        <v>0.3</v>
      </c>
      <c r="N58" s="27">
        <v>0.6</v>
      </c>
      <c r="O58" s="7">
        <v>0.1</v>
      </c>
      <c r="P58" s="26" t="s">
        <v>43</v>
      </c>
      <c r="Q58" s="26" t="s">
        <v>40</v>
      </c>
      <c r="R58" s="6">
        <v>0.5</v>
      </c>
      <c r="S58" s="133"/>
      <c r="T58" s="134"/>
    </row>
    <row r="59" spans="1:24" ht="18" customHeight="1">
      <c r="A59" s="49" t="s">
        <v>10</v>
      </c>
      <c r="B59" s="14"/>
      <c r="C59" s="45">
        <f t="shared" si="19"/>
        <v>0</v>
      </c>
      <c r="D59" s="45">
        <f t="shared" si="21"/>
        <v>0</v>
      </c>
      <c r="E59" s="36">
        <f t="shared" si="20"/>
        <v>0</v>
      </c>
      <c r="F59" s="106"/>
      <c r="G59" s="107"/>
      <c r="H59" s="107"/>
      <c r="I59" s="107"/>
      <c r="J59" s="108"/>
      <c r="K59" s="13" t="s">
        <v>43</v>
      </c>
      <c r="L59" s="26" t="s">
        <v>42</v>
      </c>
      <c r="M59" s="27">
        <v>0.2</v>
      </c>
      <c r="N59" s="27">
        <v>0.6</v>
      </c>
      <c r="O59" s="7">
        <v>0.2</v>
      </c>
      <c r="P59" s="26" t="s">
        <v>43</v>
      </c>
      <c r="Q59" s="26" t="s">
        <v>42</v>
      </c>
      <c r="R59" s="6">
        <v>0.25</v>
      </c>
      <c r="S59" s="133"/>
      <c r="T59" s="134"/>
    </row>
    <row r="60" spans="1:24" ht="18" customHeight="1">
      <c r="A60" s="49" t="s">
        <v>11</v>
      </c>
      <c r="B60" s="14"/>
      <c r="C60" s="45">
        <f t="shared" si="19"/>
        <v>0</v>
      </c>
      <c r="D60" s="45">
        <f t="shared" si="21"/>
        <v>0</v>
      </c>
      <c r="E60" s="36">
        <f t="shared" si="20"/>
        <v>0</v>
      </c>
      <c r="F60" s="106"/>
      <c r="G60" s="107"/>
      <c r="H60" s="107"/>
      <c r="I60" s="107"/>
      <c r="J60" s="108"/>
      <c r="K60" s="13" t="s">
        <v>43</v>
      </c>
      <c r="L60" s="26" t="s">
        <v>43</v>
      </c>
      <c r="M60" s="27">
        <v>0</v>
      </c>
      <c r="N60" s="27">
        <v>0.4</v>
      </c>
      <c r="O60" s="7">
        <v>0.6</v>
      </c>
      <c r="P60" s="26" t="s">
        <v>43</v>
      </c>
      <c r="Q60" s="26" t="s">
        <v>43</v>
      </c>
      <c r="R60" s="6">
        <v>0</v>
      </c>
      <c r="S60" s="133"/>
      <c r="T60" s="134"/>
      <c r="W60" s="33"/>
      <c r="X60" s="32"/>
    </row>
    <row r="61" spans="1:24" ht="18" customHeight="1">
      <c r="A61" s="49" t="s">
        <v>12</v>
      </c>
      <c r="B61" s="14"/>
      <c r="C61" s="45">
        <f t="shared" si="19"/>
        <v>0</v>
      </c>
      <c r="D61" s="45">
        <f t="shared" si="21"/>
        <v>0</v>
      </c>
      <c r="E61" s="36">
        <f t="shared" si="20"/>
        <v>0</v>
      </c>
      <c r="F61" s="106"/>
      <c r="G61" s="107"/>
      <c r="H61" s="107"/>
      <c r="I61" s="107"/>
      <c r="J61" s="107"/>
      <c r="K61" s="145" t="s">
        <v>52</v>
      </c>
      <c r="L61" s="145"/>
      <c r="M61" s="52">
        <v>0.15</v>
      </c>
      <c r="N61" s="146" t="s">
        <v>164</v>
      </c>
      <c r="O61" s="146"/>
      <c r="P61" s="146"/>
      <c r="Q61" s="146"/>
      <c r="R61" s="146"/>
      <c r="S61" s="146"/>
      <c r="T61" s="146"/>
    </row>
    <row r="62" spans="1:24" ht="18" customHeight="1">
      <c r="A62" s="50" t="s">
        <v>32</v>
      </c>
      <c r="B62" s="15"/>
      <c r="C62" s="45">
        <f t="shared" si="19"/>
        <v>0</v>
      </c>
      <c r="D62" s="45">
        <f t="shared" si="21"/>
        <v>0</v>
      </c>
      <c r="E62" s="36">
        <f t="shared" si="20"/>
        <v>0</v>
      </c>
      <c r="F62" s="106"/>
      <c r="G62" s="107"/>
      <c r="H62" s="107"/>
      <c r="I62" s="107"/>
      <c r="J62" s="108"/>
      <c r="K62" s="145" t="s">
        <v>192</v>
      </c>
      <c r="L62" s="145"/>
      <c r="M62" s="52">
        <v>0.1</v>
      </c>
      <c r="N62" s="146"/>
      <c r="O62" s="146"/>
      <c r="P62" s="146"/>
      <c r="Q62" s="146"/>
      <c r="R62" s="146"/>
      <c r="S62" s="146"/>
      <c r="T62" s="146"/>
    </row>
    <row r="63" spans="1:24" ht="18" customHeight="1">
      <c r="A63" s="115" t="s">
        <v>37</v>
      </c>
      <c r="B63" s="116"/>
      <c r="C63" s="36">
        <f>SUM(C52:C62)</f>
        <v>0</v>
      </c>
      <c r="D63" s="36">
        <f>SUM(D52:D62)</f>
        <v>0</v>
      </c>
      <c r="E63" s="36">
        <f>SUM(E52:E62)</f>
        <v>0</v>
      </c>
      <c r="F63" s="106"/>
      <c r="G63" s="107"/>
      <c r="H63" s="107"/>
      <c r="I63" s="107"/>
      <c r="J63" s="108"/>
      <c r="K63" s="124" t="s">
        <v>53</v>
      </c>
      <c r="L63" s="125"/>
      <c r="M63" s="52">
        <v>0.05</v>
      </c>
      <c r="N63" s="146"/>
      <c r="O63" s="146"/>
      <c r="P63" s="146"/>
      <c r="Q63" s="146"/>
      <c r="R63" s="146"/>
      <c r="S63" s="146"/>
      <c r="T63" s="146"/>
    </row>
    <row r="64" spans="1:24" ht="18" customHeight="1" thickBot="1">
      <c r="A64" s="100" t="s">
        <v>54</v>
      </c>
      <c r="B64" s="101"/>
      <c r="C64" s="101"/>
      <c r="D64" s="101"/>
      <c r="E64" s="102"/>
      <c r="F64" s="109"/>
      <c r="G64" s="110"/>
      <c r="H64" s="110"/>
      <c r="I64" s="110"/>
      <c r="J64" s="111"/>
      <c r="K64" s="124"/>
      <c r="L64" s="116"/>
      <c r="M64" s="125"/>
      <c r="N64" s="146"/>
      <c r="O64" s="146"/>
      <c r="P64" s="146"/>
      <c r="Q64" s="146"/>
      <c r="R64" s="146"/>
      <c r="S64" s="146"/>
      <c r="T64" s="146"/>
    </row>
    <row r="66" spans="4:4">
      <c r="D66" s="28" t="s">
        <v>61</v>
      </c>
    </row>
  </sheetData>
  <mergeCells count="30">
    <mergeCell ref="A51:B51"/>
    <mergeCell ref="F51:J64"/>
    <mergeCell ref="S51:T60"/>
    <mergeCell ref="K61:L61"/>
    <mergeCell ref="N61:T64"/>
    <mergeCell ref="K62:L62"/>
    <mergeCell ref="A63:B63"/>
    <mergeCell ref="A64:E64"/>
    <mergeCell ref="K63:L63"/>
    <mergeCell ref="K64:M64"/>
    <mergeCell ref="O5:P5"/>
    <mergeCell ref="Q5:T5"/>
    <mergeCell ref="S6:T6"/>
    <mergeCell ref="A50:J50"/>
    <mergeCell ref="K50:T50"/>
    <mergeCell ref="A5:B5"/>
    <mergeCell ref="C5:D5"/>
    <mergeCell ref="E5:G5"/>
    <mergeCell ref="H5:I5"/>
    <mergeCell ref="J5:L5"/>
    <mergeCell ref="M5:N5"/>
    <mergeCell ref="K6:P6"/>
    <mergeCell ref="A1:T2"/>
    <mergeCell ref="A3:T3"/>
    <mergeCell ref="A4:B4"/>
    <mergeCell ref="C4:G4"/>
    <mergeCell ref="H4:I4"/>
    <mergeCell ref="J4:P4"/>
    <mergeCell ref="Q4:R4"/>
    <mergeCell ref="S4:T4"/>
  </mergeCells>
  <phoneticPr fontId="1" type="noConversion"/>
  <dataValidations count="6">
    <dataValidation type="list" allowBlank="1" showInputMessage="1" showErrorMessage="1" sqref="R8:R49" xr:uid="{FC2BFF1D-8A77-4DE5-B968-CBB99C04A7B8}">
      <formula1>$Y$1:$Y$3</formula1>
    </dataValidation>
    <dataValidation type="list" allowBlank="1" showInputMessage="1" showErrorMessage="1" sqref="E5:G5 J5:L5" xr:uid="{F890B431-30A6-465C-AA65-FC393E92723C}">
      <formula1>$X$1:$X$3</formula1>
    </dataValidation>
    <dataValidation type="list" allowBlank="1" showInputMessage="1" showErrorMessage="1" sqref="C5:D5 O5:P5 K8:P49" xr:uid="{3CC2CECA-9CA0-4778-AEB6-43223666CCA0}">
      <formula1>$W$1:$W$2</formula1>
    </dataValidation>
    <dataValidation type="list" allowBlank="1" showInputMessage="1" showErrorMessage="1" sqref="W310" xr:uid="{B78232A6-E54B-46AF-996F-E1FE2F99640D}">
      <formula1>$W$310:$W$311</formula1>
    </dataValidation>
    <dataValidation type="list" allowBlank="1" showInputMessage="1" showErrorMessage="1" sqref="S4:T4" xr:uid="{D92B46A5-255A-435A-80A3-979D6487EF8D}">
      <formula1>"상반기, 하반기"</formula1>
    </dataValidation>
    <dataValidation type="list" allowBlank="1" showInputMessage="1" showErrorMessage="1" sqref="B9:B49" xr:uid="{8643439E-42A1-4821-AECE-FB3039671AB4}">
      <formula1>$A$52:$A$63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9C5A-7613-4CC2-8BB4-B65478911CFB}">
  <dimension ref="A1:AL50"/>
  <sheetViews>
    <sheetView zoomScale="102" zoomScaleNormal="102" workbookViewId="0">
      <pane xSplit="7" ySplit="3" topLeftCell="J4" activePane="bottomRight" state="frozen"/>
      <selection activeCell="D18" sqref="D18"/>
      <selection pane="topRight" activeCell="D18" sqref="D18"/>
      <selection pane="bottomLeft" activeCell="D18" sqref="D18"/>
      <selection pane="bottomRight" activeCell="D6" sqref="D6"/>
    </sheetView>
  </sheetViews>
  <sheetFormatPr defaultColWidth="9" defaultRowHeight="15"/>
  <cols>
    <col min="1" max="1" width="10.875" style="28" customWidth="1"/>
    <col min="2" max="2" width="22.625" style="28" customWidth="1"/>
    <col min="3" max="3" width="25.75" style="28" customWidth="1"/>
    <col min="4" max="4" width="18.375" style="28" customWidth="1"/>
    <col min="5" max="5" width="15.125" style="28" customWidth="1"/>
    <col min="6" max="7" width="8.625" style="28" customWidth="1"/>
    <col min="8" max="28" width="9.75" style="28" customWidth="1"/>
    <col min="29" max="30" width="7.625" style="28" customWidth="1"/>
    <col min="31" max="34" width="9" style="28"/>
    <col min="35" max="35" width="9" style="28" customWidth="1"/>
    <col min="36" max="16384" width="9" style="28"/>
  </cols>
  <sheetData>
    <row r="1" spans="1:38" ht="16.5" customHeight="1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39"/>
      <c r="AD1" s="140"/>
    </row>
    <row r="2" spans="1:38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2"/>
      <c r="AD2" s="153"/>
    </row>
    <row r="3" spans="1:38">
      <c r="A3" s="154" t="s">
        <v>300</v>
      </c>
      <c r="B3" s="155"/>
      <c r="C3" s="156">
        <f>COUNTA(H5:AD5)</f>
        <v>23</v>
      </c>
      <c r="D3" s="157"/>
      <c r="E3" s="158"/>
      <c r="F3" s="156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9"/>
      <c r="AD3" s="160"/>
    </row>
    <row r="4" spans="1:38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25"/>
      <c r="AD4" s="62"/>
      <c r="AH4" s="46"/>
      <c r="AI4" s="46"/>
      <c r="AJ4" s="46"/>
      <c r="AK4" s="46"/>
    </row>
    <row r="5" spans="1:38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68</v>
      </c>
      <c r="I5" s="95" t="s">
        <v>70</v>
      </c>
      <c r="J5" s="95" t="s">
        <v>71</v>
      </c>
      <c r="K5" s="95" t="s">
        <v>72</v>
      </c>
      <c r="L5" s="95" t="s">
        <v>73</v>
      </c>
      <c r="M5" s="95" t="s">
        <v>74</v>
      </c>
      <c r="N5" s="95" t="s">
        <v>75</v>
      </c>
      <c r="O5" s="95" t="s">
        <v>76</v>
      </c>
      <c r="P5" s="95" t="s">
        <v>77</v>
      </c>
      <c r="Q5" s="95" t="s">
        <v>78</v>
      </c>
      <c r="R5" s="95" t="s">
        <v>165</v>
      </c>
      <c r="S5" s="95" t="s">
        <v>166</v>
      </c>
      <c r="T5" s="95" t="s">
        <v>167</v>
      </c>
      <c r="U5" s="95" t="s">
        <v>168</v>
      </c>
      <c r="V5" s="95" t="s">
        <v>169</v>
      </c>
      <c r="W5" s="95" t="s">
        <v>176</v>
      </c>
      <c r="X5" s="95" t="s">
        <v>177</v>
      </c>
      <c r="Y5" s="95" t="s">
        <v>178</v>
      </c>
      <c r="Z5" s="95" t="s">
        <v>179</v>
      </c>
      <c r="AA5" s="95" t="s">
        <v>180</v>
      </c>
      <c r="AB5" s="95" t="s">
        <v>181</v>
      </c>
      <c r="AC5" s="54" t="s">
        <v>182</v>
      </c>
      <c r="AD5" s="63" t="s">
        <v>183</v>
      </c>
      <c r="AG5" s="40"/>
      <c r="AH5" s="47"/>
      <c r="AI5" s="47"/>
      <c r="AJ5" s="47"/>
      <c r="AK5" s="46"/>
      <c r="AL5" s="39"/>
    </row>
    <row r="6" spans="1:38" ht="18" customHeight="1">
      <c r="A6" s="77" t="s">
        <v>48</v>
      </c>
      <c r="B6" s="78" t="s">
        <v>114</v>
      </c>
      <c r="C6" s="78"/>
      <c r="D6" s="78"/>
      <c r="E6" s="78"/>
      <c r="F6" s="78">
        <f>G6/$C$3</f>
        <v>1</v>
      </c>
      <c r="G6" s="78">
        <f>SUM(H6:AD6)</f>
        <v>23</v>
      </c>
      <c r="H6" s="79">
        <v>1</v>
      </c>
      <c r="I6" s="79">
        <v>1</v>
      </c>
      <c r="J6" s="79">
        <v>1</v>
      </c>
      <c r="K6" s="79">
        <v>1</v>
      </c>
      <c r="L6" s="79">
        <v>1</v>
      </c>
      <c r="M6" s="79">
        <v>1</v>
      </c>
      <c r="N6" s="79">
        <v>1</v>
      </c>
      <c r="O6" s="79">
        <v>1</v>
      </c>
      <c r="P6" s="79">
        <v>1</v>
      </c>
      <c r="Q6" s="79">
        <v>1</v>
      </c>
      <c r="R6" s="79">
        <v>1</v>
      </c>
      <c r="S6" s="79">
        <v>1</v>
      </c>
      <c r="T6" s="79">
        <v>1</v>
      </c>
      <c r="U6" s="79">
        <v>1</v>
      </c>
      <c r="V6" s="79">
        <v>1</v>
      </c>
      <c r="W6" s="79">
        <v>1</v>
      </c>
      <c r="X6" s="79">
        <v>1</v>
      </c>
      <c r="Y6" s="79">
        <v>1</v>
      </c>
      <c r="Z6" s="79">
        <v>1</v>
      </c>
      <c r="AA6" s="79">
        <v>1</v>
      </c>
      <c r="AB6" s="79">
        <v>1</v>
      </c>
      <c r="AC6" s="79">
        <v>1</v>
      </c>
      <c r="AD6" s="79">
        <v>1</v>
      </c>
      <c r="AG6" s="41"/>
      <c r="AH6" s="48"/>
      <c r="AI6" s="48"/>
      <c r="AJ6" s="47"/>
      <c r="AK6" s="46"/>
      <c r="AL6" s="39"/>
    </row>
    <row r="7" spans="1:38" ht="18" customHeight="1">
      <c r="A7" s="77" t="s">
        <v>55</v>
      </c>
      <c r="B7" s="78"/>
      <c r="C7" s="78"/>
      <c r="D7" s="78"/>
      <c r="E7" s="78"/>
      <c r="F7" s="78">
        <f t="shared" ref="F7:F34" si="0">G7/$C$3</f>
        <v>0</v>
      </c>
      <c r="G7" s="78">
        <f t="shared" ref="G7:G35" si="1">SUM(H7:AD7)</f>
        <v>0</v>
      </c>
      <c r="H7" s="82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2"/>
      <c r="AD7" s="44"/>
      <c r="AG7" s="41"/>
      <c r="AH7" s="48"/>
      <c r="AI7" s="48"/>
      <c r="AJ7" s="47"/>
      <c r="AK7" s="46"/>
      <c r="AL7" s="39"/>
    </row>
    <row r="8" spans="1:38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si="1"/>
        <v>0</v>
      </c>
      <c r="H8" s="82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2"/>
      <c r="AD8" s="44"/>
      <c r="AG8" s="41"/>
      <c r="AH8" s="48"/>
      <c r="AI8" s="48"/>
      <c r="AJ8" s="47"/>
      <c r="AK8" s="46" t="s">
        <v>61</v>
      </c>
      <c r="AL8" s="39"/>
    </row>
    <row r="9" spans="1:38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82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2"/>
      <c r="AD9" s="44"/>
      <c r="AG9" s="41"/>
      <c r="AH9" s="48"/>
      <c r="AI9" s="48"/>
      <c r="AJ9" s="47"/>
      <c r="AK9" s="46"/>
      <c r="AL9" s="39"/>
    </row>
    <row r="10" spans="1:38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82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2"/>
      <c r="AD10" s="44"/>
      <c r="AG10" s="41"/>
      <c r="AH10" s="48"/>
      <c r="AI10" s="48"/>
      <c r="AJ10" s="47"/>
      <c r="AK10" s="46"/>
      <c r="AL10" s="39"/>
    </row>
    <row r="11" spans="1:38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82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2"/>
      <c r="AD11" s="44"/>
      <c r="AG11" s="41"/>
      <c r="AH11" s="48"/>
      <c r="AI11" s="48"/>
      <c r="AJ11" s="47"/>
      <c r="AK11" s="46"/>
      <c r="AL11" s="39"/>
    </row>
    <row r="12" spans="1:38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82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2"/>
      <c r="AD12" s="44"/>
      <c r="AG12" s="41"/>
      <c r="AH12" s="48"/>
      <c r="AI12" s="48"/>
      <c r="AJ12" s="47"/>
      <c r="AK12" s="46"/>
      <c r="AL12" s="39"/>
    </row>
    <row r="13" spans="1:38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82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"/>
      <c r="AD13" s="44"/>
      <c r="AG13" s="41"/>
      <c r="AH13" s="48"/>
      <c r="AI13" s="48"/>
      <c r="AJ13" s="47"/>
      <c r="AK13" s="46"/>
      <c r="AL13" s="39"/>
    </row>
    <row r="14" spans="1:38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82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"/>
      <c r="AD14" s="44"/>
      <c r="AG14" s="41"/>
      <c r="AH14" s="48"/>
      <c r="AI14" s="48"/>
      <c r="AJ14" s="47"/>
      <c r="AK14" s="46"/>
      <c r="AL14" s="39"/>
    </row>
    <row r="15" spans="1:38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SUM(H15:AD15)</f>
        <v>0</v>
      </c>
      <c r="H15" s="82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"/>
      <c r="AD15" s="44"/>
      <c r="AG15" s="41"/>
      <c r="AH15" s="48"/>
      <c r="AI15" s="48"/>
      <c r="AJ15" s="47"/>
      <c r="AK15" s="46"/>
      <c r="AL15" s="39"/>
    </row>
    <row r="16" spans="1:38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82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2"/>
      <c r="AD16" s="44"/>
      <c r="AG16" s="41"/>
      <c r="AH16" s="48"/>
      <c r="AI16" s="48"/>
      <c r="AJ16" s="47"/>
      <c r="AK16" s="46"/>
      <c r="AL16" s="39"/>
    </row>
    <row r="17" spans="1:38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SUM(H17:AD17)</f>
        <v>0</v>
      </c>
      <c r="H17" s="82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2"/>
      <c r="AD17" s="44"/>
      <c r="AG17" s="41"/>
      <c r="AH17" s="48"/>
      <c r="AI17" s="48"/>
      <c r="AJ17" s="47"/>
      <c r="AK17" s="46"/>
      <c r="AL17" s="39"/>
    </row>
    <row r="18" spans="1:38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82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"/>
      <c r="AD18" s="44"/>
      <c r="AG18" s="41"/>
      <c r="AH18" s="48"/>
      <c r="AI18" s="48"/>
      <c r="AJ18" s="47"/>
      <c r="AK18" s="46"/>
      <c r="AL18" s="39"/>
    </row>
    <row r="19" spans="1:38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8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2"/>
      <c r="AD19" s="44"/>
      <c r="AG19" s="41"/>
      <c r="AH19" s="48"/>
      <c r="AI19" s="48"/>
      <c r="AJ19" s="47"/>
      <c r="AK19" s="46"/>
      <c r="AL19" s="39"/>
    </row>
    <row r="20" spans="1:38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82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2"/>
      <c r="AD20" s="44"/>
      <c r="AG20" s="41"/>
      <c r="AH20" s="48"/>
      <c r="AI20" s="48"/>
      <c r="AJ20" s="47"/>
      <c r="AK20" s="46"/>
      <c r="AL20" s="39"/>
    </row>
    <row r="21" spans="1:38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8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2"/>
      <c r="AD21" s="44"/>
      <c r="AG21" s="41"/>
      <c r="AH21" s="48"/>
      <c r="AI21" s="48"/>
      <c r="AJ21" s="47"/>
      <c r="AK21" s="46"/>
      <c r="AL21" s="39"/>
    </row>
    <row r="22" spans="1:38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82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2"/>
      <c r="AD22" s="44"/>
      <c r="AG22" s="41"/>
      <c r="AH22" s="48"/>
      <c r="AI22" s="48"/>
      <c r="AJ22" s="48"/>
      <c r="AK22" s="46"/>
      <c r="AL22" s="39"/>
    </row>
    <row r="23" spans="1:38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82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2"/>
      <c r="AD23" s="44"/>
      <c r="AG23" s="41"/>
      <c r="AH23" s="48"/>
      <c r="AI23" s="48"/>
      <c r="AJ23" s="48"/>
      <c r="AK23" s="46"/>
      <c r="AL23" s="39"/>
    </row>
    <row r="24" spans="1:38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82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2"/>
      <c r="AD24" s="44"/>
      <c r="AG24" s="41"/>
      <c r="AH24" s="48"/>
      <c r="AI24" s="48"/>
      <c r="AJ24" s="48"/>
      <c r="AK24" s="46"/>
      <c r="AL24" s="39"/>
    </row>
    <row r="25" spans="1:38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82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2"/>
      <c r="AD25" s="44"/>
      <c r="AG25" s="41"/>
      <c r="AH25" s="48"/>
      <c r="AI25" s="48"/>
      <c r="AJ25" s="48"/>
      <c r="AK25" s="46"/>
      <c r="AL25" s="39"/>
    </row>
    <row r="26" spans="1:38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82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2"/>
      <c r="AD26" s="44"/>
      <c r="AG26" s="39"/>
      <c r="AH26" s="39"/>
      <c r="AI26" s="39"/>
      <c r="AJ26" s="39"/>
      <c r="AK26" s="39"/>
      <c r="AL26" s="39"/>
    </row>
    <row r="27" spans="1:38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82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2"/>
      <c r="AD27" s="44"/>
      <c r="AG27" s="39"/>
      <c r="AH27" s="39"/>
      <c r="AI27" s="39"/>
      <c r="AJ27" s="39"/>
      <c r="AK27" s="39"/>
      <c r="AL27" s="39"/>
    </row>
    <row r="28" spans="1:38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8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2"/>
      <c r="AD28" s="44"/>
      <c r="AG28" s="42"/>
      <c r="AH28" s="41"/>
      <c r="AI28" s="39"/>
      <c r="AJ28" s="39"/>
      <c r="AK28" s="39"/>
      <c r="AL28" s="39"/>
    </row>
    <row r="29" spans="1:38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82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2"/>
      <c r="AD29" s="44"/>
      <c r="AG29" s="42"/>
      <c r="AH29" s="41"/>
      <c r="AI29" s="39"/>
      <c r="AJ29" s="39"/>
      <c r="AK29" s="39"/>
      <c r="AL29" s="39"/>
    </row>
    <row r="30" spans="1:38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82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2"/>
      <c r="AD30" s="44"/>
      <c r="AG30" s="34"/>
      <c r="AH30" s="30"/>
    </row>
    <row r="31" spans="1:38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82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2"/>
      <c r="AD31" s="44"/>
      <c r="AH31" s="30"/>
    </row>
    <row r="32" spans="1:38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82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2"/>
      <c r="AD32" s="44"/>
      <c r="AH32" s="30"/>
    </row>
    <row r="33" spans="1:34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82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2"/>
      <c r="AD33" s="44"/>
      <c r="AH33" s="30"/>
    </row>
    <row r="34" spans="1:34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82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2"/>
      <c r="AD34" s="44"/>
      <c r="AH34" s="30"/>
    </row>
    <row r="35" spans="1:34" ht="18" customHeight="1" thickBot="1">
      <c r="A35" s="85"/>
      <c r="B35" s="86"/>
      <c r="C35" s="86"/>
      <c r="D35" s="86"/>
      <c r="E35" s="86"/>
      <c r="F35" s="86">
        <f>G35/$C$3</f>
        <v>0</v>
      </c>
      <c r="G35" s="86">
        <f t="shared" si="1"/>
        <v>0</v>
      </c>
      <c r="H35" s="87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64"/>
      <c r="AD35" s="65"/>
      <c r="AH35" s="30"/>
    </row>
    <row r="36" spans="1:34" ht="18" customHeight="1">
      <c r="A36" s="60" t="s">
        <v>62</v>
      </c>
      <c r="B36" s="61"/>
      <c r="C36" s="61"/>
      <c r="D36" s="61"/>
      <c r="E36" s="161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Q36" s="46"/>
      <c r="AE36" s="30"/>
    </row>
    <row r="37" spans="1:34" ht="18" customHeight="1">
      <c r="A37" s="124" t="s">
        <v>30</v>
      </c>
      <c r="B37" s="125"/>
      <c r="C37" s="96" t="s">
        <v>20</v>
      </c>
      <c r="D37" s="96" t="s">
        <v>31</v>
      </c>
      <c r="E37" s="161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Q37" s="46"/>
      <c r="AE37" s="30"/>
    </row>
    <row r="38" spans="1:34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161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  <c r="Q38" s="46"/>
    </row>
    <row r="39" spans="1:34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161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  <c r="Q39" s="46"/>
    </row>
    <row r="40" spans="1:34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161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  <c r="Q40" s="46"/>
    </row>
    <row r="41" spans="1:34" ht="18" customHeight="1">
      <c r="A41" s="49" t="s">
        <v>7</v>
      </c>
      <c r="B41" s="14"/>
      <c r="C41" s="45">
        <f t="shared" si="6"/>
        <v>23</v>
      </c>
      <c r="D41" s="45">
        <f t="shared" si="7"/>
        <v>1</v>
      </c>
      <c r="E41" s="161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  <c r="Q41" s="46"/>
    </row>
    <row r="42" spans="1:34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161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  <c r="Q42" s="46"/>
    </row>
    <row r="43" spans="1:34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161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34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161"/>
      <c r="F44" s="161"/>
      <c r="G44" s="162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34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161"/>
      <c r="F45" s="161"/>
      <c r="G45" s="162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34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161"/>
      <c r="F46" s="161"/>
      <c r="G46" s="162"/>
      <c r="H46" s="46"/>
      <c r="I46" s="46"/>
      <c r="J46" s="46"/>
      <c r="K46" s="46"/>
      <c r="L46" s="46"/>
      <c r="M46" s="46"/>
      <c r="N46" s="46"/>
      <c r="O46" s="46"/>
      <c r="P46" s="46"/>
      <c r="Q46" s="46"/>
      <c r="AD46" s="33"/>
      <c r="AE46" s="32"/>
    </row>
    <row r="47" spans="1:34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161"/>
      <c r="F47" s="161"/>
      <c r="G47" s="162"/>
    </row>
    <row r="48" spans="1:34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161"/>
      <c r="F48" s="161"/>
      <c r="G48" s="162"/>
    </row>
    <row r="49" spans="1:7" ht="18" customHeight="1">
      <c r="A49" s="115" t="s">
        <v>37</v>
      </c>
      <c r="B49" s="116"/>
      <c r="C49" s="36">
        <f>SUM(C38:C48)</f>
        <v>23</v>
      </c>
      <c r="D49" s="36">
        <f>SUM(D38:D48)</f>
        <v>1</v>
      </c>
      <c r="E49" s="163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50:G50"/>
    <mergeCell ref="A37:B37"/>
    <mergeCell ref="A1:AD2"/>
    <mergeCell ref="A3:B3"/>
    <mergeCell ref="C3:E3"/>
    <mergeCell ref="F3:AD3"/>
    <mergeCell ref="E36:G49"/>
    <mergeCell ref="A49:B49"/>
  </mergeCells>
  <phoneticPr fontId="1" type="noConversion"/>
  <dataValidations count="5">
    <dataValidation type="list" allowBlank="1" showInputMessage="1" showErrorMessage="1" sqref="AG294" xr:uid="{B515DE53-10EC-4CCC-B0F0-36E3AB203EFA}">
      <formula1>$AG$294:$AG$295</formula1>
    </dataValidation>
    <dataValidation type="list" allowBlank="1" showInputMessage="1" showErrorMessage="1" sqref="AD7:AD35" xr:uid="{BF00A30B-B49F-4795-A486-53349B51E854}">
      <formula1>#REF!</formula1>
    </dataValidation>
    <dataValidation type="list" allowBlank="1" showInputMessage="1" showErrorMessage="1" sqref="I6:AD6 H6:H35 I7:AC35" xr:uid="{724BF67B-6F98-4F86-92B0-EA16AF8E2D25}">
      <formula1>"1, 0.5,0"</formula1>
    </dataValidation>
    <dataValidation type="list" allowBlank="1" showInputMessage="1" showErrorMessage="1" sqref="B6:B35" xr:uid="{BCE01D23-2663-4BB8-9B97-DEDF6F16428D}">
      <formula1>$A$38:$A$47</formula1>
    </dataValidation>
    <dataValidation type="list" allowBlank="1" showInputMessage="1" showErrorMessage="1" sqref="D6:D35" xr:uid="{A1C20D36-53A3-4B12-BFAC-3C02D92E0573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ABA45-D691-4CB1-AB84-CE009803E04B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2E9F-A989-4FC1-8E57-73F08BD3D9AD}">
  <dimension ref="A1:AJ50"/>
  <sheetViews>
    <sheetView zoomScale="102" zoomScaleNormal="102" workbookViewId="0">
      <pane xSplit="7" ySplit="3" topLeftCell="H4" activePane="bottomRight" state="frozen"/>
      <selection activeCell="K37" sqref="K37:M39"/>
      <selection pane="topRight" activeCell="K37" sqref="K37:M39"/>
      <selection pane="bottomLeft" activeCell="K37" sqref="K37:M39"/>
      <selection pane="bottomRight" activeCell="B6" sqref="B6"/>
    </sheetView>
  </sheetViews>
  <sheetFormatPr defaultColWidth="9" defaultRowHeight="15"/>
  <cols>
    <col min="1" max="1" width="10.875" style="28" customWidth="1"/>
    <col min="2" max="2" width="14.125" style="28" customWidth="1"/>
    <col min="3" max="7" width="8.625" style="28" customWidth="1"/>
    <col min="8" max="28" width="9.75" style="28" customWidth="1"/>
    <col min="29" max="32" width="9" style="28"/>
    <col min="33" max="33" width="9" style="28" customWidth="1"/>
    <col min="34" max="16384" width="9" style="28"/>
  </cols>
  <sheetData>
    <row r="1" spans="1:36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65"/>
    </row>
    <row r="2" spans="1:36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8"/>
    </row>
    <row r="3" spans="1:36">
      <c r="A3" s="169" t="s">
        <v>300</v>
      </c>
      <c r="B3" s="170"/>
      <c r="C3" s="171">
        <f>COUNTA(H5:AB5)</f>
        <v>21</v>
      </c>
      <c r="D3" s="171"/>
      <c r="E3" s="171"/>
      <c r="F3" s="156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72"/>
    </row>
    <row r="4" spans="1:36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3"/>
      <c r="AF4" s="46"/>
      <c r="AG4" s="46"/>
      <c r="AH4" s="46"/>
      <c r="AI4" s="46"/>
    </row>
    <row r="5" spans="1:36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198</v>
      </c>
      <c r="I5" s="68" t="s">
        <v>199</v>
      </c>
      <c r="J5" s="68" t="s">
        <v>211</v>
      </c>
      <c r="K5" s="68" t="s">
        <v>200</v>
      </c>
      <c r="L5" s="68" t="s">
        <v>201</v>
      </c>
      <c r="M5" s="68" t="s">
        <v>202</v>
      </c>
      <c r="N5" s="68" t="s">
        <v>203</v>
      </c>
      <c r="O5" s="68" t="s">
        <v>212</v>
      </c>
      <c r="P5" s="68" t="s">
        <v>204</v>
      </c>
      <c r="Q5" s="68" t="s">
        <v>205</v>
      </c>
      <c r="R5" s="68" t="s">
        <v>206</v>
      </c>
      <c r="S5" s="68" t="s">
        <v>213</v>
      </c>
      <c r="T5" s="68" t="s">
        <v>207</v>
      </c>
      <c r="U5" s="68" t="s">
        <v>208</v>
      </c>
      <c r="V5" s="68" t="s">
        <v>209</v>
      </c>
      <c r="W5" s="68" t="s">
        <v>210</v>
      </c>
      <c r="X5" s="68" t="s">
        <v>214</v>
      </c>
      <c r="Y5" s="68" t="s">
        <v>215</v>
      </c>
      <c r="Z5" s="68" t="s">
        <v>216</v>
      </c>
      <c r="AA5" s="68" t="s">
        <v>217</v>
      </c>
      <c r="AB5" s="69" t="s">
        <v>218</v>
      </c>
      <c r="AE5" s="40"/>
      <c r="AF5" s="47"/>
      <c r="AG5" s="47"/>
      <c r="AH5" s="47"/>
      <c r="AI5" s="46"/>
      <c r="AJ5" s="39"/>
    </row>
    <row r="6" spans="1:36" ht="18" customHeight="1">
      <c r="A6" s="77" t="s">
        <v>48</v>
      </c>
      <c r="B6" s="78"/>
      <c r="C6" s="78"/>
      <c r="D6" s="78"/>
      <c r="E6" s="78"/>
      <c r="F6" s="78">
        <f>G6/$C$3</f>
        <v>0</v>
      </c>
      <c r="G6" s="78">
        <f>SUM(H6:AB6)</f>
        <v>0</v>
      </c>
      <c r="H6" s="79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1"/>
      <c r="AE6" s="41"/>
      <c r="AF6" s="48"/>
      <c r="AG6" s="48"/>
      <c r="AH6" s="47"/>
      <c r="AI6" s="46"/>
      <c r="AJ6" s="39"/>
    </row>
    <row r="7" spans="1:36" ht="18" customHeight="1">
      <c r="A7" s="77" t="s">
        <v>55</v>
      </c>
      <c r="B7" s="78"/>
      <c r="C7" s="78"/>
      <c r="D7" s="78"/>
      <c r="E7" s="78"/>
      <c r="F7" s="78">
        <f t="shared" ref="F7:F35" si="0">G7/$C$3</f>
        <v>0</v>
      </c>
      <c r="G7" s="78">
        <f t="shared" ref="G7:G35" si="1">SUM(H7:AB7)</f>
        <v>0</v>
      </c>
      <c r="H7" s="82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83"/>
      <c r="AE7" s="41"/>
      <c r="AF7" s="48"/>
      <c r="AG7" s="48"/>
      <c r="AH7" s="47"/>
      <c r="AI7" s="46"/>
      <c r="AJ7" s="39"/>
    </row>
    <row r="8" spans="1:36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si="1"/>
        <v>0</v>
      </c>
      <c r="H8" s="82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83"/>
      <c r="AE8" s="41"/>
      <c r="AF8" s="48"/>
      <c r="AG8" s="48"/>
      <c r="AH8" s="47"/>
      <c r="AI8" s="46" t="s">
        <v>61</v>
      </c>
      <c r="AJ8" s="39"/>
    </row>
    <row r="9" spans="1:36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82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83"/>
      <c r="AE9" s="41"/>
      <c r="AF9" s="48"/>
      <c r="AG9" s="48"/>
      <c r="AH9" s="47"/>
      <c r="AI9" s="46"/>
      <c r="AJ9" s="39"/>
    </row>
    <row r="10" spans="1:36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82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83"/>
      <c r="AE10" s="41"/>
      <c r="AF10" s="48"/>
      <c r="AG10" s="48"/>
      <c r="AH10" s="47"/>
      <c r="AI10" s="46"/>
      <c r="AJ10" s="39"/>
    </row>
    <row r="11" spans="1:36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82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83"/>
      <c r="AE11" s="41"/>
      <c r="AF11" s="48"/>
      <c r="AG11" s="48"/>
      <c r="AH11" s="47"/>
      <c r="AI11" s="46"/>
      <c r="AJ11" s="39"/>
    </row>
    <row r="12" spans="1:36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82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83"/>
      <c r="AE12" s="41"/>
      <c r="AF12" s="48"/>
      <c r="AG12" s="48"/>
      <c r="AH12" s="47"/>
      <c r="AI12" s="46"/>
      <c r="AJ12" s="39"/>
    </row>
    <row r="13" spans="1:36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82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83"/>
      <c r="AE13" s="41"/>
      <c r="AF13" s="48"/>
      <c r="AG13" s="48"/>
      <c r="AH13" s="47"/>
      <c r="AI13" s="46"/>
      <c r="AJ13" s="39"/>
    </row>
    <row r="14" spans="1:36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82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83"/>
      <c r="AE14" s="41"/>
      <c r="AF14" s="48"/>
      <c r="AG14" s="48"/>
      <c r="AH14" s="47"/>
      <c r="AI14" s="46"/>
      <c r="AJ14" s="39"/>
    </row>
    <row r="15" spans="1:36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SUM(H15:AB15)</f>
        <v>0</v>
      </c>
      <c r="H15" s="82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83"/>
      <c r="AE15" s="41"/>
      <c r="AF15" s="48"/>
      <c r="AG15" s="48"/>
      <c r="AH15" s="47"/>
      <c r="AI15" s="46"/>
      <c r="AJ15" s="39"/>
    </row>
    <row r="16" spans="1:36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82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83"/>
      <c r="AE16" s="41"/>
      <c r="AF16" s="48"/>
      <c r="AG16" s="48"/>
      <c r="AH16" s="47"/>
      <c r="AI16" s="46"/>
      <c r="AJ16" s="39"/>
    </row>
    <row r="17" spans="1:36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SUM(H17:AB17)</f>
        <v>0</v>
      </c>
      <c r="H17" s="82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83"/>
      <c r="AE17" s="41"/>
      <c r="AF17" s="48"/>
      <c r="AG17" s="48"/>
      <c r="AH17" s="47"/>
      <c r="AI17" s="46"/>
      <c r="AJ17" s="39"/>
    </row>
    <row r="18" spans="1:36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82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83"/>
      <c r="AE18" s="41"/>
      <c r="AF18" s="48"/>
      <c r="AG18" s="48"/>
      <c r="AH18" s="47"/>
      <c r="AI18" s="46"/>
      <c r="AJ18" s="39"/>
    </row>
    <row r="19" spans="1:36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8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83"/>
      <c r="AE19" s="41"/>
      <c r="AF19" s="48"/>
      <c r="AG19" s="48"/>
      <c r="AH19" s="47"/>
      <c r="AI19" s="46"/>
      <c r="AJ19" s="39"/>
    </row>
    <row r="20" spans="1:36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82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83"/>
      <c r="AE20" s="41"/>
      <c r="AF20" s="48"/>
      <c r="AG20" s="48"/>
      <c r="AH20" s="47"/>
      <c r="AI20" s="46"/>
      <c r="AJ20" s="39"/>
    </row>
    <row r="21" spans="1:36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8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83"/>
      <c r="AE21" s="41"/>
      <c r="AF21" s="48"/>
      <c r="AG21" s="48"/>
      <c r="AH21" s="47"/>
      <c r="AI21" s="46"/>
      <c r="AJ21" s="39"/>
    </row>
    <row r="22" spans="1:36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82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83"/>
      <c r="AE22" s="41"/>
      <c r="AF22" s="48"/>
      <c r="AG22" s="48"/>
      <c r="AH22" s="48"/>
      <c r="AI22" s="46"/>
      <c r="AJ22" s="39"/>
    </row>
    <row r="23" spans="1:36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82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83"/>
      <c r="AE23" s="41"/>
      <c r="AF23" s="48"/>
      <c r="AG23" s="48"/>
      <c r="AH23" s="48"/>
      <c r="AI23" s="46"/>
      <c r="AJ23" s="39"/>
    </row>
    <row r="24" spans="1:36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82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83"/>
      <c r="AE24" s="41"/>
      <c r="AF24" s="48"/>
      <c r="AG24" s="48"/>
      <c r="AH24" s="48"/>
      <c r="AI24" s="46"/>
      <c r="AJ24" s="39"/>
    </row>
    <row r="25" spans="1:36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82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83"/>
      <c r="AE25" s="41"/>
      <c r="AF25" s="48"/>
      <c r="AG25" s="48"/>
      <c r="AH25" s="48"/>
      <c r="AI25" s="46"/>
      <c r="AJ25" s="39"/>
    </row>
    <row r="26" spans="1:36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82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83"/>
      <c r="AE26" s="39"/>
      <c r="AF26" s="39"/>
      <c r="AG26" s="39"/>
      <c r="AH26" s="39"/>
      <c r="AI26" s="39"/>
      <c r="AJ26" s="39"/>
    </row>
    <row r="27" spans="1:36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82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83"/>
      <c r="AE27" s="39"/>
      <c r="AF27" s="39"/>
      <c r="AG27" s="39"/>
      <c r="AH27" s="39"/>
      <c r="AI27" s="39"/>
      <c r="AJ27" s="39"/>
    </row>
    <row r="28" spans="1:36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8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83"/>
      <c r="AE28" s="42"/>
      <c r="AF28" s="41"/>
      <c r="AG28" s="39"/>
      <c r="AH28" s="39"/>
      <c r="AI28" s="39"/>
      <c r="AJ28" s="39"/>
    </row>
    <row r="29" spans="1:36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82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83"/>
      <c r="AE29" s="42"/>
      <c r="AF29" s="41"/>
      <c r="AG29" s="39"/>
      <c r="AH29" s="39"/>
      <c r="AI29" s="39"/>
      <c r="AJ29" s="39"/>
    </row>
    <row r="30" spans="1:36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82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83"/>
      <c r="AE30" s="34"/>
      <c r="AF30" s="30"/>
    </row>
    <row r="31" spans="1:36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82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83"/>
      <c r="AF31" s="30"/>
    </row>
    <row r="32" spans="1:36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82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83"/>
      <c r="AF32" s="30"/>
    </row>
    <row r="33" spans="1:32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82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83"/>
      <c r="AF33" s="30"/>
    </row>
    <row r="34" spans="1:32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82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83"/>
      <c r="AF34" s="30"/>
    </row>
    <row r="35" spans="1:32" ht="18" customHeight="1" thickBot="1">
      <c r="A35" s="85"/>
      <c r="B35" s="86"/>
      <c r="C35" s="86"/>
      <c r="D35" s="86"/>
      <c r="E35" s="86"/>
      <c r="F35" s="86">
        <f t="shared" si="0"/>
        <v>0</v>
      </c>
      <c r="G35" s="86">
        <f t="shared" si="1"/>
        <v>0</v>
      </c>
      <c r="H35" s="87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8"/>
      <c r="AF35" s="30"/>
    </row>
    <row r="36" spans="1:32" ht="18" customHeight="1">
      <c r="A36" s="60" t="s">
        <v>62</v>
      </c>
      <c r="B36" s="61"/>
      <c r="C36" s="61"/>
      <c r="D36" s="61"/>
      <c r="E36" s="161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Q36" s="46"/>
      <c r="AC36" s="30"/>
    </row>
    <row r="37" spans="1:32" ht="18" customHeight="1">
      <c r="A37" s="124" t="s">
        <v>30</v>
      </c>
      <c r="B37" s="125"/>
      <c r="C37" s="43" t="s">
        <v>20</v>
      </c>
      <c r="D37" s="43" t="s">
        <v>31</v>
      </c>
      <c r="E37" s="161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Q37" s="46"/>
      <c r="AC37" s="30"/>
    </row>
    <row r="38" spans="1:32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161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  <c r="Q38" s="46"/>
    </row>
    <row r="39" spans="1:32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161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  <c r="Q39" s="46"/>
    </row>
    <row r="40" spans="1:32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161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  <c r="Q40" s="46"/>
    </row>
    <row r="41" spans="1:32" ht="18" customHeight="1">
      <c r="A41" s="49" t="s">
        <v>7</v>
      </c>
      <c r="B41" s="14"/>
      <c r="C41" s="45">
        <f t="shared" si="6"/>
        <v>0</v>
      </c>
      <c r="D41" s="45">
        <f t="shared" si="7"/>
        <v>0</v>
      </c>
      <c r="E41" s="161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  <c r="Q41" s="46"/>
    </row>
    <row r="42" spans="1:32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161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  <c r="Q42" s="46"/>
    </row>
    <row r="43" spans="1:32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161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32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161"/>
      <c r="F44" s="161"/>
      <c r="G44" s="162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32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161"/>
      <c r="F45" s="161"/>
      <c r="G45" s="162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32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161"/>
      <c r="F46" s="161"/>
      <c r="G46" s="162"/>
      <c r="H46" s="46"/>
      <c r="I46" s="46"/>
      <c r="J46" s="46"/>
      <c r="K46" s="46"/>
      <c r="L46" s="46"/>
      <c r="M46" s="46"/>
      <c r="N46" s="46"/>
      <c r="O46" s="46"/>
      <c r="P46" s="46"/>
      <c r="Q46" s="46"/>
      <c r="AC46" s="32"/>
    </row>
    <row r="47" spans="1:32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161"/>
      <c r="F47" s="161"/>
      <c r="G47" s="162"/>
    </row>
    <row r="48" spans="1:32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161"/>
      <c r="F48" s="161"/>
      <c r="G48" s="162"/>
    </row>
    <row r="49" spans="1:7" ht="18" customHeight="1">
      <c r="A49" s="115" t="s">
        <v>37</v>
      </c>
      <c r="B49" s="116"/>
      <c r="C49" s="36">
        <f>SUM(C38:C48)</f>
        <v>0</v>
      </c>
      <c r="D49" s="36">
        <f>SUM(D38:D48)</f>
        <v>0</v>
      </c>
      <c r="E49" s="163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1:AB2"/>
    <mergeCell ref="A37:B37"/>
    <mergeCell ref="A49:B49"/>
    <mergeCell ref="A50:G50"/>
    <mergeCell ref="E36:G49"/>
    <mergeCell ref="A3:B3"/>
    <mergeCell ref="C3:E3"/>
    <mergeCell ref="F3:AB3"/>
  </mergeCells>
  <phoneticPr fontId="1" type="noConversion"/>
  <dataValidations count="4">
    <dataValidation type="list" allowBlank="1" showInputMessage="1" showErrorMessage="1" sqref="B6:B35" xr:uid="{0FF3A049-475A-4EC6-82E1-47FFA204334D}">
      <formula1>$A$38:$A$47</formula1>
    </dataValidation>
    <dataValidation type="list" allowBlank="1" showInputMessage="1" showErrorMessage="1" sqref="AE294" xr:uid="{F1B3BA59-93AA-45E7-8CE0-7226BB315328}">
      <formula1>$AE$294:$AE$295</formula1>
    </dataValidation>
    <dataValidation type="list" allowBlank="1" showInputMessage="1" showErrorMessage="1" sqref="H6:AB35" xr:uid="{DD353402-5BF7-4AFF-9B22-CF8180DCE02C}">
      <formula1>"1, 0.5,0"</formula1>
    </dataValidation>
    <dataValidation type="list" allowBlank="1" showInputMessage="1" showErrorMessage="1" sqref="D6:D35" xr:uid="{3BACA997-F24C-4210-B0BB-133B1CC69F2C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EF87E-178C-4DBC-AD23-590DF2CD0D51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C0AD-439D-4C98-ABA5-BE9FCF25F030}">
  <dimension ref="A1:AG50"/>
  <sheetViews>
    <sheetView zoomScale="102" zoomScaleNormal="102" workbookViewId="0">
      <pane xSplit="7" ySplit="3" topLeftCell="H4" activePane="bottomRight" state="frozen"/>
      <selection activeCell="K37" sqref="K37:M39"/>
      <selection pane="topRight" activeCell="K37" sqref="K37:M39"/>
      <selection pane="bottomLeft" activeCell="K37" sqref="K37:M39"/>
      <selection pane="bottomRight" activeCell="K37" sqref="K37:M39"/>
    </sheetView>
  </sheetViews>
  <sheetFormatPr defaultColWidth="9" defaultRowHeight="15"/>
  <cols>
    <col min="1" max="1" width="10.875" style="28" customWidth="1"/>
    <col min="2" max="2" width="14.125" style="28" customWidth="1"/>
    <col min="3" max="3" width="16.75" style="28" customWidth="1"/>
    <col min="4" max="4" width="12.875" style="28" customWidth="1"/>
    <col min="5" max="5" width="13" style="28" customWidth="1"/>
    <col min="6" max="6" width="17.875" style="28" customWidth="1"/>
    <col min="7" max="7" width="8.625" style="28" customWidth="1"/>
    <col min="8" max="28" width="9.75" style="28" customWidth="1"/>
    <col min="29" max="29" width="9" style="28"/>
    <col min="30" max="30" width="9" style="28" customWidth="1"/>
    <col min="31" max="16384" width="9" style="28"/>
  </cols>
  <sheetData>
    <row r="1" spans="1:33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65"/>
      <c r="Z1" s="89"/>
      <c r="AA1" s="89"/>
      <c r="AB1" s="89"/>
    </row>
    <row r="2" spans="1:33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8"/>
      <c r="Z2" s="89"/>
      <c r="AA2" s="89"/>
      <c r="AB2" s="89"/>
    </row>
    <row r="3" spans="1:33">
      <c r="A3" s="169" t="s">
        <v>300</v>
      </c>
      <c r="B3" s="170"/>
      <c r="C3" s="171">
        <f>COUNTA(H5:Y5)</f>
        <v>18</v>
      </c>
      <c r="D3" s="171"/>
      <c r="E3" s="171"/>
      <c r="F3" s="156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72"/>
      <c r="Z3" s="89"/>
      <c r="AA3" s="89"/>
      <c r="AB3" s="89"/>
    </row>
    <row r="4" spans="1:33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3"/>
      <c r="Z4" s="89"/>
      <c r="AA4" s="89"/>
      <c r="AB4" s="89"/>
      <c r="AC4" s="46"/>
      <c r="AD4" s="46"/>
      <c r="AE4" s="46"/>
      <c r="AF4" s="46"/>
    </row>
    <row r="5" spans="1:33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228</v>
      </c>
      <c r="I5" s="68" t="s">
        <v>229</v>
      </c>
      <c r="J5" s="68" t="s">
        <v>219</v>
      </c>
      <c r="K5" s="68" t="s">
        <v>220</v>
      </c>
      <c r="L5" s="68" t="s">
        <v>221</v>
      </c>
      <c r="M5" s="68" t="s">
        <v>222</v>
      </c>
      <c r="N5" s="68" t="s">
        <v>223</v>
      </c>
      <c r="O5" s="68" t="s">
        <v>224</v>
      </c>
      <c r="P5" s="68" t="s">
        <v>225</v>
      </c>
      <c r="Q5" s="68" t="s">
        <v>227</v>
      </c>
      <c r="R5" s="68" t="s">
        <v>230</v>
      </c>
      <c r="S5" s="68" t="s">
        <v>231</v>
      </c>
      <c r="T5" s="68" t="s">
        <v>232</v>
      </c>
      <c r="U5" s="68" t="s">
        <v>233</v>
      </c>
      <c r="V5" s="68" t="s">
        <v>234</v>
      </c>
      <c r="W5" s="68" t="s">
        <v>235</v>
      </c>
      <c r="X5" s="68" t="s">
        <v>236</v>
      </c>
      <c r="Y5" s="69" t="s">
        <v>237</v>
      </c>
      <c r="Z5" s="89"/>
      <c r="AA5" s="89"/>
      <c r="AB5" s="90"/>
      <c r="AC5" s="47"/>
      <c r="AD5" s="47"/>
      <c r="AE5" s="47"/>
      <c r="AF5" s="46"/>
      <c r="AG5" s="39"/>
    </row>
    <row r="6" spans="1:33" ht="18" customHeight="1">
      <c r="A6" s="77" t="s">
        <v>48</v>
      </c>
      <c r="B6" s="78"/>
      <c r="C6" s="78"/>
      <c r="D6" s="78"/>
      <c r="E6" s="78"/>
      <c r="F6" s="78">
        <f>G6/$C$3</f>
        <v>0</v>
      </c>
      <c r="G6" s="78">
        <f>SUM(H6:Y6)</f>
        <v>0</v>
      </c>
      <c r="H6" s="79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1"/>
      <c r="Z6" s="89"/>
      <c r="AA6" s="89"/>
      <c r="AB6" s="91"/>
      <c r="AC6" s="48"/>
      <c r="AD6" s="48"/>
      <c r="AE6" s="47"/>
      <c r="AF6" s="46"/>
      <c r="AG6" s="39"/>
    </row>
    <row r="7" spans="1:33" ht="18" customHeight="1">
      <c r="A7" s="77" t="s">
        <v>55</v>
      </c>
      <c r="B7" s="78"/>
      <c r="C7" s="78"/>
      <c r="D7" s="78"/>
      <c r="E7" s="78"/>
      <c r="F7" s="78">
        <f t="shared" ref="F7:F35" si="0">G7/$C$3</f>
        <v>0</v>
      </c>
      <c r="G7" s="78">
        <f t="shared" ref="G7:G35" si="1">SUM(H7:Y7)</f>
        <v>0</v>
      </c>
      <c r="H7" s="82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83"/>
      <c r="Z7" s="89"/>
      <c r="AA7" s="89"/>
      <c r="AB7" s="91"/>
      <c r="AC7" s="48"/>
      <c r="AD7" s="48"/>
      <c r="AE7" s="47"/>
      <c r="AF7" s="46"/>
      <c r="AG7" s="39"/>
    </row>
    <row r="8" spans="1:33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si="1"/>
        <v>0</v>
      </c>
      <c r="H8" s="82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83"/>
      <c r="Z8" s="89"/>
      <c r="AA8" s="89"/>
      <c r="AB8" s="91"/>
      <c r="AC8" s="48"/>
      <c r="AD8" s="48"/>
      <c r="AE8" s="47"/>
      <c r="AF8" s="46" t="s">
        <v>61</v>
      </c>
      <c r="AG8" s="39"/>
    </row>
    <row r="9" spans="1:33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82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3"/>
      <c r="Z9" s="89"/>
      <c r="AA9" s="89"/>
      <c r="AB9" s="91"/>
      <c r="AC9" s="48"/>
      <c r="AD9" s="48"/>
      <c r="AE9" s="47"/>
      <c r="AF9" s="46"/>
      <c r="AG9" s="39"/>
    </row>
    <row r="10" spans="1:33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82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83"/>
      <c r="Z10" s="89"/>
      <c r="AA10" s="89"/>
      <c r="AB10" s="91"/>
      <c r="AC10" s="48"/>
      <c r="AD10" s="48"/>
      <c r="AE10" s="47"/>
      <c r="AF10" s="46"/>
      <c r="AG10" s="39"/>
    </row>
    <row r="11" spans="1:33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82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83"/>
      <c r="Z11" s="89"/>
      <c r="AA11" s="89"/>
      <c r="AB11" s="91"/>
      <c r="AC11" s="48"/>
      <c r="AD11" s="48"/>
      <c r="AE11" s="47"/>
      <c r="AF11" s="46"/>
      <c r="AG11" s="39"/>
    </row>
    <row r="12" spans="1:33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82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83"/>
      <c r="Z12" s="89"/>
      <c r="AA12" s="89"/>
      <c r="AB12" s="91"/>
      <c r="AC12" s="48"/>
      <c r="AD12" s="48"/>
      <c r="AE12" s="47"/>
      <c r="AF12" s="46"/>
      <c r="AG12" s="39"/>
    </row>
    <row r="13" spans="1:33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82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83"/>
      <c r="Z13" s="89"/>
      <c r="AA13" s="89"/>
      <c r="AB13" s="91"/>
      <c r="AC13" s="48"/>
      <c r="AD13" s="48"/>
      <c r="AE13" s="47"/>
      <c r="AF13" s="46"/>
      <c r="AG13" s="39"/>
    </row>
    <row r="14" spans="1:33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82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83"/>
      <c r="Z14" s="89"/>
      <c r="AA14" s="89"/>
      <c r="AB14" s="91"/>
      <c r="AC14" s="48"/>
      <c r="AD14" s="48"/>
      <c r="AE14" s="47"/>
      <c r="AF14" s="46"/>
      <c r="AG14" s="39"/>
    </row>
    <row r="15" spans="1:33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SUM(H15:Y15)</f>
        <v>0</v>
      </c>
      <c r="H15" s="82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83"/>
      <c r="Z15" s="89"/>
      <c r="AA15" s="89"/>
      <c r="AB15" s="91"/>
      <c r="AC15" s="48"/>
      <c r="AD15" s="48"/>
      <c r="AE15" s="47"/>
      <c r="AF15" s="46"/>
      <c r="AG15" s="39"/>
    </row>
    <row r="16" spans="1:33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82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83"/>
      <c r="Z16" s="89"/>
      <c r="AA16" s="89"/>
      <c r="AB16" s="91"/>
      <c r="AC16" s="48"/>
      <c r="AD16" s="48"/>
      <c r="AE16" s="47"/>
      <c r="AF16" s="46"/>
      <c r="AG16" s="39"/>
    </row>
    <row r="17" spans="1:33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SUM(H17:Y17)</f>
        <v>0</v>
      </c>
      <c r="H17" s="82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83"/>
      <c r="Z17" s="89"/>
      <c r="AA17" s="89"/>
      <c r="AB17" s="91"/>
      <c r="AC17" s="48"/>
      <c r="AD17" s="48"/>
      <c r="AE17" s="47"/>
      <c r="AF17" s="46"/>
      <c r="AG17" s="39"/>
    </row>
    <row r="18" spans="1:33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82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83"/>
      <c r="Z18" s="89"/>
      <c r="AA18" s="89"/>
      <c r="AB18" s="91"/>
      <c r="AC18" s="48"/>
      <c r="AD18" s="48"/>
      <c r="AE18" s="47"/>
      <c r="AF18" s="46"/>
      <c r="AG18" s="39"/>
    </row>
    <row r="19" spans="1:33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8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83"/>
      <c r="Z19" s="89"/>
      <c r="AA19" s="89"/>
      <c r="AB19" s="91"/>
      <c r="AC19" s="48"/>
      <c r="AD19" s="48"/>
      <c r="AE19" s="47"/>
      <c r="AF19" s="46"/>
      <c r="AG19" s="39"/>
    </row>
    <row r="20" spans="1:33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82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83"/>
      <c r="Z20" s="89"/>
      <c r="AA20" s="89"/>
      <c r="AB20" s="91"/>
      <c r="AC20" s="48"/>
      <c r="AD20" s="48"/>
      <c r="AE20" s="47"/>
      <c r="AF20" s="46"/>
      <c r="AG20" s="39"/>
    </row>
    <row r="21" spans="1:33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8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83"/>
      <c r="Z21" s="89"/>
      <c r="AA21" s="89"/>
      <c r="AB21" s="91"/>
      <c r="AC21" s="48"/>
      <c r="AD21" s="48"/>
      <c r="AE21" s="47"/>
      <c r="AF21" s="46"/>
      <c r="AG21" s="39"/>
    </row>
    <row r="22" spans="1:33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82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83"/>
      <c r="Z22" s="89"/>
      <c r="AA22" s="89"/>
      <c r="AB22" s="91"/>
      <c r="AC22" s="48"/>
      <c r="AD22" s="48"/>
      <c r="AE22" s="48"/>
      <c r="AF22" s="46"/>
      <c r="AG22" s="39"/>
    </row>
    <row r="23" spans="1:33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82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83"/>
      <c r="Z23" s="89"/>
      <c r="AA23" s="89"/>
      <c r="AB23" s="91"/>
      <c r="AC23" s="48"/>
      <c r="AD23" s="48"/>
      <c r="AE23" s="48"/>
      <c r="AF23" s="46"/>
      <c r="AG23" s="39"/>
    </row>
    <row r="24" spans="1:33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82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83"/>
      <c r="Z24" s="89"/>
      <c r="AA24" s="89"/>
      <c r="AB24" s="91"/>
      <c r="AC24" s="48"/>
      <c r="AD24" s="48"/>
      <c r="AE24" s="48"/>
      <c r="AF24" s="46"/>
      <c r="AG24" s="39"/>
    </row>
    <row r="25" spans="1:33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82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83"/>
      <c r="Z25" s="89"/>
      <c r="AA25" s="89"/>
      <c r="AB25" s="91"/>
      <c r="AC25" s="48"/>
      <c r="AD25" s="48"/>
      <c r="AE25" s="48"/>
      <c r="AF25" s="46"/>
      <c r="AG25" s="39"/>
    </row>
    <row r="26" spans="1:33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82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83"/>
      <c r="Z26" s="89"/>
      <c r="AA26" s="89"/>
      <c r="AB26" s="92"/>
      <c r="AC26" s="39"/>
      <c r="AD26" s="39"/>
      <c r="AE26" s="39"/>
      <c r="AF26" s="39"/>
      <c r="AG26" s="39"/>
    </row>
    <row r="27" spans="1:33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82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83"/>
      <c r="Z27" s="89"/>
      <c r="AA27" s="89"/>
      <c r="AB27" s="92"/>
      <c r="AC27" s="39"/>
      <c r="AD27" s="39"/>
      <c r="AE27" s="39"/>
      <c r="AF27" s="39"/>
      <c r="AG27" s="39"/>
    </row>
    <row r="28" spans="1:33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8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83"/>
      <c r="Z28" s="89"/>
      <c r="AA28" s="89"/>
      <c r="AB28" s="93"/>
      <c r="AC28" s="41"/>
      <c r="AD28" s="39"/>
      <c r="AE28" s="39"/>
      <c r="AF28" s="39"/>
      <c r="AG28" s="39"/>
    </row>
    <row r="29" spans="1:33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82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83"/>
      <c r="Z29" s="89"/>
      <c r="AA29" s="89"/>
      <c r="AB29" s="93"/>
      <c r="AC29" s="41"/>
      <c r="AD29" s="39"/>
      <c r="AE29" s="39"/>
      <c r="AF29" s="39"/>
      <c r="AG29" s="39"/>
    </row>
    <row r="30" spans="1:33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82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83"/>
      <c r="Z30" s="89"/>
      <c r="AA30" s="89"/>
      <c r="AB30" s="94"/>
      <c r="AC30" s="30"/>
    </row>
    <row r="31" spans="1:33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82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83"/>
      <c r="Z31" s="89"/>
      <c r="AA31" s="89"/>
      <c r="AB31" s="89"/>
      <c r="AC31" s="30"/>
    </row>
    <row r="32" spans="1:33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82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83"/>
      <c r="Z32" s="89"/>
      <c r="AA32" s="89"/>
      <c r="AB32" s="89"/>
      <c r="AC32" s="30"/>
    </row>
    <row r="33" spans="1:29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82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83"/>
      <c r="Z33" s="89"/>
      <c r="AA33" s="89"/>
      <c r="AB33" s="89"/>
      <c r="AC33" s="30"/>
    </row>
    <row r="34" spans="1:29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82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83"/>
      <c r="Z34" s="89"/>
      <c r="AA34" s="89"/>
      <c r="AB34" s="89"/>
      <c r="AC34" s="30"/>
    </row>
    <row r="35" spans="1:29" ht="18" customHeight="1" thickBot="1">
      <c r="A35" s="85"/>
      <c r="B35" s="86"/>
      <c r="C35" s="86"/>
      <c r="D35" s="86"/>
      <c r="E35" s="86"/>
      <c r="F35" s="86">
        <f t="shared" si="0"/>
        <v>0</v>
      </c>
      <c r="G35" s="86">
        <f t="shared" si="1"/>
        <v>0</v>
      </c>
      <c r="H35" s="87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8"/>
      <c r="Z35" s="89"/>
      <c r="AA35" s="89"/>
      <c r="AB35" s="89"/>
      <c r="AC35" s="30"/>
    </row>
    <row r="36" spans="1:29" ht="18" customHeight="1">
      <c r="A36" s="60" t="s">
        <v>62</v>
      </c>
      <c r="B36" s="61"/>
      <c r="C36" s="61"/>
      <c r="D36" s="61"/>
      <c r="E36" s="161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Q36" s="46"/>
      <c r="Z36" s="30"/>
    </row>
    <row r="37" spans="1:29" ht="18" customHeight="1">
      <c r="A37" s="124" t="s">
        <v>30</v>
      </c>
      <c r="B37" s="125"/>
      <c r="C37" s="43" t="s">
        <v>20</v>
      </c>
      <c r="D37" s="43" t="s">
        <v>31</v>
      </c>
      <c r="E37" s="161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Q37" s="46"/>
      <c r="Z37" s="30"/>
    </row>
    <row r="38" spans="1:29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161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  <c r="Q38" s="46"/>
    </row>
    <row r="39" spans="1:29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161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  <c r="Q39" s="46"/>
    </row>
    <row r="40" spans="1:29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161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  <c r="Q40" s="46"/>
    </row>
    <row r="41" spans="1:29" ht="18" customHeight="1">
      <c r="A41" s="49" t="s">
        <v>7</v>
      </c>
      <c r="B41" s="14"/>
      <c r="C41" s="45">
        <f t="shared" si="6"/>
        <v>0</v>
      </c>
      <c r="D41" s="45">
        <f t="shared" si="7"/>
        <v>0</v>
      </c>
      <c r="E41" s="161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  <c r="Q41" s="46"/>
    </row>
    <row r="42" spans="1:29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161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  <c r="Q42" s="46"/>
    </row>
    <row r="43" spans="1:29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161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29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161"/>
      <c r="F44" s="161"/>
      <c r="G44" s="162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29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161"/>
      <c r="F45" s="161"/>
      <c r="G45" s="162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29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161"/>
      <c r="F46" s="161"/>
      <c r="G46" s="162"/>
      <c r="H46" s="46"/>
      <c r="I46" s="46"/>
      <c r="J46" s="46"/>
      <c r="K46" s="46"/>
      <c r="L46" s="46"/>
      <c r="M46" s="46"/>
      <c r="N46" s="46"/>
      <c r="O46" s="46"/>
      <c r="P46" s="46"/>
      <c r="Q46" s="46"/>
      <c r="Z46" s="32"/>
    </row>
    <row r="47" spans="1:29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161"/>
      <c r="F47" s="161"/>
      <c r="G47" s="162"/>
    </row>
    <row r="48" spans="1:29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161"/>
      <c r="F48" s="161"/>
      <c r="G48" s="162"/>
    </row>
    <row r="49" spans="1:7" ht="18" customHeight="1">
      <c r="A49" s="115" t="s">
        <v>37</v>
      </c>
      <c r="B49" s="116"/>
      <c r="C49" s="36">
        <f>SUM(C38:C48)</f>
        <v>0</v>
      </c>
      <c r="D49" s="36">
        <f>SUM(D38:D48)</f>
        <v>0</v>
      </c>
      <c r="E49" s="163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1:Y2"/>
    <mergeCell ref="E36:G49"/>
    <mergeCell ref="A37:B37"/>
    <mergeCell ref="A49:B49"/>
    <mergeCell ref="A50:G50"/>
    <mergeCell ref="A3:B3"/>
    <mergeCell ref="C3:E3"/>
    <mergeCell ref="F3:Y3"/>
  </mergeCells>
  <phoneticPr fontId="1" type="noConversion"/>
  <dataValidations count="4">
    <dataValidation type="list" allowBlank="1" showInputMessage="1" showErrorMessage="1" sqref="AB294" xr:uid="{F2AF69CA-9AAC-4E79-B66E-5BB954AFED3A}">
      <formula1>$AB$294:$AB$295</formula1>
    </dataValidation>
    <dataValidation type="list" allowBlank="1" showInputMessage="1" showErrorMessage="1" sqref="B6:B35" xr:uid="{35D5A0A7-F6EE-4434-8325-D6D2DCBB48A7}">
      <formula1>$A$38:$A$47</formula1>
    </dataValidation>
    <dataValidation type="list" allowBlank="1" showInputMessage="1" showErrorMessage="1" sqref="H6:Y35" xr:uid="{C218D2B6-FEDE-46E8-8309-E3361E0DD9AC}">
      <formula1>"1, 0.5,0"</formula1>
    </dataValidation>
    <dataValidation type="list" allowBlank="1" showInputMessage="1" showErrorMessage="1" sqref="D6:D35" xr:uid="{780CC01D-4C24-4130-A38A-F962590EA502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F2D4C2-B501-463F-94F0-58B7592701B4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6B20-475B-4304-8091-45920A39E273}">
  <dimension ref="A1:AI50"/>
  <sheetViews>
    <sheetView zoomScale="102" zoomScaleNormal="102" workbookViewId="0">
      <pane xSplit="7" ySplit="3" topLeftCell="H4" activePane="bottomRight" state="frozen"/>
      <selection activeCell="K37" sqref="K37:M39"/>
      <selection pane="topRight" activeCell="K37" sqref="K37:M39"/>
      <selection pane="bottomLeft" activeCell="K37" sqref="K37:M39"/>
      <selection pane="bottomRight" activeCell="K37" sqref="K37:M39"/>
    </sheetView>
  </sheetViews>
  <sheetFormatPr defaultColWidth="9" defaultRowHeight="15"/>
  <cols>
    <col min="1" max="1" width="10.875" style="28" customWidth="1"/>
    <col min="2" max="2" width="14.125" style="28" customWidth="1"/>
    <col min="3" max="7" width="8.625" style="28" customWidth="1"/>
    <col min="8" max="28" width="9.75" style="28" customWidth="1"/>
    <col min="29" max="31" width="9" style="28"/>
    <col min="32" max="32" width="9" style="28" customWidth="1"/>
    <col min="33" max="16384" width="9" style="28"/>
  </cols>
  <sheetData>
    <row r="1" spans="1:35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65"/>
      <c r="AB1" s="89"/>
    </row>
    <row r="2" spans="1:3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89"/>
    </row>
    <row r="3" spans="1:35">
      <c r="A3" s="169" t="s">
        <v>300</v>
      </c>
      <c r="B3" s="170"/>
      <c r="C3" s="171">
        <f>COUNTA(H5:AA5)</f>
        <v>20</v>
      </c>
      <c r="D3" s="171"/>
      <c r="E3" s="171"/>
      <c r="F3" s="156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72"/>
      <c r="AB3" s="89"/>
    </row>
    <row r="4" spans="1:35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3"/>
      <c r="AB4" s="89"/>
      <c r="AE4" s="46"/>
      <c r="AF4" s="46"/>
      <c r="AG4" s="46"/>
      <c r="AH4" s="46"/>
    </row>
    <row r="5" spans="1:35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238</v>
      </c>
      <c r="I5" s="68" t="s">
        <v>239</v>
      </c>
      <c r="J5" s="68" t="s">
        <v>247</v>
      </c>
      <c r="K5" s="68" t="s">
        <v>240</v>
      </c>
      <c r="L5" s="68" t="s">
        <v>241</v>
      </c>
      <c r="M5" s="68" t="s">
        <v>242</v>
      </c>
      <c r="N5" s="68" t="s">
        <v>248</v>
      </c>
      <c r="O5" s="68" t="s">
        <v>243</v>
      </c>
      <c r="P5" s="68" t="s">
        <v>244</v>
      </c>
      <c r="Q5" s="68" t="s">
        <v>245</v>
      </c>
      <c r="R5" s="68" t="s">
        <v>246</v>
      </c>
      <c r="S5" s="68" t="s">
        <v>249</v>
      </c>
      <c r="T5" s="68" t="s">
        <v>250</v>
      </c>
      <c r="U5" s="68" t="s">
        <v>251</v>
      </c>
      <c r="V5" s="68" t="s">
        <v>252</v>
      </c>
      <c r="W5" s="68" t="s">
        <v>253</v>
      </c>
      <c r="X5" s="68" t="s">
        <v>254</v>
      </c>
      <c r="Y5" s="68" t="s">
        <v>255</v>
      </c>
      <c r="Z5" s="68" t="s">
        <v>256</v>
      </c>
      <c r="AA5" s="69" t="s">
        <v>257</v>
      </c>
      <c r="AB5" s="89"/>
      <c r="AD5" s="40"/>
      <c r="AE5" s="47"/>
      <c r="AF5" s="47"/>
      <c r="AG5" s="47"/>
      <c r="AH5" s="46"/>
      <c r="AI5" s="39"/>
    </row>
    <row r="6" spans="1:35" ht="18" customHeight="1">
      <c r="A6" s="77" t="s">
        <v>48</v>
      </c>
      <c r="B6" s="78"/>
      <c r="C6" s="78"/>
      <c r="D6" s="78"/>
      <c r="E6" s="78"/>
      <c r="F6" s="78">
        <f>G6/$C$3</f>
        <v>0</v>
      </c>
      <c r="G6" s="78">
        <f>SUM(H6:AA6)</f>
        <v>0</v>
      </c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1"/>
      <c r="AB6" s="89"/>
      <c r="AD6" s="41"/>
      <c r="AE6" s="48"/>
      <c r="AF6" s="48"/>
      <c r="AG6" s="47"/>
      <c r="AH6" s="46"/>
      <c r="AI6" s="39"/>
    </row>
    <row r="7" spans="1:35" ht="18" customHeight="1">
      <c r="A7" s="77" t="s">
        <v>55</v>
      </c>
      <c r="B7" s="78"/>
      <c r="C7" s="78"/>
      <c r="D7" s="78"/>
      <c r="E7" s="78"/>
      <c r="F7" s="78">
        <f t="shared" ref="F7:F35" si="0">G7/$C$3</f>
        <v>0</v>
      </c>
      <c r="G7" s="78">
        <f t="shared" ref="G7:G35" si="1">SUM(H7:AA7)</f>
        <v>0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83"/>
      <c r="AB7" s="89"/>
      <c r="AD7" s="41"/>
      <c r="AE7" s="48"/>
      <c r="AF7" s="48"/>
      <c r="AG7" s="47"/>
      <c r="AH7" s="46"/>
      <c r="AI7" s="39"/>
    </row>
    <row r="8" spans="1:35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si="1"/>
        <v>0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83"/>
      <c r="AB8" s="89"/>
      <c r="AD8" s="41"/>
      <c r="AE8" s="48"/>
      <c r="AF8" s="48"/>
      <c r="AG8" s="47"/>
      <c r="AH8" s="46" t="s">
        <v>61</v>
      </c>
      <c r="AI8" s="39"/>
    </row>
    <row r="9" spans="1:35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83"/>
      <c r="AB9" s="89"/>
      <c r="AD9" s="41"/>
      <c r="AE9" s="48"/>
      <c r="AF9" s="48"/>
      <c r="AG9" s="47"/>
      <c r="AH9" s="46"/>
      <c r="AI9" s="39"/>
    </row>
    <row r="10" spans="1:35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83"/>
      <c r="AB10" s="89"/>
      <c r="AD10" s="41"/>
      <c r="AE10" s="48"/>
      <c r="AF10" s="48"/>
      <c r="AG10" s="47"/>
      <c r="AH10" s="46"/>
      <c r="AI10" s="39"/>
    </row>
    <row r="11" spans="1:35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83"/>
      <c r="AB11" s="89"/>
      <c r="AD11" s="41"/>
      <c r="AE11" s="48"/>
      <c r="AF11" s="48"/>
      <c r="AG11" s="47"/>
      <c r="AH11" s="46"/>
      <c r="AI11" s="39"/>
    </row>
    <row r="12" spans="1:35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83"/>
      <c r="AB12" s="89"/>
      <c r="AD12" s="41"/>
      <c r="AE12" s="48"/>
      <c r="AF12" s="48"/>
      <c r="AG12" s="47"/>
      <c r="AH12" s="46"/>
      <c r="AI12" s="39"/>
    </row>
    <row r="13" spans="1:35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83"/>
      <c r="AB13" s="89"/>
      <c r="AD13" s="41"/>
      <c r="AE13" s="48"/>
      <c r="AF13" s="48"/>
      <c r="AG13" s="47"/>
      <c r="AH13" s="46"/>
      <c r="AI13" s="39"/>
    </row>
    <row r="14" spans="1:35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83"/>
      <c r="AB14" s="89"/>
      <c r="AD14" s="41"/>
      <c r="AE14" s="48"/>
      <c r="AF14" s="48"/>
      <c r="AG14" s="47"/>
      <c r="AH14" s="46"/>
      <c r="AI14" s="39"/>
    </row>
    <row r="15" spans="1:35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SUM(H15:AA15)</f>
        <v>0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83"/>
      <c r="AB15" s="89"/>
      <c r="AD15" s="41"/>
      <c r="AE15" s="48"/>
      <c r="AF15" s="48"/>
      <c r="AG15" s="47"/>
      <c r="AH15" s="46"/>
      <c r="AI15" s="39"/>
    </row>
    <row r="16" spans="1:35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83"/>
      <c r="AB16" s="89"/>
      <c r="AD16" s="41"/>
      <c r="AE16" s="48"/>
      <c r="AF16" s="48"/>
      <c r="AG16" s="47"/>
      <c r="AH16" s="46"/>
      <c r="AI16" s="39"/>
    </row>
    <row r="17" spans="1:35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SUM(H17:AA17)</f>
        <v>0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83"/>
      <c r="AB17" s="89"/>
      <c r="AD17" s="41"/>
      <c r="AE17" s="48"/>
      <c r="AF17" s="48"/>
      <c r="AG17" s="47"/>
      <c r="AH17" s="46"/>
      <c r="AI17" s="39"/>
    </row>
    <row r="18" spans="1:35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83"/>
      <c r="AB18" s="89"/>
      <c r="AD18" s="41"/>
      <c r="AE18" s="48"/>
      <c r="AF18" s="48"/>
      <c r="AG18" s="47"/>
      <c r="AH18" s="46"/>
      <c r="AI18" s="39"/>
    </row>
    <row r="19" spans="1:35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83"/>
      <c r="AB19" s="89"/>
      <c r="AD19" s="41"/>
      <c r="AE19" s="48"/>
      <c r="AF19" s="48"/>
      <c r="AG19" s="47"/>
      <c r="AH19" s="46"/>
      <c r="AI19" s="39"/>
    </row>
    <row r="20" spans="1:35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83"/>
      <c r="AB20" s="89"/>
      <c r="AD20" s="41"/>
      <c r="AE20" s="48"/>
      <c r="AF20" s="48"/>
      <c r="AG20" s="47"/>
      <c r="AH20" s="46"/>
      <c r="AI20" s="39"/>
    </row>
    <row r="21" spans="1:35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83"/>
      <c r="AB21" s="89"/>
      <c r="AD21" s="41"/>
      <c r="AE21" s="48"/>
      <c r="AF21" s="48"/>
      <c r="AG21" s="47"/>
      <c r="AH21" s="46"/>
      <c r="AI21" s="39"/>
    </row>
    <row r="22" spans="1:35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83"/>
      <c r="AB22" s="89"/>
      <c r="AD22" s="41"/>
      <c r="AE22" s="48"/>
      <c r="AF22" s="48"/>
      <c r="AG22" s="48"/>
      <c r="AH22" s="46"/>
      <c r="AI22" s="39"/>
    </row>
    <row r="23" spans="1:35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83"/>
      <c r="AB23" s="89"/>
      <c r="AD23" s="41"/>
      <c r="AE23" s="48"/>
      <c r="AF23" s="48"/>
      <c r="AG23" s="48"/>
      <c r="AH23" s="46"/>
      <c r="AI23" s="39"/>
    </row>
    <row r="24" spans="1:35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83"/>
      <c r="AB24" s="89"/>
      <c r="AD24" s="41"/>
      <c r="AE24" s="48"/>
      <c r="AF24" s="48"/>
      <c r="AG24" s="48"/>
      <c r="AH24" s="46"/>
      <c r="AI24" s="39"/>
    </row>
    <row r="25" spans="1:35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83"/>
      <c r="AB25" s="89"/>
      <c r="AD25" s="41"/>
      <c r="AE25" s="48"/>
      <c r="AF25" s="48"/>
      <c r="AG25" s="48"/>
      <c r="AH25" s="46"/>
      <c r="AI25" s="39"/>
    </row>
    <row r="26" spans="1:35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83"/>
      <c r="AB26" s="89"/>
      <c r="AD26" s="39"/>
      <c r="AE26" s="39"/>
      <c r="AF26" s="39"/>
      <c r="AG26" s="39"/>
      <c r="AH26" s="39"/>
      <c r="AI26" s="39"/>
    </row>
    <row r="27" spans="1:35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83"/>
      <c r="AB27" s="89"/>
      <c r="AD27" s="39"/>
      <c r="AE27" s="39"/>
      <c r="AF27" s="39"/>
      <c r="AG27" s="39"/>
      <c r="AH27" s="39"/>
      <c r="AI27" s="39"/>
    </row>
    <row r="28" spans="1:35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83"/>
      <c r="AB28" s="89"/>
      <c r="AD28" s="42"/>
      <c r="AE28" s="41"/>
      <c r="AF28" s="39"/>
      <c r="AG28" s="39"/>
      <c r="AH28" s="39"/>
      <c r="AI28" s="39"/>
    </row>
    <row r="29" spans="1:35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83"/>
      <c r="AB29" s="89"/>
      <c r="AD29" s="42"/>
      <c r="AE29" s="41"/>
      <c r="AF29" s="39"/>
      <c r="AG29" s="39"/>
      <c r="AH29" s="39"/>
      <c r="AI29" s="39"/>
    </row>
    <row r="30" spans="1:35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83"/>
      <c r="AB30" s="89"/>
      <c r="AD30" s="34"/>
      <c r="AE30" s="30"/>
    </row>
    <row r="31" spans="1:35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83"/>
      <c r="AB31" s="89"/>
      <c r="AE31" s="30"/>
    </row>
    <row r="32" spans="1:35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83"/>
      <c r="AB32" s="89"/>
      <c r="AE32" s="30"/>
    </row>
    <row r="33" spans="1:31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83"/>
      <c r="AB33" s="89"/>
      <c r="AE33" s="30"/>
    </row>
    <row r="34" spans="1:31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83"/>
      <c r="AB34" s="89"/>
      <c r="AE34" s="30"/>
    </row>
    <row r="35" spans="1:31" ht="18" customHeight="1" thickBot="1">
      <c r="A35" s="85"/>
      <c r="B35" s="86"/>
      <c r="C35" s="86"/>
      <c r="D35" s="86"/>
      <c r="E35" s="86"/>
      <c r="F35" s="86">
        <f t="shared" si="0"/>
        <v>0</v>
      </c>
      <c r="G35" s="86">
        <f t="shared" si="1"/>
        <v>0</v>
      </c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8"/>
      <c r="AB35" s="89"/>
      <c r="AE35" s="30"/>
    </row>
    <row r="36" spans="1:31" ht="18" customHeight="1">
      <c r="A36" s="60" t="s">
        <v>62</v>
      </c>
      <c r="B36" s="61"/>
      <c r="C36" s="61"/>
      <c r="D36" s="61"/>
      <c r="E36" s="161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AD36" s="30"/>
    </row>
    <row r="37" spans="1:31" ht="18" customHeight="1">
      <c r="A37" s="124" t="s">
        <v>30</v>
      </c>
      <c r="B37" s="125"/>
      <c r="C37" s="43" t="s">
        <v>20</v>
      </c>
      <c r="D37" s="43" t="s">
        <v>31</v>
      </c>
      <c r="E37" s="161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AD37" s="30"/>
    </row>
    <row r="38" spans="1:31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161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</row>
    <row r="39" spans="1:31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161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</row>
    <row r="40" spans="1:31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161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</row>
    <row r="41" spans="1:31" ht="18" customHeight="1">
      <c r="A41" s="49" t="s">
        <v>7</v>
      </c>
      <c r="B41" s="14"/>
      <c r="C41" s="45">
        <f t="shared" si="6"/>
        <v>0</v>
      </c>
      <c r="D41" s="45">
        <f t="shared" si="7"/>
        <v>0</v>
      </c>
      <c r="E41" s="161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</row>
    <row r="42" spans="1:31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161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</row>
    <row r="43" spans="1:31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161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31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161"/>
      <c r="F44" s="161"/>
      <c r="G44" s="162"/>
      <c r="H44" s="46"/>
      <c r="I44" s="46"/>
      <c r="J44" s="46"/>
      <c r="K44" s="46"/>
      <c r="L44" s="46"/>
      <c r="M44" s="46"/>
      <c r="N44" s="46"/>
    </row>
    <row r="45" spans="1:31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161"/>
      <c r="F45" s="161"/>
      <c r="G45" s="162"/>
      <c r="H45" s="46"/>
      <c r="I45" s="46"/>
      <c r="J45" s="46"/>
      <c r="K45" s="46"/>
      <c r="L45" s="46"/>
      <c r="M45" s="46"/>
      <c r="N45" s="46"/>
    </row>
    <row r="46" spans="1:31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161"/>
      <c r="F46" s="161"/>
      <c r="G46" s="162"/>
      <c r="H46" s="46"/>
      <c r="I46" s="46"/>
      <c r="J46" s="46"/>
      <c r="K46" s="46"/>
      <c r="L46" s="46"/>
      <c r="M46" s="46"/>
      <c r="N46" s="46"/>
      <c r="AB46" s="32"/>
    </row>
    <row r="47" spans="1:31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161"/>
      <c r="F47" s="161"/>
      <c r="G47" s="162"/>
    </row>
    <row r="48" spans="1:31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161"/>
      <c r="F48" s="161"/>
      <c r="G48" s="162"/>
    </row>
    <row r="49" spans="1:7" ht="18" customHeight="1">
      <c r="A49" s="115" t="s">
        <v>37</v>
      </c>
      <c r="B49" s="116"/>
      <c r="C49" s="36">
        <f>SUM(C38:C48)</f>
        <v>0</v>
      </c>
      <c r="D49" s="36">
        <f>SUM(D38:D48)</f>
        <v>0</v>
      </c>
      <c r="E49" s="163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50:G50"/>
    <mergeCell ref="A3:B3"/>
    <mergeCell ref="C3:E3"/>
    <mergeCell ref="F3:AA3"/>
    <mergeCell ref="A1:AA2"/>
    <mergeCell ref="E36:G49"/>
    <mergeCell ref="A37:B37"/>
    <mergeCell ref="A49:B49"/>
  </mergeCells>
  <phoneticPr fontId="1" type="noConversion"/>
  <dataValidations count="4">
    <dataValidation type="list" allowBlank="1" showInputMessage="1" showErrorMessage="1" sqref="AD294" xr:uid="{0CF5AF3F-A9B9-46D3-BAFC-8448CEC34416}">
      <formula1>$AD$294:$AD$295</formula1>
    </dataValidation>
    <dataValidation type="list" allowBlank="1" showInputMessage="1" showErrorMessage="1" sqref="B6:B35" xr:uid="{CF1BF470-49B3-44DC-AFF3-F18F2DED810A}">
      <formula1>$A$38:$A$47</formula1>
    </dataValidation>
    <dataValidation type="list" allowBlank="1" showInputMessage="1" showErrorMessage="1" sqref="H6:AA35" xr:uid="{5BEA109F-762F-46BC-859B-8D99ED662FBB}">
      <formula1>"1, 0.5,0"</formula1>
    </dataValidation>
    <dataValidation type="list" allowBlank="1" showInputMessage="1" showErrorMessage="1" sqref="D6:D35" xr:uid="{5A26C1B3-CDC4-4FB3-8631-E5E13087E32E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F20B53-609E-4700-95D8-9D36197F0848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B4D7-BDFC-489A-9EBA-44A28D9197D1}">
  <dimension ref="A1:AJ50"/>
  <sheetViews>
    <sheetView zoomScale="102" zoomScaleNormal="102" workbookViewId="0">
      <pane xSplit="7" ySplit="3" topLeftCell="H4" activePane="bottomRight" state="frozen"/>
      <selection activeCell="K37" sqref="K37:M39"/>
      <selection pane="topRight" activeCell="K37" sqref="K37:M39"/>
      <selection pane="bottomLeft" activeCell="K37" sqref="K37:M39"/>
      <selection pane="bottomRight" activeCell="K37" sqref="K37:M39"/>
    </sheetView>
  </sheetViews>
  <sheetFormatPr defaultColWidth="9" defaultRowHeight="15"/>
  <cols>
    <col min="1" max="1" width="10.875" style="28" customWidth="1"/>
    <col min="2" max="2" width="14.125" style="28" customWidth="1"/>
    <col min="3" max="7" width="8.625" style="28" customWidth="1"/>
    <col min="8" max="28" width="9.75" style="28" customWidth="1"/>
    <col min="29" max="32" width="9" style="28"/>
    <col min="33" max="33" width="9" style="28" customWidth="1"/>
    <col min="34" max="16384" width="9" style="28"/>
  </cols>
  <sheetData>
    <row r="1" spans="1:36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65"/>
    </row>
    <row r="2" spans="1:36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8"/>
    </row>
    <row r="3" spans="1:36">
      <c r="A3" s="170" t="s">
        <v>300</v>
      </c>
      <c r="B3" s="170"/>
      <c r="C3" s="171">
        <f>COUNTA(H5:AB5)</f>
        <v>21</v>
      </c>
      <c r="D3" s="171"/>
      <c r="E3" s="171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</row>
    <row r="4" spans="1:36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3"/>
      <c r="AF4" s="46"/>
      <c r="AG4" s="46"/>
      <c r="AH4" s="46"/>
      <c r="AI4" s="46"/>
    </row>
    <row r="5" spans="1:36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258</v>
      </c>
      <c r="I5" s="68" t="s">
        <v>259</v>
      </c>
      <c r="J5" s="68" t="s">
        <v>260</v>
      </c>
      <c r="K5" s="68" t="s">
        <v>261</v>
      </c>
      <c r="L5" s="68" t="s">
        <v>262</v>
      </c>
      <c r="M5" s="68" t="s">
        <v>263</v>
      </c>
      <c r="N5" s="68" t="s">
        <v>264</v>
      </c>
      <c r="O5" s="68" t="s">
        <v>265</v>
      </c>
      <c r="P5" s="68" t="s">
        <v>266</v>
      </c>
      <c r="Q5" s="68" t="s">
        <v>267</v>
      </c>
      <c r="R5" s="68" t="s">
        <v>268</v>
      </c>
      <c r="S5" s="68" t="s">
        <v>273</v>
      </c>
      <c r="T5" s="68" t="s">
        <v>269</v>
      </c>
      <c r="U5" s="68" t="s">
        <v>270</v>
      </c>
      <c r="V5" s="68" t="s">
        <v>271</v>
      </c>
      <c r="W5" s="68" t="s">
        <v>272</v>
      </c>
      <c r="X5" s="68" t="s">
        <v>274</v>
      </c>
      <c r="Y5" s="68" t="s">
        <v>275</v>
      </c>
      <c r="Z5" s="68" t="s">
        <v>276</v>
      </c>
      <c r="AA5" s="68" t="s">
        <v>277</v>
      </c>
      <c r="AB5" s="69" t="s">
        <v>278</v>
      </c>
      <c r="AE5" s="40"/>
      <c r="AF5" s="47"/>
      <c r="AG5" s="47"/>
      <c r="AH5" s="47"/>
      <c r="AI5" s="46"/>
      <c r="AJ5" s="39"/>
    </row>
    <row r="6" spans="1:36" ht="18" customHeight="1">
      <c r="A6" s="77" t="s">
        <v>48</v>
      </c>
      <c r="B6" s="78"/>
      <c r="C6" s="78"/>
      <c r="D6" s="78"/>
      <c r="E6" s="78"/>
      <c r="F6" s="78">
        <f>G6/$C$3</f>
        <v>0</v>
      </c>
      <c r="G6" s="78">
        <f>SUM(H6:AB6)</f>
        <v>0</v>
      </c>
      <c r="H6" s="79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1"/>
      <c r="AE6" s="41"/>
      <c r="AF6" s="48"/>
      <c r="AG6" s="48"/>
      <c r="AH6" s="47"/>
      <c r="AI6" s="46"/>
      <c r="AJ6" s="39"/>
    </row>
    <row r="7" spans="1:36" ht="18" customHeight="1">
      <c r="A7" s="77" t="s">
        <v>55</v>
      </c>
      <c r="B7" s="78"/>
      <c r="C7" s="78"/>
      <c r="D7" s="78"/>
      <c r="E7" s="78"/>
      <c r="F7" s="78">
        <f t="shared" ref="F7:F35" si="0">G7/$C$3</f>
        <v>0</v>
      </c>
      <c r="G7" s="78">
        <f t="shared" ref="G7:G35" si="1">SUM(H7:AB7)</f>
        <v>0</v>
      </c>
      <c r="H7" s="82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83"/>
      <c r="AE7" s="41"/>
      <c r="AF7" s="48"/>
      <c r="AG7" s="48"/>
      <c r="AH7" s="47"/>
      <c r="AI7" s="46"/>
      <c r="AJ7" s="39"/>
    </row>
    <row r="8" spans="1:36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si="1"/>
        <v>0</v>
      </c>
      <c r="H8" s="82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83"/>
      <c r="AE8" s="41"/>
      <c r="AF8" s="48"/>
      <c r="AG8" s="48"/>
      <c r="AH8" s="47"/>
      <c r="AI8" s="46" t="s">
        <v>61</v>
      </c>
      <c r="AJ8" s="39"/>
    </row>
    <row r="9" spans="1:36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82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83"/>
      <c r="AE9" s="41"/>
      <c r="AF9" s="48"/>
      <c r="AG9" s="48"/>
      <c r="AH9" s="47"/>
      <c r="AI9" s="46"/>
      <c r="AJ9" s="39"/>
    </row>
    <row r="10" spans="1:36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82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83"/>
      <c r="AE10" s="41"/>
      <c r="AF10" s="48"/>
      <c r="AG10" s="48"/>
      <c r="AH10" s="47"/>
      <c r="AI10" s="46"/>
      <c r="AJ10" s="39"/>
    </row>
    <row r="11" spans="1:36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82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83"/>
      <c r="AE11" s="41"/>
      <c r="AF11" s="48"/>
      <c r="AG11" s="48"/>
      <c r="AH11" s="47"/>
      <c r="AI11" s="46"/>
      <c r="AJ11" s="39"/>
    </row>
    <row r="12" spans="1:36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82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83"/>
      <c r="AE12" s="41"/>
      <c r="AF12" s="48"/>
      <c r="AG12" s="48"/>
      <c r="AH12" s="47"/>
      <c r="AI12" s="46"/>
      <c r="AJ12" s="39"/>
    </row>
    <row r="13" spans="1:36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82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83"/>
      <c r="AE13" s="41"/>
      <c r="AF13" s="48"/>
      <c r="AG13" s="48"/>
      <c r="AH13" s="47"/>
      <c r="AI13" s="46"/>
      <c r="AJ13" s="39"/>
    </row>
    <row r="14" spans="1:36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82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83"/>
      <c r="AE14" s="41"/>
      <c r="AF14" s="48"/>
      <c r="AG14" s="48"/>
      <c r="AH14" s="47"/>
      <c r="AI14" s="46"/>
      <c r="AJ14" s="39"/>
    </row>
    <row r="15" spans="1:36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SUM(H15:AB15)</f>
        <v>0</v>
      </c>
      <c r="H15" s="82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83"/>
      <c r="AE15" s="41"/>
      <c r="AF15" s="48"/>
      <c r="AG15" s="48"/>
      <c r="AH15" s="47"/>
      <c r="AI15" s="46"/>
      <c r="AJ15" s="39"/>
    </row>
    <row r="16" spans="1:36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82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83"/>
      <c r="AE16" s="41"/>
      <c r="AF16" s="48"/>
      <c r="AG16" s="48"/>
      <c r="AH16" s="47"/>
      <c r="AI16" s="46"/>
      <c r="AJ16" s="39"/>
    </row>
    <row r="17" spans="1:36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SUM(H17:AB17)</f>
        <v>0</v>
      </c>
      <c r="H17" s="82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83"/>
      <c r="AE17" s="41"/>
      <c r="AF17" s="48"/>
      <c r="AG17" s="48"/>
      <c r="AH17" s="47"/>
      <c r="AI17" s="46"/>
      <c r="AJ17" s="39"/>
    </row>
    <row r="18" spans="1:36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82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83"/>
      <c r="AE18" s="41"/>
      <c r="AF18" s="48"/>
      <c r="AG18" s="48"/>
      <c r="AH18" s="47"/>
      <c r="AI18" s="46"/>
      <c r="AJ18" s="39"/>
    </row>
    <row r="19" spans="1:36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8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83"/>
      <c r="AE19" s="41"/>
      <c r="AF19" s="48"/>
      <c r="AG19" s="48"/>
      <c r="AH19" s="47"/>
      <c r="AI19" s="46"/>
      <c r="AJ19" s="39"/>
    </row>
    <row r="20" spans="1:36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82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83"/>
      <c r="AE20" s="41"/>
      <c r="AF20" s="48"/>
      <c r="AG20" s="48"/>
      <c r="AH20" s="47"/>
      <c r="AI20" s="46"/>
      <c r="AJ20" s="39"/>
    </row>
    <row r="21" spans="1:36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8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83"/>
      <c r="AE21" s="41"/>
      <c r="AF21" s="48"/>
      <c r="AG21" s="48"/>
      <c r="AH21" s="47"/>
      <c r="AI21" s="46"/>
      <c r="AJ21" s="39"/>
    </row>
    <row r="22" spans="1:36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82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83"/>
      <c r="AE22" s="41"/>
      <c r="AF22" s="48"/>
      <c r="AG22" s="48"/>
      <c r="AH22" s="48"/>
      <c r="AI22" s="46"/>
      <c r="AJ22" s="39"/>
    </row>
    <row r="23" spans="1:36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82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83"/>
      <c r="AE23" s="41"/>
      <c r="AF23" s="48"/>
      <c r="AG23" s="48"/>
      <c r="AH23" s="48"/>
      <c r="AI23" s="46"/>
      <c r="AJ23" s="39"/>
    </row>
    <row r="24" spans="1:36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82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83"/>
      <c r="AE24" s="41"/>
      <c r="AF24" s="48"/>
      <c r="AG24" s="48"/>
      <c r="AH24" s="48"/>
      <c r="AI24" s="46"/>
      <c r="AJ24" s="39"/>
    </row>
    <row r="25" spans="1:36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82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83"/>
      <c r="AE25" s="41"/>
      <c r="AF25" s="48"/>
      <c r="AG25" s="48"/>
      <c r="AH25" s="48"/>
      <c r="AI25" s="46"/>
      <c r="AJ25" s="39"/>
    </row>
    <row r="26" spans="1:36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82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83"/>
      <c r="AE26" s="39"/>
      <c r="AF26" s="39"/>
      <c r="AG26" s="39"/>
      <c r="AH26" s="39"/>
      <c r="AI26" s="39"/>
      <c r="AJ26" s="39"/>
    </row>
    <row r="27" spans="1:36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82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83"/>
      <c r="AE27" s="39"/>
      <c r="AF27" s="39"/>
      <c r="AG27" s="39"/>
      <c r="AH27" s="39"/>
      <c r="AI27" s="39"/>
      <c r="AJ27" s="39"/>
    </row>
    <row r="28" spans="1:36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8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83"/>
      <c r="AE28" s="42"/>
      <c r="AF28" s="41"/>
      <c r="AG28" s="39"/>
      <c r="AH28" s="39"/>
      <c r="AI28" s="39"/>
      <c r="AJ28" s="39"/>
    </row>
    <row r="29" spans="1:36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82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83"/>
      <c r="AE29" s="42"/>
      <c r="AF29" s="41"/>
      <c r="AG29" s="39"/>
      <c r="AH29" s="39"/>
      <c r="AI29" s="39"/>
      <c r="AJ29" s="39"/>
    </row>
    <row r="30" spans="1:36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82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83"/>
      <c r="AE30" s="34"/>
      <c r="AF30" s="30"/>
    </row>
    <row r="31" spans="1:36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82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83"/>
      <c r="AF31" s="30"/>
    </row>
    <row r="32" spans="1:36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82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83"/>
      <c r="AF32" s="30"/>
    </row>
    <row r="33" spans="1:32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82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83"/>
      <c r="AF33" s="30"/>
    </row>
    <row r="34" spans="1:32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82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83"/>
      <c r="AF34" s="30"/>
    </row>
    <row r="35" spans="1:32" ht="18" customHeight="1" thickBot="1">
      <c r="A35" s="85"/>
      <c r="B35" s="86"/>
      <c r="C35" s="86"/>
      <c r="D35" s="86"/>
      <c r="E35" s="86"/>
      <c r="F35" s="86">
        <f t="shared" si="0"/>
        <v>0</v>
      </c>
      <c r="G35" s="86">
        <f t="shared" si="1"/>
        <v>0</v>
      </c>
      <c r="H35" s="87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8"/>
      <c r="AF35" s="30"/>
    </row>
    <row r="36" spans="1:32" ht="18" customHeight="1">
      <c r="A36" s="60" t="s">
        <v>62</v>
      </c>
      <c r="B36" s="61"/>
      <c r="C36" s="61"/>
      <c r="D36" s="61"/>
      <c r="E36" s="161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Q36" s="46"/>
      <c r="AC36" s="30"/>
    </row>
    <row r="37" spans="1:32" ht="18" customHeight="1">
      <c r="A37" s="124" t="s">
        <v>30</v>
      </c>
      <c r="B37" s="125"/>
      <c r="C37" s="43" t="s">
        <v>20</v>
      </c>
      <c r="D37" s="43" t="s">
        <v>31</v>
      </c>
      <c r="E37" s="161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Q37" s="46"/>
      <c r="AC37" s="30"/>
    </row>
    <row r="38" spans="1:32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161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  <c r="Q38" s="46"/>
    </row>
    <row r="39" spans="1:32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161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  <c r="Q39" s="46"/>
    </row>
    <row r="40" spans="1:32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161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  <c r="Q40" s="46"/>
    </row>
    <row r="41" spans="1:32" ht="18" customHeight="1">
      <c r="A41" s="49" t="s">
        <v>7</v>
      </c>
      <c r="B41" s="14"/>
      <c r="C41" s="45">
        <f t="shared" si="6"/>
        <v>0</v>
      </c>
      <c r="D41" s="45">
        <f t="shared" si="7"/>
        <v>0</v>
      </c>
      <c r="E41" s="161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  <c r="Q41" s="46"/>
    </row>
    <row r="42" spans="1:32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161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  <c r="Q42" s="46"/>
    </row>
    <row r="43" spans="1:32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161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32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161"/>
      <c r="F44" s="161"/>
      <c r="G44" s="162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32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161"/>
      <c r="F45" s="161"/>
      <c r="G45" s="162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32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161"/>
      <c r="F46" s="161"/>
      <c r="G46" s="162"/>
      <c r="H46" s="46"/>
      <c r="I46" s="46"/>
      <c r="J46" s="46"/>
      <c r="K46" s="46"/>
      <c r="L46" s="46"/>
      <c r="M46" s="46"/>
      <c r="N46" s="46"/>
      <c r="O46" s="46"/>
      <c r="P46" s="46"/>
      <c r="Q46" s="46"/>
      <c r="AC46" s="32"/>
    </row>
    <row r="47" spans="1:32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161"/>
      <c r="F47" s="161"/>
      <c r="G47" s="162"/>
    </row>
    <row r="48" spans="1:32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161"/>
      <c r="F48" s="161"/>
      <c r="G48" s="162"/>
    </row>
    <row r="49" spans="1:7" ht="18" customHeight="1">
      <c r="A49" s="115" t="s">
        <v>37</v>
      </c>
      <c r="B49" s="116"/>
      <c r="C49" s="36">
        <f>SUM(C38:C48)</f>
        <v>0</v>
      </c>
      <c r="D49" s="36">
        <f>SUM(D38:D48)</f>
        <v>0</v>
      </c>
      <c r="E49" s="163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1:AB2"/>
    <mergeCell ref="E36:G49"/>
    <mergeCell ref="A37:B37"/>
    <mergeCell ref="A49:B49"/>
    <mergeCell ref="A50:G50"/>
    <mergeCell ref="A3:B3"/>
    <mergeCell ref="C3:E3"/>
    <mergeCell ref="F3:AB3"/>
  </mergeCells>
  <phoneticPr fontId="1" type="noConversion"/>
  <dataValidations count="4">
    <dataValidation type="list" allowBlank="1" showInputMessage="1" showErrorMessage="1" sqref="B6:B35" xr:uid="{DDE589E4-8259-480E-ADB9-40C4731FBE15}">
      <formula1>$A$38:$A$47</formula1>
    </dataValidation>
    <dataValidation type="list" allowBlank="1" showInputMessage="1" showErrorMessage="1" sqref="AE294" xr:uid="{48C1A962-4B9B-4482-84C1-11D731DB05F7}">
      <formula1>$AE$294:$AE$295</formula1>
    </dataValidation>
    <dataValidation type="list" allowBlank="1" showInputMessage="1" showErrorMessage="1" sqref="H6:AB35" xr:uid="{566C952D-30B3-46AF-A245-60432103C75C}">
      <formula1>"1, 0.5,0"</formula1>
    </dataValidation>
    <dataValidation type="list" allowBlank="1" showInputMessage="1" showErrorMessage="1" sqref="D6:D35" xr:uid="{3987687E-E136-4F3C-92F8-D189857417CF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B2966B-22FE-4049-97FE-B62FD6C21C2C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136-C78C-459F-9FFE-B23EC4EC0590}">
  <dimension ref="A1:AJ50"/>
  <sheetViews>
    <sheetView zoomScale="102" zoomScaleNormal="102" workbookViewId="0">
      <pane xSplit="7" ySplit="3" topLeftCell="H4" activePane="bottomRight" state="frozen"/>
      <selection activeCell="K37" sqref="K37:M39"/>
      <selection pane="topRight" activeCell="K37" sqref="K37:M39"/>
      <selection pane="bottomLeft" activeCell="K37" sqref="K37:M39"/>
      <selection pane="bottomRight" activeCell="K37" sqref="K37:M39"/>
    </sheetView>
  </sheetViews>
  <sheetFormatPr defaultColWidth="9" defaultRowHeight="15"/>
  <cols>
    <col min="1" max="1" width="10.875" style="28" customWidth="1"/>
    <col min="2" max="2" width="14.125" style="28" customWidth="1"/>
    <col min="3" max="5" width="8.625" style="28" customWidth="1"/>
    <col min="6" max="6" width="10.75" style="28" customWidth="1"/>
    <col min="7" max="7" width="11.375" style="28" customWidth="1"/>
    <col min="8" max="28" width="9.75" style="28" customWidth="1"/>
    <col min="29" max="32" width="9" style="28"/>
    <col min="33" max="33" width="9" style="28" customWidth="1"/>
    <col min="34" max="16384" width="9" style="28"/>
  </cols>
  <sheetData>
    <row r="1" spans="1:36">
      <c r="A1" s="148" t="s">
        <v>226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65"/>
    </row>
    <row r="2" spans="1:36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8"/>
    </row>
    <row r="3" spans="1:36">
      <c r="A3" s="169" t="s">
        <v>300</v>
      </c>
      <c r="B3" s="170"/>
      <c r="C3" s="171">
        <f>COUNTA(H5:AB5)</f>
        <v>21</v>
      </c>
      <c r="D3" s="171"/>
      <c r="E3" s="171"/>
      <c r="F3" s="171"/>
      <c r="G3" s="174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6"/>
    </row>
    <row r="4" spans="1:36" ht="18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3"/>
      <c r="AF4" s="46"/>
      <c r="AG4" s="46"/>
      <c r="AH4" s="46"/>
      <c r="AI4" s="46"/>
    </row>
    <row r="5" spans="1:36" ht="18" customHeight="1">
      <c r="A5" s="74" t="s">
        <v>2</v>
      </c>
      <c r="B5" s="75" t="s">
        <v>3</v>
      </c>
      <c r="C5" s="75" t="s">
        <v>13</v>
      </c>
      <c r="D5" s="75" t="s">
        <v>69</v>
      </c>
      <c r="E5" s="76" t="s">
        <v>194</v>
      </c>
      <c r="F5" s="76" t="s">
        <v>302</v>
      </c>
      <c r="G5" s="76" t="s">
        <v>301</v>
      </c>
      <c r="H5" s="68" t="s">
        <v>291</v>
      </c>
      <c r="I5" s="68" t="s">
        <v>279</v>
      </c>
      <c r="J5" s="68" t="s">
        <v>280</v>
      </c>
      <c r="K5" s="68" t="s">
        <v>281</v>
      </c>
      <c r="L5" s="68" t="s">
        <v>282</v>
      </c>
      <c r="M5" s="68" t="s">
        <v>292</v>
      </c>
      <c r="N5" s="68" t="s">
        <v>283</v>
      </c>
      <c r="O5" s="68" t="s">
        <v>284</v>
      </c>
      <c r="P5" s="68" t="s">
        <v>285</v>
      </c>
      <c r="Q5" s="68" t="s">
        <v>286</v>
      </c>
      <c r="R5" s="68" t="s">
        <v>293</v>
      </c>
      <c r="S5" s="68" t="s">
        <v>287</v>
      </c>
      <c r="T5" s="68" t="s">
        <v>288</v>
      </c>
      <c r="U5" s="68" t="s">
        <v>289</v>
      </c>
      <c r="V5" s="68" t="s">
        <v>290</v>
      </c>
      <c r="W5" s="68" t="s">
        <v>294</v>
      </c>
      <c r="X5" s="68" t="s">
        <v>295</v>
      </c>
      <c r="Y5" s="68" t="s">
        <v>296</v>
      </c>
      <c r="Z5" s="68" t="s">
        <v>297</v>
      </c>
      <c r="AA5" s="68" t="s">
        <v>298</v>
      </c>
      <c r="AB5" s="69" t="s">
        <v>299</v>
      </c>
      <c r="AE5" s="40"/>
      <c r="AF5" s="47"/>
      <c r="AG5" s="47"/>
      <c r="AH5" s="47"/>
      <c r="AI5" s="46"/>
      <c r="AJ5" s="39"/>
    </row>
    <row r="6" spans="1:36" ht="18" customHeight="1">
      <c r="A6" s="77" t="s">
        <v>48</v>
      </c>
      <c r="B6" s="78"/>
      <c r="C6" s="78"/>
      <c r="D6" s="78"/>
      <c r="E6" s="78"/>
      <c r="F6" s="78">
        <f>G6/$C$3</f>
        <v>0</v>
      </c>
      <c r="G6" s="78">
        <f>SUM(H6:AB6)</f>
        <v>0</v>
      </c>
      <c r="H6" s="79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1"/>
      <c r="AE6" s="41"/>
      <c r="AF6" s="48"/>
      <c r="AG6" s="48"/>
      <c r="AH6" s="47"/>
      <c r="AI6" s="46"/>
      <c r="AJ6" s="39"/>
    </row>
    <row r="7" spans="1:36" ht="18" customHeight="1">
      <c r="A7" s="77" t="s">
        <v>55</v>
      </c>
      <c r="B7" s="78"/>
      <c r="C7" s="78"/>
      <c r="D7" s="78"/>
      <c r="E7" s="78"/>
      <c r="F7" s="78">
        <f t="shared" ref="F7:F35" si="0">G7/$C$3</f>
        <v>0</v>
      </c>
      <c r="G7" s="78">
        <f>SUM(H7:AB7)</f>
        <v>0</v>
      </c>
      <c r="H7" s="82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83"/>
      <c r="AE7" s="41"/>
      <c r="AF7" s="48"/>
      <c r="AG7" s="48"/>
      <c r="AH7" s="47"/>
      <c r="AI7" s="46"/>
      <c r="AJ7" s="39"/>
    </row>
    <row r="8" spans="1:36" ht="18" customHeight="1">
      <c r="A8" s="84"/>
      <c r="B8" s="78"/>
      <c r="C8" s="78"/>
      <c r="D8" s="78"/>
      <c r="E8" s="78"/>
      <c r="F8" s="78">
        <f t="shared" si="0"/>
        <v>0</v>
      </c>
      <c r="G8" s="78">
        <f t="shared" ref="G8:G35" si="1">SUM(H8:AB8)</f>
        <v>0</v>
      </c>
      <c r="H8" s="82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83"/>
      <c r="AE8" s="41"/>
      <c r="AF8" s="48"/>
      <c r="AG8" s="48"/>
      <c r="AH8" s="47"/>
      <c r="AI8" s="46" t="s">
        <v>61</v>
      </c>
      <c r="AJ8" s="39"/>
    </row>
    <row r="9" spans="1:36" ht="18" customHeight="1">
      <c r="A9" s="84"/>
      <c r="B9" s="78"/>
      <c r="C9" s="78"/>
      <c r="D9" s="78"/>
      <c r="E9" s="78"/>
      <c r="F9" s="78">
        <f t="shared" si="0"/>
        <v>0</v>
      </c>
      <c r="G9" s="78">
        <f t="shared" si="1"/>
        <v>0</v>
      </c>
      <c r="H9" s="82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83"/>
      <c r="AE9" s="41"/>
      <c r="AF9" s="48"/>
      <c r="AG9" s="48"/>
      <c r="AH9" s="47"/>
      <c r="AI9" s="46"/>
      <c r="AJ9" s="39"/>
    </row>
    <row r="10" spans="1:36" ht="18" customHeight="1">
      <c r="A10" s="84"/>
      <c r="B10" s="78"/>
      <c r="C10" s="78"/>
      <c r="D10" s="78"/>
      <c r="E10" s="78"/>
      <c r="F10" s="78">
        <f t="shared" si="0"/>
        <v>0</v>
      </c>
      <c r="G10" s="78">
        <f t="shared" si="1"/>
        <v>0</v>
      </c>
      <c r="H10" s="82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83"/>
      <c r="AE10" s="41"/>
      <c r="AF10" s="48"/>
      <c r="AG10" s="48"/>
      <c r="AH10" s="47"/>
      <c r="AI10" s="46"/>
      <c r="AJ10" s="39"/>
    </row>
    <row r="11" spans="1:36" ht="18" customHeight="1">
      <c r="A11" s="84"/>
      <c r="B11" s="78"/>
      <c r="C11" s="78"/>
      <c r="D11" s="78"/>
      <c r="E11" s="78"/>
      <c r="F11" s="78">
        <f t="shared" si="0"/>
        <v>0</v>
      </c>
      <c r="G11" s="78">
        <f t="shared" si="1"/>
        <v>0</v>
      </c>
      <c r="H11" s="82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83"/>
      <c r="AE11" s="41"/>
      <c r="AF11" s="48"/>
      <c r="AG11" s="48"/>
      <c r="AH11" s="47"/>
      <c r="AI11" s="46"/>
      <c r="AJ11" s="39"/>
    </row>
    <row r="12" spans="1:36" ht="18" customHeight="1">
      <c r="A12" s="84"/>
      <c r="B12" s="78"/>
      <c r="C12" s="78"/>
      <c r="D12" s="78"/>
      <c r="E12" s="78"/>
      <c r="F12" s="78">
        <f t="shared" si="0"/>
        <v>0</v>
      </c>
      <c r="G12" s="78">
        <f t="shared" si="1"/>
        <v>0</v>
      </c>
      <c r="H12" s="82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83"/>
      <c r="AE12" s="41"/>
      <c r="AF12" s="48"/>
      <c r="AG12" s="48"/>
      <c r="AH12" s="47"/>
      <c r="AI12" s="46"/>
      <c r="AJ12" s="39"/>
    </row>
    <row r="13" spans="1:36" ht="18" customHeight="1">
      <c r="A13" s="84"/>
      <c r="B13" s="78"/>
      <c r="C13" s="78"/>
      <c r="D13" s="78"/>
      <c r="E13" s="78"/>
      <c r="F13" s="78">
        <f t="shared" si="0"/>
        <v>0</v>
      </c>
      <c r="G13" s="78">
        <f t="shared" si="1"/>
        <v>0</v>
      </c>
      <c r="H13" s="82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83"/>
      <c r="AE13" s="41"/>
      <c r="AF13" s="48"/>
      <c r="AG13" s="48"/>
      <c r="AH13" s="47"/>
      <c r="AI13" s="46"/>
      <c r="AJ13" s="39"/>
    </row>
    <row r="14" spans="1:36" ht="18" customHeight="1">
      <c r="A14" s="84"/>
      <c r="B14" s="78"/>
      <c r="C14" s="78"/>
      <c r="D14" s="78"/>
      <c r="E14" s="78"/>
      <c r="F14" s="78">
        <f t="shared" si="0"/>
        <v>0</v>
      </c>
      <c r="G14" s="78">
        <f t="shared" si="1"/>
        <v>0</v>
      </c>
      <c r="H14" s="82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83"/>
      <c r="AE14" s="41"/>
      <c r="AF14" s="48"/>
      <c r="AG14" s="48"/>
      <c r="AH14" s="47"/>
      <c r="AI14" s="46"/>
      <c r="AJ14" s="39"/>
    </row>
    <row r="15" spans="1:36" ht="18" customHeight="1">
      <c r="A15" s="84"/>
      <c r="B15" s="78"/>
      <c r="C15" s="78"/>
      <c r="D15" s="78"/>
      <c r="E15" s="78"/>
      <c r="F15" s="78">
        <f t="shared" ref="F15:F20" si="2">G15/$C$3</f>
        <v>0</v>
      </c>
      <c r="G15" s="78">
        <f t="shared" ref="G15:G20" si="3">SUM(H15:AB15)</f>
        <v>0</v>
      </c>
      <c r="H15" s="82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83"/>
      <c r="AE15" s="41"/>
      <c r="AF15" s="48"/>
      <c r="AG15" s="48"/>
      <c r="AH15" s="47"/>
      <c r="AI15" s="46"/>
      <c r="AJ15" s="39"/>
    </row>
    <row r="16" spans="1:36" ht="18" customHeight="1">
      <c r="A16" s="84"/>
      <c r="B16" s="78"/>
      <c r="C16" s="78"/>
      <c r="D16" s="78"/>
      <c r="E16" s="78"/>
      <c r="F16" s="78">
        <f t="shared" si="2"/>
        <v>0</v>
      </c>
      <c r="G16" s="78">
        <f t="shared" si="3"/>
        <v>0</v>
      </c>
      <c r="H16" s="82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83"/>
      <c r="AE16" s="41"/>
      <c r="AF16" s="48"/>
      <c r="AG16" s="48"/>
      <c r="AH16" s="47"/>
      <c r="AI16" s="46"/>
      <c r="AJ16" s="39"/>
    </row>
    <row r="17" spans="1:36" ht="18" customHeight="1">
      <c r="A17" s="84"/>
      <c r="B17" s="78"/>
      <c r="C17" s="78"/>
      <c r="D17" s="78"/>
      <c r="E17" s="78"/>
      <c r="F17" s="78">
        <f t="shared" ref="F17" si="4">G17/$C$3</f>
        <v>0</v>
      </c>
      <c r="G17" s="78">
        <f t="shared" ref="G17" si="5">SUM(H17:AB17)</f>
        <v>0</v>
      </c>
      <c r="H17" s="82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83"/>
      <c r="AE17" s="41"/>
      <c r="AF17" s="48"/>
      <c r="AG17" s="48"/>
      <c r="AH17" s="47"/>
      <c r="AI17" s="46"/>
      <c r="AJ17" s="39"/>
    </row>
    <row r="18" spans="1:36" ht="18" customHeight="1">
      <c r="A18" s="84"/>
      <c r="B18" s="78"/>
      <c r="C18" s="78"/>
      <c r="D18" s="78"/>
      <c r="E18" s="78"/>
      <c r="F18" s="78">
        <f t="shared" si="2"/>
        <v>0</v>
      </c>
      <c r="G18" s="78">
        <f t="shared" si="3"/>
        <v>0</v>
      </c>
      <c r="H18" s="82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83"/>
      <c r="AE18" s="41"/>
      <c r="AF18" s="48"/>
      <c r="AG18" s="48"/>
      <c r="AH18" s="47"/>
      <c r="AI18" s="46"/>
      <c r="AJ18" s="39"/>
    </row>
    <row r="19" spans="1:36" ht="18" customHeight="1">
      <c r="A19" s="84"/>
      <c r="B19" s="78"/>
      <c r="C19" s="78"/>
      <c r="D19" s="78"/>
      <c r="E19" s="78"/>
      <c r="F19" s="78">
        <f t="shared" si="2"/>
        <v>0</v>
      </c>
      <c r="G19" s="78">
        <f t="shared" si="3"/>
        <v>0</v>
      </c>
      <c r="H19" s="8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83"/>
      <c r="AE19" s="41"/>
      <c r="AF19" s="48"/>
      <c r="AG19" s="48"/>
      <c r="AH19" s="47"/>
      <c r="AI19" s="46"/>
      <c r="AJ19" s="39"/>
    </row>
    <row r="20" spans="1:36" ht="18" customHeight="1">
      <c r="A20" s="84"/>
      <c r="B20" s="78"/>
      <c r="C20" s="78"/>
      <c r="D20" s="78"/>
      <c r="E20" s="78"/>
      <c r="F20" s="78">
        <f t="shared" si="2"/>
        <v>0</v>
      </c>
      <c r="G20" s="78">
        <f t="shared" si="3"/>
        <v>0</v>
      </c>
      <c r="H20" s="82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83"/>
      <c r="AE20" s="41"/>
      <c r="AF20" s="48"/>
      <c r="AG20" s="48"/>
      <c r="AH20" s="47"/>
      <c r="AI20" s="46"/>
      <c r="AJ20" s="39"/>
    </row>
    <row r="21" spans="1:36" ht="18" customHeight="1">
      <c r="A21" s="84"/>
      <c r="B21" s="78"/>
      <c r="C21" s="78"/>
      <c r="D21" s="78"/>
      <c r="E21" s="78"/>
      <c r="F21" s="78">
        <f t="shared" si="0"/>
        <v>0</v>
      </c>
      <c r="G21" s="78">
        <f t="shared" si="1"/>
        <v>0</v>
      </c>
      <c r="H21" s="8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83"/>
      <c r="AE21" s="41"/>
      <c r="AF21" s="48"/>
      <c r="AG21" s="48"/>
      <c r="AH21" s="47"/>
      <c r="AI21" s="46"/>
      <c r="AJ21" s="39"/>
    </row>
    <row r="22" spans="1:36" ht="18" customHeight="1">
      <c r="A22" s="84"/>
      <c r="B22" s="78"/>
      <c r="C22" s="78"/>
      <c r="D22" s="78"/>
      <c r="E22" s="78"/>
      <c r="F22" s="78">
        <f t="shared" si="0"/>
        <v>0</v>
      </c>
      <c r="G22" s="78">
        <f t="shared" si="1"/>
        <v>0</v>
      </c>
      <c r="H22" s="82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83"/>
      <c r="AE22" s="41"/>
      <c r="AF22" s="48"/>
      <c r="AG22" s="48"/>
      <c r="AH22" s="48"/>
      <c r="AI22" s="46"/>
      <c r="AJ22" s="39"/>
    </row>
    <row r="23" spans="1:36" ht="18" customHeight="1">
      <c r="A23" s="84"/>
      <c r="B23" s="78"/>
      <c r="C23" s="78"/>
      <c r="D23" s="78"/>
      <c r="E23" s="78"/>
      <c r="F23" s="78">
        <f t="shared" si="0"/>
        <v>0</v>
      </c>
      <c r="G23" s="78">
        <f t="shared" si="1"/>
        <v>0</v>
      </c>
      <c r="H23" s="82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83"/>
      <c r="AE23" s="41"/>
      <c r="AF23" s="48"/>
      <c r="AG23" s="48"/>
      <c r="AH23" s="48"/>
      <c r="AI23" s="46"/>
      <c r="AJ23" s="39"/>
    </row>
    <row r="24" spans="1:36" ht="18" customHeight="1">
      <c r="A24" s="84"/>
      <c r="B24" s="78"/>
      <c r="C24" s="78"/>
      <c r="D24" s="78"/>
      <c r="E24" s="78"/>
      <c r="F24" s="78">
        <f t="shared" si="0"/>
        <v>0</v>
      </c>
      <c r="G24" s="78">
        <f t="shared" si="1"/>
        <v>0</v>
      </c>
      <c r="H24" s="82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83"/>
      <c r="AE24" s="41"/>
      <c r="AF24" s="48"/>
      <c r="AG24" s="48"/>
      <c r="AH24" s="48"/>
      <c r="AI24" s="46"/>
      <c r="AJ24" s="39"/>
    </row>
    <row r="25" spans="1:36" ht="18" customHeight="1">
      <c r="A25" s="84"/>
      <c r="B25" s="78"/>
      <c r="C25" s="78"/>
      <c r="D25" s="78"/>
      <c r="E25" s="78"/>
      <c r="F25" s="78">
        <f t="shared" si="0"/>
        <v>0</v>
      </c>
      <c r="G25" s="78">
        <f t="shared" si="1"/>
        <v>0</v>
      </c>
      <c r="H25" s="82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83"/>
      <c r="AE25" s="41"/>
      <c r="AF25" s="48"/>
      <c r="AG25" s="48"/>
      <c r="AH25" s="48"/>
      <c r="AI25" s="46"/>
      <c r="AJ25" s="39"/>
    </row>
    <row r="26" spans="1:36" ht="18" customHeight="1">
      <c r="A26" s="84"/>
      <c r="B26" s="78"/>
      <c r="C26" s="78"/>
      <c r="D26" s="78"/>
      <c r="E26" s="78"/>
      <c r="F26" s="78">
        <f t="shared" si="0"/>
        <v>0</v>
      </c>
      <c r="G26" s="78">
        <f t="shared" si="1"/>
        <v>0</v>
      </c>
      <c r="H26" s="82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83"/>
      <c r="AE26" s="39"/>
      <c r="AF26" s="39"/>
      <c r="AG26" s="39"/>
      <c r="AH26" s="39"/>
      <c r="AI26" s="39"/>
      <c r="AJ26" s="39"/>
    </row>
    <row r="27" spans="1:36" ht="18" customHeight="1">
      <c r="A27" s="84"/>
      <c r="B27" s="78"/>
      <c r="C27" s="78"/>
      <c r="D27" s="78"/>
      <c r="E27" s="78"/>
      <c r="F27" s="78">
        <f t="shared" si="0"/>
        <v>0</v>
      </c>
      <c r="G27" s="78">
        <f t="shared" si="1"/>
        <v>0</v>
      </c>
      <c r="H27" s="82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83"/>
      <c r="AE27" s="39"/>
      <c r="AF27" s="39"/>
      <c r="AG27" s="39"/>
      <c r="AH27" s="39"/>
      <c r="AI27" s="39"/>
      <c r="AJ27" s="39"/>
    </row>
    <row r="28" spans="1:36" ht="18" customHeight="1">
      <c r="A28" s="84"/>
      <c r="B28" s="78"/>
      <c r="C28" s="78"/>
      <c r="D28" s="78"/>
      <c r="E28" s="78"/>
      <c r="F28" s="78">
        <f t="shared" si="0"/>
        <v>0</v>
      </c>
      <c r="G28" s="78">
        <f t="shared" si="1"/>
        <v>0</v>
      </c>
      <c r="H28" s="82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83"/>
      <c r="AE28" s="42"/>
      <c r="AF28" s="41"/>
      <c r="AG28" s="39"/>
      <c r="AH28" s="39"/>
      <c r="AI28" s="39"/>
      <c r="AJ28" s="39"/>
    </row>
    <row r="29" spans="1:36" ht="18" customHeight="1">
      <c r="A29" s="84"/>
      <c r="B29" s="78"/>
      <c r="C29" s="78"/>
      <c r="D29" s="78"/>
      <c r="E29" s="78"/>
      <c r="F29" s="78">
        <f t="shared" si="0"/>
        <v>0</v>
      </c>
      <c r="G29" s="78">
        <f t="shared" si="1"/>
        <v>0</v>
      </c>
      <c r="H29" s="82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83"/>
      <c r="AE29" s="42"/>
      <c r="AF29" s="41"/>
      <c r="AG29" s="39"/>
      <c r="AH29" s="39"/>
      <c r="AI29" s="39"/>
      <c r="AJ29" s="39"/>
    </row>
    <row r="30" spans="1:36" ht="18" customHeight="1">
      <c r="A30" s="84"/>
      <c r="B30" s="78"/>
      <c r="C30" s="78"/>
      <c r="D30" s="78"/>
      <c r="E30" s="78"/>
      <c r="F30" s="78">
        <f t="shared" si="0"/>
        <v>0</v>
      </c>
      <c r="G30" s="78">
        <f t="shared" si="1"/>
        <v>0</v>
      </c>
      <c r="H30" s="82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83"/>
      <c r="AE30" s="34"/>
      <c r="AF30" s="30"/>
    </row>
    <row r="31" spans="1:36" ht="18" customHeight="1">
      <c r="A31" s="84"/>
      <c r="B31" s="78"/>
      <c r="C31" s="78"/>
      <c r="D31" s="78"/>
      <c r="E31" s="78"/>
      <c r="F31" s="78">
        <f t="shared" si="0"/>
        <v>0</v>
      </c>
      <c r="G31" s="78">
        <f t="shared" si="1"/>
        <v>0</v>
      </c>
      <c r="H31" s="82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83"/>
      <c r="AF31" s="30"/>
    </row>
    <row r="32" spans="1:36" ht="18" customHeight="1">
      <c r="A32" s="84"/>
      <c r="B32" s="78"/>
      <c r="C32" s="78"/>
      <c r="D32" s="78"/>
      <c r="E32" s="78"/>
      <c r="F32" s="78">
        <f t="shared" si="0"/>
        <v>0</v>
      </c>
      <c r="G32" s="78">
        <f t="shared" si="1"/>
        <v>0</v>
      </c>
      <c r="H32" s="82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83"/>
      <c r="AF32" s="30"/>
    </row>
    <row r="33" spans="1:32" ht="18" customHeight="1">
      <c r="A33" s="84"/>
      <c r="B33" s="78"/>
      <c r="C33" s="78"/>
      <c r="D33" s="78"/>
      <c r="E33" s="78"/>
      <c r="F33" s="78">
        <f t="shared" si="0"/>
        <v>0</v>
      </c>
      <c r="G33" s="78">
        <f t="shared" si="1"/>
        <v>0</v>
      </c>
      <c r="H33" s="82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83"/>
      <c r="AF33" s="30"/>
    </row>
    <row r="34" spans="1:32" ht="18" customHeight="1">
      <c r="A34" s="84"/>
      <c r="B34" s="78"/>
      <c r="C34" s="78"/>
      <c r="D34" s="78"/>
      <c r="E34" s="78"/>
      <c r="F34" s="78">
        <f t="shared" si="0"/>
        <v>0</v>
      </c>
      <c r="G34" s="78">
        <f t="shared" si="1"/>
        <v>0</v>
      </c>
      <c r="H34" s="82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83"/>
      <c r="AF34" s="30"/>
    </row>
    <row r="35" spans="1:32" ht="18" customHeight="1" thickBot="1">
      <c r="A35" s="85"/>
      <c r="B35" s="86"/>
      <c r="C35" s="86"/>
      <c r="D35" s="86"/>
      <c r="E35" s="86"/>
      <c r="F35" s="86">
        <f t="shared" si="0"/>
        <v>0</v>
      </c>
      <c r="G35" s="86">
        <f t="shared" si="1"/>
        <v>0</v>
      </c>
      <c r="H35" s="87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8"/>
      <c r="AF35" s="30"/>
    </row>
    <row r="36" spans="1:32" ht="18" customHeight="1">
      <c r="A36" s="60" t="s">
        <v>62</v>
      </c>
      <c r="B36" s="61"/>
      <c r="C36" s="61"/>
      <c r="D36" s="61"/>
      <c r="E36" s="67"/>
      <c r="F36" s="161"/>
      <c r="G36" s="162"/>
      <c r="H36" s="55" t="s">
        <v>184</v>
      </c>
      <c r="I36" s="46"/>
      <c r="J36" s="46"/>
      <c r="K36" s="46"/>
      <c r="L36" s="46"/>
      <c r="M36" s="46"/>
      <c r="N36" s="46"/>
      <c r="O36" s="46"/>
      <c r="P36" s="46"/>
      <c r="Q36" s="46"/>
      <c r="AC36" s="30"/>
    </row>
    <row r="37" spans="1:32" ht="18" customHeight="1">
      <c r="A37" s="124" t="s">
        <v>30</v>
      </c>
      <c r="B37" s="125"/>
      <c r="C37" s="43" t="s">
        <v>20</v>
      </c>
      <c r="D37" s="43" t="s">
        <v>31</v>
      </c>
      <c r="E37" s="67"/>
      <c r="F37" s="161"/>
      <c r="G37" s="162"/>
      <c r="H37" s="46" t="s">
        <v>185</v>
      </c>
      <c r="I37" s="46"/>
      <c r="J37" s="46"/>
      <c r="K37" s="46"/>
      <c r="L37" s="46"/>
      <c r="M37" s="46"/>
      <c r="N37" s="46"/>
      <c r="O37" s="46"/>
      <c r="P37" s="46"/>
      <c r="Q37" s="46"/>
      <c r="AC37" s="30"/>
    </row>
    <row r="38" spans="1:32" ht="18" customHeight="1">
      <c r="A38" s="49" t="s">
        <v>4</v>
      </c>
      <c r="B38" s="14"/>
      <c r="C38" s="45">
        <f t="shared" ref="C38:C48" si="6">SUMIF($B$6:$B$35,A38,$G$6:$G$35)</f>
        <v>0</v>
      </c>
      <c r="D38" s="45">
        <f>COUNTIF($B6:$B35,A38)</f>
        <v>0</v>
      </c>
      <c r="E38" s="67"/>
      <c r="F38" s="161"/>
      <c r="G38" s="162"/>
      <c r="H38" s="46" t="s">
        <v>186</v>
      </c>
      <c r="I38" s="46"/>
      <c r="J38" s="46"/>
      <c r="K38" s="46"/>
      <c r="L38" s="46"/>
      <c r="M38" s="46"/>
      <c r="N38" s="46"/>
      <c r="O38" s="46"/>
      <c r="P38" s="46"/>
      <c r="Q38" s="46"/>
    </row>
    <row r="39" spans="1:32" ht="18" customHeight="1">
      <c r="A39" s="49" t="s">
        <v>5</v>
      </c>
      <c r="B39" s="14"/>
      <c r="C39" s="45">
        <f t="shared" si="6"/>
        <v>0</v>
      </c>
      <c r="D39" s="45">
        <f>COUNTIF($B7:$B35,A39)</f>
        <v>0</v>
      </c>
      <c r="E39" s="67"/>
      <c r="F39" s="161"/>
      <c r="G39" s="162"/>
      <c r="H39" s="46" t="s">
        <v>187</v>
      </c>
      <c r="I39" s="46"/>
      <c r="J39" s="46"/>
      <c r="K39" s="46"/>
      <c r="L39" s="46"/>
      <c r="M39" s="46"/>
      <c r="N39" s="46"/>
      <c r="O39" s="46"/>
      <c r="P39" s="46"/>
      <c r="Q39" s="46"/>
    </row>
    <row r="40" spans="1:32" ht="18" customHeight="1">
      <c r="A40" s="49" t="s">
        <v>6</v>
      </c>
      <c r="B40" s="14"/>
      <c r="C40" s="45">
        <f t="shared" si="6"/>
        <v>0</v>
      </c>
      <c r="D40" s="45">
        <f t="shared" ref="D40:D48" si="7">COUNTIF($B$6:$B$34,A40)</f>
        <v>0</v>
      </c>
      <c r="E40" s="67"/>
      <c r="F40" s="161"/>
      <c r="G40" s="162"/>
      <c r="H40" s="46" t="s">
        <v>188</v>
      </c>
      <c r="I40" s="46"/>
      <c r="J40" s="46"/>
      <c r="K40" s="46"/>
      <c r="L40" s="46"/>
      <c r="M40" s="46"/>
      <c r="N40" s="46"/>
      <c r="O40" s="46"/>
      <c r="P40" s="46"/>
      <c r="Q40" s="46"/>
    </row>
    <row r="41" spans="1:32" ht="18" customHeight="1">
      <c r="A41" s="49" t="s">
        <v>7</v>
      </c>
      <c r="B41" s="14"/>
      <c r="C41" s="45">
        <f t="shared" si="6"/>
        <v>0</v>
      </c>
      <c r="D41" s="45">
        <f t="shared" si="7"/>
        <v>0</v>
      </c>
      <c r="E41" s="67"/>
      <c r="F41" s="161"/>
      <c r="G41" s="162"/>
      <c r="H41" s="46" t="s">
        <v>303</v>
      </c>
      <c r="I41" s="46"/>
      <c r="J41" s="46"/>
      <c r="K41" s="46"/>
      <c r="L41" s="46"/>
      <c r="M41" s="46"/>
      <c r="N41" s="46"/>
      <c r="O41" s="46"/>
      <c r="P41" s="46"/>
      <c r="Q41" s="46"/>
    </row>
    <row r="42" spans="1:32" ht="18" customHeight="1">
      <c r="A42" s="49" t="s">
        <v>8</v>
      </c>
      <c r="B42" s="14"/>
      <c r="C42" s="45">
        <f t="shared" si="6"/>
        <v>0</v>
      </c>
      <c r="D42" s="45">
        <f t="shared" si="7"/>
        <v>0</v>
      </c>
      <c r="E42" s="67"/>
      <c r="F42" s="161"/>
      <c r="G42" s="162"/>
      <c r="H42" s="70" t="s">
        <v>304</v>
      </c>
      <c r="I42" s="46"/>
      <c r="J42" s="46"/>
      <c r="K42" s="46"/>
      <c r="L42" s="46"/>
      <c r="M42" s="46"/>
      <c r="N42" s="46"/>
      <c r="O42" s="46"/>
      <c r="P42" s="46"/>
      <c r="Q42" s="46"/>
    </row>
    <row r="43" spans="1:32" ht="18" customHeight="1">
      <c r="A43" s="49" t="s">
        <v>79</v>
      </c>
      <c r="B43" s="14"/>
      <c r="C43" s="45">
        <f t="shared" si="6"/>
        <v>0</v>
      </c>
      <c r="D43" s="45">
        <f t="shared" si="7"/>
        <v>0</v>
      </c>
      <c r="E43" s="67"/>
      <c r="F43" s="161"/>
      <c r="G43" s="162"/>
      <c r="H43" s="46" t="s">
        <v>195</v>
      </c>
      <c r="I43" s="46"/>
      <c r="J43" s="46"/>
      <c r="K43" s="46"/>
      <c r="L43" s="46"/>
      <c r="M43" s="46"/>
      <c r="N43" s="46"/>
      <c r="O43" s="46"/>
      <c r="P43" s="46"/>
      <c r="Q43" s="46"/>
    </row>
    <row r="44" spans="1:32" ht="18" customHeight="1">
      <c r="A44" s="49" t="s">
        <v>9</v>
      </c>
      <c r="B44" s="14"/>
      <c r="C44" s="45">
        <f t="shared" si="6"/>
        <v>0</v>
      </c>
      <c r="D44" s="45">
        <f t="shared" si="7"/>
        <v>0</v>
      </c>
      <c r="E44" s="67"/>
      <c r="F44" s="161"/>
      <c r="G44" s="162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32" ht="18" customHeight="1">
      <c r="A45" s="49" t="s">
        <v>10</v>
      </c>
      <c r="B45" s="14"/>
      <c r="C45" s="45">
        <f t="shared" si="6"/>
        <v>0</v>
      </c>
      <c r="D45" s="45">
        <f t="shared" si="7"/>
        <v>0</v>
      </c>
      <c r="E45" s="67"/>
      <c r="F45" s="161"/>
      <c r="G45" s="162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32" ht="18" customHeight="1">
      <c r="A46" s="49" t="s">
        <v>11</v>
      </c>
      <c r="B46" s="14"/>
      <c r="C46" s="45">
        <f t="shared" si="6"/>
        <v>0</v>
      </c>
      <c r="D46" s="45">
        <f t="shared" si="7"/>
        <v>0</v>
      </c>
      <c r="E46" s="67"/>
      <c r="F46" s="161"/>
      <c r="G46" s="162"/>
      <c r="H46" s="46"/>
      <c r="I46" s="46"/>
      <c r="J46" s="46"/>
      <c r="K46" s="46"/>
      <c r="L46" s="46"/>
      <c r="M46" s="46"/>
      <c r="N46" s="46"/>
      <c r="O46" s="46"/>
      <c r="P46" s="46"/>
      <c r="Q46" s="46"/>
      <c r="AC46" s="32"/>
    </row>
    <row r="47" spans="1:32" ht="18" customHeight="1">
      <c r="A47" s="49" t="s">
        <v>12</v>
      </c>
      <c r="B47" s="14"/>
      <c r="C47" s="45">
        <f t="shared" si="6"/>
        <v>0</v>
      </c>
      <c r="D47" s="45">
        <f t="shared" si="7"/>
        <v>0</v>
      </c>
      <c r="E47" s="67"/>
      <c r="F47" s="161"/>
      <c r="G47" s="162"/>
    </row>
    <row r="48" spans="1:32" ht="18" customHeight="1">
      <c r="A48" s="50" t="s">
        <v>32</v>
      </c>
      <c r="B48" s="15"/>
      <c r="C48" s="45">
        <f t="shared" si="6"/>
        <v>0</v>
      </c>
      <c r="D48" s="45">
        <f t="shared" si="7"/>
        <v>0</v>
      </c>
      <c r="E48" s="67"/>
      <c r="F48" s="161"/>
      <c r="G48" s="162"/>
    </row>
    <row r="49" spans="1:7" ht="18" customHeight="1">
      <c r="A49" s="115" t="s">
        <v>37</v>
      </c>
      <c r="B49" s="116"/>
      <c r="C49" s="36">
        <f>SUM(C38:C48)</f>
        <v>0</v>
      </c>
      <c r="D49" s="36">
        <f>SUM(D38:D48)</f>
        <v>0</v>
      </c>
      <c r="E49" s="67"/>
      <c r="F49" s="163"/>
      <c r="G49" s="164"/>
    </row>
    <row r="50" spans="1:7" ht="18" customHeight="1" thickBot="1">
      <c r="A50" s="100" t="s">
        <v>54</v>
      </c>
      <c r="B50" s="101"/>
      <c r="C50" s="101"/>
      <c r="D50" s="101"/>
      <c r="E50" s="101"/>
      <c r="F50" s="101"/>
      <c r="G50" s="102"/>
    </row>
  </sheetData>
  <mergeCells count="8">
    <mergeCell ref="A1:AB2"/>
    <mergeCell ref="F36:G49"/>
    <mergeCell ref="A37:B37"/>
    <mergeCell ref="A49:B49"/>
    <mergeCell ref="A50:G50"/>
    <mergeCell ref="A3:B3"/>
    <mergeCell ref="C3:F3"/>
    <mergeCell ref="G3:AB3"/>
  </mergeCells>
  <phoneticPr fontId="1" type="noConversion"/>
  <dataValidations count="4">
    <dataValidation type="list" allowBlank="1" showInputMessage="1" showErrorMessage="1" sqref="B6:B35" xr:uid="{0EC22978-4C8A-417F-AF9B-5937302FBA2B}">
      <formula1>$A$38:$A$47</formula1>
    </dataValidation>
    <dataValidation type="list" allowBlank="1" showInputMessage="1" showErrorMessage="1" sqref="AE294" xr:uid="{84A8970C-1708-4BB0-BC72-3FDE02598D57}">
      <formula1>$AE$294:$AE$295</formula1>
    </dataValidation>
    <dataValidation type="list" allowBlank="1" showInputMessage="1" showErrorMessage="1" sqref="H6:AB35" xr:uid="{A0DA4E00-742C-4457-BD4D-9F75AD0039FF}">
      <formula1>"1, 0.5,0"</formula1>
    </dataValidation>
    <dataValidation type="list" allowBlank="1" showInputMessage="1" showErrorMessage="1" sqref="D6:D35" xr:uid="{A879C94D-0962-4BFA-A1B6-E423E3797276}">
      <formula1>"상주, 비상주, 외주"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CFFC84-666C-498F-BF70-EAA21F889EDC}">
          <x14:formula1>
            <xm:f>'인력 배정표(2024.11 기준)'!$E$6:$L$6</xm:f>
          </x14:formula1>
          <xm:sqref>E6:E35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A31-DF47-41B5-A3D3-1F97BD510D7B}">
  <dimension ref="A1:L65"/>
  <sheetViews>
    <sheetView workbookViewId="0">
      <selection activeCell="K17" sqref="K17"/>
    </sheetView>
  </sheetViews>
  <sheetFormatPr defaultRowHeight="15"/>
  <cols>
    <col min="1" max="1" width="21.125" style="1" customWidth="1"/>
    <col min="2" max="2" width="25" style="1" customWidth="1"/>
    <col min="3" max="3" width="16.5" style="1" customWidth="1"/>
    <col min="4" max="16384" width="9" style="1"/>
  </cols>
  <sheetData>
    <row r="1" spans="1:12">
      <c r="A1" s="53" t="s">
        <v>80</v>
      </c>
      <c r="B1" s="53" t="s">
        <v>81</v>
      </c>
      <c r="C1" s="53" t="s">
        <v>82</v>
      </c>
    </row>
    <row r="2" spans="1:12">
      <c r="A2" s="51" t="s">
        <v>83</v>
      </c>
      <c r="B2" s="51" t="s">
        <v>84</v>
      </c>
      <c r="C2" s="51" t="s">
        <v>85</v>
      </c>
    </row>
    <row r="3" spans="1:12">
      <c r="A3" s="51" t="s">
        <v>83</v>
      </c>
      <c r="B3" s="51" t="s">
        <v>86</v>
      </c>
      <c r="C3" s="51" t="s">
        <v>85</v>
      </c>
    </row>
    <row r="4" spans="1:12">
      <c r="A4" s="51" t="s">
        <v>83</v>
      </c>
      <c r="B4" s="51" t="s">
        <v>87</v>
      </c>
      <c r="C4" s="51" t="s">
        <v>88</v>
      </c>
    </row>
    <row r="5" spans="1:12" ht="15.75" thickBot="1">
      <c r="A5" s="51" t="s">
        <v>83</v>
      </c>
      <c r="B5" s="51" t="s">
        <v>89</v>
      </c>
      <c r="C5" s="51" t="s">
        <v>85</v>
      </c>
    </row>
    <row r="6" spans="1:12" ht="26.25" thickBot="1">
      <c r="A6" s="51" t="s">
        <v>83</v>
      </c>
      <c r="B6" s="51" t="s">
        <v>160</v>
      </c>
      <c r="C6" s="51" t="s">
        <v>90</v>
      </c>
      <c r="E6" s="56" t="s">
        <v>122</v>
      </c>
      <c r="F6" s="57" t="s">
        <v>88</v>
      </c>
      <c r="G6" s="57" t="s">
        <v>120</v>
      </c>
      <c r="H6" s="57" t="s">
        <v>130</v>
      </c>
      <c r="I6" s="58" t="s">
        <v>141</v>
      </c>
      <c r="J6" s="58" t="s">
        <v>157</v>
      </c>
      <c r="K6" s="58" t="s">
        <v>155</v>
      </c>
      <c r="L6" s="59" t="s">
        <v>90</v>
      </c>
    </row>
    <row r="7" spans="1:12">
      <c r="A7" s="51" t="s">
        <v>83</v>
      </c>
      <c r="B7" s="51" t="s">
        <v>162</v>
      </c>
      <c r="C7" s="51" t="s">
        <v>90</v>
      </c>
    </row>
    <row r="8" spans="1:12">
      <c r="A8" s="51" t="s">
        <v>83</v>
      </c>
      <c r="B8" s="51" t="s">
        <v>163</v>
      </c>
      <c r="C8" s="51" t="s">
        <v>90</v>
      </c>
    </row>
    <row r="9" spans="1:12">
      <c r="A9" s="51" t="s">
        <v>83</v>
      </c>
      <c r="B9" s="51" t="s">
        <v>161</v>
      </c>
      <c r="C9" s="51" t="s">
        <v>90</v>
      </c>
    </row>
    <row r="10" spans="1:12">
      <c r="A10" s="51" t="s">
        <v>91</v>
      </c>
      <c r="B10" s="51" t="s">
        <v>92</v>
      </c>
      <c r="C10" s="51" t="s">
        <v>90</v>
      </c>
    </row>
    <row r="11" spans="1:12">
      <c r="A11" s="51" t="s">
        <v>91</v>
      </c>
      <c r="B11" s="51" t="s">
        <v>93</v>
      </c>
      <c r="C11" s="51" t="s">
        <v>90</v>
      </c>
    </row>
    <row r="12" spans="1:12">
      <c r="A12" s="51" t="s">
        <v>91</v>
      </c>
      <c r="B12" s="51" t="s">
        <v>94</v>
      </c>
      <c r="C12" s="51" t="s">
        <v>90</v>
      </c>
    </row>
    <row r="13" spans="1:12">
      <c r="A13" s="51" t="s">
        <v>91</v>
      </c>
      <c r="B13" s="51" t="s">
        <v>95</v>
      </c>
      <c r="C13" s="51" t="s">
        <v>90</v>
      </c>
    </row>
    <row r="14" spans="1:12">
      <c r="A14" s="51" t="s">
        <v>91</v>
      </c>
      <c r="B14" s="51" t="s">
        <v>96</v>
      </c>
      <c r="C14" s="51" t="s">
        <v>90</v>
      </c>
    </row>
    <row r="15" spans="1:12">
      <c r="A15" s="51" t="s">
        <v>91</v>
      </c>
      <c r="B15" s="51" t="s">
        <v>97</v>
      </c>
      <c r="C15" s="51" t="s">
        <v>90</v>
      </c>
    </row>
    <row r="16" spans="1:12">
      <c r="A16" s="51" t="s">
        <v>91</v>
      </c>
      <c r="B16" s="51" t="s">
        <v>98</v>
      </c>
      <c r="C16" s="51" t="s">
        <v>90</v>
      </c>
    </row>
    <row r="17" spans="1:3">
      <c r="A17" s="51" t="s">
        <v>91</v>
      </c>
      <c r="B17" s="51" t="s">
        <v>99</v>
      </c>
      <c r="C17" s="51" t="s">
        <v>90</v>
      </c>
    </row>
    <row r="18" spans="1:3">
      <c r="A18" s="51" t="s">
        <v>91</v>
      </c>
      <c r="B18" s="51" t="s">
        <v>100</v>
      </c>
      <c r="C18" s="51" t="s">
        <v>90</v>
      </c>
    </row>
    <row r="19" spans="1:3">
      <c r="A19" s="51" t="s">
        <v>91</v>
      </c>
      <c r="B19" s="51" t="s">
        <v>101</v>
      </c>
      <c r="C19" s="51" t="s">
        <v>90</v>
      </c>
    </row>
    <row r="20" spans="1:3">
      <c r="A20" s="51" t="s">
        <v>91</v>
      </c>
      <c r="B20" s="51" t="s">
        <v>102</v>
      </c>
      <c r="C20" s="51" t="s">
        <v>90</v>
      </c>
    </row>
    <row r="21" spans="1:3">
      <c r="A21" s="51" t="s">
        <v>91</v>
      </c>
      <c r="B21" s="51" t="s">
        <v>103</v>
      </c>
      <c r="C21" s="51" t="s">
        <v>90</v>
      </c>
    </row>
    <row r="22" spans="1:3">
      <c r="A22" s="51" t="s">
        <v>91</v>
      </c>
      <c r="B22" s="51" t="s">
        <v>104</v>
      </c>
      <c r="C22" s="51" t="s">
        <v>90</v>
      </c>
    </row>
    <row r="23" spans="1:3">
      <c r="A23" s="51" t="s">
        <v>91</v>
      </c>
      <c r="B23" s="51" t="s">
        <v>105</v>
      </c>
      <c r="C23" s="51" t="s">
        <v>90</v>
      </c>
    </row>
    <row r="24" spans="1:3">
      <c r="A24" s="51" t="s">
        <v>91</v>
      </c>
      <c r="B24" s="51" t="s">
        <v>106</v>
      </c>
      <c r="C24" s="51" t="s">
        <v>90</v>
      </c>
    </row>
    <row r="25" spans="1:3">
      <c r="A25" s="51" t="s">
        <v>91</v>
      </c>
      <c r="B25" s="51" t="s">
        <v>107</v>
      </c>
      <c r="C25" s="51" t="s">
        <v>90</v>
      </c>
    </row>
    <row r="26" spans="1:3">
      <c r="A26" s="51" t="s">
        <v>91</v>
      </c>
      <c r="B26" s="51" t="s">
        <v>108</v>
      </c>
      <c r="C26" s="51" t="s">
        <v>90</v>
      </c>
    </row>
    <row r="27" spans="1:3">
      <c r="A27" s="51" t="s">
        <v>91</v>
      </c>
      <c r="B27" s="51" t="s">
        <v>109</v>
      </c>
      <c r="C27" s="51" t="s">
        <v>90</v>
      </c>
    </row>
    <row r="28" spans="1:3">
      <c r="A28" s="51" t="s">
        <v>91</v>
      </c>
      <c r="B28" s="51" t="s">
        <v>110</v>
      </c>
      <c r="C28" s="51" t="s">
        <v>90</v>
      </c>
    </row>
    <row r="29" spans="1:3">
      <c r="A29" s="51" t="s">
        <v>91</v>
      </c>
      <c r="B29" s="51" t="s">
        <v>111</v>
      </c>
      <c r="C29" s="51" t="s">
        <v>90</v>
      </c>
    </row>
    <row r="30" spans="1:3">
      <c r="A30" s="51" t="s">
        <v>91</v>
      </c>
      <c r="B30" s="51" t="s">
        <v>112</v>
      </c>
      <c r="C30" s="51" t="s">
        <v>90</v>
      </c>
    </row>
    <row r="31" spans="1:3">
      <c r="A31" s="51" t="s">
        <v>91</v>
      </c>
      <c r="B31" s="51" t="s">
        <v>113</v>
      </c>
      <c r="C31" s="51" t="s">
        <v>90</v>
      </c>
    </row>
    <row r="32" spans="1:3">
      <c r="A32" s="51" t="s">
        <v>114</v>
      </c>
      <c r="B32" s="51" t="s">
        <v>115</v>
      </c>
      <c r="C32" s="51" t="s">
        <v>88</v>
      </c>
    </row>
    <row r="33" spans="1:3">
      <c r="A33" s="51" t="s">
        <v>114</v>
      </c>
      <c r="B33" s="51" t="s">
        <v>116</v>
      </c>
      <c r="C33" s="51" t="s">
        <v>88</v>
      </c>
    </row>
    <row r="34" spans="1:3">
      <c r="A34" s="51" t="s">
        <v>114</v>
      </c>
      <c r="B34" s="51" t="s">
        <v>117</v>
      </c>
      <c r="C34" s="51" t="s">
        <v>88</v>
      </c>
    </row>
    <row r="35" spans="1:3">
      <c r="A35" s="51" t="s">
        <v>114</v>
      </c>
      <c r="B35" s="51" t="s">
        <v>118</v>
      </c>
      <c r="C35" s="51" t="s">
        <v>88</v>
      </c>
    </row>
    <row r="36" spans="1:3">
      <c r="A36" s="51" t="s">
        <v>114</v>
      </c>
      <c r="B36" s="51" t="s">
        <v>119</v>
      </c>
      <c r="C36" s="51" t="s">
        <v>120</v>
      </c>
    </row>
    <row r="37" spans="1:3">
      <c r="A37" s="51" t="s">
        <v>114</v>
      </c>
      <c r="B37" s="51" t="s">
        <v>121</v>
      </c>
      <c r="C37" s="51" t="s">
        <v>122</v>
      </c>
    </row>
    <row r="38" spans="1:3">
      <c r="A38" s="51" t="s">
        <v>123</v>
      </c>
      <c r="B38" s="51" t="s">
        <v>124</v>
      </c>
      <c r="C38" s="51" t="s">
        <v>90</v>
      </c>
    </row>
    <row r="39" spans="1:3">
      <c r="A39" s="51" t="s">
        <v>123</v>
      </c>
      <c r="B39" s="51" t="s">
        <v>125</v>
      </c>
      <c r="C39" s="51" t="s">
        <v>122</v>
      </c>
    </row>
    <row r="40" spans="1:3">
      <c r="A40" s="51" t="s">
        <v>123</v>
      </c>
      <c r="B40" s="51" t="s">
        <v>126</v>
      </c>
      <c r="C40" s="51" t="s">
        <v>90</v>
      </c>
    </row>
    <row r="41" spans="1:3">
      <c r="A41" s="51" t="s">
        <v>123</v>
      </c>
      <c r="B41" s="51" t="s">
        <v>127</v>
      </c>
      <c r="C41" s="51" t="s">
        <v>90</v>
      </c>
    </row>
    <row r="42" spans="1:3">
      <c r="A42" s="51" t="s">
        <v>123</v>
      </c>
      <c r="B42" s="51" t="s">
        <v>121</v>
      </c>
      <c r="C42" s="51" t="s">
        <v>122</v>
      </c>
    </row>
    <row r="43" spans="1:3">
      <c r="A43" s="51" t="s">
        <v>123</v>
      </c>
      <c r="B43" s="51" t="s">
        <v>128</v>
      </c>
      <c r="C43" s="51" t="s">
        <v>90</v>
      </c>
    </row>
    <row r="44" spans="1:3">
      <c r="A44" s="51" t="s">
        <v>123</v>
      </c>
      <c r="B44" s="51" t="s">
        <v>129</v>
      </c>
      <c r="C44" s="51" t="s">
        <v>130</v>
      </c>
    </row>
    <row r="45" spans="1:3">
      <c r="A45" s="51" t="s">
        <v>131</v>
      </c>
      <c r="B45" s="51" t="s">
        <v>132</v>
      </c>
      <c r="C45" s="51" t="s">
        <v>90</v>
      </c>
    </row>
    <row r="46" spans="1:3">
      <c r="A46" s="51" t="s">
        <v>131</v>
      </c>
      <c r="B46" s="51" t="s">
        <v>133</v>
      </c>
      <c r="C46" s="51" t="s">
        <v>134</v>
      </c>
    </row>
    <row r="47" spans="1:3">
      <c r="A47" s="51" t="s">
        <v>131</v>
      </c>
      <c r="B47" s="51" t="s">
        <v>135</v>
      </c>
      <c r="C47" s="51" t="s">
        <v>120</v>
      </c>
    </row>
    <row r="48" spans="1:3">
      <c r="A48" s="51" t="s">
        <v>131</v>
      </c>
      <c r="B48" s="51" t="s">
        <v>136</v>
      </c>
      <c r="C48" s="51" t="s">
        <v>120</v>
      </c>
    </row>
    <row r="49" spans="1:3">
      <c r="A49" s="51" t="s">
        <v>131</v>
      </c>
      <c r="B49" s="51" t="s">
        <v>137</v>
      </c>
      <c r="C49" s="51" t="s">
        <v>134</v>
      </c>
    </row>
    <row r="50" spans="1:3">
      <c r="A50" s="51" t="s">
        <v>131</v>
      </c>
      <c r="B50" s="51" t="s">
        <v>138</v>
      </c>
      <c r="C50" s="51" t="s">
        <v>120</v>
      </c>
    </row>
    <row r="51" spans="1:3">
      <c r="A51" s="51" t="s">
        <v>193</v>
      </c>
      <c r="B51" s="51"/>
      <c r="C51" s="51"/>
    </row>
    <row r="52" spans="1:3">
      <c r="A52" s="51" t="s">
        <v>139</v>
      </c>
      <c r="B52" s="51" t="s">
        <v>140</v>
      </c>
      <c r="C52" s="51" t="s">
        <v>141</v>
      </c>
    </row>
    <row r="53" spans="1:3">
      <c r="A53" s="51" t="s">
        <v>139</v>
      </c>
      <c r="B53" s="51" t="s">
        <v>142</v>
      </c>
      <c r="C53" s="51" t="s">
        <v>141</v>
      </c>
    </row>
    <row r="54" spans="1:3">
      <c r="A54" s="51" t="s">
        <v>139</v>
      </c>
      <c r="B54" s="51" t="s">
        <v>143</v>
      </c>
      <c r="C54" s="51" t="s">
        <v>141</v>
      </c>
    </row>
    <row r="55" spans="1:3">
      <c r="A55" s="51" t="s">
        <v>139</v>
      </c>
      <c r="B55" s="51" t="s">
        <v>144</v>
      </c>
      <c r="C55" s="51" t="s">
        <v>141</v>
      </c>
    </row>
    <row r="56" spans="1:3">
      <c r="A56" s="51" t="s">
        <v>139</v>
      </c>
      <c r="B56" s="51" t="s">
        <v>145</v>
      </c>
      <c r="C56" s="51" t="s">
        <v>141</v>
      </c>
    </row>
    <row r="57" spans="1:3">
      <c r="A57" s="51" t="s">
        <v>139</v>
      </c>
      <c r="B57" s="51" t="s">
        <v>146</v>
      </c>
      <c r="C57" s="51" t="s">
        <v>141</v>
      </c>
    </row>
    <row r="58" spans="1:3">
      <c r="A58" s="51" t="s">
        <v>139</v>
      </c>
      <c r="B58" s="51" t="s">
        <v>147</v>
      </c>
      <c r="C58" s="51" t="s">
        <v>141</v>
      </c>
    </row>
    <row r="59" spans="1:3">
      <c r="A59" s="51" t="s">
        <v>148</v>
      </c>
      <c r="B59" s="51" t="s">
        <v>149</v>
      </c>
      <c r="C59" s="51" t="s">
        <v>141</v>
      </c>
    </row>
    <row r="60" spans="1:3">
      <c r="A60" s="51" t="s">
        <v>148</v>
      </c>
      <c r="B60" s="51" t="s">
        <v>150</v>
      </c>
      <c r="C60" s="51" t="s">
        <v>85</v>
      </c>
    </row>
    <row r="61" spans="1:3">
      <c r="A61" s="51" t="s">
        <v>148</v>
      </c>
      <c r="B61" s="51" t="s">
        <v>151</v>
      </c>
      <c r="C61" s="51" t="s">
        <v>141</v>
      </c>
    </row>
    <row r="62" spans="1:3">
      <c r="A62" s="51" t="s">
        <v>148</v>
      </c>
      <c r="B62" s="51" t="s">
        <v>152</v>
      </c>
      <c r="C62" s="51" t="s">
        <v>141</v>
      </c>
    </row>
    <row r="63" spans="1:3">
      <c r="A63" s="51" t="s">
        <v>153</v>
      </c>
      <c r="B63" s="51" t="s">
        <v>154</v>
      </c>
      <c r="C63" s="51" t="s">
        <v>155</v>
      </c>
    </row>
    <row r="64" spans="1:3">
      <c r="A64" s="51" t="s">
        <v>153</v>
      </c>
      <c r="B64" s="51" t="s">
        <v>156</v>
      </c>
      <c r="C64" s="51" t="s">
        <v>157</v>
      </c>
    </row>
    <row r="65" spans="1:3">
      <c r="A65" s="51" t="s">
        <v>158</v>
      </c>
      <c r="B65" s="51" t="s">
        <v>159</v>
      </c>
      <c r="C65" s="51" t="s">
        <v>158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BDC8D-096E-4129-9A15-524FE9344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1) 24년 상반기</vt:lpstr>
      <vt:lpstr>2) 24년 하반기</vt:lpstr>
      <vt:lpstr>7월</vt:lpstr>
      <vt:lpstr>8월</vt:lpstr>
      <vt:lpstr>9월</vt:lpstr>
      <vt:lpstr>10월</vt:lpstr>
      <vt:lpstr>11월</vt:lpstr>
      <vt:lpstr>12월</vt:lpstr>
      <vt:lpstr>인력 배정표(2024.11 기준)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dasori park</dc:creator>
  <cp:lastModifiedBy>dasori park</cp:lastModifiedBy>
  <dcterms:created xsi:type="dcterms:W3CDTF">2024-06-14T00:37:56Z</dcterms:created>
  <dcterms:modified xsi:type="dcterms:W3CDTF">2024-11-28T06:32:23Z</dcterms:modified>
</cp:coreProperties>
</file>