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95" windowWidth="15240" windowHeight="4680"/>
  </bookViews>
  <sheets>
    <sheet name="POA&amp;M Worksheet" sheetId="1" r:id="rId1"/>
    <sheet name="Status-descriptio-Do not Delete" sheetId="4" r:id="rId2"/>
    <sheet name="Sheet1" sheetId="5" state="hidden" r:id="rId3"/>
  </sheets>
  <definedNames>
    <definedName name="_xlnm._FilterDatabase" localSheetId="0" hidden="1">'POA&amp;M Worksheet'!$A$1:$P$34</definedName>
  </definedNames>
  <calcPr calcId="145621"/>
</workbook>
</file>

<file path=xl/calcChain.xml><?xml version="1.0" encoding="utf-8"?>
<calcChain xmlns="http://schemas.openxmlformats.org/spreadsheetml/2006/main">
  <c r="E27" i="4" l="1"/>
  <c r="E26" i="4"/>
  <c r="G20" i="4"/>
  <c r="G18" i="4"/>
  <c r="G17" i="4"/>
  <c r="G16" i="4"/>
  <c r="G19" i="4"/>
  <c r="I20" i="4" l="1"/>
  <c r="I19" i="4"/>
  <c r="I17" i="4"/>
  <c r="I16" i="4"/>
  <c r="I18" i="4"/>
  <c r="H20" i="4"/>
  <c r="H19" i="4"/>
  <c r="H18" i="4"/>
  <c r="H17" i="4"/>
  <c r="H16" i="4"/>
  <c r="D16" i="4"/>
  <c r="F20" i="4"/>
  <c r="F19" i="4"/>
  <c r="F18" i="4"/>
  <c r="F17" i="4"/>
  <c r="F16" i="4"/>
  <c r="E16" i="4"/>
  <c r="E20" i="4"/>
  <c r="E19" i="4"/>
  <c r="E18" i="4"/>
  <c r="E17" i="4"/>
  <c r="D20" i="4"/>
  <c r="D19" i="4"/>
  <c r="D18" i="4"/>
  <c r="D17" i="4"/>
  <c r="C16" i="4"/>
  <c r="C20" i="4"/>
  <c r="C19" i="4"/>
  <c r="C18" i="4"/>
  <c r="C17" i="4"/>
  <c r="B20" i="4"/>
  <c r="B19" i="4"/>
  <c r="B18" i="4"/>
  <c r="B17" i="4"/>
  <c r="B16" i="4"/>
  <c r="B22" i="4" l="1"/>
  <c r="I22" i="4"/>
  <c r="C22" i="4"/>
  <c r="H22" i="4"/>
  <c r="E22" i="4"/>
  <c r="D22" i="4"/>
  <c r="G22" i="4"/>
  <c r="F22" i="4"/>
  <c r="I21" i="4"/>
  <c r="H21" i="4"/>
  <c r="G21" i="4"/>
  <c r="F21" i="4"/>
  <c r="E21" i="4"/>
  <c r="D21" i="4"/>
  <c r="J20" i="4"/>
  <c r="J19" i="4"/>
  <c r="J18" i="4"/>
  <c r="J17" i="4"/>
  <c r="J16" i="4"/>
  <c r="E24" i="4" l="1"/>
  <c r="E25" i="4"/>
  <c r="J22" i="4"/>
  <c r="J21" i="4"/>
</calcChain>
</file>

<file path=xl/sharedStrings.xml><?xml version="1.0" encoding="utf-8"?>
<sst xmlns="http://schemas.openxmlformats.org/spreadsheetml/2006/main" count="446" uniqueCount="211">
  <si>
    <t>Weakness</t>
  </si>
  <si>
    <t>Status</t>
  </si>
  <si>
    <t>L</t>
  </si>
  <si>
    <t>#</t>
  </si>
  <si>
    <t>CSAM POA&amp;M ID #</t>
  </si>
  <si>
    <t>Risk Level (VL,L,M,H, VH)</t>
  </si>
  <si>
    <t xml:space="preserve">Recommended Actions (Milestones) or Risk Acceptance Justification </t>
  </si>
  <si>
    <t>Responsible POC(s)</t>
  </si>
  <si>
    <t xml:space="preserve">Scheduled Completion Date </t>
  </si>
  <si>
    <t>Planned Start</t>
  </si>
  <si>
    <t>Planned Finish</t>
  </si>
  <si>
    <t>Actual Start</t>
  </si>
  <si>
    <t>Actual Finish</t>
  </si>
  <si>
    <t xml:space="preserve">Control ID(s) </t>
  </si>
  <si>
    <t>TBD</t>
  </si>
  <si>
    <t>Planned/Pending</t>
  </si>
  <si>
    <t>In Progress</t>
  </si>
  <si>
    <t>M</t>
  </si>
  <si>
    <t>POA&amp;M Status</t>
  </si>
  <si>
    <t>Canceled</t>
  </si>
  <si>
    <t>Delayed</t>
  </si>
  <si>
    <t>For existing and new POA&amp;Ms that are not delayed and progress has been started on the remediation</t>
  </si>
  <si>
    <t>For existing POA&amp;Ms that are still open and have gone past the Scheduled Completion Date</t>
  </si>
  <si>
    <t>H</t>
  </si>
  <si>
    <t xml:space="preserve">Planned/
Pending </t>
  </si>
  <si>
    <t>Completed</t>
  </si>
  <si>
    <t>Existing Risk Acceptance</t>
  </si>
  <si>
    <t>For new Risk Acceptance items (including previous remediation items being updated to accept the risk)</t>
  </si>
  <si>
    <t>For new or existing POA&amp;Ms where remediation has not started; Scheduled Completion Date cannot be past due</t>
  </si>
  <si>
    <t>CA-5</t>
  </si>
  <si>
    <t>For POA&amp;Ms you are canceling or combining - needs strong justification. POA&amp;Ms should be canceled if a common control was incorrectly identified as system responsibility  or if you're consolidating controls into one POA&amp;M.</t>
  </si>
  <si>
    <t>For POA&amp;Ms you are recommending be completed in CSAM - needs strong justification. Closed = implemented, can also be for if the requirement for the control has changed and the system now meets the requirement.</t>
  </si>
  <si>
    <t>Planned/</t>
  </si>
  <si>
    <t>AC-2(4)</t>
  </si>
  <si>
    <t>Risk Acceptance</t>
  </si>
  <si>
    <t>For Existing Risk Acceptance Items - might have been closed in CSAM already, tell AIS to re-open the POA&amp;M in CSAm if they have not</t>
  </si>
  <si>
    <t>Cost Justification</t>
  </si>
  <si>
    <t>AT-3</t>
  </si>
  <si>
    <t>Risk Level</t>
  </si>
  <si>
    <t>Existing POA&amp;Ms</t>
  </si>
  <si>
    <t>New POA&amp;Ms</t>
  </si>
  <si>
    <t>Total</t>
  </si>
  <si>
    <t>Complete</t>
  </si>
  <si>
    <t>Pending</t>
  </si>
  <si>
    <t>New Risk Acceptance</t>
  </si>
  <si>
    <t>Very High</t>
  </si>
  <si>
    <t>High</t>
  </si>
  <si>
    <t>Moderate</t>
  </si>
  <si>
    <t>Low</t>
  </si>
  <si>
    <t>Very Low</t>
  </si>
  <si>
    <t>Open Total</t>
  </si>
  <si>
    <t>Grand Total</t>
  </si>
  <si>
    <t>IF(AND('POA&amp;M Worksheet'!C3:C23, "")AND(COUNTIF('POA&amp;M Worksheet'!F12:F23, 'Status-descriptio-Do not Delete'!A2))</t>
  </si>
  <si>
    <t>[# of prior risk acceptance items]</t>
  </si>
  <si>
    <t># of POA&amp;Ms currently open and Existing Risk Acceptance Items</t>
  </si>
  <si>
    <t># of new POA&amp;Ms and new Risk Acceptance items</t>
  </si>
  <si>
    <t># of new findings being recommended for risk acceptance items + # of existing POA&amp;M items that are being updated to recommend for risk acceptance]</t>
  </si>
  <si>
    <t>Resources Required</t>
  </si>
  <si>
    <t>Delay Reasons (As defined in CSAM)</t>
  </si>
  <si>
    <t>Contractor delay</t>
  </si>
  <si>
    <t>Procurement delay</t>
  </si>
  <si>
    <t>Personnel shortage</t>
  </si>
  <si>
    <t>Other</t>
  </si>
  <si>
    <t>Not Applicable</t>
  </si>
  <si>
    <t>Delay (Reason)</t>
  </si>
  <si>
    <t>Weakness priority
changed</t>
  </si>
  <si>
    <t>Original completion
time underestimated</t>
  </si>
  <si>
    <t>Funds not
allocated/
Insufficient funding</t>
  </si>
  <si>
    <t>Assigned funds
withdrawn</t>
  </si>
  <si>
    <t>Dependency 
on other task(s)</t>
  </si>
  <si>
    <t>Technology delay/
dependency</t>
  </si>
  <si>
    <t>Policy delay/
dependency</t>
  </si>
  <si>
    <t>Moratorium on
development</t>
  </si>
  <si>
    <t xml:space="preserve">$100
</t>
  </si>
  <si>
    <t xml:space="preserve">RA-5 </t>
  </si>
  <si>
    <t>AC-6(9)</t>
  </si>
  <si>
    <t xml:space="preserve">$100
</t>
  </si>
  <si>
    <t>SI-10</t>
  </si>
  <si>
    <t>AC-2(3)</t>
  </si>
  <si>
    <t>(Risk Acceptance Items do not require funding)</t>
  </si>
  <si>
    <t>AC-8</t>
  </si>
  <si>
    <t>AR-2</t>
  </si>
  <si>
    <t>CA-3</t>
  </si>
  <si>
    <t>CM-4</t>
  </si>
  <si>
    <t>SI-12</t>
  </si>
  <si>
    <r>
      <rPr>
        <b/>
        <sz val="10"/>
        <color indexed="8"/>
        <rFont val="Arial"/>
        <family val="2"/>
      </rPr>
      <t xml:space="preserve">The FY16 vulnerability is below:
</t>
    </r>
    <r>
      <rPr>
        <sz val="10"/>
        <color indexed="8"/>
        <rFont val="Arial"/>
        <family val="2"/>
      </rPr>
      <t xml:space="preserve">REGIS did not provide any evidence that data validation tools are being used.
</t>
    </r>
    <r>
      <rPr>
        <b/>
        <sz val="10"/>
        <color indexed="8"/>
        <rFont val="Arial"/>
        <family val="2"/>
      </rPr>
      <t>Risk:</t>
    </r>
    <r>
      <rPr>
        <sz val="10"/>
        <color indexed="8"/>
        <rFont val="Arial"/>
        <family val="2"/>
      </rPr>
      <t xml:space="preserve"> When software does not validate input properly, an attacker is able to craft the input in a form that is not expected by the rest of the application. This will lead to parts of the system receiving unintended input, which may result in altered control flow, arbitrary control of a resource, or arbitrary code execution.</t>
    </r>
  </si>
  <si>
    <t>AC-11,
AC-11(1)</t>
  </si>
  <si>
    <t xml:space="preserve">The Assessment Team recommends the System Owner work to configure the system to implement a session lock of the application after 30 minutes of inactivity.  The session lock should remain in place until the user re-authenticates to the system.
</t>
  </si>
  <si>
    <r>
      <rPr>
        <b/>
        <sz val="10"/>
        <color theme="1"/>
        <rFont val="Arial"/>
        <family val="2"/>
      </rPr>
      <t xml:space="preserve">The FY16 vulnerability is below:
</t>
    </r>
    <r>
      <rPr>
        <sz val="10"/>
        <color theme="1"/>
        <rFont val="Arial"/>
        <family val="2"/>
      </rPr>
      <t xml:space="preserve">The  System Owner does not review and update POA&amp;Ms on a quarterly basis.
</t>
    </r>
    <r>
      <rPr>
        <b/>
        <sz val="10"/>
        <color theme="1"/>
        <rFont val="Arial"/>
        <family val="2"/>
      </rPr>
      <t>Risk:</t>
    </r>
    <r>
      <rPr>
        <sz val="10"/>
        <color theme="1"/>
        <rFont val="Arial"/>
        <family val="2"/>
      </rPr>
      <t xml:space="preserve"> Without reviewing and updating the POA&amp;Ms periodically, the information system cannot address the system vulnerabilities based on the defined milestones effectively. This inhibits the timely mitigation and remediation of identified system vulnerabilities.</t>
    </r>
  </si>
  <si>
    <t>Sean Torpey,
AIT-001</t>
  </si>
  <si>
    <r>
      <rPr>
        <b/>
        <sz val="10"/>
        <color theme="1"/>
        <rFont val="Arial"/>
        <family val="2"/>
      </rPr>
      <t xml:space="preserve">The FY16 vulnerability is below:
</t>
    </r>
    <r>
      <rPr>
        <sz val="10"/>
        <color theme="1"/>
        <rFont val="Arial"/>
        <family val="2"/>
      </rPr>
      <t xml:space="preserve">The Assessment Team was unable to determine whether REGIS is following the approved FAA Financial Records Disposition Schedule as the System Owner did not provide documentation to show compliance. 
In addition, the control implementation description doesn't adequately document the records retention information available in the Request for Records Disposition Authority for financial records available in the document "FAA Financial Records Disposition Schedule.pdf"
</t>
    </r>
    <r>
      <rPr>
        <b/>
        <sz val="10"/>
        <color theme="1"/>
        <rFont val="Arial"/>
        <family val="2"/>
      </rPr>
      <t xml:space="preserve">Risk: </t>
    </r>
    <r>
      <rPr>
        <sz val="10"/>
        <color theme="1"/>
        <rFont val="Arial"/>
        <family val="2"/>
      </rPr>
      <t xml:space="preserve">Not following the FAA Financial Records Disposition schedule for record handling and retention leaves the organization vulnerable to legal action. 
</t>
    </r>
  </si>
  <si>
    <t>IA-5.
IA-5(1)</t>
  </si>
  <si>
    <t>AC-2,
AC-2(2)</t>
  </si>
  <si>
    <t>CP-2,
CP-2(3),
CP-2(8)</t>
  </si>
  <si>
    <r>
      <rPr>
        <b/>
        <sz val="10"/>
        <rFont val="Arial"/>
        <family val="2"/>
      </rPr>
      <t xml:space="preserve">
</t>
    </r>
    <r>
      <rPr>
        <sz val="10"/>
        <rFont val="Arial"/>
        <family val="2"/>
      </rPr>
      <t xml:space="preserve">REGIS is not currently PIV-enabled.
</t>
    </r>
    <r>
      <rPr>
        <b/>
        <sz val="10"/>
        <rFont val="Arial"/>
        <family val="2"/>
      </rPr>
      <t xml:space="preserve">
Risk</t>
    </r>
    <r>
      <rPr>
        <sz val="10"/>
        <rFont val="Arial"/>
        <family val="2"/>
      </rPr>
      <t xml:space="preserve">: Lack of PIV implementation leaves the system more vulnerable to unauthorized access, making financial data that is transmitted through REGIS more vulnerable to unauthorized disclosure and modification. 
</t>
    </r>
  </si>
  <si>
    <t xml:space="preserve">IR-2
</t>
  </si>
  <si>
    <t>AU-1</t>
  </si>
  <si>
    <r>
      <t xml:space="preserve">The REGIS and AFCA System Owners did not provide documented audit procedures.
</t>
    </r>
    <r>
      <rPr>
        <b/>
        <sz val="10"/>
        <color indexed="8"/>
        <rFont val="Arial"/>
        <family val="2"/>
      </rPr>
      <t xml:space="preserve">
Risk</t>
    </r>
    <r>
      <rPr>
        <sz val="10"/>
        <color indexed="8"/>
        <rFont val="Arial"/>
        <family val="2"/>
      </rPr>
      <t xml:space="preserve">: The risk of not having documented audit procedures in place is that there is not a repeatable process for system administrators to follow ensuring that all activity is logged and reviewed for potential malicious activity. </t>
    </r>
  </si>
  <si>
    <t xml:space="preserve">The Assessment Team recommends creating documented audit review procedures to include what events are being audited within each system, how often the audit logs are reviewed, who conducts the audit reviews, where the audit/event logs are located within each system, who is notified in the event that suspicious activity is observed. </t>
  </si>
  <si>
    <t>Lai Lee-Birman
(REGIS System Owner)
Cindy Owens (AFCA System Owner)</t>
  </si>
  <si>
    <t>Lai Lee-Birman
(REGIS System Owner)
Cindy Owens (AFCA System Owner)
AIS-100
FAA SOC</t>
  </si>
  <si>
    <t>Cindy Owens (AFCA System Owner)</t>
  </si>
  <si>
    <t>Cindy Owens (AFCA System Owner)
Gary Robinson (Continuity Management Branch)</t>
  </si>
  <si>
    <t>CM-1;
CM-9</t>
  </si>
  <si>
    <t>SC-28</t>
  </si>
  <si>
    <t xml:space="preserve">The Assessment Team recommends that the System Owners research options for ensuring that the REGIS and AFCA data at rest is encrypted. </t>
  </si>
  <si>
    <r>
      <t xml:space="preserve">Port information was not provided for the REGIS interconnections with CWP and AIT EDR.
</t>
    </r>
    <r>
      <rPr>
        <b/>
        <sz val="10"/>
        <color theme="1"/>
        <rFont val="Arial"/>
        <family val="2"/>
      </rPr>
      <t xml:space="preserve">
Risk:</t>
    </r>
    <r>
      <rPr>
        <sz val="10"/>
        <color theme="1"/>
        <rFont val="Arial"/>
        <family val="2"/>
      </rPr>
      <t xml:space="preserve"> Unnecessary open ports can leave REGIS PII and financial data more vulnerable to additional hacker threats by someone that is attempting to breach the system. 
</t>
    </r>
  </si>
  <si>
    <t>Lai Lee-Birman
(REGIS System Owner)</t>
  </si>
  <si>
    <r>
      <rPr>
        <b/>
        <sz val="10"/>
        <rFont val="Arial"/>
        <family val="2"/>
      </rPr>
      <t xml:space="preserve">
The FY16 vulnerability is below:
</t>
    </r>
    <r>
      <rPr>
        <sz val="10"/>
        <rFont val="Arial"/>
        <family val="2"/>
      </rPr>
      <t xml:space="preserve">REGIS receives information from Delphi through a connection with the Office of Information Technology Enterprise Data Repository (AIT EDR) system.  This data connection requires an MOU.  The Tertiary MOU with the AIT EDR is expired and the new MOU has not been completed. In addition, the port information for the system interconnections with EDR and CWP were not provided. 
</t>
    </r>
    <r>
      <rPr>
        <b/>
        <sz val="10"/>
        <rFont val="Arial"/>
        <family val="2"/>
      </rPr>
      <t>Risk</t>
    </r>
    <r>
      <rPr>
        <sz val="10"/>
        <rFont val="Arial"/>
        <family val="2"/>
      </rPr>
      <t xml:space="preserve">: Not properly documenting all system connections, as well as not maintaining ISA/MOUs creates a risk, as there is no acknowledgement of terms of agreement for the security measures that are required to be in place for the data exchange that is maintained between the systems.  
</t>
    </r>
  </si>
  <si>
    <t xml:space="preserve">The Assessment Team recommends that the System Owner work with the REGIS developers to implement a mechanism to audit all privileged functions, such as adding, deleting or modifying system users; or provide evidence that this level of audit tracking is already in place. 
This POAM is delayed due to the System Owner working with the REGIS developers to determine if it is possible to implement a mechanism to audit privileged functions. </t>
  </si>
  <si>
    <t>AU-2;
AU-3;
AU-3(1)</t>
  </si>
  <si>
    <r>
      <t xml:space="preserve">The Assessment Team found that REGIS does not define password requirements or implement proper password complexity for system user accounts.  
</t>
    </r>
    <r>
      <rPr>
        <b/>
        <sz val="10"/>
        <color indexed="8"/>
        <rFont val="Arial"/>
        <family val="2"/>
      </rPr>
      <t xml:space="preserve">
Risk:</t>
    </r>
    <r>
      <rPr>
        <sz val="10"/>
        <color indexed="8"/>
        <rFont val="Arial"/>
        <family val="2"/>
      </rPr>
      <t xml:space="preserve"> Not enforcing DOT Compendium password complexity requirements for the REGIS Application user accounts, leaves the system vulnerable to adversarial brute force, dictionary and rainbow table attacks. 
 </t>
    </r>
  </si>
  <si>
    <r>
      <t xml:space="preserve">REGIS does not disable inactive accounts at the database level.
</t>
    </r>
    <r>
      <rPr>
        <b/>
        <sz val="10"/>
        <color theme="1"/>
        <rFont val="Arial"/>
        <family val="2"/>
      </rPr>
      <t>Risk:</t>
    </r>
    <r>
      <rPr>
        <sz val="10"/>
        <color theme="1"/>
        <rFont val="Arial"/>
        <family val="2"/>
      </rPr>
      <t xml:space="preserve"> Without implementing this control could lead to unauthorized access to the system database and violation of the concept of least privileges.</t>
    </r>
  </si>
  <si>
    <r>
      <t xml:space="preserve">AFCA did not provide evidence that system accounts are automatically disabled after 90 days of inactivity. 
</t>
    </r>
    <r>
      <rPr>
        <b/>
        <sz val="10"/>
        <color theme="1"/>
        <rFont val="Arial"/>
        <family val="2"/>
      </rPr>
      <t>Risk</t>
    </r>
    <r>
      <rPr>
        <sz val="10"/>
        <color theme="1"/>
        <rFont val="Arial"/>
        <family val="2"/>
      </rPr>
      <t xml:space="preserve">: An inactive account, yet still live with write privileges, could be compromised and used to make unauthorized changes, affecting the confidentiality and integrity of the AFCA data. </t>
    </r>
  </si>
  <si>
    <r>
      <t xml:space="preserve">The REGIS and AFCA System Owners did not provide evidence that all account management activity is audited, and that the system has the capability to send automatic alerts to personnel regarding account management activity. 
</t>
    </r>
    <r>
      <rPr>
        <b/>
        <sz val="10"/>
        <color theme="1"/>
        <rFont val="Arial"/>
        <family val="2"/>
      </rPr>
      <t>Risk:</t>
    </r>
    <r>
      <rPr>
        <sz val="10"/>
        <color theme="1"/>
        <rFont val="Arial"/>
        <family val="2"/>
      </rPr>
      <t xml:space="preserve"> Without auditing the creation, modification, enabling, disabling and removal of information system accounts, the information System Owner will be unaware of any unauthorized activity within the information system. This increases the risk profile of the information system.
</t>
    </r>
  </si>
  <si>
    <t>Lai Lee-Birman (REGIS System Owner)</t>
  </si>
  <si>
    <r>
      <rPr>
        <b/>
        <sz val="10"/>
        <color theme="1"/>
        <rFont val="Arial"/>
        <family val="2"/>
      </rPr>
      <t xml:space="preserve">
The FY16 vulnerability is below:
</t>
    </r>
    <r>
      <rPr>
        <sz val="10"/>
        <color theme="1"/>
        <rFont val="Arial"/>
        <family val="2"/>
      </rPr>
      <t xml:space="preserve">The REGIS application interface and Citrix-based interfaces display a warning banner that does not meet the DOT Compendium requirements for wording.
</t>
    </r>
    <r>
      <rPr>
        <b/>
        <sz val="10"/>
        <color theme="1"/>
        <rFont val="Arial"/>
        <family val="2"/>
      </rPr>
      <t xml:space="preserve">Risk: </t>
    </r>
    <r>
      <rPr>
        <sz val="10"/>
        <color theme="1"/>
        <rFont val="Arial"/>
        <family val="2"/>
      </rPr>
      <t>The risk of not having a DOT-approved warning banner includes but is not limited to liability for the DOT in the event that malicious activity takes place on the system. If users are not presented with the warning banner they can claim that they did not know how to act on the information system or the laws to which they are subject.</t>
    </r>
  </si>
  <si>
    <r>
      <t xml:space="preserve">AFCA does not have a warning banner that meets DOT requirements, that must be accepted before the user can access the system. </t>
    </r>
    <r>
      <rPr>
        <b/>
        <sz val="10"/>
        <color theme="1"/>
        <rFont val="Arial"/>
        <family val="2"/>
      </rPr>
      <t xml:space="preserve">
Risk</t>
    </r>
    <r>
      <rPr>
        <sz val="10"/>
        <color theme="1"/>
        <rFont val="Arial"/>
        <family val="2"/>
      </rPr>
      <t>: The risk of not having a DOT-approved warning banner includes but is not limited to liability for the DOT in the event that malicious activity takes place on the system. If users are not presented with the warning banner they can claim that they did not know how to act on the information system or the laws to which they are subject.</t>
    </r>
  </si>
  <si>
    <t xml:space="preserve">The Assessment Team recommends that the AFCA System Owner work with the developers to create a warning banner that meets the listed DOT requirements, that must be accepted before the user can access the system. The DOT requirements state that the system must display to users: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t>
  </si>
  <si>
    <t>SI-2</t>
  </si>
  <si>
    <r>
      <t xml:space="preserve">The REGIS System Owner has identified the following individuals as Key Information System Security (ISS) Personnel to the Policy, Training &amp; Customer Liaison Branch (AIS-110) to track their role-based security training:
• Jeremy Holmes, Information Steward
• Trinette Tucker - Business Analyst (Backup IS)
The AFCA Project Manager has identified the following individuals as Key Information System Security (ISS) Personnel to the Policy, Training &amp; Customer Liaison Branch (AIS-110) to track their role-based security training:
• Cindy Owens, SO/IS
• Matthew Clemente, Helpdesk/Incident Handler
• Charles Chaconas, Helpdesk/Incident Handler
• Karyl Cooper, Helpdesk/Incident Handler; Programmer/Developer
• Dorian (Drew) Gattis, Programmer/Developer
• Prashant Gijare, DBA/Info Sec Architect
• Bhanu Katuri, Programmer/Developer
</t>
    </r>
    <r>
      <rPr>
        <b/>
        <sz val="10"/>
        <color theme="1"/>
        <rFont val="Arial"/>
        <family val="2"/>
      </rPr>
      <t>Risk:</t>
    </r>
    <r>
      <rPr>
        <sz val="10"/>
        <color theme="1"/>
        <rFont val="Arial"/>
        <family val="2"/>
      </rPr>
      <t xml:space="preserve"> Individuals that are not identified as Key Information System Security (ISS) Personnel to a particular system could potentially be missing additional training required for their elevated access and role. This increases the risk of a vulnerability being introduced as a result of insider threat, resulting from unintentional actions being performed by individuals with elevated access to the system or system information.</t>
    </r>
  </si>
  <si>
    <t xml:space="preserve">
The request to AIS-110 to add the REGIS key personnel can be found within "FW FAA Key ISS and Privacy Personnel Specialized Role-Based Training REGIS"; however, the names have not yet been added to the Key Personnel Training list.
The request to AIS-110 to add the AFCA key personnel can be found within "FW FY17 Annual Role Based Security Training "; however, the names have not yet been added to the Key Personnel Training list.
The Assessment Team recommends that the System Owners follow up with AIS-110 via the AIS Governance Training mailbox: 9-AWA-AIT-AIS-Governance-Training@FAA.GOV to ensure that the required personnel are added to the list, in order to receive annual security role based training.
In addition, the System Owner should notify AIS-110 as Key ISS Personnel transition into and out-of these roles:
- before authorizing access to the information system;
- when required by personnel or system changes; and
- annually during the AIS data call.
This POAM is delayed because the System Owners are waiting on AIS-110 to add the provided list of users to the Key Personnel Training List. 
</t>
  </si>
  <si>
    <t xml:space="preserve">Lai Lee-Birman (REGIS System Owner)
</t>
  </si>
  <si>
    <t xml:space="preserve">Jeremy Holmes (REGIS Information Steward)
</t>
  </si>
  <si>
    <t xml:space="preserve">Lai Lee-Birman (REGIS System Owner)
</t>
  </si>
  <si>
    <t>Lai Lee-Birman (REGIS System Owner)
Cindy Owens (AFCA System Owner)</t>
  </si>
  <si>
    <t xml:space="preserve">Lai Lee-Birman (REGIS System Owner)
Cindy Owens (AFCA System Owner)
AIS-110
</t>
  </si>
  <si>
    <t xml:space="preserve">Lai Lee-Birman (REGIS System Owner)
Cindy Owens (AFCA System Owner)
</t>
  </si>
  <si>
    <t>Lai Lee-Birman (REGIS System Owner)
Jeremy Holmes 
(REGIS Information Steward)
Pamela Lundstrom (Vulnerability Management Branch)</t>
  </si>
  <si>
    <t>Lai Lee-Birman (REGIS System Owner)
Cindy Owens
(AFCA System Owner)
Gary Robinson (Continuity Branch)</t>
  </si>
  <si>
    <t xml:space="preserve">
Lai Lee-Birman (REGIS System Owner)
Jeremy Holmes (REGIS Information Steward)</t>
  </si>
  <si>
    <t xml:space="preserve">Lai Lee-Birman (REGIS System Owner)
Cindy Owens
(AFCA System Owner)
</t>
  </si>
  <si>
    <r>
      <t xml:space="preserve">The REGIS and AFCA System Owners did not provide any evidence that the databases used to support the systems are encrypted.
</t>
    </r>
    <r>
      <rPr>
        <b/>
        <sz val="10"/>
        <rFont val="Arial"/>
        <family val="2"/>
      </rPr>
      <t xml:space="preserve">Risk: </t>
    </r>
    <r>
      <rPr>
        <sz val="10"/>
        <rFont val="Arial"/>
        <family val="2"/>
      </rPr>
      <t xml:space="preserve">The risk associated with not encrypting the system data at rest, is the confidentiality and integrity of REGIS and AFCA data is more vulnerable to hackers, or other unauthorized user access with the motive for malicious intent. 
</t>
    </r>
  </si>
  <si>
    <t>SC-8;
SC-8(1)</t>
  </si>
  <si>
    <r>
      <t xml:space="preserve">The AFCA URL (afca.faa.gov) is not currently encrypted.
</t>
    </r>
    <r>
      <rPr>
        <b/>
        <sz val="10"/>
        <color indexed="8"/>
        <rFont val="Arial"/>
        <family val="2"/>
      </rPr>
      <t>Risk:</t>
    </r>
    <r>
      <rPr>
        <sz val="10"/>
        <color indexed="8"/>
        <rFont val="Arial"/>
        <family val="2"/>
      </rPr>
      <t xml:space="preserve"> Traffic between users and web server can be sniffed for username and password if sniffer is on the internal FAA network. The same applies for data passed between databases.
</t>
    </r>
  </si>
  <si>
    <r>
      <t xml:space="preserve">The REGIS application does not implement a session lock after 30 minutes of inactivity. The Citrix meta frame has a session lock after three (3) hours of inactivity, however, this does not comply with DOT Policy.
</t>
    </r>
    <r>
      <rPr>
        <b/>
        <sz val="10"/>
        <color theme="1"/>
        <rFont val="Arial"/>
        <family val="2"/>
      </rPr>
      <t xml:space="preserve">
Risk</t>
    </r>
    <r>
      <rPr>
        <sz val="10"/>
        <color theme="1"/>
        <rFont val="Arial"/>
        <family val="2"/>
      </rPr>
      <t>: Not implementing a session lock leaves the application vulnerable to brute force attacks and session hijacking.</t>
    </r>
  </si>
  <si>
    <t xml:space="preserve">The Assessment Team recommends that the REGIS System Owner obtain and document all system interconnection information, including ports used for interconnections with CWP and AIT EDR; this information should be documented within the SCD. </t>
  </si>
  <si>
    <t xml:space="preserve">Cindy Owens (AFCA System Owner)
</t>
  </si>
  <si>
    <t>NA</t>
  </si>
  <si>
    <t>The Assessment Team recommends that the System Owners define what unusual activity to look for during audit reviews, and provide evidence that audit records are being reviewed monthly to detect suspicious audit occurrences. A spreadsheet could be used to conduct the monthly audit reviews, showing who reviewed the logs, what logs were reviewed, the date of review, and any potential suspicious activity that may have been found. Any suspicious activity should then be reported to the FAA SOC. 
This POAM is delayed, because the REGIS System Owner is still in the process of detailing what unusual activity to look for during audit reviews.</t>
  </si>
  <si>
    <r>
      <t>The REGIS and AFCA System Owners have not defined what unusual activity to look for when reviewing audit logs, or provided evidence that audit logs are being reviewed monthly, as required per the DOT Cybersecurity Compendium.</t>
    </r>
    <r>
      <rPr>
        <b/>
        <sz val="10"/>
        <color theme="1"/>
        <rFont val="Arial"/>
        <family val="2"/>
      </rPr>
      <t xml:space="preserve">
Risk: </t>
    </r>
    <r>
      <rPr>
        <sz val="10"/>
        <color theme="1"/>
        <rFont val="Arial"/>
        <family val="2"/>
      </rPr>
      <t xml:space="preserve">Audit logs are critical in the detection of malicious activity or system degradation; lack of audit review can lead to security threats or incidents, or system failure going undetected. </t>
    </r>
  </si>
  <si>
    <r>
      <rPr>
        <b/>
        <sz val="10"/>
        <color theme="1"/>
        <rFont val="Arial"/>
        <family val="2"/>
      </rPr>
      <t xml:space="preserve">
The FY16 vulnerability is listed below:
</t>
    </r>
    <r>
      <rPr>
        <sz val="10"/>
        <color theme="1"/>
        <rFont val="Arial"/>
        <family val="2"/>
      </rPr>
      <t xml:space="preserve">During the FY16 assessment it was indicated that REGIS had upgraded its Windows 2003 servers to Windows 2008, however, a Security Impact Analysis (SIA) was not completed.
</t>
    </r>
    <r>
      <rPr>
        <b/>
        <sz val="10"/>
        <color theme="1"/>
        <rFont val="Arial"/>
        <family val="2"/>
      </rPr>
      <t>Risk:</t>
    </r>
    <r>
      <rPr>
        <sz val="10"/>
        <color theme="1"/>
        <rFont val="Arial"/>
        <family val="2"/>
      </rPr>
      <t xml:space="preserve"> In addition to the completion of a SIA prior to change implementation being a NIST and FAA requirement, the risk of not properly analyzing changes to the system before implementing them could result in changes being made that can negatively impact the production environment. For example, will the upgrades affect how users access the system, or the system's auditing capabilities?</t>
    </r>
  </si>
  <si>
    <t>Minimum Organizational Cost</t>
  </si>
  <si>
    <t>Labor Cost</t>
  </si>
  <si>
    <t>AU-6</t>
  </si>
  <si>
    <t>AC-7</t>
  </si>
  <si>
    <t xml:space="preserve">
IA-2(1),
IA-2(2),
IA-2(8),
IA-2(11);
IA-2(12);
IA-5(2);
IA-5(11)
</t>
  </si>
  <si>
    <t xml:space="preserve">
CA-3;
CM-7;
SA-4(9);
SA-9(2)
</t>
  </si>
  <si>
    <t xml:space="preserve">
$100
</t>
  </si>
  <si>
    <t xml:space="preserve">Lai Lee-Birman (REGIS System Owner)
Cindy Owens (AFCA System Owner)
Pamela Lundstrom
(Vulnerability Management Branch)
</t>
  </si>
  <si>
    <r>
      <t xml:space="preserve">No MVM, Db, URL or application code scans were provided for AFCA.
No application code scans were provided for REGIS.
REGIS: </t>
    </r>
    <r>
      <rPr>
        <b/>
        <sz val="10"/>
        <color theme="1"/>
        <rFont val="Arial"/>
        <family val="2"/>
      </rPr>
      <t>Database</t>
    </r>
    <r>
      <rPr>
        <sz val="10"/>
        <color theme="1"/>
        <rFont val="Arial"/>
        <family val="2"/>
      </rPr>
      <t xml:space="preserve"> (DbProtect) scans were provided for FAA-AIT-JAMCDFPNDB501, which were run on </t>
    </r>
    <r>
      <rPr>
        <b/>
        <sz val="10"/>
        <color theme="1"/>
        <rFont val="Arial"/>
        <family val="2"/>
      </rPr>
      <t>10/11/2016</t>
    </r>
    <r>
      <rPr>
        <sz val="10"/>
        <color theme="1"/>
        <rFont val="Arial"/>
        <family val="2"/>
      </rPr>
      <t xml:space="preserve">. The scans found 30 high, 166 medium, and 61 low vulnerabilities. The high vulnerabilities include:
- Misconfigurations
- Improper Access Controls
- Patchable vulnerabilities
- Weak Passwords
REGIS: </t>
    </r>
    <r>
      <rPr>
        <b/>
        <sz val="10"/>
        <color theme="1"/>
        <rFont val="Arial"/>
        <family val="2"/>
      </rPr>
      <t>MVM</t>
    </r>
    <r>
      <rPr>
        <sz val="10"/>
        <color theme="1"/>
        <rFont val="Arial"/>
        <family val="2"/>
      </rPr>
      <t xml:space="preserve"> scans were provided for IP addresses 172.29.70.78-.100, which were run on </t>
    </r>
    <r>
      <rPr>
        <b/>
        <sz val="10"/>
        <color theme="1"/>
        <rFont val="Arial"/>
        <family val="2"/>
      </rPr>
      <t>12/18/2016</t>
    </r>
    <r>
      <rPr>
        <sz val="10"/>
        <color theme="1"/>
        <rFont val="Arial"/>
        <family val="2"/>
      </rPr>
      <t xml:space="preserve">. The scans found 92 high (four (4) unique), 91 medium (four (4) unique), and 46 low vulnerabilities.  The high vulnerabilities include:
- Microsoft HTML Help Stack Overflow Remote Code Execution
</t>
    </r>
    <r>
      <rPr>
        <b/>
        <sz val="10"/>
        <color theme="1"/>
        <rFont val="Arial"/>
        <family val="2"/>
      </rPr>
      <t>- MS Windows Media Player Null Pointer Remote Denial of Service</t>
    </r>
    <r>
      <rPr>
        <sz val="10"/>
        <color theme="1"/>
        <rFont val="Arial"/>
        <family val="2"/>
      </rPr>
      <t xml:space="preserve">
- MS XML Core Services Unitialized Memory Corruption Remote Code Execution
- MS XML Core Services Remote Code Execution II
REGIS: </t>
    </r>
    <r>
      <rPr>
        <b/>
        <sz val="10"/>
        <color theme="1"/>
        <rFont val="Arial"/>
        <family val="2"/>
      </rPr>
      <t>MVM</t>
    </r>
    <r>
      <rPr>
        <sz val="10"/>
        <color theme="1"/>
        <rFont val="Arial"/>
        <family val="2"/>
      </rPr>
      <t xml:space="preserve"> scans were provided for IP addresses 172.29.70.78-.100, which were run on 4/18/2017. The scans found 206 high (9 unique), 229 medium (10 unique), and 46 low vulnerabilities. The high vulnerabilities are related to:
- Remote Code Execution
</t>
    </r>
    <r>
      <rPr>
        <b/>
        <sz val="10"/>
        <color theme="1"/>
        <rFont val="Arial"/>
        <family val="2"/>
      </rPr>
      <t>- MS Windows Media Player Null Pointer Remote Denial of Service</t>
    </r>
    <r>
      <rPr>
        <sz val="10"/>
        <color theme="1"/>
        <rFont val="Arial"/>
        <family val="2"/>
      </rPr>
      <t xml:space="preserve">
- MS Windows Memory Handling Denial of Service
REGIS  vulnerabilities are not being remediated within the DOT timeframes (within 90 days for Critical/High findings, for a Moderate impact system). 
</t>
    </r>
    <r>
      <rPr>
        <b/>
        <sz val="10"/>
        <color theme="1"/>
        <rFont val="Arial"/>
        <family val="2"/>
      </rPr>
      <t xml:space="preserve">
Risk</t>
    </r>
    <r>
      <rPr>
        <sz val="10"/>
        <color theme="1"/>
        <rFont val="Arial"/>
        <family val="2"/>
      </rPr>
      <t xml:space="preserve">: Without running consistent, privileged scans on the operating system, application and database levels of the information system, the stakeholders are unaware of critical vulnerabilities and therefore unable to take appropriate actions to remediate the vulnerabilities. This results in an increased security risk to the information system.
</t>
    </r>
  </si>
  <si>
    <r>
      <rPr>
        <b/>
        <sz val="10"/>
        <color indexed="8"/>
        <rFont val="Arial"/>
        <family val="2"/>
      </rPr>
      <t xml:space="preserve">
</t>
    </r>
    <r>
      <rPr>
        <sz val="10"/>
        <color indexed="8"/>
        <rFont val="Arial"/>
        <family val="2"/>
      </rPr>
      <t xml:space="preserve">The Assessment Team recommends that the REGIS Information Steward provide additional information on the types of data that are stored and transmitted by the system, in order to correctly verify the Security Categorization. Data types should be mapped to Information Types in accordance with SP 800-60, Volume II, to verify the accuracy of the current FIPS 199 and overall FIPS 200 level of Moderate.
The System Characterization should be reviewed and updated as necessary to document all changes that have been made to the system.
This POAM is delayed because the REGIS Information Steward did not verify that the list of data types listed in the SCD are comprehensive, to include all data types that REGIS stores, transmits and processes. </t>
    </r>
  </si>
  <si>
    <r>
      <rPr>
        <sz val="10"/>
        <rFont val="Arial"/>
        <family val="2"/>
      </rPr>
      <t xml:space="preserve">Evidence was not provided showing that REGIS is auditing the execution of privileged functions, such as adding, deleting or modifying system users.
</t>
    </r>
    <r>
      <rPr>
        <b/>
        <sz val="10"/>
        <color indexed="8"/>
        <rFont val="Arial"/>
        <family val="2"/>
      </rPr>
      <t xml:space="preserve">
Risk</t>
    </r>
    <r>
      <rPr>
        <sz val="10"/>
        <color indexed="8"/>
        <rFont val="Arial"/>
        <family val="2"/>
      </rPr>
      <t xml:space="preserve">: Unauthorized account changes made by system administrators could go unnoticed, which could allow for a user account to be created, and granted privileges without proper approval. A user with unauthorized access to the financial data stored within REGIS, could make unauthorized changes, affecting both the confidentiality and integrity of the data that is stored within the system. </t>
    </r>
  </si>
  <si>
    <r>
      <rPr>
        <b/>
        <sz val="10"/>
        <rFont val="Arial"/>
        <family val="2"/>
      </rPr>
      <t xml:space="preserve">AU-2: </t>
    </r>
    <r>
      <rPr>
        <sz val="10"/>
        <rFont val="Arial"/>
        <family val="2"/>
      </rPr>
      <t xml:space="preserve">The AFCA System Owner did not provide evidence that successful and unsuccessful logon events, account management, privileged functions are being captured. 
The REGIS System Owner did not provide evidence that unsuccessful logon events, account management, and privileged functions are being captured via audit logs. </t>
    </r>
    <r>
      <rPr>
        <b/>
        <sz val="10"/>
        <rFont val="Arial"/>
        <family val="2"/>
      </rPr>
      <t xml:space="preserve">
AU-3:</t>
    </r>
    <r>
      <rPr>
        <sz val="10"/>
        <rFont val="Arial"/>
        <family val="2"/>
      </rPr>
      <t xml:space="preserve"> The AFCA System Owner did not provide evidence that the identity of individuals associated with changes is being audited. 
</t>
    </r>
    <r>
      <rPr>
        <b/>
        <sz val="10"/>
        <rFont val="Arial"/>
        <family val="2"/>
      </rPr>
      <t>AU-3(1):</t>
    </r>
    <r>
      <rPr>
        <sz val="10"/>
        <rFont val="Arial"/>
        <family val="2"/>
      </rPr>
      <t xml:space="preserve"> The AFCA System Owner did not provide evidence that it has the capability to audit  session, connection, transaction, or activity duration for all user actions. 
</t>
    </r>
    <r>
      <rPr>
        <b/>
        <sz val="10"/>
        <rFont val="Arial"/>
        <family val="2"/>
      </rPr>
      <t xml:space="preserve">
AU-3(1):</t>
    </r>
    <r>
      <rPr>
        <sz val="10"/>
        <rFont val="Arial"/>
        <family val="2"/>
      </rPr>
      <t xml:space="preserve"> With the exception of the last login date, the REGIS System Owner did not provide evidence that it is auditing the user connection, session or activity duration.
</t>
    </r>
    <r>
      <rPr>
        <b/>
        <sz val="10"/>
        <rFont val="Arial"/>
        <family val="2"/>
      </rPr>
      <t xml:space="preserve">
Risk:</t>
    </r>
    <r>
      <rPr>
        <sz val="10"/>
        <rFont val="Arial"/>
        <family val="2"/>
      </rPr>
      <t xml:space="preserve"> Audit logs are critical in the detection of malicious activity or system degradation. Lack of ability to track all user activity, including session duration can lead to security threats or incidents, as potential suspicious user activity may go unnoticed or undocumented. </t>
    </r>
  </si>
  <si>
    <r>
      <t xml:space="preserve">AFCA does not currently have a Configuration Management Plan (CMP) in place that addresses roles and responsibilities, as well as the configuration management processes, procedures, and configuration items within the system, that are under change control.
</t>
    </r>
    <r>
      <rPr>
        <b/>
        <sz val="10"/>
        <color theme="1"/>
        <rFont val="Arial"/>
        <family val="2"/>
      </rPr>
      <t xml:space="preserve">
Risk:</t>
    </r>
    <r>
      <rPr>
        <sz val="10"/>
        <color theme="1"/>
        <rFont val="Arial"/>
        <family val="2"/>
      </rPr>
      <t xml:space="preserve"> A CMP ensures all configuration changes are properly approved and tracked; the risk of not documenting and updating a CMP is that there is no repeatable process for implementing the most current, secure baseline in the event of a system failure or the need for a roll-back.</t>
    </r>
  </si>
  <si>
    <t xml:space="preserve">
The Assessment Team recommends that the AFCA System Owner develop a Configuration Management Plan that establishes a process for: identifying and managing AFCA configuration items throughout the SDLC, to include the location of the baseline configuration, and documented records of changes made to the configuration items and baseline configurations. In addition, the System Owner should document a change control process, which includes: the types of changes that should be managed under configuration control (hardware changes, software upgrades, etc.), who is authorized to approve changes, and records of all changes. This can all be included in a Configuration Management Plan; NIST SP 800-128 contains a sample outline and documents the process for creation of a CMP.
</t>
  </si>
  <si>
    <r>
      <rPr>
        <b/>
        <sz val="10"/>
        <rFont val="Arial"/>
        <family val="2"/>
      </rPr>
      <t xml:space="preserve">The Assessment Team recommends raising the Risk Level of this POAM from Moderate to High as the scheduled completion date for PIV compliance was September 30, 2015.
The Assessment Team recommends removing IA-7 from this POAM, as REGIS does not have any cryptographic modules within its authorization boundary.
</t>
    </r>
    <r>
      <rPr>
        <sz val="10"/>
        <rFont val="Arial"/>
        <family val="2"/>
      </rPr>
      <t>The System Owner and developers have determined that MyAccess is not an option for PIV implementation; the team is researching the use of Integrated Windows Authentication (IWA) for PIV-enabled access.</t>
    </r>
    <r>
      <rPr>
        <b/>
        <sz val="10"/>
        <rFont val="Arial"/>
        <family val="2"/>
      </rPr>
      <t xml:space="preserve">
</t>
    </r>
    <r>
      <rPr>
        <sz val="10"/>
        <rFont val="Arial"/>
        <family val="2"/>
      </rPr>
      <t xml:space="preserve">This POAM is delayed due to the System Owner working with the developers to determine if IWA is a suitable option to implement PIV authentication; it was determined that MyAccess was not a viable solution.
</t>
    </r>
  </si>
  <si>
    <r>
      <t xml:space="preserve">The System Owners have not provided evidence that annual Incident Response training is occurring for REGIS or AFCA. 
</t>
    </r>
    <r>
      <rPr>
        <b/>
        <sz val="10"/>
        <color indexed="8"/>
        <rFont val="Arial"/>
        <family val="2"/>
      </rPr>
      <t>Risk:</t>
    </r>
    <r>
      <rPr>
        <sz val="10"/>
        <color indexed="8"/>
        <rFont val="Arial"/>
        <family val="2"/>
      </rPr>
      <t xml:space="preserve"> The risk of not conducting incident response training is that system personnel are not fully aware of incident response capabilities, roles, responsibilities and guidelines. This affects REGIS personnel's capability to detect or respond to a message from the FAA SOC for any security incidents and could adversely affect the security of the application. 
</t>
    </r>
    <r>
      <rPr>
        <b/>
        <sz val="10"/>
        <color indexed="8"/>
        <rFont val="Arial"/>
        <family val="2"/>
      </rPr>
      <t>The FY16 vulnerability is below:</t>
    </r>
    <r>
      <rPr>
        <sz val="10"/>
        <color indexed="8"/>
        <rFont val="Arial"/>
        <family val="2"/>
      </rPr>
      <t xml:space="preserve">
The REGIS System Owner does not test (IR-3) an incident response capability and key personnel are not provided incident response training (IR-2). 
</t>
    </r>
    <r>
      <rPr>
        <b/>
        <sz val="10"/>
        <color indexed="8"/>
        <rFont val="Arial"/>
        <family val="2"/>
      </rPr>
      <t xml:space="preserve">
</t>
    </r>
  </si>
  <si>
    <r>
      <rPr>
        <b/>
        <sz val="10"/>
        <color indexed="8"/>
        <rFont val="Arial"/>
        <family val="2"/>
      </rPr>
      <t>The Assessment Team recommends removing IR-3(2) from this POAM as that control is implemented by the FAA SOC. The Assessment Team recommends removing IR-3 from this POAM as REGIS has completed incident response testing via the completion of a Table-Top exercise. The results are documented within the ISCP Test and Results document.</t>
    </r>
    <r>
      <rPr>
        <sz val="10"/>
        <color indexed="8"/>
        <rFont val="Arial"/>
        <family val="2"/>
      </rPr>
      <t xml:space="preserve">
The Assessment Team recommends the REGIS and AFCA System Owners work with AIS-100 (Training) and AIS-300 (FAA SOC) to conduct annual Incident Response training; results of all training exercises should be properly documented, ensuring that REGIS and AFCA know how to implement incident handling in the event of a security breach.  </t>
    </r>
    <r>
      <rPr>
        <b/>
        <sz val="10"/>
        <color indexed="8"/>
        <rFont val="Arial"/>
        <family val="2"/>
      </rPr>
      <t xml:space="preserve"> 
</t>
    </r>
    <r>
      <rPr>
        <sz val="10"/>
        <color indexed="8"/>
        <rFont val="Arial"/>
        <family val="2"/>
      </rPr>
      <t xml:space="preserve">
This POAM is delayed due to the System Owners waiting on the implementation of an enterprise level solution for incident response training; this is being managed through the FAA SOC. </t>
    </r>
    <r>
      <rPr>
        <b/>
        <sz val="10"/>
        <color indexed="8"/>
        <rFont val="Arial"/>
        <family val="2"/>
      </rPr>
      <t xml:space="preserve">
</t>
    </r>
  </si>
  <si>
    <t>CP-3;
CP-4;
IR-3</t>
  </si>
  <si>
    <r>
      <rPr>
        <b/>
        <sz val="10"/>
        <color theme="1"/>
        <rFont val="Arial"/>
        <family val="2"/>
      </rPr>
      <t xml:space="preserve">CP-3: </t>
    </r>
    <r>
      <rPr>
        <sz val="10"/>
        <color theme="1"/>
        <rFont val="Arial"/>
        <family val="2"/>
      </rPr>
      <t>The AFCA System Owner did not complete ISCP training.</t>
    </r>
    <r>
      <rPr>
        <b/>
        <sz val="10"/>
        <color theme="1"/>
        <rFont val="Arial"/>
        <family val="2"/>
      </rPr>
      <t xml:space="preserve">
CP-4:</t>
    </r>
    <r>
      <rPr>
        <sz val="10"/>
        <color theme="1"/>
        <rFont val="Arial"/>
        <family val="2"/>
      </rPr>
      <t xml:space="preserve"> The AFCA System Owner has not provided evidence that it has undergone a table-top ISCP test during the FY17 security assessment; AFCA is a low availability system.  
</t>
    </r>
    <r>
      <rPr>
        <b/>
        <sz val="10"/>
        <color theme="1"/>
        <rFont val="Arial"/>
        <family val="2"/>
      </rPr>
      <t>IR-3:</t>
    </r>
    <r>
      <rPr>
        <sz val="10"/>
        <color theme="1"/>
        <rFont val="Arial"/>
        <family val="2"/>
      </rPr>
      <t xml:space="preserve"> The AFCA System Owners did not provide evidence that Incident Response testing has been conducted in FY17, or that an incident handling process is in place.
</t>
    </r>
    <r>
      <rPr>
        <b/>
        <sz val="10"/>
        <color theme="1"/>
        <rFont val="Arial"/>
        <family val="2"/>
      </rPr>
      <t>Risk:</t>
    </r>
    <r>
      <rPr>
        <sz val="10"/>
        <color theme="1"/>
        <rFont val="Arial"/>
        <family val="2"/>
      </rPr>
      <t xml:space="preserve"> The associated risk is that all key personnel may not know how to recover the system to a known state after a disruption, compromise, or failure. 
</t>
    </r>
  </si>
  <si>
    <t xml:space="preserve">The Assessment Team recommends the AFCA System Owner work with the team that is responsible for managing the web application to implement modern cryptography to establish secure connections between users and http://AFCA.FAA.GOV, to protect sensitive system data in transit. </t>
  </si>
  <si>
    <r>
      <rPr>
        <b/>
        <sz val="10"/>
        <color theme="1"/>
        <rFont val="Arial"/>
        <family val="2"/>
      </rPr>
      <t xml:space="preserve">The FY16 vulnerability is below:
</t>
    </r>
    <r>
      <rPr>
        <sz val="10"/>
        <color theme="1"/>
        <rFont val="Arial"/>
        <family val="2"/>
      </rPr>
      <t xml:space="preserve">Within REGIS, temporary/Guest accounts are created for the FAA SOC to perform application code scans on the system; however there are no procedures documented on how these accounts are managed, monitored, and deleted. 
</t>
    </r>
    <r>
      <rPr>
        <b/>
        <sz val="10"/>
        <color theme="1"/>
        <rFont val="Arial"/>
        <family val="2"/>
      </rPr>
      <t>Risk</t>
    </r>
    <r>
      <rPr>
        <sz val="10"/>
        <color theme="1"/>
        <rFont val="Arial"/>
        <family val="2"/>
      </rPr>
      <t>: Without the regular monitoring and review of information system accounts, inaccurate permissions and outdated roles may exist, resulting in contradictions to the principles of least privileges, separation of duty and need to know. This could result in unauthorized changes and views of the information system, which results in a higher risk profile for the information system.</t>
    </r>
  </si>
  <si>
    <r>
      <rPr>
        <b/>
        <sz val="10"/>
        <color theme="1"/>
        <rFont val="Arial"/>
        <family val="2"/>
      </rPr>
      <t xml:space="preserve">The Assessment Team recommends that this POAM be closed as "Canceled" in CSAM. 
</t>
    </r>
    <r>
      <rPr>
        <sz val="10"/>
        <color theme="1"/>
        <rFont val="Arial"/>
        <family val="2"/>
      </rPr>
      <t>REGIS does not use temporary accounts; this was an incorrectly assigned POAM.</t>
    </r>
    <r>
      <rPr>
        <b/>
        <sz val="10"/>
        <color theme="1"/>
        <rFont val="Arial"/>
        <family val="2"/>
      </rPr>
      <t xml:space="preserve">
The FY16 recommended action is below:
</t>
    </r>
    <r>
      <rPr>
        <sz val="10"/>
        <color theme="1"/>
        <rFont val="Arial"/>
        <family val="2"/>
      </rPr>
      <t xml:space="preserve">The Assessment Team recommends documenting the use of temporary/guest accounts in REGIS. The assessment team also recommends that these accounts be monitored and removed in accordance with DOT policy, within five (5) days. 
</t>
    </r>
  </si>
  <si>
    <r>
      <rPr>
        <b/>
        <sz val="10"/>
        <color theme="1"/>
        <rFont val="Arial"/>
        <family val="2"/>
      </rPr>
      <t>The Assessment Team recommends that this POAM be closed as "Canceled" in CSAM.</t>
    </r>
    <r>
      <rPr>
        <sz val="10"/>
        <color theme="1"/>
        <rFont val="Arial"/>
        <family val="2"/>
      </rPr>
      <t xml:space="preserve">
The POAM was created in error during the last assessment. The REGIS System Owner explained during the assessment meetings that REGIS maintains data indefinitely. </t>
    </r>
  </si>
  <si>
    <t xml:space="preserve">The Assessment Team recommends the REGIS and AFCA System Owners work with the system developers to implement functionality to ensure that all account management activity is audited, and alerts are send to system/solution administrators when account management activity occurs, such as a new user being added. 
This POAM is delayed because evidence was not provided that the control is being properly implemented; the REGIS System Owner is working with the developers to find a suitable solution to this vulnerability. </t>
  </si>
  <si>
    <t>The Assessment Team reviewed this risk item with the System Owner during the FY17 assessment and recommends the risk be reaccepted.
The database accounts and application level accounts are built into accounts that are necessary for the functionality of the system. There are a limited number of data admin accounts and these accounts are based on FAA Active directory accounts, which are automatically deactivated after a period of inactivity. User accounts at the application level are using the FAA Active Directory (AD) lookup to authenticate into the application. All AD accounts are disabled after 90 days of inactivity.</t>
  </si>
  <si>
    <r>
      <rPr>
        <b/>
        <sz val="10"/>
        <color theme="1"/>
        <rFont val="Arial"/>
        <family val="2"/>
      </rPr>
      <t xml:space="preserve">The Assessment Team recommends that this POAM be closed as "Completed" in CSAM. </t>
    </r>
    <r>
      <rPr>
        <sz val="10"/>
        <color theme="1"/>
        <rFont val="Arial"/>
        <family val="2"/>
      </rPr>
      <t xml:space="preserve">
The REGIS System Owner has provided evidence that the system includes a data validation capability; screenshots are provided within "REGIS Assessment Meeting 1 notes and screenshots" which is located in the REGIS FY17 Working Documents folder on KSN. </t>
    </r>
  </si>
  <si>
    <t xml:space="preserve">The Assessment Team recommends that the AFCA System Owner continue to work with the Continuity Management Branch to schedule a complete a table-top exercise for the AFCA application; this test should include training.  All results should be documented within the ISCP and ISCP Test and Results document.
The Assessment Team recommends that the System Owner work with the Continuity Management branch to conduct an Incident Response (IR) test. The Continuity Management branch can include IR scenarios in the ISCP table-top tests; testing includes knowing who will contact the FAA SOC, and when to contact the FAA SOC. In the event of an actual security breach, the System Owner may be required to provide audit logs, or other investigation material to the SOC. </t>
  </si>
  <si>
    <r>
      <t xml:space="preserve">The REGIS PTA was adjudicated by the DOT Privacy Office on May 30, 2013; the DOT Privacy Office determined a PIA is not required. The PTA expired on May 30, 2016; a new draft PTA has not yet been completed.  
AFCA does not currently have an adjudicated PTA.
</t>
    </r>
    <r>
      <rPr>
        <b/>
        <sz val="10"/>
        <color theme="1"/>
        <rFont val="Arial"/>
        <family val="2"/>
      </rPr>
      <t xml:space="preserve">
Risk:</t>
    </r>
    <r>
      <rPr>
        <sz val="10"/>
        <color theme="1"/>
        <rFont val="Arial"/>
        <family val="2"/>
      </rPr>
      <t xml:space="preserve"> By not having an updated PTA in place stakeholders will not know the extent of PII residing on the system. Therefore, stakeholders will not know the level of security controls required for the system and the system's overall risk posture.
</t>
    </r>
  </si>
  <si>
    <t xml:space="preserve">Jeremy Holmes (REGIS Information Steward);
Cindy Owens (AFCA System Owner);
Essie Bell 
(AIS Privacy POC);
Barbara Stance (FAA Privacy Office); 
Claire Barrett 
(DOT Privacy Office)
</t>
  </si>
  <si>
    <r>
      <t xml:space="preserve">The Assessment Team recommends the System Owners, AIS, FAA Privacy Office, and the DOT Privacy Office finish updating the PTA.
</t>
    </r>
    <r>
      <rPr>
        <b/>
        <sz val="10"/>
        <rFont val="Arial"/>
        <family val="2"/>
      </rPr>
      <t xml:space="preserve">
Milestone A:</t>
    </r>
    <r>
      <rPr>
        <sz val="10"/>
        <rFont val="Arial"/>
        <family val="2"/>
      </rPr>
      <t xml:space="preserve"> The System Owners should continue to work with the AIS Privacy POC to finalize the PTA. 
Milestone B:  The AIS Privacy POC should submit the finalized PTA to the FAA Privacy Office.
Milestone C:  The FAA Privacy Office should review and submit the PTA to the DOT Privacy Office.
Milestone D: The DOT Privacy Office should review and adjudicate the updated PTA to determine whether a Privacy Impact Assessment (PIA) is required.
This POAM is delayed because the estimated completion time was underestimated for the completion of the REGIS PTA. 
</t>
    </r>
  </si>
  <si>
    <r>
      <t>The Assessment Team recommends that: 
The AFCA System Owner complete scanning on all system assets (MVM, db, URL and code scans, as applicable), before the system goes into production, which is scheduled for July 2017.</t>
    </r>
    <r>
      <rPr>
        <b/>
        <sz val="10"/>
        <color theme="1"/>
        <rFont val="Arial"/>
        <family val="2"/>
      </rPr>
      <t xml:space="preserve">
</t>
    </r>
    <r>
      <rPr>
        <sz val="10"/>
        <color theme="1"/>
        <rFont val="Arial"/>
        <family val="2"/>
      </rPr>
      <t xml:space="preserve">The REGIS and AFCA System Owners develop a vulnerability management plan that includes regular scans, reviewing of the scan results, and remediating legitimate vulnerabilities.
The AFCA System Owner work with the FAA SOC and the Vulnerability Management Branch to perform the following scans at the indicated frequencies:
i) Monthly privileged MVM scans on all servers within the authorization boundary
ii) Monthly DB Protect scans on the database
iii) Annual system application code scan
iv) Annual URL scan
The REGIS System Owner work with the FAA SOC and the Vulnerability Management Branch to perform the following scans at the indicated frequencies:
i) Monthly DB Protect scans on the database
ii) Annual system application code scan
The REGIS and AFCA System Owners review the results of the scans once they are received and work with the datacenter to remediate any legitimate Critical or High vulnerabilities identified during the scans. Legitimate vulnerabilities should be remediated within the following DOT timeframes for moderate impact systems.
This POAM is delayed due to the REGIS System Owner relying on the datacenter to remediate findings, and the FAA SOC to complete system scans. The REGIS and AFCA System Owners will request application code scans. </t>
    </r>
  </si>
  <si>
    <t xml:space="preserve">
AFCA is PIV enabled via MyAccess and relies on MyAccess to disable user accounts after 90 days of inactivity. The purpose of AFCA is to serve as the official system of record for tracking the set of FAA employees who have been granted the business role of “Funds Certifier”, and does not perform any functions related to disbursement or certification of funds; all FAA federal employees have access to AFCA. The Assessment Team acknowledges that relying on MyAccess to disable the Funds Certifier user types after 90 days of inactivity is acceptable, however, all supervisor, manager and solutions administrator accounts should be automatically disabled after 90 days of inactivity. 
</t>
  </si>
  <si>
    <t xml:space="preserve">PL-2;
RA-2
</t>
  </si>
  <si>
    <r>
      <rPr>
        <b/>
        <sz val="10"/>
        <color indexed="8"/>
        <rFont val="Arial"/>
        <family val="2"/>
      </rPr>
      <t>RA-2:</t>
    </r>
    <r>
      <rPr>
        <sz val="10"/>
        <color indexed="8"/>
        <rFont val="Arial"/>
        <family val="2"/>
      </rPr>
      <t xml:space="preserve"> During the assessment, REGIS information system data types were not validated by the Information Steward.
</t>
    </r>
    <r>
      <rPr>
        <b/>
        <sz val="10"/>
        <color indexed="8"/>
        <rFont val="Arial"/>
        <family val="2"/>
      </rPr>
      <t xml:space="preserve">PL-2: </t>
    </r>
    <r>
      <rPr>
        <sz val="10"/>
        <color indexed="8"/>
        <rFont val="Arial"/>
        <family val="2"/>
      </rPr>
      <t xml:space="preserve"> The System Characterization was unable to be properly updated with the most accurate system data types. 
</t>
    </r>
    <r>
      <rPr>
        <b/>
        <sz val="10"/>
        <color indexed="8"/>
        <rFont val="Arial"/>
        <family val="2"/>
      </rPr>
      <t>Risk:</t>
    </r>
    <r>
      <rPr>
        <sz val="10"/>
        <color indexed="8"/>
        <rFont val="Arial"/>
        <family val="2"/>
      </rPr>
      <t xml:space="preserve"> The risk of not properly categorizing the system makes it difficult to understand the scope of REGIS and what the effect might be on the overall security posture of the system which may lead to improper security settings and management.  </t>
    </r>
  </si>
  <si>
    <t>PL-2:
SA-9(2)</t>
  </si>
  <si>
    <r>
      <rPr>
        <b/>
        <sz val="10"/>
        <color theme="1"/>
        <rFont val="Arial"/>
        <family val="2"/>
      </rPr>
      <t>The Assessment Team recommends that this POAM be closed as "Canceled" in CSAM.
T</t>
    </r>
    <r>
      <rPr>
        <sz val="10"/>
        <color theme="1"/>
        <rFont val="Arial"/>
        <family val="2"/>
      </rPr>
      <t>his POAM is a duplicate POAM. PL-2 has been added to POAM #60028 and SA-9(2) has been added to a new POAM regarding lack of port information being provided.</t>
    </r>
    <r>
      <rPr>
        <b/>
        <sz val="10"/>
        <color theme="1"/>
        <rFont val="Arial"/>
        <family val="2"/>
      </rPr>
      <t xml:space="preserve">
The FY16 recommended actions are below:
</t>
    </r>
    <r>
      <rPr>
        <sz val="10"/>
        <color theme="1"/>
        <rFont val="Arial"/>
        <family val="2"/>
      </rPr>
      <t xml:space="preserve">The Assessment Team recommends that the REGIS team update the SCD to include the most current system information, specifically Sections 2.3 - updating the specific data types, and Section 2.10 - adding the ports used for the CWP and AIT EDR system interconnections. 
</t>
    </r>
  </si>
  <si>
    <r>
      <t xml:space="preserve">AFCA: WebInspect scans were not provided for the system URL: Afca.faa.gov, therefore the assessor is unable to determine that flaw remediation is occurring according to DOT timeframes. 
REGIS and AFCA: System Owners did not provide application code scans, therefore the assessor is unable to determine what vulnerabilities exist, and that flaw remediation is occurring according to DOT timeframes. 
</t>
    </r>
    <r>
      <rPr>
        <b/>
        <sz val="10"/>
        <color theme="1"/>
        <rFont val="Arial"/>
        <family val="2"/>
      </rPr>
      <t xml:space="preserve">
Risk:</t>
    </r>
    <r>
      <rPr>
        <sz val="10"/>
        <color theme="1"/>
        <rFont val="Arial"/>
        <family val="2"/>
      </rPr>
      <t xml:space="preserve"> The risk of not conducting flaw remediation on system components is that it leaves those components open to the vulnerabilities and therefore more vulnerable to attack. This can compromise the confidentiality and integrity of the data that is stored within AFCA.</t>
    </r>
  </si>
  <si>
    <r>
      <rPr>
        <b/>
        <sz val="10"/>
        <color theme="1"/>
        <rFont val="Arial"/>
        <family val="2"/>
      </rPr>
      <t xml:space="preserve">The FY16 vulnerability is below:
</t>
    </r>
    <r>
      <rPr>
        <sz val="10"/>
        <color theme="1"/>
        <rFont val="Arial"/>
        <family val="2"/>
      </rPr>
      <t xml:space="preserve">REGIS did not provide feedback in order to properly update the System Characterization Document, including review of the specific data types (Section 2.3); in addition, the ports used for the AIT EDR and CWP system interconnections were not documented.
</t>
    </r>
    <r>
      <rPr>
        <b/>
        <sz val="10"/>
        <color theme="1"/>
        <rFont val="Arial"/>
        <family val="2"/>
      </rPr>
      <t>Risk:</t>
    </r>
    <r>
      <rPr>
        <sz val="10"/>
        <color theme="1"/>
        <rFont val="Arial"/>
        <family val="2"/>
      </rPr>
      <t xml:space="preserve"> In order for REGIS to meet FAA and FISMA requirements, it is necessary to ensure all system security documentation is complete and accurate; all security requirements and system functionality should be properly documented.</t>
    </r>
  </si>
  <si>
    <r>
      <rPr>
        <b/>
        <sz val="10"/>
        <color theme="1"/>
        <rFont val="Arial"/>
        <family val="2"/>
      </rPr>
      <t>The FY16 vulnerability is below:</t>
    </r>
    <r>
      <rPr>
        <sz val="10"/>
        <color theme="1"/>
        <rFont val="Arial"/>
        <family val="2"/>
      </rPr>
      <t xml:space="preserve">
The REGIS application does not enforce an account lockout after five (5) consecutive invalid logon attempts. The Citrix met frame has an account lockout managed by PIV and Active Directory, however this does not apply to the REGIS application as REGIS has a separate log in. 
</t>
    </r>
    <r>
      <rPr>
        <b/>
        <sz val="10"/>
        <color theme="1"/>
        <rFont val="Arial"/>
        <family val="2"/>
      </rPr>
      <t xml:space="preserve">
Risk:</t>
    </r>
    <r>
      <rPr>
        <sz val="10"/>
        <color theme="1"/>
        <rFont val="Arial"/>
        <family val="2"/>
      </rPr>
      <t xml:space="preserve"> Not implementing account lockout for invalid login attempts leaves the application vulnerable to brute force attacks and session hijacking.</t>
    </r>
  </si>
  <si>
    <r>
      <rPr>
        <b/>
        <sz val="10"/>
        <rFont val="Arial"/>
        <family val="2"/>
      </rPr>
      <t>The Assessment Team recommends that this POAM be closed as "Completed" in CSAM.</t>
    </r>
    <r>
      <rPr>
        <sz val="10"/>
        <rFont val="Arial"/>
        <family val="2"/>
      </rPr>
      <t xml:space="preserve"> 
REGIS has updated their warning banner to be in compliance with DOT requirements, as shown in "REGIS Assessment Meeting 1 notes and screenshots". The banner includes the verbiage "by using this information system you are consenting to the following…" and you must select "Login" to access the system. The artifact is located in the REGIS FY17 Working Documents folder. </t>
    </r>
  </si>
  <si>
    <r>
      <rPr>
        <b/>
        <sz val="10"/>
        <rFont val="Arial"/>
        <family val="2"/>
      </rPr>
      <t xml:space="preserve">The Assessment Team recommends that this POAM be closed as "Completed" in CSAM.
</t>
    </r>
    <r>
      <rPr>
        <sz val="10"/>
        <rFont val="Arial"/>
        <family val="2"/>
      </rPr>
      <t xml:space="preserve">The MOU between AIT EDR and REGIS has been provided. "REGIS_MOA" is located in KSN in the REGIS FY17 Working Documents folder. </t>
    </r>
  </si>
  <si>
    <r>
      <rPr>
        <b/>
        <sz val="10"/>
        <color theme="1"/>
        <rFont val="Arial"/>
        <family val="2"/>
      </rPr>
      <t xml:space="preserve">The Assessment Team recommends that this POAM be closed as "Completed" in CSAM.
</t>
    </r>
    <r>
      <rPr>
        <sz val="10"/>
        <color theme="1"/>
        <rFont val="Arial"/>
        <family val="2"/>
      </rPr>
      <t xml:space="preserve">REGIS POA&amp;M items are being reviewed at least quarterly.
The System Owner provided feedback on the status of POA&amp;M items as shown in 
"FY16Q3_REGIS_POAM_Remediation_Status"", which is located in the REGIS FY17 Working Documents Folder. According to direction from the Vulnerability Management branch, System Owners must provide two quarterly updates in a row (including the assessment period) in order to officially "Complete" the POAM for this control; REGIS has met that requirement.
</t>
    </r>
    <r>
      <rPr>
        <b/>
        <sz val="10"/>
        <color theme="1"/>
        <rFont val="Arial"/>
        <family val="2"/>
      </rPr>
      <t/>
    </r>
  </si>
  <si>
    <r>
      <rPr>
        <b/>
        <sz val="10"/>
        <color theme="1"/>
        <rFont val="Arial"/>
        <family val="2"/>
      </rPr>
      <t xml:space="preserve">The Assessment Team recommends that this POAM be closed as "Completed" in CSAM. 
</t>
    </r>
    <r>
      <rPr>
        <sz val="10"/>
        <color theme="1"/>
        <rFont val="Arial"/>
        <family val="2"/>
      </rPr>
      <t xml:space="preserve">The REGIS System Owner provided "FY16 FAA Security Impact Analysis Template_REGIS", which includes the impact analysis of the server upgrades. The document can be found in the FY17 REGIS Working Documents folder on KSN. </t>
    </r>
  </si>
  <si>
    <r>
      <rPr>
        <b/>
        <sz val="10"/>
        <rFont val="Arial"/>
        <family val="2"/>
      </rPr>
      <t xml:space="preserve">The Assessment Team recommends removing AC-11 and AC-11(1) from this POAM as implementation of those controls does not relate to consecutive invalid login attempts; a separate POAM will be created to track those control vulnerabilities. 
The Assessment Team recommends that this POAM be closed as "Completed" in CSAM. 
</t>
    </r>
    <r>
      <rPr>
        <sz val="10"/>
        <rFont val="Arial"/>
        <family val="2"/>
      </rPr>
      <t xml:space="preserve">The REGIS team provided "5-attemptConfig" as evidence that this control is now being properly implemented; the application enforces an account lockout after five (5) invalid logon attempts. The artifact is located in the FY17 REGIS Working Documents folder. </t>
    </r>
    <r>
      <rPr>
        <b/>
        <sz val="10"/>
        <rFont val="Arial"/>
        <family val="2"/>
      </rPr>
      <t xml:space="preserve">
</t>
    </r>
    <r>
      <rPr>
        <sz val="10"/>
        <rFont val="Arial"/>
        <family val="2"/>
      </rPr>
      <t xml:space="preserve">
</t>
    </r>
    <r>
      <rPr>
        <b/>
        <sz val="10"/>
        <rFont val="Arial"/>
        <family val="2"/>
      </rPr>
      <t xml:space="preserve">
The FY16 recommended actions are listed below:
</t>
    </r>
    <r>
      <rPr>
        <sz val="10"/>
        <rFont val="Arial"/>
        <family val="2"/>
      </rPr>
      <t xml:space="preserve">The Assessment Team recommends that the REGIS System Owner continuing progress on implementing PIV authentication.  The system will then inherit the management of invalid logon attempts (AC-7) from FAA Directory Services and can be updated to "Completed" once PIV is implemented.
</t>
    </r>
  </si>
  <si>
    <r>
      <rPr>
        <b/>
        <sz val="10"/>
        <color theme="1"/>
        <rFont val="Arial"/>
        <family val="2"/>
      </rPr>
      <t xml:space="preserve">The Assessment Team recommends raising the Risk Level of this POAM to Moderate (from Low), as AFCA has not documented an ISCP or BIA.
The Assessment Team recommends removing CP-2(1) from this POAM, as that control is now handled at the enterprise level by the Continuity Management branch. 
</t>
    </r>
    <r>
      <rPr>
        <sz val="10"/>
        <color theme="1"/>
        <rFont val="Arial"/>
        <family val="2"/>
      </rPr>
      <t xml:space="preserve">The Assessment Team recommends that the AFCA System Owner work with the Continuity Management Branch to:
- Review and update the ISCP
- Complete a BIA and ensure essential missions and business functions and assets are identified within the BIA, and a plan documented for the resumption of these functions.
The Assessment Team recommends that the REGIS System Owner work with the Continuity Management Branch to:
- Update the ISCP to include detailed recovery procedures.
This POAM is delayed because the REGIS System Owner has not defined the detailed recovery procedures within the ISCP. 
</t>
    </r>
  </si>
  <si>
    <r>
      <t xml:space="preserve">The Assessment Team recommends that the AFCA System Owner work with the FAA SOC to conduct  a scan of the system URL and application code before the system goes into production, which is planned for July 2017; vulnerabilities should be remediated within the DOT timeframes, and scans should be re-run to confirm that vulnerabilities have been remediated. 
</t>
    </r>
    <r>
      <rPr>
        <b/>
        <sz val="10"/>
        <rFont val="Arial"/>
        <family val="2"/>
      </rPr>
      <t xml:space="preserve">
</t>
    </r>
    <r>
      <rPr>
        <sz val="10"/>
        <rFont val="Arial"/>
        <family val="2"/>
      </rPr>
      <t>The Assessment Team recommends that the REGIS System Owner work with the FAA SOC to conduct application code scans; vulnerabilities should be remediated within the DOT timeframes, and scans should be re-run to confirm that vulnerabilities have been remediated.</t>
    </r>
  </si>
  <si>
    <t xml:space="preserve">The Assessment Team recommends adding AU-2 and AU-3 to this POAM, as they are related to the implementation of proper system auditing. 
The Assessment Team recommends that the REGIS System Owner work with the developers to implement a mechanism to audit all user activity, including the session duration, unsuccessful logon events, account management, and privileged functions; or provide evidence that this level of audit tracking is already in place.  If this information can be obtained through the Citrix audit logs, since users access REGIS via a Citrix connection, this POA&amp;M can be considered for a potential Risk Acceptance. 
The Assessment Team recommends that the AFCA System Owner work with the developers to update the source code to provide the ability to audit user activity, including session, connection, transaction, or activity duration for all user actions; in addition, unsuccessful logon events, account management, and privileged functions.
This POAM is delayed due to lack of evidence provided showing the proper implementation of auditing controls. 
</t>
  </si>
  <si>
    <r>
      <rPr>
        <b/>
        <sz val="10"/>
        <color theme="1"/>
        <rFont val="Arial"/>
        <family val="2"/>
      </rPr>
      <t>CP-2</t>
    </r>
    <r>
      <rPr>
        <sz val="10"/>
        <color theme="1"/>
        <rFont val="Arial"/>
        <family val="2"/>
      </rPr>
      <t xml:space="preserve">: The REGIS System Owner did not provide the detailed recovery procedures for the REGIS Information System Contingency Plan (ISCP).
</t>
    </r>
    <r>
      <rPr>
        <b/>
        <sz val="10"/>
        <color theme="1"/>
        <rFont val="Arial"/>
        <family val="2"/>
      </rPr>
      <t>CP-2, 2(3) 2(8):</t>
    </r>
    <r>
      <rPr>
        <sz val="10"/>
        <color theme="1"/>
        <rFont val="Arial"/>
        <family val="2"/>
      </rPr>
      <t xml:space="preserve"> The AFCA System Owner did not provide an ISCP for review, which includes evidence that a Business Impact Analysis (BIA) has been completed; the BIA should include mission essential system assets. 
</t>
    </r>
    <r>
      <rPr>
        <b/>
        <sz val="10"/>
        <color theme="1"/>
        <rFont val="Arial"/>
        <family val="2"/>
      </rPr>
      <t>Risk:</t>
    </r>
    <r>
      <rPr>
        <sz val="10"/>
        <color theme="1"/>
        <rFont val="Arial"/>
        <family val="2"/>
      </rPr>
      <t xml:space="preserve"> Without an updated ISCP, REGIS and AFCA are at risk of additional downtime after a system failure, as key personnel may not be aware of the process for recovering the system to a last known good configuration. 
</t>
    </r>
  </si>
  <si>
    <t xml:space="preserve">
The Assessment Team recommends that the System Owner continue progress on implementing PIV authentication to meet DOT requirements. PIV implementation will remediate both vulnerabilities.
The original recommendation is below: 
-The system owner develop and document a password policy including the following: 
The information system, for password-based authentication:
(a) Enforces minimum password complexity of:
Passwords must contain a minimum of twelve (12)
characters and must contain a combination of:
- 1 uppercase character
- 1 lowercase character
- 1 numeric character
- 1 special character
- No character may be repeated twice in sequence;
Any account/user identifier requiring a blank password
must only be accessible from the system console.;
(b) Enforces at least the following number of changed characters when new passwords are created: At least 1 or as determined by the system;
(c) Stores and transmits only cryptographically-protected passwords;
(d) Enforces password minimum and maximum lifetime restrictions of 1 day minimum and 60 day maximum;
(e) Prohibits password reuse for 24 generations; and
(f) Allows the use of a temporary password for system logons with an immediate change to a permanent password.
This POAM is delayed because the System Owner is researching options for PIV implementation using Integrated Windows Authentication; MyAccess is unable to be used in the Citrix environment. 
</t>
  </si>
  <si>
    <t>AC-1;
AC-2</t>
  </si>
  <si>
    <r>
      <t xml:space="preserve">REGIS and AFCA System Owners did not provide documented procedures detailing how account management is handled, including defining procedures for how system accounts, for each user type, are created, enabled, modified, disabled, and removed. 
</t>
    </r>
    <r>
      <rPr>
        <b/>
        <sz val="10"/>
        <color theme="1"/>
        <rFont val="Arial"/>
        <family val="2"/>
      </rPr>
      <t xml:space="preserve">Risk: </t>
    </r>
    <r>
      <rPr>
        <sz val="10"/>
        <color theme="1"/>
        <rFont val="Arial"/>
        <family val="2"/>
      </rPr>
      <t xml:space="preserve">The risk associated with not having current documented procedures for account management in place is that changes may have occurred in the process or procedures, and if undocumented, there is no repeatable process for ensuring that all account management activity is being handled correctly. </t>
    </r>
  </si>
  <si>
    <t xml:space="preserve">The Assessment Team recommends that the REGIS and AFCA System Owners document account management procedures, detailing how user access, including administrator access is granted; this should include the entire approval process, and what forms are required for access. In addition, the REGIS and AFCA teams should document the account management process including defining procedures for how system accounts, for each user type (including administrators), are created, enabled, modified, disabled, and removed. This documentation should include all tools that are used to track system user access, such as Remedy; these procedures can be included in one "Account Management SOP". </t>
  </si>
  <si>
    <t>Notes</t>
  </si>
  <si>
    <t>5/10/2017: Completed</t>
  </si>
  <si>
    <t>6/16/2016: MyAccess team will be contacting the Citrix team to implement this item
7/21/2016: Awaiting further direction
9/22/16: No change. Lai to respond to MyAccess team to see if there is any updates from their side
1/30/2017: No updates
5/10/2017: On hold. Need clarification from secuirity assesment team on how to proceed
8/16/2017: No updates
11/8/2017: No updates
1/25/2018: No updates</t>
  </si>
  <si>
    <t>6/16/2016: We need to fill out the forms to start the MVM and Web Inspect scan
7/21/2016: OST to fill out forms
9/22/16: Lai to send the package for latest forms
10/12/16: Forms submitted by Lai
1/30/2017: MVM scans available for Aug/Sep 2016; no DBProtect scans
5/10/2017: Vulnerability review in progress
8/16/2017: No OST open items for MVM or DBProtect. HP FOD account request pending.
11/8/2017: OST to perform HP Fortify scan
1/25/2018: No updates</t>
  </si>
  <si>
    <t>5/10/2017: Fill out the HP Fortify scan forms for the REGIS code scans
8/16/2017: Request sent to Lai; awaiting account creation
11/8/2017: OST to perform HP Fortify scan
1/25/2018: No updates</t>
  </si>
  <si>
    <t>5/10/2017: Evidence/information has been provided
8/16/2017: No updates
11/8/2017: No updates
1/25/2018: Lai to update CSAM with SCD reference</t>
  </si>
  <si>
    <t>6/16/2016: The account lock out has been implemented. The 30 minute session lockout implementation strategy has been submitted, but we haven't received any feedback from the business
7/21/2016: Revisited with the business on 7/20. Awaiting feedback.
9/22/16: No updates
10/12/16: No updates. ABP wants to wait until the bandwidth issues are taken care of at the Citrix level. AIT to inquire about the actual timeout of the session from Citrix.
1/30/2017: No updates
5/10/2017: On hold
8/16/2017: No updates
11/8/2017: No updates
1/25/2018: No updates</t>
  </si>
  <si>
    <t>1/30/2017: Awaiting further direction
5/10/2017: Working on creating the estimates on the cost of implementation
8/16/2017: Proposed for Sept. 20 maintenance release
11/8/2017: Deployment delayed due to nightly job issues; now resolved and in test environment
1/25/2018: Solution is in test, awaiting Tier 2 validation</t>
  </si>
  <si>
    <t>1/30/2017: Awaiting further direction
5/10/2017: This item follows the POAM to implement auditing on privileged actions
8/16/2017: No updates
11/8/2017: In progress
1/25/2018: OST to update Terremark procedure document to include REGIS</t>
  </si>
  <si>
    <t>6/16/2016: Tier3 to review the ISCP and BIA and perform the table-top
7/21/2016: Action is on AIT and the business, OST to support as needed
9/22/16: No updates
10/12/16: AIT met with Aubrey; AIT/ABP to review the ISCP
1/30/2017: No updates
5/10/2017: AIT to address
8/16/2017: No updates
11/8/2017: No updates
1/25/2018: No updates</t>
  </si>
  <si>
    <t>6/16/2016: Will have to wait on the decision with PIV enablement of the REGIS application
7/20/2016: Awaiting further direction
9/22/16: Tier3 to review this POAM and respond back to AIT
1/30/2017: OST to schedule for April release
5/10/2017: This item is dependent on the POAM to implement PIV enablement
8/16/2017: No updates
8/23/2017: Proceed with analysis and schedule for release
11/8/2017: Proposed for January maintenance
1/25/2018: Implemented 1/24/2017; Lai to update CSAM</t>
  </si>
  <si>
    <t>6/16/2016: Create an Incident Response plan. Lai to check which elements need to be included in the document
7/21/2016: Awaiting further direction, templates/examples
9/22/16: Lai to send out the templates/examples
10/12/16: Received format; working on formulating the response plan
1/30/2017: In progress
5/10/2017: AIT to address
8/16/2017: No updates
11/8/2017: No updates
1/25/2018: No updates
1/25/2018 - Per Lai, still waiting for IR training to become available in mid-June 2018.</t>
  </si>
  <si>
    <t xml:space="preserve">5/10/2017: Will need to coordinate with Glenn Sprinkle (sys DBA) regarding this POAM
8/16/2017: No updates
11/8/2017: EDC may address at the data center level
1/25/2018 - Being done in conjunction with 12c upgrade
</t>
  </si>
  <si>
    <t>6/16/2016: Will have to wait on the decision with PIV enablement of the REGIS application
7/21/2016: Awaiting further direction
9/22/16: Tier3 to review and analyze the requirements
10/12/16: No updates
1/30/2017: OST to develop estimate for implementation; need definition of "appropriate individuals" to receive notifications
5/10/2017: Find the form filled out to request access to the application servers. Create a document to explain the process
8/16/2017: No updates
8/23/2017: OST to create document
11/8/2017: In progress
1/25/2018 - No updates</t>
  </si>
  <si>
    <t>6/16/2016: Will have to wait on the decision with PIV enablement of the REGIS application
7/21/2016: Awaiting further direction
9/22/16: Tier3 to review and analyze the requirements
10/12/16: No updates
1/30/2017: OST to develop estimate for implementation; need definition of "appropriate individuals" to receive notifications
5/10/2017: Working on creating the estimates on the cost of implementation
8/16/2017: Plan to implement this following implementation of audit logging in Sept. maintenance release
11/8/2017: Target for April maintenance release
1/25/2017: Target for production after initial audit logging is in place</t>
  </si>
  <si>
    <t>5/10/2017: AIT to address
8/16/2017: No updates
11/8/2017: Completed; all OST team members have completed training
1/25/2018 - Lai to check that documentation has been provided</t>
  </si>
  <si>
    <t>6/16/2016: Business and assessor should give more details on how to implement this POAM
7/21/2016: Awaiting further direction
9/22/16: Lai to follow up on this POAM
10/12/16: No updates
1/30/2017: No updates
5/10/2017: Need direction on how to progress
8/16/2017: No updates
11/8/2017: In progress
1/25/2018 - No updates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</si>
</sst>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m\ yyyy"/>
    <numFmt numFmtId="165" formatCode="&quot;$&quot;#,##0.00_);\-&quot;$&quot;#,##0.00_)"/>
    <numFmt numFmtId="166" formatCode="0.00%_);\-0.00%_)"/>
    <numFmt numFmtId="167" formatCode="&quot;$&quot;#,##0"/>
  </numFmts>
  <fonts count="41" x14ac:knownFonts="1">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name val="Arial"/>
      <family val="2"/>
    </font>
    <font>
      <b/>
      <sz val="10"/>
      <color indexed="8"/>
      <name val="Arial"/>
      <family val="2"/>
    </font>
    <font>
      <sz val="10"/>
      <color theme="1"/>
      <name val="Times New Roman"/>
      <family val="1"/>
    </font>
    <font>
      <sz val="10"/>
      <color theme="1"/>
      <name val="Arial"/>
      <family val="2"/>
    </font>
    <font>
      <b/>
      <i/>
      <sz val="10"/>
      <color theme="1"/>
      <name val="Arial"/>
      <family val="2"/>
    </font>
    <font>
      <b/>
      <sz val="10"/>
      <color theme="1"/>
      <name val="Arial"/>
      <family val="2"/>
    </font>
    <font>
      <sz val="11"/>
      <color theme="1"/>
      <name val="Calibri"/>
      <family val="2"/>
      <scheme val="minor"/>
    </font>
    <font>
      <b/>
      <sz val="10"/>
      <color rgb="FFFFFFFF"/>
      <name val="Arial"/>
      <family val="2"/>
    </font>
    <font>
      <b/>
      <sz val="10"/>
      <name val="Arial"/>
      <family val="2"/>
    </font>
    <font>
      <sz val="10"/>
      <name val="Verdana"/>
      <family val="2"/>
    </font>
    <font>
      <sz val="1"/>
      <color indexed="8"/>
      <name val="Calibri"/>
      <family val="2"/>
    </font>
    <font>
      <sz val="10"/>
      <color theme="3"/>
      <name val="Calibri"/>
      <family val="2"/>
      <scheme val="minor"/>
    </font>
    <font>
      <sz val="11"/>
      <color theme="1"/>
      <name val="Arial"/>
      <family val="2"/>
    </font>
    <font>
      <sz val="11"/>
      <color theme="0"/>
      <name val="Cambria"/>
      <family val="2"/>
      <scheme val="major"/>
    </font>
    <font>
      <sz val="24"/>
      <color theme="0"/>
      <name val="Cambria"/>
      <family val="2"/>
      <scheme val="major"/>
    </font>
    <font>
      <b/>
      <sz val="10"/>
      <color theme="0"/>
      <name val="Cambria"/>
      <family val="2"/>
      <scheme val="major"/>
    </font>
    <font>
      <b/>
      <sz val="10"/>
      <color rgb="FF000000"/>
      <name val="Times New Roman"/>
      <family val="1"/>
    </font>
    <font>
      <sz val="10"/>
      <color rgb="FF000000"/>
      <name val="Times New Roman"/>
      <family val="1"/>
    </font>
    <font>
      <b/>
      <sz val="9"/>
      <color rgb="FF000000"/>
      <name val="Times New Roman"/>
      <family val="1"/>
    </font>
    <font>
      <b/>
      <sz val="11"/>
      <color theme="1"/>
      <name val="Calibri"/>
      <family val="2"/>
      <scheme val="minor"/>
    </font>
    <font>
      <b/>
      <sz val="10"/>
      <color theme="1"/>
      <name val="Times New Roman"/>
      <family val="1"/>
    </font>
    <font>
      <sz val="12"/>
      <color theme="1"/>
      <name val="Times New Roman"/>
      <family val="1"/>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0"/>
        <bgColor indexed="64"/>
      </patternFill>
    </fill>
    <fill>
      <patternFill patternType="solid">
        <fgColor rgb="FF6487DC"/>
        <bgColor indexed="64"/>
      </patternFill>
    </fill>
    <fill>
      <patternFill patternType="solid">
        <fgColor indexed="31"/>
        <bgColor indexed="31"/>
      </patternFill>
    </fill>
    <fill>
      <patternFill patternType="solid">
        <fgColor indexed="44"/>
        <bgColor indexed="44"/>
      </patternFill>
    </fill>
    <fill>
      <patternFill patternType="solid">
        <fgColor indexed="54"/>
        <bgColor indexed="5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25"/>
        <bgColor indexed="25"/>
      </patternFill>
    </fill>
    <fill>
      <patternFill patternType="solid">
        <fgColor indexed="42"/>
        <bgColor indexed="42"/>
      </patternFill>
    </fill>
    <fill>
      <patternFill patternType="solid">
        <fgColor indexed="27"/>
        <bgColor indexed="27"/>
      </patternFill>
    </fill>
    <fill>
      <patternFill patternType="solid">
        <fgColor indexed="49"/>
        <bgColor indexed="49"/>
      </patternFill>
    </fill>
    <fill>
      <patternFill patternType="solid">
        <fgColor indexed="47"/>
        <bgColor indexed="47"/>
      </patternFill>
    </fill>
    <fill>
      <patternFill patternType="solid">
        <fgColor indexed="52"/>
        <bgColor indexed="52"/>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43"/>
      </patternFill>
    </fill>
    <fill>
      <patternFill patternType="solid">
        <fgColor theme="3"/>
        <bgColor indexed="64"/>
      </patternFill>
    </fill>
    <fill>
      <patternFill patternType="solid">
        <fgColor theme="6"/>
        <bgColor indexed="64"/>
      </patternFill>
    </fill>
    <fill>
      <patternFill patternType="solid">
        <fgColor theme="1"/>
        <bgColor indexed="64"/>
      </patternFill>
    </fill>
    <fill>
      <patternFill patternType="solid">
        <fgColor theme="7"/>
        <bgColor indexed="64"/>
      </patternFill>
    </fill>
    <fill>
      <patternFill patternType="solid">
        <fgColor rgb="FFBFBFBF"/>
        <bgColor indexed="64"/>
      </patternFill>
    </fill>
    <fill>
      <patternFill patternType="solid">
        <fgColor rgb="FFD9D9D9"/>
        <bgColor indexed="64"/>
      </patternFill>
    </fill>
    <fill>
      <patternFill patternType="solid">
        <fgColor rgb="FF0000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indexed="54"/>
      </bottom>
      <diagonal/>
    </border>
    <border>
      <left/>
      <right/>
      <top/>
      <bottom style="medium">
        <color indexed="44"/>
      </bottom>
      <diagonal/>
    </border>
    <border>
      <left/>
      <right/>
      <top style="thin">
        <color indexed="54"/>
      </top>
      <bottom style="double">
        <color indexed="5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double">
        <color indexed="64"/>
      </right>
      <top/>
      <bottom style="medium">
        <color indexed="64"/>
      </bottom>
      <diagonal/>
    </border>
    <border>
      <left style="medium">
        <color indexed="64"/>
      </left>
      <right style="medium">
        <color indexed="64"/>
      </right>
      <top/>
      <bottom style="double">
        <color indexed="64"/>
      </bottom>
      <diagonal/>
    </border>
    <border>
      <left/>
      <right style="medium">
        <color indexed="64"/>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double">
        <color indexed="64"/>
      </left>
      <right/>
      <top style="medium">
        <color indexed="64"/>
      </top>
      <bottom style="medium">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medium">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s>
  <cellStyleXfs count="753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 fillId="0" borderId="0"/>
    <xf numFmtId="0" fontId="1" fillId="23" borderId="7" applyNumberFormat="0" applyFon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29"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29"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29" fillId="2" borderId="0" applyNumberFormat="0" applyBorder="0" applyAlignment="0" applyProtection="0"/>
    <xf numFmtId="0" fontId="19" fillId="0" borderId="0"/>
    <xf numFmtId="9"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0" fontId="26" fillId="26" borderId="10" applyNumberFormat="0" applyProtection="0">
      <alignment horizontal="center" vertical="center" wrapText="1"/>
    </xf>
    <xf numFmtId="0" fontId="1" fillId="2" borderId="0" applyNumberFormat="0" applyBorder="0" applyAlignment="0" applyProtection="0"/>
    <xf numFmtId="0" fontId="1" fillId="2" borderId="0" applyNumberFormat="0" applyBorder="0" applyAlignment="0" applyProtection="0"/>
    <xf numFmtId="0" fontId="29" fillId="2" borderId="0" applyNumberFormat="0" applyBorder="0" applyAlignment="0" applyProtection="0"/>
    <xf numFmtId="0" fontId="1"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29" fillId="2" borderId="0" applyNumberFormat="0" applyBorder="0" applyAlignment="0" applyProtection="0"/>
    <xf numFmtId="0" fontId="1" fillId="3" borderId="0" applyNumberFormat="0" applyBorder="0" applyAlignment="0" applyProtection="0"/>
    <xf numFmtId="0" fontId="29" fillId="3" borderId="0" applyNumberFormat="0" applyBorder="0" applyAlignment="0" applyProtection="0"/>
    <xf numFmtId="0" fontId="1"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9" fillId="3" borderId="0" applyNumberFormat="0" applyBorder="0" applyAlignment="0" applyProtection="0"/>
    <xf numFmtId="0" fontId="1"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29" fillId="3" borderId="0" applyNumberFormat="0" applyBorder="0" applyAlignment="0" applyProtection="0"/>
    <xf numFmtId="0" fontId="1" fillId="4" borderId="0" applyNumberFormat="0" applyBorder="0" applyAlignment="0" applyProtection="0"/>
    <xf numFmtId="0" fontId="29" fillId="4" borderId="0" applyNumberFormat="0" applyBorder="0" applyAlignment="0" applyProtection="0"/>
    <xf numFmtId="0" fontId="1"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9" fillId="4" borderId="0" applyNumberFormat="0" applyBorder="0" applyAlignment="0" applyProtection="0"/>
    <xf numFmtId="0" fontId="1"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1" fillId="6" borderId="0" applyNumberFormat="0" applyBorder="0" applyAlignment="0" applyProtection="0"/>
    <xf numFmtId="0" fontId="29" fillId="6" borderId="0" applyNumberFormat="0" applyBorder="0" applyAlignment="0" applyProtection="0"/>
    <xf numFmtId="0" fontId="1"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9" fillId="6" borderId="0" applyNumberFormat="0" applyBorder="0" applyAlignment="0" applyProtection="0"/>
    <xf numFmtId="0" fontId="1"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29" fillId="6" borderId="0" applyNumberFormat="0" applyBorder="0" applyAlignment="0" applyProtection="0"/>
    <xf numFmtId="0" fontId="1" fillId="7" borderId="0" applyNumberFormat="0" applyBorder="0" applyAlignment="0" applyProtection="0"/>
    <xf numFmtId="0" fontId="29" fillId="7" borderId="0" applyNumberFormat="0" applyBorder="0" applyAlignment="0" applyProtection="0"/>
    <xf numFmtId="0" fontId="1"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9" fillId="7" borderId="0" applyNumberFormat="0" applyBorder="0" applyAlignment="0" applyProtection="0"/>
    <xf numFmtId="0" fontId="1"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1" fillId="9" borderId="0" applyNumberFormat="0" applyBorder="0" applyAlignment="0" applyProtection="0"/>
    <xf numFmtId="0" fontId="29" fillId="9" borderId="0" applyNumberFormat="0" applyBorder="0" applyAlignment="0" applyProtection="0"/>
    <xf numFmtId="0" fontId="1"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9" fillId="9" borderId="0" applyNumberFormat="0" applyBorder="0" applyAlignment="0" applyProtection="0"/>
    <xf numFmtId="0" fontId="1"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1" fillId="10" borderId="0" applyNumberFormat="0" applyBorder="0" applyAlignment="0" applyProtection="0"/>
    <xf numFmtId="0" fontId="29" fillId="10" borderId="0" applyNumberFormat="0" applyBorder="0" applyAlignment="0" applyProtection="0"/>
    <xf numFmtId="0" fontId="1"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9" fillId="10" borderId="0" applyNumberFormat="0" applyBorder="0" applyAlignment="0" applyProtection="0"/>
    <xf numFmtId="0" fontId="1"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1"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29" fillId="5"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1"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29" fillId="8" borderId="0" applyNumberFormat="0" applyBorder="0" applyAlignment="0" applyProtection="0"/>
    <xf numFmtId="0" fontId="1" fillId="11" borderId="0" applyNumberFormat="0" applyBorder="0" applyAlignment="0" applyProtection="0"/>
    <xf numFmtId="0" fontId="29" fillId="11" borderId="0" applyNumberFormat="0" applyBorder="0" applyAlignment="0" applyProtection="0"/>
    <xf numFmtId="0" fontId="1"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9" fillId="11" borderId="0" applyNumberFormat="0" applyBorder="0" applyAlignment="0" applyProtection="0"/>
    <xf numFmtId="0" fontId="1"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5"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7" fillId="27" borderId="0" applyNumberFormat="0" applyBorder="0" applyAlignment="0" applyProtection="0"/>
    <xf numFmtId="0" fontId="17"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7" fillId="35" borderId="0" applyNumberFormat="0" applyBorder="0" applyAlignment="0" applyProtection="0"/>
    <xf numFmtId="0" fontId="17" fillId="27"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7" fillId="30" borderId="0" applyNumberFormat="0" applyBorder="0" applyAlignment="0" applyProtection="0"/>
    <xf numFmtId="0" fontId="17"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27" fillId="0" borderId="0" applyNumberFormat="0" applyFill="0" applyBorder="0" applyAlignment="0" applyProtection="0">
      <alignment wrapText="1"/>
    </xf>
    <xf numFmtId="0" fontId="1" fillId="40" borderId="1" applyNumberFormat="0" applyAlignment="0" applyProtection="0"/>
    <xf numFmtId="0" fontId="1" fillId="40" borderId="1" applyNumberFormat="0" applyAlignment="0" applyProtection="0"/>
    <xf numFmtId="0" fontId="1" fillId="40" borderId="1" applyNumberFormat="0" applyAlignment="0" applyProtection="0"/>
    <xf numFmtId="0" fontId="1" fillId="40" borderId="1" applyNumberFormat="0" applyAlignment="0" applyProtection="0"/>
    <xf numFmtId="0" fontId="1" fillId="40" borderId="1" applyNumberFormat="0" applyAlignment="0" applyProtection="0"/>
    <xf numFmtId="0" fontId="1" fillId="40" borderId="1" applyNumberFormat="0" applyAlignment="0" applyProtection="0"/>
    <xf numFmtId="0" fontId="1" fillId="40" borderId="1" applyNumberFormat="0" applyAlignment="0" applyProtection="0"/>
    <xf numFmtId="0" fontId="1" fillId="40" borderId="1" applyNumberFormat="0" applyAlignment="0" applyProtection="0"/>
    <xf numFmtId="0" fontId="1" fillId="40" borderId="1" applyNumberFormat="0" applyAlignment="0" applyProtection="0"/>
    <xf numFmtId="0" fontId="1" fillId="40" borderId="1" applyNumberFormat="0" applyAlignment="0" applyProtection="0"/>
    <xf numFmtId="0" fontId="30" fillId="45" borderId="0" applyNumberFormat="0" applyFont="0" applyBorder="0" applyAlignment="0" applyProtection="0">
      <alignment vertical="center"/>
    </xf>
    <xf numFmtId="0" fontId="1" fillId="32" borderId="2" applyNumberFormat="0" applyAlignment="0" applyProtection="0"/>
    <xf numFmtId="0" fontId="1" fillId="32" borderId="2" applyNumberFormat="0" applyAlignment="0" applyProtection="0"/>
    <xf numFmtId="0" fontId="1" fillId="32" borderId="2" applyNumberFormat="0" applyAlignment="0" applyProtection="0"/>
    <xf numFmtId="0" fontId="1" fillId="32" borderId="2" applyNumberFormat="0" applyAlignment="0" applyProtection="0"/>
    <xf numFmtId="0" fontId="1" fillId="32" borderId="2" applyNumberFormat="0" applyAlignment="0" applyProtection="0"/>
    <xf numFmtId="0" fontId="1" fillId="32" borderId="2" applyNumberFormat="0" applyAlignment="0" applyProtection="0"/>
    <xf numFmtId="0" fontId="1" fillId="32" borderId="2" applyNumberFormat="0" applyAlignment="0" applyProtection="0"/>
    <xf numFmtId="0" fontId="1" fillId="32" borderId="2" applyNumberFormat="0" applyAlignment="0" applyProtection="0"/>
    <xf numFmtId="0" fontId="1" fillId="32" borderId="2" applyNumberFormat="0" applyAlignment="0" applyProtection="0"/>
    <xf numFmtId="0" fontId="1" fillId="32" borderId="2" applyNumberFormat="0" applyAlignment="0" applyProtection="0"/>
    <xf numFmtId="44" fontId="19" fillId="0" borderId="0" applyFont="0" applyFill="0" applyBorder="0" applyAlignment="0" applyProtection="0"/>
    <xf numFmtId="44" fontId="19"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19" fillId="0" borderId="0" applyFont="0" applyFill="0" applyBorder="0" applyAlignment="0" applyProtection="0"/>
    <xf numFmtId="44" fontId="25" fillId="0" borderId="0" applyFont="0" applyFill="0" applyBorder="0" applyAlignment="0" applyProtection="0"/>
    <xf numFmtId="165" fontId="25" fillId="0" borderId="0" applyFont="0" applyFill="0" applyBorder="0" applyProtection="0">
      <alignment horizontal="right" vertical="center"/>
    </xf>
    <xf numFmtId="165" fontId="25" fillId="0" borderId="0" applyFont="0" applyFill="0" applyBorder="0" applyProtection="0">
      <alignment horizontal="right" vertical="center"/>
    </xf>
    <xf numFmtId="44" fontId="19" fillId="0" borderId="0" applyFont="0" applyFill="0" applyBorder="0" applyAlignment="0" applyProtection="0"/>
    <xf numFmtId="44" fontId="19" fillId="0" borderId="0" applyFont="0" applyFill="0" applyBorder="0" applyAlignment="0" applyProtection="0"/>
    <xf numFmtId="44" fontId="1"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2" fillId="0" borderId="12" applyNumberFormat="0" applyFill="0" applyAlignment="0" applyProtection="0"/>
    <xf numFmtId="0" fontId="12" fillId="0" borderId="12" applyNumberFormat="0" applyFill="0" applyAlignment="0" applyProtection="0"/>
    <xf numFmtId="0" fontId="12" fillId="0" borderId="12" applyNumberFormat="0" applyFill="0" applyAlignment="0" applyProtection="0"/>
    <xf numFmtId="0" fontId="12" fillId="0" borderId="12" applyNumberFormat="0" applyFill="0" applyAlignment="0" applyProtection="0"/>
    <xf numFmtId="0" fontId="12" fillId="0" borderId="12" applyNumberFormat="0" applyFill="0" applyAlignment="0" applyProtection="0"/>
    <xf numFmtId="0" fontId="2" fillId="0" borderId="4" applyNumberFormat="0" applyFill="0" applyAlignment="0" applyProtection="0"/>
    <xf numFmtId="0" fontId="2" fillId="0" borderId="4" applyNumberFormat="0" applyFill="0" applyAlignment="0" applyProtection="0"/>
    <xf numFmtId="0" fontId="2" fillId="0" borderId="4" applyNumberFormat="0" applyFill="0" applyAlignment="0" applyProtection="0"/>
    <xf numFmtId="0" fontId="2" fillId="0" borderId="4" applyNumberFormat="0" applyFill="0" applyAlignment="0" applyProtection="0"/>
    <xf numFmtId="0" fontId="2" fillId="0" borderId="4" applyNumberFormat="0" applyFill="0" applyAlignment="0" applyProtection="0"/>
    <xf numFmtId="0" fontId="3" fillId="0" borderId="13" applyNumberFormat="0" applyFill="0" applyAlignment="0" applyProtection="0"/>
    <xf numFmtId="0" fontId="3" fillId="0" borderId="13" applyNumberFormat="0" applyFill="0" applyAlignment="0" applyProtection="0"/>
    <xf numFmtId="0" fontId="3" fillId="0" borderId="13" applyNumberFormat="0" applyFill="0" applyAlignment="0" applyProtection="0"/>
    <xf numFmtId="0" fontId="3" fillId="0" borderId="13" applyNumberFormat="0" applyFill="0" applyAlignment="0" applyProtection="0"/>
    <xf numFmtId="0" fontId="3" fillId="0" borderId="13" applyNumberFormat="0" applyFill="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37" borderId="1" applyNumberFormat="0" applyAlignment="0" applyProtection="0"/>
    <xf numFmtId="0" fontId="4" fillId="37" borderId="1" applyNumberFormat="0" applyAlignment="0" applyProtection="0"/>
    <xf numFmtId="0" fontId="4" fillId="37" borderId="1" applyNumberFormat="0" applyAlignment="0" applyProtection="0"/>
    <xf numFmtId="0" fontId="4" fillId="37" borderId="1" applyNumberFormat="0" applyAlignment="0" applyProtection="0"/>
    <xf numFmtId="0" fontId="4" fillId="37" borderId="1" applyNumberFormat="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 fillId="0" borderId="6" applyNumberFormat="0" applyFill="0" applyAlignment="0" applyProtection="0"/>
    <xf numFmtId="0" fontId="19" fillId="0" borderId="0">
      <alignment wrapText="1"/>
    </xf>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3" fillId="44" borderId="0" applyNumberFormat="0" applyBorder="0" applyAlignment="0" applyProtection="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29" fillId="0" borderId="0"/>
    <xf numFmtId="0" fontId="22" fillId="0" borderId="0"/>
    <xf numFmtId="0" fontId="19" fillId="0" borderId="0"/>
    <xf numFmtId="0" fontId="31" fillId="0" borderId="0"/>
    <xf numFmtId="0" fontId="1" fillId="0" borderId="0"/>
    <xf numFmtId="0" fontId="1" fillId="0" borderId="0"/>
    <xf numFmtId="0" fontId="22" fillId="0" borderId="0"/>
    <xf numFmtId="0" fontId="1" fillId="0" borderId="0"/>
    <xf numFmtId="0" fontId="19" fillId="0" borderId="0"/>
    <xf numFmtId="0" fontId="25" fillId="0" borderId="0"/>
    <xf numFmtId="0" fontId="19" fillId="0" borderId="0"/>
    <xf numFmtId="0" fontId="19" fillId="0" borderId="0"/>
    <xf numFmtId="0" fontId="19" fillId="0" borderId="0"/>
    <xf numFmtId="0" fontId="25" fillId="0" borderId="0"/>
    <xf numFmtId="0" fontId="30" fillId="0" borderId="0">
      <alignment vertical="center"/>
    </xf>
    <xf numFmtId="0" fontId="30" fillId="0" borderId="0">
      <alignment vertical="center"/>
    </xf>
    <xf numFmtId="0" fontId="19" fillId="0" borderId="0"/>
    <xf numFmtId="0" fontId="25" fillId="0" borderId="0"/>
    <xf numFmtId="0" fontId="19"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31" fillId="0" borderId="0"/>
    <xf numFmtId="0" fontId="19"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29" fillId="0" borderId="0"/>
    <xf numFmtId="0" fontId="1" fillId="0" borderId="0"/>
    <xf numFmtId="0" fontId="1" fillId="0" borderId="0"/>
    <xf numFmtId="0" fontId="29" fillId="0" borderId="0"/>
    <xf numFmtId="0" fontId="29" fillId="0" borderId="0"/>
    <xf numFmtId="0" fontId="29" fillId="0" borderId="0"/>
    <xf numFmtId="0" fontId="1" fillId="0" borderId="0"/>
    <xf numFmtId="0" fontId="25" fillId="0" borderId="0"/>
    <xf numFmtId="0" fontId="19" fillId="0" borderId="0"/>
    <xf numFmtId="0" fontId="25" fillId="0" borderId="0"/>
    <xf numFmtId="0" fontId="25" fillId="0" borderId="0"/>
    <xf numFmtId="0" fontId="25" fillId="0" borderId="0"/>
    <xf numFmtId="0" fontId="25" fillId="0" borderId="0"/>
    <xf numFmtId="0" fontId="25" fillId="0" borderId="0"/>
    <xf numFmtId="0" fontId="29" fillId="0" borderId="0"/>
    <xf numFmtId="0" fontId="29" fillId="0" borderId="0"/>
    <xf numFmtId="0" fontId="19" fillId="0" borderId="0"/>
    <xf numFmtId="0" fontId="25" fillId="0" borderId="0"/>
    <xf numFmtId="0" fontId="29" fillId="0" borderId="0"/>
    <xf numFmtId="0" fontId="29" fillId="0" borderId="0"/>
    <xf numFmtId="0" fontId="1" fillId="0" borderId="0"/>
    <xf numFmtId="0" fontId="25" fillId="0" borderId="0"/>
    <xf numFmtId="0" fontId="29" fillId="0" borderId="0"/>
    <xf numFmtId="0" fontId="29" fillId="0" borderId="0"/>
    <xf numFmtId="0" fontId="19"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5" fillId="0" borderId="0"/>
    <xf numFmtId="0" fontId="25" fillId="0" borderId="0"/>
    <xf numFmtId="0" fontId="25" fillId="0" borderId="0"/>
    <xf numFmtId="0" fontId="29" fillId="0" borderId="0"/>
    <xf numFmtId="0" fontId="29" fillId="0" borderId="0"/>
    <xf numFmtId="0" fontId="25" fillId="0" borderId="0"/>
    <xf numFmtId="0" fontId="25" fillId="0" borderId="0"/>
    <xf numFmtId="0" fontId="29" fillId="0" borderId="0"/>
    <xf numFmtId="0" fontId="29" fillId="0" borderId="0"/>
    <xf numFmtId="0" fontId="29" fillId="0" borderId="0"/>
    <xf numFmtId="0" fontId="28"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5"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9" fillId="0" borderId="0"/>
    <xf numFmtId="0" fontId="25" fillId="0" borderId="0"/>
    <xf numFmtId="0" fontId="1" fillId="0" borderId="0"/>
    <xf numFmtId="0" fontId="19"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29" fillId="0" borderId="0"/>
    <xf numFmtId="0" fontId="29" fillId="0" borderId="0"/>
    <xf numFmtId="0" fontId="29" fillId="0" borderId="0"/>
    <xf numFmtId="0" fontId="1" fillId="0" borderId="0"/>
    <xf numFmtId="0" fontId="25"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9"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3" borderId="7" applyNumberFormat="0" applyFont="0" applyAlignment="0" applyProtection="0"/>
    <xf numFmtId="0" fontId="29" fillId="30" borderId="7" applyNumberFormat="0" applyFont="0" applyAlignment="0" applyProtection="0"/>
    <xf numFmtId="0" fontId="1" fillId="23" borderId="7" applyNumberFormat="0" applyFont="0" applyAlignment="0" applyProtection="0"/>
    <xf numFmtId="0" fontId="29" fillId="30" borderId="7" applyNumberFormat="0" applyFont="0" applyAlignment="0" applyProtection="0"/>
    <xf numFmtId="0" fontId="29" fillId="30" borderId="7" applyNumberFormat="0" applyFont="0" applyAlignment="0" applyProtection="0"/>
    <xf numFmtId="0" fontId="1" fillId="23" borderId="7" applyNumberFormat="0" applyFont="0" applyAlignment="0" applyProtection="0"/>
    <xf numFmtId="0" fontId="29" fillId="30" borderId="7" applyNumberFormat="0" applyFont="0" applyAlignment="0" applyProtection="0"/>
    <xf numFmtId="0" fontId="29" fillId="30" borderId="7" applyNumberFormat="0" applyFont="0" applyAlignment="0" applyProtection="0"/>
    <xf numFmtId="0" fontId="1" fillId="23" borderId="7" applyNumberFormat="0" applyFont="0" applyAlignment="0" applyProtection="0"/>
    <xf numFmtId="0" fontId="1" fillId="30" borderId="7" applyNumberFormat="0" applyFont="0" applyAlignment="0" applyProtection="0"/>
    <xf numFmtId="0" fontId="1" fillId="23" borderId="7" applyNumberFormat="0" applyFont="0" applyAlignment="0" applyProtection="0"/>
    <xf numFmtId="0" fontId="1" fillId="30" borderId="7" applyNumberFormat="0" applyFont="0" applyAlignment="0" applyProtection="0"/>
    <xf numFmtId="0" fontId="1" fillId="23" borderId="7" applyNumberFormat="0" applyFont="0" applyAlignment="0" applyProtection="0"/>
    <xf numFmtId="0" fontId="29" fillId="30" borderId="7" applyNumberFormat="0" applyFont="0" applyAlignment="0" applyProtection="0"/>
    <xf numFmtId="0" fontId="29" fillId="30" borderId="7" applyNumberFormat="0" applyFont="0" applyAlignment="0" applyProtection="0"/>
    <xf numFmtId="0" fontId="1" fillId="23" borderId="7" applyNumberFormat="0" applyFont="0" applyAlignment="0" applyProtection="0"/>
    <xf numFmtId="0" fontId="29" fillId="30" borderId="7" applyNumberFormat="0" applyFont="0" applyAlignment="0" applyProtection="0"/>
    <xf numFmtId="0" fontId="29" fillId="40" borderId="8" applyNumberFormat="0" applyAlignment="0" applyProtection="0"/>
    <xf numFmtId="166" fontId="30" fillId="0" borderId="0" applyFont="0" applyFill="0" applyBorder="0" applyAlignment="0" applyProtection="0"/>
    <xf numFmtId="9" fontId="19" fillId="0" borderId="0" applyFont="0" applyFill="0" applyBorder="0" applyAlignment="0" applyProtection="0"/>
    <xf numFmtId="166" fontId="30" fillId="0" borderId="0" applyFont="0" applyFill="0" applyBorder="0" applyAlignment="0" applyProtection="0"/>
    <xf numFmtId="9" fontId="19" fillId="0" borderId="0" applyFont="0" applyFill="0" applyBorder="0" applyAlignment="0" applyProtection="0"/>
    <xf numFmtId="0" fontId="29" fillId="0" borderId="0" applyNumberFormat="0" applyFill="0" applyBorder="0" applyAlignment="0" applyProtection="0"/>
    <xf numFmtId="0" fontId="32" fillId="46" borderId="0" applyNumberFormat="0" applyFill="0" applyBorder="0" applyProtection="0">
      <alignment wrapText="1"/>
    </xf>
    <xf numFmtId="0" fontId="33" fillId="47" borderId="0" applyNumberFormat="0" applyBorder="0" applyAlignment="0" applyProtection="0"/>
    <xf numFmtId="0" fontId="29" fillId="0" borderId="0" applyNumberFormat="0" applyFill="0" applyBorder="0" applyAlignment="0" applyProtection="0"/>
    <xf numFmtId="0" fontId="30" fillId="48" borderId="0" applyNumberFormat="0" applyFont="0" applyBorder="0" applyAlignment="0" applyProtection="0">
      <alignment vertical="center"/>
    </xf>
    <xf numFmtId="0" fontId="1" fillId="0" borderId="14" applyNumberFormat="0" applyFill="0" applyAlignment="0" applyProtection="0"/>
    <xf numFmtId="0" fontId="1" fillId="0" borderId="14" applyNumberFormat="0" applyFill="0" applyAlignment="0" applyProtection="0"/>
    <xf numFmtId="7" fontId="34" fillId="48" borderId="0" applyNumberFormat="0" applyBorder="0" applyProtection="0">
      <alignment horizontal="right" vertical="center" indent="1"/>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9"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9" fillId="0" borderId="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9" fontId="19" fillId="0" borderId="0" applyFont="0" applyFill="0" applyBorder="0" applyAlignment="0" applyProtection="0"/>
    <xf numFmtId="0" fontId="19" fillId="0" borderId="0"/>
    <xf numFmtId="0" fontId="1" fillId="23" borderId="40" applyNumberFormat="0" applyFont="0" applyAlignment="0" applyProtection="0"/>
    <xf numFmtId="0" fontId="11" fillId="7" borderId="39" applyNumberFormat="0" applyAlignment="0" applyProtection="0"/>
    <xf numFmtId="0" fontId="4" fillId="20" borderId="39" applyNumberFormat="0" applyAlignment="0" applyProtection="0"/>
  </cellStyleXfs>
  <cellXfs count="108">
    <xf numFmtId="0" fontId="0" fillId="0" borderId="0" xfId="0"/>
    <xf numFmtId="0" fontId="20" fillId="25" borderId="10" xfId="37" applyFont="1" applyFill="1" applyBorder="1" applyAlignment="1">
      <alignment horizontal="center" vertical="center" wrapText="1"/>
    </xf>
    <xf numFmtId="0" fontId="22" fillId="0" borderId="0" xfId="0" applyFont="1" applyAlignment="1">
      <alignment vertical="center"/>
    </xf>
    <xf numFmtId="0" fontId="24" fillId="0" borderId="10" xfId="0" applyFont="1" applyBorder="1" applyAlignment="1">
      <alignment vertical="center"/>
    </xf>
    <xf numFmtId="0" fontId="24" fillId="0" borderId="11" xfId="0" applyFont="1" applyFill="1" applyBorder="1" applyAlignment="1">
      <alignment horizontal="center" vertical="center" wrapText="1"/>
    </xf>
    <xf numFmtId="0" fontId="22" fillId="0" borderId="0" xfId="0" applyFont="1" applyAlignment="1">
      <alignment vertical="center"/>
    </xf>
    <xf numFmtId="164" fontId="18" fillId="0" borderId="10" xfId="37" applyNumberFormat="1" applyFont="1" applyFill="1" applyBorder="1" applyAlignment="1">
      <alignment horizontal="center" vertical="center" wrapText="1"/>
    </xf>
    <xf numFmtId="0" fontId="22" fillId="0" borderId="0" xfId="0" applyFont="1" applyBorder="1" applyAlignment="1">
      <alignment horizontal="center" vertical="center"/>
    </xf>
    <xf numFmtId="167" fontId="22" fillId="0" borderId="0" xfId="0" applyNumberFormat="1" applyFont="1" applyBorder="1" applyAlignment="1">
      <alignment horizontal="center" vertical="center" wrapText="1"/>
    </xf>
    <xf numFmtId="0" fontId="19" fillId="0" borderId="0" xfId="0" applyFont="1" applyFill="1" applyBorder="1" applyAlignment="1">
      <alignment horizontal="center" vertical="center" wrapText="1"/>
    </xf>
    <xf numFmtId="164" fontId="22" fillId="0" borderId="0" xfId="0" applyNumberFormat="1" applyFont="1" applyBorder="1" applyAlignment="1">
      <alignment horizontal="center" vertical="center"/>
    </xf>
    <xf numFmtId="0" fontId="22" fillId="0" borderId="0" xfId="0" applyFont="1" applyBorder="1" applyAlignment="1">
      <alignment horizontal="left" vertical="center"/>
    </xf>
    <xf numFmtId="0" fontId="21" fillId="0" borderId="0" xfId="0" applyFont="1" applyBorder="1"/>
    <xf numFmtId="167" fontId="21" fillId="0" borderId="0" xfId="0" applyNumberFormat="1" applyFont="1" applyBorder="1"/>
    <xf numFmtId="0" fontId="21" fillId="0" borderId="0" xfId="0" applyFont="1" applyBorder="1" applyAlignment="1">
      <alignment horizontal="center" vertical="center"/>
    </xf>
    <xf numFmtId="164" fontId="21" fillId="0" borderId="0" xfId="0" applyNumberFormat="1" applyFont="1" applyBorder="1" applyAlignment="1">
      <alignment horizontal="center" vertical="center"/>
    </xf>
    <xf numFmtId="0" fontId="22" fillId="0" borderId="0" xfId="0" applyFont="1" applyBorder="1"/>
    <xf numFmtId="0" fontId="20" fillId="24" borderId="10" xfId="37" applyFont="1" applyFill="1" applyBorder="1" applyAlignment="1">
      <alignment horizontal="center" vertical="center" wrapText="1"/>
    </xf>
    <xf numFmtId="0" fontId="35" fillId="49" borderId="21" xfId="0" applyFont="1" applyFill="1" applyBorder="1" applyAlignment="1">
      <alignment horizontal="center" vertical="center" wrapText="1"/>
    </xf>
    <xf numFmtId="0" fontId="35" fillId="49" borderId="22" xfId="0" applyFont="1" applyFill="1" applyBorder="1" applyAlignment="1">
      <alignment horizontal="center" vertical="center" wrapText="1"/>
    </xf>
    <xf numFmtId="0" fontId="36" fillId="0" borderId="17" xfId="0" applyFont="1" applyBorder="1" applyAlignment="1">
      <alignment horizontal="center" vertical="center" wrapText="1"/>
    </xf>
    <xf numFmtId="0" fontId="36" fillId="0" borderId="22" xfId="0" applyFont="1" applyBorder="1" applyAlignment="1">
      <alignment horizontal="center" vertical="center" wrapText="1"/>
    </xf>
    <xf numFmtId="0" fontId="36" fillId="0" borderId="23" xfId="0" applyFont="1" applyBorder="1" applyAlignment="1">
      <alignment horizontal="center" vertical="center" wrapText="1"/>
    </xf>
    <xf numFmtId="0" fontId="36" fillId="50" borderId="17" xfId="0" applyFont="1" applyFill="1" applyBorder="1" applyAlignment="1">
      <alignment horizontal="center" vertical="center" wrapText="1"/>
    </xf>
    <xf numFmtId="0" fontId="36" fillId="50" borderId="22" xfId="0" applyFont="1" applyFill="1" applyBorder="1" applyAlignment="1">
      <alignment horizontal="center" vertical="center" wrapText="1"/>
    </xf>
    <xf numFmtId="0" fontId="36" fillId="50" borderId="23" xfId="0" applyFont="1" applyFill="1" applyBorder="1" applyAlignment="1">
      <alignment horizontal="center" vertical="center" wrapText="1"/>
    </xf>
    <xf numFmtId="0" fontId="36" fillId="0" borderId="24" xfId="0" applyFont="1" applyBorder="1" applyAlignment="1">
      <alignment horizontal="center" vertical="center" wrapText="1"/>
    </xf>
    <xf numFmtId="0" fontId="36" fillId="0" borderId="25" xfId="0" applyFont="1" applyBorder="1" applyAlignment="1">
      <alignment horizontal="center" vertical="center" wrapText="1"/>
    </xf>
    <xf numFmtId="0" fontId="36" fillId="0" borderId="26" xfId="0" applyFont="1" applyBorder="1" applyAlignment="1">
      <alignment horizontal="center" vertical="center" wrapText="1"/>
    </xf>
    <xf numFmtId="0" fontId="35" fillId="0" borderId="24" xfId="0" applyFont="1" applyBorder="1" applyAlignment="1">
      <alignment horizontal="center" vertical="center" wrapText="1"/>
    </xf>
    <xf numFmtId="0" fontId="35" fillId="51" borderId="25" xfId="0" applyFont="1" applyFill="1" applyBorder="1" applyAlignment="1">
      <alignment horizontal="center" vertical="center" wrapText="1"/>
    </xf>
    <xf numFmtId="0" fontId="21" fillId="51" borderId="25" xfId="0" applyFont="1" applyFill="1" applyBorder="1" applyAlignment="1">
      <alignment vertical="center" wrapText="1"/>
    </xf>
    <xf numFmtId="0" fontId="35" fillId="50" borderId="25" xfId="0" applyFont="1" applyFill="1" applyBorder="1" applyAlignment="1">
      <alignment horizontal="center" vertical="center" wrapText="1"/>
    </xf>
    <xf numFmtId="0" fontId="35" fillId="50" borderId="26" xfId="0" applyFont="1" applyFill="1" applyBorder="1" applyAlignment="1">
      <alignment horizontal="center" vertical="center" wrapText="1"/>
    </xf>
    <xf numFmtId="0" fontId="35" fillId="49" borderId="17" xfId="0" applyFont="1" applyFill="1" applyBorder="1" applyAlignment="1">
      <alignment horizontal="center" vertical="center" wrapText="1"/>
    </xf>
    <xf numFmtId="0" fontId="37" fillId="49" borderId="22" xfId="0" applyFont="1" applyFill="1" applyBorder="1" applyAlignment="1">
      <alignment horizontal="center" vertical="center" wrapText="1"/>
    </xf>
    <xf numFmtId="0" fontId="37" fillId="49" borderId="23" xfId="0" applyFont="1" applyFill="1" applyBorder="1" applyAlignment="1">
      <alignment horizontal="center" vertical="center" wrapText="1"/>
    </xf>
    <xf numFmtId="0" fontId="38" fillId="53" borderId="10" xfId="0" applyFont="1" applyFill="1" applyBorder="1" applyAlignment="1">
      <alignment horizontal="center" vertical="center" wrapText="1"/>
    </xf>
    <xf numFmtId="0" fontId="38" fillId="53" borderId="33" xfId="0" applyFont="1" applyFill="1" applyBorder="1" applyAlignment="1">
      <alignment horizontal="center" vertical="center" wrapText="1"/>
    </xf>
    <xf numFmtId="0" fontId="38" fillId="53" borderId="34"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21" fillId="0" borderId="10" xfId="0" applyFont="1" applyBorder="1" applyAlignment="1">
      <alignment horizontal="center" vertical="center"/>
    </xf>
    <xf numFmtId="0" fontId="21" fillId="0" borderId="33" xfId="0" applyFont="1" applyBorder="1" applyAlignment="1">
      <alignment horizontal="center" vertical="center"/>
    </xf>
    <xf numFmtId="0" fontId="21" fillId="0" borderId="34" xfId="0" applyFont="1" applyBorder="1" applyAlignment="1">
      <alignment horizontal="center" vertical="center"/>
    </xf>
    <xf numFmtId="0" fontId="21" fillId="52" borderId="10" xfId="0" applyFont="1" applyFill="1" applyBorder="1" applyAlignment="1">
      <alignment horizontal="center" vertical="center"/>
    </xf>
    <xf numFmtId="0" fontId="21" fillId="52" borderId="33" xfId="0" applyFont="1" applyFill="1" applyBorder="1" applyAlignment="1">
      <alignment horizontal="center" vertical="center"/>
    </xf>
    <xf numFmtId="0" fontId="21" fillId="52" borderId="34" xfId="0" applyFont="1" applyFill="1" applyBorder="1" applyAlignment="1">
      <alignment horizontal="center" vertical="center"/>
    </xf>
    <xf numFmtId="0" fontId="21" fillId="0" borderId="31" xfId="0" applyFont="1" applyBorder="1" applyAlignment="1">
      <alignment horizontal="center" vertical="center"/>
    </xf>
    <xf numFmtId="0" fontId="21" fillId="0" borderId="36" xfId="0" applyFont="1" applyBorder="1" applyAlignment="1">
      <alignment horizontal="center" vertical="center"/>
    </xf>
    <xf numFmtId="0" fontId="21" fillId="0" borderId="35" xfId="0" applyFont="1" applyBorder="1" applyAlignment="1">
      <alignment horizontal="center" vertical="center"/>
    </xf>
    <xf numFmtId="0" fontId="39" fillId="0" borderId="32" xfId="0" applyFont="1" applyBorder="1" applyAlignment="1">
      <alignment horizontal="center" vertical="center"/>
    </xf>
    <xf numFmtId="0" fontId="21" fillId="47" borderId="32" xfId="0" applyFont="1" applyFill="1" applyBorder="1" applyAlignment="1">
      <alignment horizontal="center" vertical="center"/>
    </xf>
    <xf numFmtId="0" fontId="21" fillId="52" borderId="32" xfId="0" applyFont="1" applyFill="1" applyBorder="1" applyAlignment="1">
      <alignment horizontal="center" vertical="center"/>
    </xf>
    <xf numFmtId="0" fontId="39" fillId="53" borderId="11" xfId="0" applyFont="1" applyFill="1" applyBorder="1" applyAlignment="1">
      <alignment horizontal="center" vertical="center"/>
    </xf>
    <xf numFmtId="0" fontId="0" fillId="0" borderId="0" xfId="0" applyAlignment="1">
      <alignment vertical="center"/>
    </xf>
    <xf numFmtId="0" fontId="40" fillId="0" borderId="10" xfId="0" applyFont="1" applyBorder="1" applyAlignment="1">
      <alignment vertical="center"/>
    </xf>
    <xf numFmtId="0" fontId="23" fillId="52" borderId="10" xfId="0" applyFont="1" applyFill="1" applyBorder="1" applyAlignment="1">
      <alignment wrapText="1"/>
    </xf>
    <xf numFmtId="0" fontId="22" fillId="0" borderId="10" xfId="0" applyFont="1" applyBorder="1" applyAlignment="1">
      <alignment wrapText="1"/>
    </xf>
    <xf numFmtId="0" fontId="19" fillId="0" borderId="10" xfId="37" applyFont="1" applyFill="1" applyBorder="1" applyAlignment="1">
      <alignment horizontal="center" vertical="center" wrapText="1"/>
    </xf>
    <xf numFmtId="16" fontId="22" fillId="0" borderId="10" xfId="0" applyNumberFormat="1" applyFont="1" applyFill="1" applyBorder="1" applyAlignment="1">
      <alignment horizontal="center" vertical="center" wrapText="1"/>
    </xf>
    <xf numFmtId="0" fontId="18" fillId="0" borderId="10" xfId="37" applyFont="1" applyFill="1" applyBorder="1" applyAlignment="1">
      <alignment horizontal="center" vertical="center" wrapText="1"/>
    </xf>
    <xf numFmtId="0" fontId="18" fillId="0" borderId="10" xfId="37" applyFont="1" applyFill="1" applyBorder="1" applyAlignment="1" applyProtection="1">
      <alignment horizontal="center" vertical="center" wrapText="1"/>
      <protection locked="0"/>
    </xf>
    <xf numFmtId="0" fontId="19" fillId="0" borderId="10" xfId="37" applyFont="1" applyFill="1" applyBorder="1" applyAlignment="1">
      <alignment horizontal="left" vertical="center" wrapText="1"/>
    </xf>
    <xf numFmtId="167" fontId="18" fillId="0" borderId="10" xfId="37" applyNumberFormat="1" applyFont="1" applyFill="1" applyBorder="1" applyAlignment="1">
      <alignment horizontal="center" vertical="center" wrapText="1"/>
    </xf>
    <xf numFmtId="0" fontId="19" fillId="0" borderId="0"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22" fillId="0" borderId="10" xfId="0" applyFont="1" applyFill="1" applyBorder="1" applyAlignment="1">
      <alignment horizontal="left" vertical="center" wrapText="1"/>
    </xf>
    <xf numFmtId="0" fontId="22" fillId="0" borderId="10" xfId="0" applyFont="1" applyFill="1" applyBorder="1" applyAlignment="1">
      <alignment horizontal="center" vertical="center" wrapText="1"/>
    </xf>
    <xf numFmtId="0" fontId="21" fillId="0" borderId="0" xfId="0" applyFont="1" applyFill="1" applyBorder="1"/>
    <xf numFmtId="0" fontId="22" fillId="0" borderId="10" xfId="0" applyFont="1" applyFill="1" applyBorder="1" applyAlignment="1">
      <alignment horizontal="center" vertical="center"/>
    </xf>
    <xf numFmtId="167" fontId="22" fillId="0" borderId="10" xfId="0" applyNumberFormat="1" applyFont="1" applyFill="1" applyBorder="1" applyAlignment="1">
      <alignment horizontal="center" vertical="center" wrapText="1"/>
    </xf>
    <xf numFmtId="8" fontId="22" fillId="0" borderId="10" xfId="0" applyNumberFormat="1" applyFont="1" applyFill="1" applyBorder="1" applyAlignment="1">
      <alignment horizontal="center" vertical="center" wrapText="1"/>
    </xf>
    <xf numFmtId="0" fontId="22" fillId="0" borderId="0" xfId="0" applyFont="1" applyFill="1" applyBorder="1"/>
    <xf numFmtId="164" fontId="22" fillId="0" borderId="10" xfId="0" applyNumberFormat="1" applyFont="1" applyFill="1" applyBorder="1" applyAlignment="1">
      <alignment horizontal="center" vertical="center"/>
    </xf>
    <xf numFmtId="0" fontId="24" fillId="0" borderId="10" xfId="0" applyFont="1" applyFill="1" applyBorder="1" applyAlignment="1">
      <alignment horizontal="center" vertical="center" wrapText="1"/>
    </xf>
    <xf numFmtId="0" fontId="22" fillId="0" borderId="0" xfId="0" applyFont="1" applyFill="1" applyBorder="1" applyAlignment="1">
      <alignment horizontal="center" vertical="center"/>
    </xf>
    <xf numFmtId="0" fontId="22" fillId="0" borderId="0" xfId="0" applyFont="1" applyFill="1" applyBorder="1" applyAlignment="1">
      <alignment horizontal="left" vertical="center"/>
    </xf>
    <xf numFmtId="167" fontId="22" fillId="0" borderId="0" xfId="0" applyNumberFormat="1" applyFont="1" applyFill="1" applyBorder="1" applyAlignment="1">
      <alignment horizontal="center" vertical="center" wrapText="1"/>
    </xf>
    <xf numFmtId="164" fontId="22" fillId="0" borderId="0" xfId="0" applyNumberFormat="1" applyFont="1" applyFill="1" applyBorder="1" applyAlignment="1">
      <alignment horizontal="center" vertical="center"/>
    </xf>
    <xf numFmtId="0" fontId="19" fillId="0" borderId="10" xfId="37" applyFont="1" applyFill="1" applyBorder="1" applyAlignment="1" applyProtection="1">
      <alignment horizontal="center" vertical="center" wrapText="1"/>
    </xf>
    <xf numFmtId="0" fontId="18" fillId="0" borderId="10" xfId="0" applyFont="1" applyFill="1" applyBorder="1" applyAlignment="1">
      <alignment vertical="center" wrapText="1"/>
    </xf>
    <xf numFmtId="164" fontId="22" fillId="0" borderId="10" xfId="0" applyNumberFormat="1" applyFont="1" applyFill="1" applyBorder="1" applyAlignment="1">
      <alignment horizontal="center" vertical="center" wrapText="1"/>
    </xf>
    <xf numFmtId="0" fontId="21" fillId="0" borderId="0" xfId="0" applyFont="1" applyFill="1" applyBorder="1" applyAlignment="1">
      <alignment horizontal="center" vertical="center"/>
    </xf>
    <xf numFmtId="0" fontId="22" fillId="0" borderId="10" xfId="0" applyFont="1" applyFill="1" applyBorder="1" applyAlignment="1">
      <alignment vertical="center" wrapText="1"/>
    </xf>
    <xf numFmtId="0" fontId="19" fillId="0" borderId="10" xfId="0" applyFont="1" applyFill="1" applyBorder="1" applyAlignment="1">
      <alignment vertical="center" wrapText="1"/>
    </xf>
    <xf numFmtId="0" fontId="18" fillId="0" borderId="10" xfId="0" applyFont="1" applyFill="1" applyBorder="1" applyAlignment="1">
      <alignment horizontal="left" vertical="center" wrapText="1"/>
    </xf>
    <xf numFmtId="164" fontId="19" fillId="0" borderId="10" xfId="37" applyNumberFormat="1" applyFont="1" applyFill="1" applyBorder="1" applyAlignment="1">
      <alignment horizontal="center" vertical="center" wrapText="1"/>
    </xf>
    <xf numFmtId="0" fontId="18" fillId="0" borderId="10" xfId="37" applyNumberFormat="1" applyFont="1" applyFill="1" applyBorder="1" applyAlignment="1">
      <alignment horizontal="center" vertical="center" wrapText="1"/>
    </xf>
    <xf numFmtId="0" fontId="19" fillId="54" borderId="10" xfId="0" applyFont="1" applyFill="1" applyBorder="1" applyAlignment="1">
      <alignment vertical="center" wrapText="1"/>
    </xf>
    <xf numFmtId="164" fontId="22" fillId="0" borderId="10" xfId="0" applyNumberFormat="1" applyFont="1" applyFill="1" applyBorder="1" applyAlignment="1">
      <alignment horizontal="left" vertical="top" wrapText="1"/>
    </xf>
    <xf numFmtId="0" fontId="39" fillId="52" borderId="10" xfId="0" applyFont="1" applyFill="1" applyBorder="1" applyAlignment="1">
      <alignment vertical="center" wrapText="1"/>
    </xf>
    <xf numFmtId="0" fontId="21" fillId="52" borderId="10" xfId="0" applyFont="1" applyFill="1" applyBorder="1" applyAlignment="1">
      <alignment vertical="center" wrapText="1"/>
    </xf>
    <xf numFmtId="0" fontId="39" fillId="52" borderId="37" xfId="0" applyFont="1" applyFill="1" applyBorder="1" applyAlignment="1">
      <alignment vertical="center"/>
    </xf>
    <xf numFmtId="0" fontId="21" fillId="52" borderId="38" xfId="0" applyFont="1" applyFill="1" applyBorder="1" applyAlignment="1">
      <alignment vertical="center"/>
    </xf>
    <xf numFmtId="0" fontId="21" fillId="52" borderId="34" xfId="0" applyFont="1" applyFill="1" applyBorder="1" applyAlignment="1">
      <alignment vertical="center"/>
    </xf>
    <xf numFmtId="0" fontId="38" fillId="53" borderId="10" xfId="0" applyFont="1" applyFill="1" applyBorder="1" applyAlignment="1">
      <alignment horizontal="center" vertical="center" wrapText="1"/>
    </xf>
    <xf numFmtId="0" fontId="38" fillId="53" borderId="34" xfId="0" applyFont="1" applyFill="1" applyBorder="1" applyAlignment="1">
      <alignment horizontal="center" vertical="center" wrapText="1"/>
    </xf>
    <xf numFmtId="0" fontId="38" fillId="53" borderId="33" xfId="0" applyFont="1" applyFill="1" applyBorder="1" applyAlignment="1">
      <alignment horizontal="center" vertical="center" wrapText="1"/>
    </xf>
    <xf numFmtId="0" fontId="35" fillId="49" borderId="15" xfId="0" applyFont="1" applyFill="1" applyBorder="1" applyAlignment="1">
      <alignment horizontal="center" vertical="center" wrapText="1"/>
    </xf>
    <xf numFmtId="0" fontId="35" fillId="49" borderId="16" xfId="0" applyFont="1" applyFill="1" applyBorder="1" applyAlignment="1">
      <alignment horizontal="center" vertical="center" wrapText="1"/>
    </xf>
    <xf numFmtId="0" fontId="35" fillId="49" borderId="17" xfId="0" applyFont="1" applyFill="1" applyBorder="1" applyAlignment="1">
      <alignment horizontal="center" vertical="center" wrapText="1"/>
    </xf>
    <xf numFmtId="0" fontId="35" fillId="49" borderId="27" xfId="0" applyFont="1" applyFill="1" applyBorder="1" applyAlignment="1">
      <alignment horizontal="center" vertical="center" wrapText="1"/>
    </xf>
    <xf numFmtId="0" fontId="35" fillId="49" borderId="19" xfId="0" applyFont="1" applyFill="1" applyBorder="1" applyAlignment="1">
      <alignment horizontal="center" vertical="center" wrapText="1"/>
    </xf>
    <xf numFmtId="0" fontId="35" fillId="49" borderId="18" xfId="0" applyFont="1" applyFill="1" applyBorder="1" applyAlignment="1">
      <alignment horizontal="center" vertical="center" wrapText="1"/>
    </xf>
    <xf numFmtId="0" fontId="35" fillId="49" borderId="28" xfId="0" applyFont="1" applyFill="1" applyBorder="1" applyAlignment="1">
      <alignment horizontal="center" vertical="center" wrapText="1"/>
    </xf>
    <xf numFmtId="0" fontId="35" fillId="49" borderId="20" xfId="0" applyFont="1" applyFill="1" applyBorder="1" applyAlignment="1">
      <alignment horizontal="center" vertical="center" wrapText="1"/>
    </xf>
    <xf numFmtId="0" fontId="35" fillId="49" borderId="29" xfId="0" applyFont="1" applyFill="1" applyBorder="1" applyAlignment="1">
      <alignment horizontal="center" vertical="center" wrapText="1"/>
    </xf>
    <xf numFmtId="0" fontId="35" fillId="49" borderId="30" xfId="0" applyFont="1" applyFill="1" applyBorder="1" applyAlignment="1">
      <alignment horizontal="center" vertical="center" wrapText="1"/>
    </xf>
  </cellXfs>
  <cellStyles count="7535">
    <cellStyle name="20% - Accent1 2" xfId="1"/>
    <cellStyle name="20% - Accent1 2 2" xfId="44"/>
    <cellStyle name="20% - Accent1 2 2 2" xfId="49"/>
    <cellStyle name="20% - Accent1 2 2 3" xfId="45"/>
    <cellStyle name="20% - Accent1 2 2 4" xfId="46"/>
    <cellStyle name="20% - Accent1 2 2 5" xfId="43"/>
    <cellStyle name="20% - Accent1 2 3" xfId="47"/>
    <cellStyle name="20% - Accent1 2 4" xfId="48"/>
    <cellStyle name="20% - Accent1 2 5" xfId="57"/>
    <cellStyle name="20% - Accent1 3" xfId="58"/>
    <cellStyle name="20% - Accent1 3 2" xfId="59"/>
    <cellStyle name="20% - Accent1 4" xfId="60"/>
    <cellStyle name="20% - Accent1 4 2" xfId="61"/>
    <cellStyle name="20% - Accent1 5" xfId="62"/>
    <cellStyle name="20% - Accent1 6" xfId="63"/>
    <cellStyle name="20% - Accent2 2" xfId="2"/>
    <cellStyle name="20% - Accent2 2 2" xfId="64"/>
    <cellStyle name="20% - Accent2 2 2 2" xfId="65"/>
    <cellStyle name="20% - Accent2 2 2 3" xfId="66"/>
    <cellStyle name="20% - Accent2 2 2 4" xfId="67"/>
    <cellStyle name="20% - Accent2 2 2 5" xfId="68"/>
    <cellStyle name="20% - Accent2 2 3" xfId="69"/>
    <cellStyle name="20% - Accent2 2 4" xfId="70"/>
    <cellStyle name="20% - Accent2 2 5" xfId="71"/>
    <cellStyle name="20% - Accent2 3" xfId="72"/>
    <cellStyle name="20% - Accent2 3 2" xfId="73"/>
    <cellStyle name="20% - Accent2 4" xfId="74"/>
    <cellStyle name="20% - Accent2 4 2" xfId="75"/>
    <cellStyle name="20% - Accent2 5" xfId="76"/>
    <cellStyle name="20% - Accent2 6" xfId="77"/>
    <cellStyle name="20% - Accent3 2" xfId="3"/>
    <cellStyle name="20% - Accent3 2 2" xfId="78"/>
    <cellStyle name="20% - Accent3 2 2 2" xfId="79"/>
    <cellStyle name="20% - Accent3 2 2 3" xfId="80"/>
    <cellStyle name="20% - Accent3 2 2 4" xfId="81"/>
    <cellStyle name="20% - Accent3 2 2 5" xfId="82"/>
    <cellStyle name="20% - Accent3 2 3" xfId="83"/>
    <cellStyle name="20% - Accent3 2 4" xfId="84"/>
    <cellStyle name="20% - Accent3 2 5" xfId="85"/>
    <cellStyle name="20% - Accent3 3" xfId="86"/>
    <cellStyle name="20% - Accent3 3 2" xfId="87"/>
    <cellStyle name="20% - Accent3 4" xfId="88"/>
    <cellStyle name="20% - Accent3 4 2" xfId="89"/>
    <cellStyle name="20% - Accent3 5" xfId="90"/>
    <cellStyle name="20% - Accent3 6" xfId="91"/>
    <cellStyle name="20% - Accent4 2" xfId="4"/>
    <cellStyle name="20% - Accent4 2 2" xfId="92"/>
    <cellStyle name="20% - Accent4 2 2 2" xfId="93"/>
    <cellStyle name="20% - Accent4 2 2 3" xfId="94"/>
    <cellStyle name="20% - Accent4 2 2 4" xfId="95"/>
    <cellStyle name="20% - Accent4 2 2 5" xfId="96"/>
    <cellStyle name="20% - Accent4 2 3" xfId="97"/>
    <cellStyle name="20% - Accent4 2 4" xfId="98"/>
    <cellStyle name="20% - Accent4 2 5" xfId="99"/>
    <cellStyle name="20% - Accent4 3" xfId="100"/>
    <cellStyle name="20% - Accent4 3 2" xfId="101"/>
    <cellStyle name="20% - Accent4 4" xfId="102"/>
    <cellStyle name="20% - Accent4 4 2" xfId="103"/>
    <cellStyle name="20% - Accent4 5" xfId="104"/>
    <cellStyle name="20% - Accent4 6" xfId="105"/>
    <cellStyle name="20% - Accent5 2" xfId="5"/>
    <cellStyle name="20% - Accent5 2 2" xfId="106"/>
    <cellStyle name="20% - Accent5 2 2 2" xfId="107"/>
    <cellStyle name="20% - Accent5 2 2 3" xfId="108"/>
    <cellStyle name="20% - Accent5 2 2 4" xfId="109"/>
    <cellStyle name="20% - Accent5 2 2 5" xfId="110"/>
    <cellStyle name="20% - Accent5 2 3" xfId="111"/>
    <cellStyle name="20% - Accent5 2 4" xfId="112"/>
    <cellStyle name="20% - Accent5 2 5" xfId="113"/>
    <cellStyle name="20% - Accent5 3" xfId="114"/>
    <cellStyle name="20% - Accent5 3 2" xfId="115"/>
    <cellStyle name="20% - Accent5 4" xfId="116"/>
    <cellStyle name="20% - Accent5 4 2" xfId="117"/>
    <cellStyle name="20% - Accent5 5" xfId="118"/>
    <cellStyle name="20% - Accent5 6" xfId="119"/>
    <cellStyle name="20% - Accent6 2" xfId="6"/>
    <cellStyle name="20% - Accent6 2 2" xfId="120"/>
    <cellStyle name="20% - Accent6 2 2 2" xfId="121"/>
    <cellStyle name="20% - Accent6 2 2 3" xfId="122"/>
    <cellStyle name="20% - Accent6 2 2 4" xfId="123"/>
    <cellStyle name="20% - Accent6 2 2 5" xfId="124"/>
    <cellStyle name="20% - Accent6 2 3" xfId="125"/>
    <cellStyle name="20% - Accent6 2 4" xfId="126"/>
    <cellStyle name="20% - Accent6 2 5" xfId="127"/>
    <cellStyle name="20% - Accent6 3" xfId="128"/>
    <cellStyle name="20% - Accent6 3 2" xfId="129"/>
    <cellStyle name="20% - Accent6 4" xfId="130"/>
    <cellStyle name="20% - Accent6 4 2" xfId="131"/>
    <cellStyle name="20% - Accent6 5" xfId="132"/>
    <cellStyle name="20% - Accent6 6" xfId="133"/>
    <cellStyle name="40% - Accent1 2" xfId="7"/>
    <cellStyle name="40% - Accent1 2 2" xfId="134"/>
    <cellStyle name="40% - Accent1 2 2 2" xfId="135"/>
    <cellStyle name="40% - Accent1 2 2 3" xfId="136"/>
    <cellStyle name="40% - Accent1 2 2 4" xfId="137"/>
    <cellStyle name="40% - Accent1 2 2 5" xfId="138"/>
    <cellStyle name="40% - Accent1 2 3" xfId="139"/>
    <cellStyle name="40% - Accent1 2 4" xfId="140"/>
    <cellStyle name="40% - Accent1 2 5" xfId="141"/>
    <cellStyle name="40% - Accent1 3" xfId="142"/>
    <cellStyle name="40% - Accent1 3 2" xfId="143"/>
    <cellStyle name="40% - Accent1 4" xfId="144"/>
    <cellStyle name="40% - Accent1 4 2" xfId="145"/>
    <cellStyle name="40% - Accent1 5" xfId="146"/>
    <cellStyle name="40% - Accent1 6" xfId="147"/>
    <cellStyle name="40% - Accent2 2" xfId="8"/>
    <cellStyle name="40% - Accent2 2 2" xfId="148"/>
    <cellStyle name="40% - Accent2 2 2 2" xfId="149"/>
    <cellStyle name="40% - Accent2 2 2 3" xfId="150"/>
    <cellStyle name="40% - Accent2 2 2 4" xfId="151"/>
    <cellStyle name="40% - Accent2 2 2 5" xfId="152"/>
    <cellStyle name="40% - Accent2 2 3" xfId="153"/>
    <cellStyle name="40% - Accent2 2 4" xfId="154"/>
    <cellStyle name="40% - Accent2 2 5" xfId="155"/>
    <cellStyle name="40% - Accent2 3" xfId="156"/>
    <cellStyle name="40% - Accent2 3 2" xfId="157"/>
    <cellStyle name="40% - Accent2 4" xfId="158"/>
    <cellStyle name="40% - Accent2 4 2" xfId="159"/>
    <cellStyle name="40% - Accent2 5" xfId="160"/>
    <cellStyle name="40% - Accent2 6" xfId="161"/>
    <cellStyle name="40% - Accent3 2" xfId="9"/>
    <cellStyle name="40% - Accent3 2 2" xfId="162"/>
    <cellStyle name="40% - Accent3 2 2 2" xfId="163"/>
    <cellStyle name="40% - Accent3 2 2 3" xfId="164"/>
    <cellStyle name="40% - Accent3 2 2 4" xfId="165"/>
    <cellStyle name="40% - Accent3 2 2 5" xfId="166"/>
    <cellStyle name="40% - Accent3 2 3" xfId="167"/>
    <cellStyle name="40% - Accent3 2 4" xfId="168"/>
    <cellStyle name="40% - Accent3 2 5" xfId="169"/>
    <cellStyle name="40% - Accent3 3" xfId="170"/>
    <cellStyle name="40% - Accent3 3 2" xfId="171"/>
    <cellStyle name="40% - Accent3 4" xfId="172"/>
    <cellStyle name="40% - Accent3 4 2" xfId="173"/>
    <cellStyle name="40% - Accent3 5" xfId="174"/>
    <cellStyle name="40% - Accent3 6" xfId="175"/>
    <cellStyle name="40% - Accent4 2" xfId="10"/>
    <cellStyle name="40% - Accent4 2 2" xfId="176"/>
    <cellStyle name="40% - Accent4 2 2 2" xfId="177"/>
    <cellStyle name="40% - Accent4 2 2 3" xfId="178"/>
    <cellStyle name="40% - Accent4 2 2 4" xfId="179"/>
    <cellStyle name="40% - Accent4 2 2 5" xfId="180"/>
    <cellStyle name="40% - Accent4 2 3" xfId="181"/>
    <cellStyle name="40% - Accent4 2 4" xfId="182"/>
    <cellStyle name="40% - Accent4 2 5" xfId="183"/>
    <cellStyle name="40% - Accent4 3" xfId="184"/>
    <cellStyle name="40% - Accent4 3 2" xfId="185"/>
    <cellStyle name="40% - Accent4 4" xfId="186"/>
    <cellStyle name="40% - Accent4 4 2" xfId="187"/>
    <cellStyle name="40% - Accent4 5" xfId="188"/>
    <cellStyle name="40% - Accent4 6" xfId="189"/>
    <cellStyle name="40% - Accent5 2" xfId="11"/>
    <cellStyle name="40% - Accent5 2 2" xfId="190"/>
    <cellStyle name="40% - Accent5 2 2 2" xfId="191"/>
    <cellStyle name="40% - Accent5 2 2 3" xfId="192"/>
    <cellStyle name="40% - Accent5 2 2 4" xfId="193"/>
    <cellStyle name="40% - Accent5 2 2 5" xfId="194"/>
    <cellStyle name="40% - Accent5 2 3" xfId="195"/>
    <cellStyle name="40% - Accent5 2 4" xfId="196"/>
    <cellStyle name="40% - Accent5 2 5" xfId="197"/>
    <cellStyle name="40% - Accent5 3" xfId="198"/>
    <cellStyle name="40% - Accent5 3 2" xfId="199"/>
    <cellStyle name="40% - Accent5 4" xfId="200"/>
    <cellStyle name="40% - Accent5 4 2" xfId="201"/>
    <cellStyle name="40% - Accent5 5" xfId="202"/>
    <cellStyle name="40% - Accent5 6" xfId="203"/>
    <cellStyle name="40% - Accent6 2" xfId="12"/>
    <cellStyle name="40% - Accent6 2 2" xfId="204"/>
    <cellStyle name="40% - Accent6 2 2 2" xfId="205"/>
    <cellStyle name="40% - Accent6 2 2 3" xfId="206"/>
    <cellStyle name="40% - Accent6 2 2 4" xfId="207"/>
    <cellStyle name="40% - Accent6 2 2 5" xfId="208"/>
    <cellStyle name="40% - Accent6 2 3" xfId="209"/>
    <cellStyle name="40% - Accent6 2 4" xfId="210"/>
    <cellStyle name="40% - Accent6 2 5" xfId="211"/>
    <cellStyle name="40% - Accent6 3" xfId="212"/>
    <cellStyle name="40% - Accent6 3 2" xfId="213"/>
    <cellStyle name="40% - Accent6 4" xfId="214"/>
    <cellStyle name="40% - Accent6 4 2" xfId="215"/>
    <cellStyle name="40% - Accent6 5" xfId="216"/>
    <cellStyle name="40% - Accent6 6" xfId="217"/>
    <cellStyle name="60% - Accent1 2" xfId="13"/>
    <cellStyle name="60% - Accent1 2 2" xfId="218"/>
    <cellStyle name="60% - Accent1 3" xfId="219"/>
    <cellStyle name="60% - Accent1 4" xfId="220"/>
    <cellStyle name="60% - Accent1 5" xfId="221"/>
    <cellStyle name="60% - Accent1 6" xfId="222"/>
    <cellStyle name="60% - Accent2 2" xfId="14"/>
    <cellStyle name="60% - Accent2 2 2" xfId="223"/>
    <cellStyle name="60% - Accent2 3" xfId="224"/>
    <cellStyle name="60% - Accent2 4" xfId="225"/>
    <cellStyle name="60% - Accent2 5" xfId="226"/>
    <cellStyle name="60% - Accent2 6" xfId="227"/>
    <cellStyle name="60% - Accent3 2" xfId="15"/>
    <cellStyle name="60% - Accent3 2 2" xfId="228"/>
    <cellStyle name="60% - Accent3 3" xfId="229"/>
    <cellStyle name="60% - Accent3 4" xfId="230"/>
    <cellStyle name="60% - Accent3 5" xfId="231"/>
    <cellStyle name="60% - Accent3 6" xfId="232"/>
    <cellStyle name="60% - Accent4 2" xfId="16"/>
    <cellStyle name="60% - Accent4 2 2" xfId="233"/>
    <cellStyle name="60% - Accent4 3" xfId="234"/>
    <cellStyle name="60% - Accent4 4" xfId="235"/>
    <cellStyle name="60% - Accent4 5" xfId="236"/>
    <cellStyle name="60% - Accent4 6" xfId="237"/>
    <cellStyle name="60% - Accent5 2" xfId="17"/>
    <cellStyle name="60% - Accent5 2 2" xfId="238"/>
    <cellStyle name="60% - Accent5 3" xfId="239"/>
    <cellStyle name="60% - Accent5 4" xfId="240"/>
    <cellStyle name="60% - Accent5 5" xfId="241"/>
    <cellStyle name="60% - Accent5 6" xfId="242"/>
    <cellStyle name="60% - Accent6 2" xfId="18"/>
    <cellStyle name="60% - Accent6 2 2" xfId="243"/>
    <cellStyle name="60% - Accent6 3" xfId="244"/>
    <cellStyle name="60% - Accent6 4" xfId="245"/>
    <cellStyle name="60% - Accent6 5" xfId="246"/>
    <cellStyle name="60% - Accent6 6" xfId="247"/>
    <cellStyle name="Accent1 - 20%" xfId="248"/>
    <cellStyle name="Accent1 - 40%" xfId="249"/>
    <cellStyle name="Accent1 - 60%" xfId="250"/>
    <cellStyle name="Accent1 - 60% 2" xfId="251"/>
    <cellStyle name="Accent1 2" xfId="19"/>
    <cellStyle name="Accent1 2 2" xfId="252"/>
    <cellStyle name="Accent1 2 3" xfId="253"/>
    <cellStyle name="Accent1 3" xfId="254"/>
    <cellStyle name="Accent1 3 2" xfId="255"/>
    <cellStyle name="Accent1 4" xfId="256"/>
    <cellStyle name="Accent1 4 2" xfId="257"/>
    <cellStyle name="Accent1 5" xfId="258"/>
    <cellStyle name="Accent1 5 2" xfId="259"/>
    <cellStyle name="Accent1 6" xfId="260"/>
    <cellStyle name="Accent1 6 2" xfId="261"/>
    <cellStyle name="Accent2 - 20%" xfId="262"/>
    <cellStyle name="Accent2 - 40%" xfId="263"/>
    <cellStyle name="Accent2 - 60%" xfId="264"/>
    <cellStyle name="Accent2 - 60% 2" xfId="265"/>
    <cellStyle name="Accent2 2" xfId="20"/>
    <cellStyle name="Accent2 2 2" xfId="266"/>
    <cellStyle name="Accent2 2 3" xfId="267"/>
    <cellStyle name="Accent2 3" xfId="268"/>
    <cellStyle name="Accent2 3 2" xfId="269"/>
    <cellStyle name="Accent2 4" xfId="270"/>
    <cellStyle name="Accent2 4 2" xfId="271"/>
    <cellStyle name="Accent2 5" xfId="272"/>
    <cellStyle name="Accent2 5 2" xfId="273"/>
    <cellStyle name="Accent2 6" xfId="274"/>
    <cellStyle name="Accent2 6 2" xfId="275"/>
    <cellStyle name="Accent3 - 20%" xfId="276"/>
    <cellStyle name="Accent3 - 40%" xfId="277"/>
    <cellStyle name="Accent3 - 60%" xfId="278"/>
    <cellStyle name="Accent3 - 60% 2" xfId="279"/>
    <cellStyle name="Accent3 2" xfId="21"/>
    <cellStyle name="Accent3 2 2" xfId="280"/>
    <cellStyle name="Accent3 2 3" xfId="281"/>
    <cellStyle name="Accent3 3" xfId="282"/>
    <cellStyle name="Accent3 3 2" xfId="283"/>
    <cellStyle name="Accent3 4" xfId="284"/>
    <cellStyle name="Accent3 4 2" xfId="285"/>
    <cellStyle name="Accent3 5" xfId="286"/>
    <cellStyle name="Accent3 5 2" xfId="287"/>
    <cellStyle name="Accent3 6" xfId="288"/>
    <cellStyle name="Accent3 6 2" xfId="289"/>
    <cellStyle name="Accent4 - 20%" xfId="290"/>
    <cellStyle name="Accent4 - 40%" xfId="291"/>
    <cellStyle name="Accent4 - 60%" xfId="292"/>
    <cellStyle name="Accent4 - 60% 2" xfId="293"/>
    <cellStyle name="Accent4 2" xfId="22"/>
    <cellStyle name="Accent4 2 2" xfId="294"/>
    <cellStyle name="Accent4 2 3" xfId="295"/>
    <cellStyle name="Accent4 3" xfId="296"/>
    <cellStyle name="Accent4 3 2" xfId="297"/>
    <cellStyle name="Accent4 4" xfId="298"/>
    <cellStyle name="Accent4 4 2" xfId="299"/>
    <cellStyle name="Accent4 5" xfId="300"/>
    <cellStyle name="Accent4 5 2" xfId="301"/>
    <cellStyle name="Accent4 6" xfId="302"/>
    <cellStyle name="Accent4 6 2" xfId="303"/>
    <cellStyle name="Accent5 - 20%" xfId="304"/>
    <cellStyle name="Accent5 - 40%" xfId="305"/>
    <cellStyle name="Accent5 - 60%" xfId="306"/>
    <cellStyle name="Accent5 - 60% 2" xfId="307"/>
    <cellStyle name="Accent5 2" xfId="23"/>
    <cellStyle name="Accent5 2 2" xfId="308"/>
    <cellStyle name="Accent5 2 3" xfId="309"/>
    <cellStyle name="Accent5 3" xfId="310"/>
    <cellStyle name="Accent5 3 2" xfId="311"/>
    <cellStyle name="Accent5 4" xfId="312"/>
    <cellStyle name="Accent5 4 2" xfId="313"/>
    <cellStyle name="Accent5 5" xfId="314"/>
    <cellStyle name="Accent5 5 2" xfId="315"/>
    <cellStyle name="Accent5 6" xfId="316"/>
    <cellStyle name="Accent5 6 2" xfId="317"/>
    <cellStyle name="Accent6 - 20%" xfId="318"/>
    <cellStyle name="Accent6 - 40%" xfId="319"/>
    <cellStyle name="Accent6 - 60%" xfId="320"/>
    <cellStyle name="Accent6 - 60% 2" xfId="321"/>
    <cellStyle name="Accent6 2" xfId="24"/>
    <cellStyle name="Accent6 2 2" xfId="322"/>
    <cellStyle name="Accent6 2 3" xfId="323"/>
    <cellStyle name="Accent6 3" xfId="324"/>
    <cellStyle name="Accent6 3 2" xfId="325"/>
    <cellStyle name="Accent6 4" xfId="326"/>
    <cellStyle name="Accent6 4 2" xfId="327"/>
    <cellStyle name="Accent6 5" xfId="328"/>
    <cellStyle name="Accent6 5 2" xfId="329"/>
    <cellStyle name="Accent6 6" xfId="330"/>
    <cellStyle name="Accent6 6 2" xfId="331"/>
    <cellStyle name="Bad 2" xfId="25"/>
    <cellStyle name="Bad 2 2" xfId="332"/>
    <cellStyle name="Bad 2 3" xfId="333"/>
    <cellStyle name="Bad 3" xfId="334"/>
    <cellStyle name="Bad 3 2" xfId="335"/>
    <cellStyle name="Bad 4" xfId="336"/>
    <cellStyle name="Bad 4 2" xfId="337"/>
    <cellStyle name="Bad 5" xfId="338"/>
    <cellStyle name="Bad 5 2" xfId="339"/>
    <cellStyle name="Bad 6" xfId="340"/>
    <cellStyle name="Bad 6 2" xfId="341"/>
    <cellStyle name="Bold" xfId="342"/>
    <cellStyle name="Calculation 2" xfId="26"/>
    <cellStyle name="Calculation 2 2" xfId="343"/>
    <cellStyle name="Calculation 2 3" xfId="344"/>
    <cellStyle name="Calculation 2 4" xfId="7534"/>
    <cellStyle name="Calculation 3" xfId="345"/>
    <cellStyle name="Calculation 3 2" xfId="346"/>
    <cellStyle name="Calculation 4" xfId="347"/>
    <cellStyle name="Calculation 4 2" xfId="348"/>
    <cellStyle name="Calculation 5" xfId="349"/>
    <cellStyle name="Calculation 5 2" xfId="350"/>
    <cellStyle name="Calculation 6" xfId="351"/>
    <cellStyle name="Calculation 6 2" xfId="352"/>
    <cellStyle name="Charts Background" xfId="353"/>
    <cellStyle name="Check Cell 2" xfId="27"/>
    <cellStyle name="Check Cell 2 2" xfId="354"/>
    <cellStyle name="Check Cell 2 3" xfId="355"/>
    <cellStyle name="Check Cell 3" xfId="356"/>
    <cellStyle name="Check Cell 3 2" xfId="357"/>
    <cellStyle name="Check Cell 4" xfId="358"/>
    <cellStyle name="Check Cell 4 2" xfId="359"/>
    <cellStyle name="Check Cell 5" xfId="360"/>
    <cellStyle name="Check Cell 5 2" xfId="361"/>
    <cellStyle name="Check Cell 6" xfId="362"/>
    <cellStyle name="Check Cell 6 2" xfId="363"/>
    <cellStyle name="Comma [0] 2" xfId="55"/>
    <cellStyle name="Comma 2" xfId="54"/>
    <cellStyle name="Currency [0] 2" xfId="53"/>
    <cellStyle name="Currency 2" xfId="52"/>
    <cellStyle name="Currency 2 10" xfId="1100"/>
    <cellStyle name="Currency 2 10 2" xfId="1101"/>
    <cellStyle name="Currency 2 10 2 2" xfId="1102"/>
    <cellStyle name="Currency 2 10 2 2 2" xfId="1103"/>
    <cellStyle name="Currency 2 10 2 2 2 2" xfId="1104"/>
    <cellStyle name="Currency 2 10 2 2 2 2 2" xfId="1105"/>
    <cellStyle name="Currency 2 10 2 2 2 3" xfId="1106"/>
    <cellStyle name="Currency 2 10 2 2 2 3 2" xfId="1107"/>
    <cellStyle name="Currency 2 10 2 2 2 4" xfId="1108"/>
    <cellStyle name="Currency 2 10 2 2 2 4 2" xfId="1109"/>
    <cellStyle name="Currency 2 10 2 2 2 5" xfId="1110"/>
    <cellStyle name="Currency 2 10 2 2 3" xfId="1111"/>
    <cellStyle name="Currency 2 10 2 2 3 2" xfId="1112"/>
    <cellStyle name="Currency 2 10 2 2 4" xfId="1113"/>
    <cellStyle name="Currency 2 10 2 2 4 2" xfId="1114"/>
    <cellStyle name="Currency 2 10 2 2 5" xfId="1115"/>
    <cellStyle name="Currency 2 10 2 2 5 2" xfId="1116"/>
    <cellStyle name="Currency 2 10 2 2 6" xfId="1117"/>
    <cellStyle name="Currency 2 10 2 3" xfId="1118"/>
    <cellStyle name="Currency 2 10 2 3 2" xfId="1119"/>
    <cellStyle name="Currency 2 10 2 3 2 2" xfId="1120"/>
    <cellStyle name="Currency 2 10 2 3 3" xfId="1121"/>
    <cellStyle name="Currency 2 10 2 3 3 2" xfId="1122"/>
    <cellStyle name="Currency 2 10 2 3 4" xfId="1123"/>
    <cellStyle name="Currency 2 10 2 3 4 2" xfId="1124"/>
    <cellStyle name="Currency 2 10 2 3 5" xfId="1125"/>
    <cellStyle name="Currency 2 10 2 4" xfId="1126"/>
    <cellStyle name="Currency 2 10 2 4 2" xfId="1127"/>
    <cellStyle name="Currency 2 10 2 5" xfId="1128"/>
    <cellStyle name="Currency 2 10 2 5 2" xfId="1129"/>
    <cellStyle name="Currency 2 10 2 6" xfId="1130"/>
    <cellStyle name="Currency 2 10 2 6 2" xfId="1131"/>
    <cellStyle name="Currency 2 10 2 7" xfId="1132"/>
    <cellStyle name="Currency 2 10 3" xfId="1133"/>
    <cellStyle name="Currency 2 10 3 2" xfId="1134"/>
    <cellStyle name="Currency 2 10 3 2 2" xfId="1135"/>
    <cellStyle name="Currency 2 10 3 2 2 2" xfId="1136"/>
    <cellStyle name="Currency 2 10 3 2 3" xfId="1137"/>
    <cellStyle name="Currency 2 10 3 2 3 2" xfId="1138"/>
    <cellStyle name="Currency 2 10 3 2 4" xfId="1139"/>
    <cellStyle name="Currency 2 10 3 2 4 2" xfId="1140"/>
    <cellStyle name="Currency 2 10 3 2 5" xfId="1141"/>
    <cellStyle name="Currency 2 10 3 3" xfId="1142"/>
    <cellStyle name="Currency 2 10 3 3 2" xfId="1143"/>
    <cellStyle name="Currency 2 10 3 4" xfId="1144"/>
    <cellStyle name="Currency 2 10 3 4 2" xfId="1145"/>
    <cellStyle name="Currency 2 10 3 5" xfId="1146"/>
    <cellStyle name="Currency 2 10 3 5 2" xfId="1147"/>
    <cellStyle name="Currency 2 10 3 6" xfId="1148"/>
    <cellStyle name="Currency 2 10 4" xfId="1149"/>
    <cellStyle name="Currency 2 10 4 2" xfId="1150"/>
    <cellStyle name="Currency 2 10 4 2 2" xfId="1151"/>
    <cellStyle name="Currency 2 10 4 3" xfId="1152"/>
    <cellStyle name="Currency 2 10 4 3 2" xfId="1153"/>
    <cellStyle name="Currency 2 10 4 4" xfId="1154"/>
    <cellStyle name="Currency 2 10 4 4 2" xfId="1155"/>
    <cellStyle name="Currency 2 10 4 5" xfId="1156"/>
    <cellStyle name="Currency 2 10 5" xfId="1157"/>
    <cellStyle name="Currency 2 10 5 2" xfId="1158"/>
    <cellStyle name="Currency 2 10 6" xfId="1159"/>
    <cellStyle name="Currency 2 10 6 2" xfId="1160"/>
    <cellStyle name="Currency 2 10 7" xfId="1161"/>
    <cellStyle name="Currency 2 10 7 2" xfId="1162"/>
    <cellStyle name="Currency 2 10 8" xfId="1163"/>
    <cellStyle name="Currency 2 11" xfId="1164"/>
    <cellStyle name="Currency 2 11 2" xfId="1165"/>
    <cellStyle name="Currency 2 11 2 2" xfId="1166"/>
    <cellStyle name="Currency 2 11 2 2 2" xfId="1167"/>
    <cellStyle name="Currency 2 11 2 2 2 2" xfId="1168"/>
    <cellStyle name="Currency 2 11 2 2 2 2 2" xfId="1169"/>
    <cellStyle name="Currency 2 11 2 2 2 3" xfId="1170"/>
    <cellStyle name="Currency 2 11 2 2 2 3 2" xfId="1171"/>
    <cellStyle name="Currency 2 11 2 2 2 4" xfId="1172"/>
    <cellStyle name="Currency 2 11 2 2 2 4 2" xfId="1173"/>
    <cellStyle name="Currency 2 11 2 2 2 5" xfId="1174"/>
    <cellStyle name="Currency 2 11 2 2 3" xfId="1175"/>
    <cellStyle name="Currency 2 11 2 2 3 2" xfId="1176"/>
    <cellStyle name="Currency 2 11 2 2 4" xfId="1177"/>
    <cellStyle name="Currency 2 11 2 2 4 2" xfId="1178"/>
    <cellStyle name="Currency 2 11 2 2 5" xfId="1179"/>
    <cellStyle name="Currency 2 11 2 2 5 2" xfId="1180"/>
    <cellStyle name="Currency 2 11 2 2 6" xfId="1181"/>
    <cellStyle name="Currency 2 11 2 3" xfId="1182"/>
    <cellStyle name="Currency 2 11 2 3 2" xfId="1183"/>
    <cellStyle name="Currency 2 11 2 3 2 2" xfId="1184"/>
    <cellStyle name="Currency 2 11 2 3 3" xfId="1185"/>
    <cellStyle name="Currency 2 11 2 3 3 2" xfId="1186"/>
    <cellStyle name="Currency 2 11 2 3 4" xfId="1187"/>
    <cellStyle name="Currency 2 11 2 3 4 2" xfId="1188"/>
    <cellStyle name="Currency 2 11 2 3 5" xfId="1189"/>
    <cellStyle name="Currency 2 11 2 4" xfId="1190"/>
    <cellStyle name="Currency 2 11 2 4 2" xfId="1191"/>
    <cellStyle name="Currency 2 11 2 5" xfId="1192"/>
    <cellStyle name="Currency 2 11 2 5 2" xfId="1193"/>
    <cellStyle name="Currency 2 11 2 6" xfId="1194"/>
    <cellStyle name="Currency 2 11 2 6 2" xfId="1195"/>
    <cellStyle name="Currency 2 11 2 7" xfId="1196"/>
    <cellStyle name="Currency 2 11 3" xfId="1197"/>
    <cellStyle name="Currency 2 11 3 2" xfId="1198"/>
    <cellStyle name="Currency 2 11 3 2 2" xfId="1199"/>
    <cellStyle name="Currency 2 11 3 2 2 2" xfId="1200"/>
    <cellStyle name="Currency 2 11 3 2 3" xfId="1201"/>
    <cellStyle name="Currency 2 11 3 2 3 2" xfId="1202"/>
    <cellStyle name="Currency 2 11 3 2 4" xfId="1203"/>
    <cellStyle name="Currency 2 11 3 2 4 2" xfId="1204"/>
    <cellStyle name="Currency 2 11 3 2 5" xfId="1205"/>
    <cellStyle name="Currency 2 11 3 3" xfId="1206"/>
    <cellStyle name="Currency 2 11 3 3 2" xfId="1207"/>
    <cellStyle name="Currency 2 11 3 4" xfId="1208"/>
    <cellStyle name="Currency 2 11 3 4 2" xfId="1209"/>
    <cellStyle name="Currency 2 11 3 5" xfId="1210"/>
    <cellStyle name="Currency 2 11 3 5 2" xfId="1211"/>
    <cellStyle name="Currency 2 11 3 6" xfId="1212"/>
    <cellStyle name="Currency 2 11 4" xfId="1213"/>
    <cellStyle name="Currency 2 11 4 2" xfId="1214"/>
    <cellStyle name="Currency 2 11 4 2 2" xfId="1215"/>
    <cellStyle name="Currency 2 11 4 3" xfId="1216"/>
    <cellStyle name="Currency 2 11 4 3 2" xfId="1217"/>
    <cellStyle name="Currency 2 11 4 4" xfId="1218"/>
    <cellStyle name="Currency 2 11 4 4 2" xfId="1219"/>
    <cellStyle name="Currency 2 11 4 5" xfId="1220"/>
    <cellStyle name="Currency 2 11 5" xfId="1221"/>
    <cellStyle name="Currency 2 11 5 2" xfId="1222"/>
    <cellStyle name="Currency 2 11 6" xfId="1223"/>
    <cellStyle name="Currency 2 11 6 2" xfId="1224"/>
    <cellStyle name="Currency 2 11 7" xfId="1225"/>
    <cellStyle name="Currency 2 11 7 2" xfId="1226"/>
    <cellStyle name="Currency 2 11 8" xfId="1227"/>
    <cellStyle name="Currency 2 12" xfId="1228"/>
    <cellStyle name="Currency 2 12 2" xfId="1229"/>
    <cellStyle name="Currency 2 12 2 2" xfId="1230"/>
    <cellStyle name="Currency 2 12 2 2 2" xfId="1231"/>
    <cellStyle name="Currency 2 12 2 2 2 2" xfId="1232"/>
    <cellStyle name="Currency 2 12 2 2 2 2 2" xfId="1233"/>
    <cellStyle name="Currency 2 12 2 2 2 3" xfId="1234"/>
    <cellStyle name="Currency 2 12 2 2 2 3 2" xfId="1235"/>
    <cellStyle name="Currency 2 12 2 2 2 4" xfId="1236"/>
    <cellStyle name="Currency 2 12 2 2 2 4 2" xfId="1237"/>
    <cellStyle name="Currency 2 12 2 2 2 5" xfId="1238"/>
    <cellStyle name="Currency 2 12 2 2 3" xfId="1239"/>
    <cellStyle name="Currency 2 12 2 2 3 2" xfId="1240"/>
    <cellStyle name="Currency 2 12 2 2 4" xfId="1241"/>
    <cellStyle name="Currency 2 12 2 2 4 2" xfId="1242"/>
    <cellStyle name="Currency 2 12 2 2 5" xfId="1243"/>
    <cellStyle name="Currency 2 12 2 2 5 2" xfId="1244"/>
    <cellStyle name="Currency 2 12 2 2 6" xfId="1245"/>
    <cellStyle name="Currency 2 12 2 3" xfId="1246"/>
    <cellStyle name="Currency 2 12 2 3 2" xfId="1247"/>
    <cellStyle name="Currency 2 12 2 3 2 2" xfId="1248"/>
    <cellStyle name="Currency 2 12 2 3 3" xfId="1249"/>
    <cellStyle name="Currency 2 12 2 3 3 2" xfId="1250"/>
    <cellStyle name="Currency 2 12 2 3 4" xfId="1251"/>
    <cellStyle name="Currency 2 12 2 3 4 2" xfId="1252"/>
    <cellStyle name="Currency 2 12 2 3 5" xfId="1253"/>
    <cellStyle name="Currency 2 12 2 4" xfId="1254"/>
    <cellStyle name="Currency 2 12 2 4 2" xfId="1255"/>
    <cellStyle name="Currency 2 12 2 5" xfId="1256"/>
    <cellStyle name="Currency 2 12 2 5 2" xfId="1257"/>
    <cellStyle name="Currency 2 12 2 6" xfId="1258"/>
    <cellStyle name="Currency 2 12 2 6 2" xfId="1259"/>
    <cellStyle name="Currency 2 12 2 7" xfId="1260"/>
    <cellStyle name="Currency 2 12 3" xfId="1261"/>
    <cellStyle name="Currency 2 12 3 2" xfId="1262"/>
    <cellStyle name="Currency 2 12 3 2 2" xfId="1263"/>
    <cellStyle name="Currency 2 12 3 2 2 2" xfId="1264"/>
    <cellStyle name="Currency 2 12 3 2 3" xfId="1265"/>
    <cellStyle name="Currency 2 12 3 2 3 2" xfId="1266"/>
    <cellStyle name="Currency 2 12 3 2 4" xfId="1267"/>
    <cellStyle name="Currency 2 12 3 2 4 2" xfId="1268"/>
    <cellStyle name="Currency 2 12 3 2 5" xfId="1269"/>
    <cellStyle name="Currency 2 12 3 3" xfId="1270"/>
    <cellStyle name="Currency 2 12 3 3 2" xfId="1271"/>
    <cellStyle name="Currency 2 12 3 4" xfId="1272"/>
    <cellStyle name="Currency 2 12 3 4 2" xfId="1273"/>
    <cellStyle name="Currency 2 12 3 5" xfId="1274"/>
    <cellStyle name="Currency 2 12 3 5 2" xfId="1275"/>
    <cellStyle name="Currency 2 12 3 6" xfId="1276"/>
    <cellStyle name="Currency 2 12 4" xfId="1277"/>
    <cellStyle name="Currency 2 12 4 2" xfId="1278"/>
    <cellStyle name="Currency 2 12 4 2 2" xfId="1279"/>
    <cellStyle name="Currency 2 12 4 3" xfId="1280"/>
    <cellStyle name="Currency 2 12 4 3 2" xfId="1281"/>
    <cellStyle name="Currency 2 12 4 4" xfId="1282"/>
    <cellStyle name="Currency 2 12 4 4 2" xfId="1283"/>
    <cellStyle name="Currency 2 12 4 5" xfId="1284"/>
    <cellStyle name="Currency 2 12 5" xfId="1285"/>
    <cellStyle name="Currency 2 12 5 2" xfId="1286"/>
    <cellStyle name="Currency 2 12 6" xfId="1287"/>
    <cellStyle name="Currency 2 12 6 2" xfId="1288"/>
    <cellStyle name="Currency 2 12 7" xfId="1289"/>
    <cellStyle name="Currency 2 12 7 2" xfId="1290"/>
    <cellStyle name="Currency 2 12 8" xfId="1291"/>
    <cellStyle name="Currency 2 13" xfId="1292"/>
    <cellStyle name="Currency 2 13 2" xfId="1293"/>
    <cellStyle name="Currency 2 13 2 2" xfId="1294"/>
    <cellStyle name="Currency 2 13 2 2 2" xfId="1295"/>
    <cellStyle name="Currency 2 13 2 2 2 2" xfId="1296"/>
    <cellStyle name="Currency 2 13 2 2 3" xfId="1297"/>
    <cellStyle name="Currency 2 13 2 2 3 2" xfId="1298"/>
    <cellStyle name="Currency 2 13 2 2 4" xfId="1299"/>
    <cellStyle name="Currency 2 13 2 2 4 2" xfId="1300"/>
    <cellStyle name="Currency 2 13 2 2 5" xfId="1301"/>
    <cellStyle name="Currency 2 13 2 3" xfId="1302"/>
    <cellStyle name="Currency 2 13 2 3 2" xfId="1303"/>
    <cellStyle name="Currency 2 13 2 4" xfId="1304"/>
    <cellStyle name="Currency 2 13 2 4 2" xfId="1305"/>
    <cellStyle name="Currency 2 13 2 5" xfId="1306"/>
    <cellStyle name="Currency 2 13 2 5 2" xfId="1307"/>
    <cellStyle name="Currency 2 13 2 6" xfId="1308"/>
    <cellStyle name="Currency 2 13 3" xfId="1309"/>
    <cellStyle name="Currency 2 13 3 2" xfId="1310"/>
    <cellStyle name="Currency 2 13 3 2 2" xfId="1311"/>
    <cellStyle name="Currency 2 13 3 3" xfId="1312"/>
    <cellStyle name="Currency 2 13 3 3 2" xfId="1313"/>
    <cellStyle name="Currency 2 13 3 4" xfId="1314"/>
    <cellStyle name="Currency 2 13 3 4 2" xfId="1315"/>
    <cellStyle name="Currency 2 13 3 5" xfId="1316"/>
    <cellStyle name="Currency 2 13 4" xfId="1317"/>
    <cellStyle name="Currency 2 13 4 2" xfId="1318"/>
    <cellStyle name="Currency 2 13 5" xfId="1319"/>
    <cellStyle name="Currency 2 13 5 2" xfId="1320"/>
    <cellStyle name="Currency 2 13 6" xfId="1321"/>
    <cellStyle name="Currency 2 13 6 2" xfId="1322"/>
    <cellStyle name="Currency 2 13 7" xfId="1323"/>
    <cellStyle name="Currency 2 14" xfId="1324"/>
    <cellStyle name="Currency 2 14 2" xfId="1325"/>
    <cellStyle name="Currency 2 14 2 2" xfId="1326"/>
    <cellStyle name="Currency 2 14 2 2 2" xfId="1327"/>
    <cellStyle name="Currency 2 14 2 3" xfId="1328"/>
    <cellStyle name="Currency 2 14 2 3 2" xfId="1329"/>
    <cellStyle name="Currency 2 14 2 4" xfId="1330"/>
    <cellStyle name="Currency 2 14 2 4 2" xfId="1331"/>
    <cellStyle name="Currency 2 14 2 5" xfId="1332"/>
    <cellStyle name="Currency 2 14 3" xfId="1333"/>
    <cellStyle name="Currency 2 14 3 2" xfId="1334"/>
    <cellStyle name="Currency 2 14 4" xfId="1335"/>
    <cellStyle name="Currency 2 14 4 2" xfId="1336"/>
    <cellStyle name="Currency 2 14 5" xfId="1337"/>
    <cellStyle name="Currency 2 14 5 2" xfId="1338"/>
    <cellStyle name="Currency 2 14 6" xfId="1339"/>
    <cellStyle name="Currency 2 15" xfId="1340"/>
    <cellStyle name="Currency 2 15 2" xfId="1341"/>
    <cellStyle name="Currency 2 15 2 2" xfId="1342"/>
    <cellStyle name="Currency 2 15 2 2 2" xfId="1343"/>
    <cellStyle name="Currency 2 15 2 3" xfId="1344"/>
    <cellStyle name="Currency 2 15 2 3 2" xfId="1345"/>
    <cellStyle name="Currency 2 15 2 4" xfId="1346"/>
    <cellStyle name="Currency 2 15 2 4 2" xfId="1347"/>
    <cellStyle name="Currency 2 15 2 5" xfId="1348"/>
    <cellStyle name="Currency 2 15 3" xfId="1349"/>
    <cellStyle name="Currency 2 15 3 2" xfId="1350"/>
    <cellStyle name="Currency 2 15 4" xfId="1351"/>
    <cellStyle name="Currency 2 15 4 2" xfId="1352"/>
    <cellStyle name="Currency 2 15 5" xfId="1353"/>
    <cellStyle name="Currency 2 15 5 2" xfId="1354"/>
    <cellStyle name="Currency 2 15 6" xfId="1355"/>
    <cellStyle name="Currency 2 16" xfId="1356"/>
    <cellStyle name="Currency 2 16 2" xfId="1357"/>
    <cellStyle name="Currency 2 16 2 2" xfId="1358"/>
    <cellStyle name="Currency 2 16 2 2 2" xfId="1359"/>
    <cellStyle name="Currency 2 16 2 3" xfId="1360"/>
    <cellStyle name="Currency 2 16 2 3 2" xfId="1361"/>
    <cellStyle name="Currency 2 16 2 4" xfId="1362"/>
    <cellStyle name="Currency 2 16 2 4 2" xfId="1363"/>
    <cellStyle name="Currency 2 16 2 5" xfId="1364"/>
    <cellStyle name="Currency 2 16 3" xfId="1365"/>
    <cellStyle name="Currency 2 16 3 2" xfId="1366"/>
    <cellStyle name="Currency 2 16 4" xfId="1367"/>
    <cellStyle name="Currency 2 16 4 2" xfId="1368"/>
    <cellStyle name="Currency 2 16 5" xfId="1369"/>
    <cellStyle name="Currency 2 16 5 2" xfId="1370"/>
    <cellStyle name="Currency 2 16 6" xfId="1371"/>
    <cellStyle name="Currency 2 17" xfId="1372"/>
    <cellStyle name="Currency 2 17 2" xfId="1373"/>
    <cellStyle name="Currency 2 17 2 2" xfId="1374"/>
    <cellStyle name="Currency 2 17 3" xfId="1375"/>
    <cellStyle name="Currency 2 17 3 2" xfId="1376"/>
    <cellStyle name="Currency 2 17 4" xfId="1377"/>
    <cellStyle name="Currency 2 17 4 2" xfId="1378"/>
    <cellStyle name="Currency 2 17 5" xfId="1379"/>
    <cellStyle name="Currency 2 18" xfId="1380"/>
    <cellStyle name="Currency 2 18 2" xfId="1381"/>
    <cellStyle name="Currency 2 19" xfId="1382"/>
    <cellStyle name="Currency 2 19 2" xfId="1383"/>
    <cellStyle name="Currency 2 2" xfId="364"/>
    <cellStyle name="Currency 2 2 10" xfId="1384"/>
    <cellStyle name="Currency 2 2 11" xfId="1385"/>
    <cellStyle name="Currency 2 2 12" xfId="1386"/>
    <cellStyle name="Currency 2 2 2" xfId="365"/>
    <cellStyle name="Currency 2 2 2 2" xfId="1387"/>
    <cellStyle name="Currency 2 2 2 2 2" xfId="1388"/>
    <cellStyle name="Currency 2 2 2 2 2 2" xfId="1389"/>
    <cellStyle name="Currency 2 2 2 2 2 2 2" xfId="1390"/>
    <cellStyle name="Currency 2 2 2 2 2 2 2 2" xfId="1391"/>
    <cellStyle name="Currency 2 2 2 2 2 2 3" xfId="1392"/>
    <cellStyle name="Currency 2 2 2 2 2 2 3 2" xfId="1393"/>
    <cellStyle name="Currency 2 2 2 2 2 2 4" xfId="1394"/>
    <cellStyle name="Currency 2 2 2 2 2 2 4 2" xfId="1395"/>
    <cellStyle name="Currency 2 2 2 2 2 2 5" xfId="1396"/>
    <cellStyle name="Currency 2 2 2 2 2 3" xfId="1397"/>
    <cellStyle name="Currency 2 2 2 2 2 3 2" xfId="1398"/>
    <cellStyle name="Currency 2 2 2 2 2 4" xfId="1399"/>
    <cellStyle name="Currency 2 2 2 2 2 4 2" xfId="1400"/>
    <cellStyle name="Currency 2 2 2 2 2 5" xfId="1401"/>
    <cellStyle name="Currency 2 2 2 2 2 5 2" xfId="1402"/>
    <cellStyle name="Currency 2 2 2 2 2 6" xfId="1403"/>
    <cellStyle name="Currency 2 2 2 2 3" xfId="1404"/>
    <cellStyle name="Currency 2 2 2 2 3 2" xfId="1405"/>
    <cellStyle name="Currency 2 2 2 2 3 2 2" xfId="1406"/>
    <cellStyle name="Currency 2 2 2 2 3 3" xfId="1407"/>
    <cellStyle name="Currency 2 2 2 2 3 3 2" xfId="1408"/>
    <cellStyle name="Currency 2 2 2 2 3 4" xfId="1409"/>
    <cellStyle name="Currency 2 2 2 2 3 4 2" xfId="1410"/>
    <cellStyle name="Currency 2 2 2 2 3 5" xfId="1411"/>
    <cellStyle name="Currency 2 2 2 2 4" xfId="1412"/>
    <cellStyle name="Currency 2 2 2 2 4 2" xfId="1413"/>
    <cellStyle name="Currency 2 2 2 2 5" xfId="1414"/>
    <cellStyle name="Currency 2 2 2 2 5 2" xfId="1415"/>
    <cellStyle name="Currency 2 2 2 2 6" xfId="1416"/>
    <cellStyle name="Currency 2 2 2 2 6 2" xfId="1417"/>
    <cellStyle name="Currency 2 2 2 2 7" xfId="1418"/>
    <cellStyle name="Currency 2 2 2 3" xfId="1419"/>
    <cellStyle name="Currency 2 2 2 3 2" xfId="1420"/>
    <cellStyle name="Currency 2 2 2 3 2 2" xfId="1421"/>
    <cellStyle name="Currency 2 2 2 3 2 2 2" xfId="1422"/>
    <cellStyle name="Currency 2 2 2 3 2 3" xfId="1423"/>
    <cellStyle name="Currency 2 2 2 3 2 3 2" xfId="1424"/>
    <cellStyle name="Currency 2 2 2 3 2 4" xfId="1425"/>
    <cellStyle name="Currency 2 2 2 3 2 4 2" xfId="1426"/>
    <cellStyle name="Currency 2 2 2 3 2 5" xfId="1427"/>
    <cellStyle name="Currency 2 2 2 3 3" xfId="1428"/>
    <cellStyle name="Currency 2 2 2 3 3 2" xfId="1429"/>
    <cellStyle name="Currency 2 2 2 3 4" xfId="1430"/>
    <cellStyle name="Currency 2 2 2 3 4 2" xfId="1431"/>
    <cellStyle name="Currency 2 2 2 3 5" xfId="1432"/>
    <cellStyle name="Currency 2 2 2 3 5 2" xfId="1433"/>
    <cellStyle name="Currency 2 2 2 3 6" xfId="1434"/>
    <cellStyle name="Currency 2 2 2 4" xfId="1435"/>
    <cellStyle name="Currency 2 2 2 4 2" xfId="1436"/>
    <cellStyle name="Currency 2 2 2 4 2 2" xfId="1437"/>
    <cellStyle name="Currency 2 2 2 4 3" xfId="1438"/>
    <cellStyle name="Currency 2 2 2 4 3 2" xfId="1439"/>
    <cellStyle name="Currency 2 2 2 4 4" xfId="1440"/>
    <cellStyle name="Currency 2 2 2 4 4 2" xfId="1441"/>
    <cellStyle name="Currency 2 2 2 4 5" xfId="1442"/>
    <cellStyle name="Currency 2 2 2 5" xfId="1443"/>
    <cellStyle name="Currency 2 2 2 5 2" xfId="1444"/>
    <cellStyle name="Currency 2 2 2 6" xfId="1445"/>
    <cellStyle name="Currency 2 2 2 6 2" xfId="1446"/>
    <cellStyle name="Currency 2 2 2 7" xfId="1447"/>
    <cellStyle name="Currency 2 2 2 7 2" xfId="1448"/>
    <cellStyle name="Currency 2 2 2 8" xfId="1449"/>
    <cellStyle name="Currency 2 2 3" xfId="366"/>
    <cellStyle name="Currency 2 2 3 2" xfId="1450"/>
    <cellStyle name="Currency 2 2 3 2 2" xfId="1451"/>
    <cellStyle name="Currency 2 2 3 2 2 2" xfId="1452"/>
    <cellStyle name="Currency 2 2 3 2 2 2 2" xfId="1453"/>
    <cellStyle name="Currency 2 2 3 2 2 3" xfId="1454"/>
    <cellStyle name="Currency 2 2 3 2 2 3 2" xfId="1455"/>
    <cellStyle name="Currency 2 2 3 2 2 4" xfId="1456"/>
    <cellStyle name="Currency 2 2 3 2 2 4 2" xfId="1457"/>
    <cellStyle name="Currency 2 2 3 2 2 5" xfId="1458"/>
    <cellStyle name="Currency 2 2 3 2 3" xfId="1459"/>
    <cellStyle name="Currency 2 2 3 2 3 2" xfId="1460"/>
    <cellStyle name="Currency 2 2 3 2 4" xfId="1461"/>
    <cellStyle name="Currency 2 2 3 2 4 2" xfId="1462"/>
    <cellStyle name="Currency 2 2 3 2 5" xfId="1463"/>
    <cellStyle name="Currency 2 2 3 2 5 2" xfId="1464"/>
    <cellStyle name="Currency 2 2 3 2 6" xfId="1465"/>
    <cellStyle name="Currency 2 2 3 3" xfId="1466"/>
    <cellStyle name="Currency 2 2 3 3 2" xfId="1467"/>
    <cellStyle name="Currency 2 2 3 3 2 2" xfId="1468"/>
    <cellStyle name="Currency 2 2 3 3 3" xfId="1469"/>
    <cellStyle name="Currency 2 2 3 3 3 2" xfId="1470"/>
    <cellStyle name="Currency 2 2 3 3 4" xfId="1471"/>
    <cellStyle name="Currency 2 2 3 3 4 2" xfId="1472"/>
    <cellStyle name="Currency 2 2 3 3 5" xfId="1473"/>
    <cellStyle name="Currency 2 2 3 4" xfId="1474"/>
    <cellStyle name="Currency 2 2 3 4 2" xfId="1475"/>
    <cellStyle name="Currency 2 2 3 5" xfId="1476"/>
    <cellStyle name="Currency 2 2 3 5 2" xfId="1477"/>
    <cellStyle name="Currency 2 2 3 6" xfId="1478"/>
    <cellStyle name="Currency 2 2 3 6 2" xfId="1479"/>
    <cellStyle name="Currency 2 2 3 7" xfId="1480"/>
    <cellStyle name="Currency 2 2 4" xfId="1481"/>
    <cellStyle name="Currency 2 2 4 2" xfId="1482"/>
    <cellStyle name="Currency 2 2 4 2 2" xfId="1483"/>
    <cellStyle name="Currency 2 2 4 2 2 2" xfId="1484"/>
    <cellStyle name="Currency 2 2 4 2 3" xfId="1485"/>
    <cellStyle name="Currency 2 2 4 2 3 2" xfId="1486"/>
    <cellStyle name="Currency 2 2 4 2 4" xfId="1487"/>
    <cellStyle name="Currency 2 2 4 2 4 2" xfId="1488"/>
    <cellStyle name="Currency 2 2 4 2 5" xfId="1489"/>
    <cellStyle name="Currency 2 2 4 3" xfId="1490"/>
    <cellStyle name="Currency 2 2 4 3 2" xfId="1491"/>
    <cellStyle name="Currency 2 2 4 4" xfId="1492"/>
    <cellStyle name="Currency 2 2 4 4 2" xfId="1493"/>
    <cellStyle name="Currency 2 2 4 5" xfId="1494"/>
    <cellStyle name="Currency 2 2 4 5 2" xfId="1495"/>
    <cellStyle name="Currency 2 2 4 6" xfId="1496"/>
    <cellStyle name="Currency 2 2 5" xfId="1497"/>
    <cellStyle name="Currency 2 2 5 2" xfId="1498"/>
    <cellStyle name="Currency 2 2 5 2 2" xfId="1499"/>
    <cellStyle name="Currency 2 2 5 2 2 2" xfId="1500"/>
    <cellStyle name="Currency 2 2 5 2 3" xfId="1501"/>
    <cellStyle name="Currency 2 2 5 2 3 2" xfId="1502"/>
    <cellStyle name="Currency 2 2 5 2 4" xfId="1503"/>
    <cellStyle name="Currency 2 2 5 2 4 2" xfId="1504"/>
    <cellStyle name="Currency 2 2 5 2 5" xfId="1505"/>
    <cellStyle name="Currency 2 2 5 3" xfId="1506"/>
    <cellStyle name="Currency 2 2 5 3 2" xfId="1507"/>
    <cellStyle name="Currency 2 2 5 4" xfId="1508"/>
    <cellStyle name="Currency 2 2 5 4 2" xfId="1509"/>
    <cellStyle name="Currency 2 2 5 5" xfId="1510"/>
    <cellStyle name="Currency 2 2 5 5 2" xfId="1511"/>
    <cellStyle name="Currency 2 2 5 6" xfId="1512"/>
    <cellStyle name="Currency 2 2 6" xfId="1513"/>
    <cellStyle name="Currency 2 2 6 2" xfId="1514"/>
    <cellStyle name="Currency 2 2 6 2 2" xfId="1515"/>
    <cellStyle name="Currency 2 2 6 3" xfId="1516"/>
    <cellStyle name="Currency 2 2 6 3 2" xfId="1517"/>
    <cellStyle name="Currency 2 2 6 4" xfId="1518"/>
    <cellStyle name="Currency 2 2 6 4 2" xfId="1519"/>
    <cellStyle name="Currency 2 2 6 5" xfId="1520"/>
    <cellStyle name="Currency 2 2 7" xfId="1521"/>
    <cellStyle name="Currency 2 2 7 2" xfId="1522"/>
    <cellStyle name="Currency 2 2 8" xfId="1523"/>
    <cellStyle name="Currency 2 2 8 2" xfId="1524"/>
    <cellStyle name="Currency 2 2 9" xfId="1525"/>
    <cellStyle name="Currency 2 2 9 2" xfId="1526"/>
    <cellStyle name="Currency 2 20" xfId="1527"/>
    <cellStyle name="Currency 2 20 2" xfId="1528"/>
    <cellStyle name="Currency 2 21" xfId="1529"/>
    <cellStyle name="Currency 2 21 2" xfId="1530"/>
    <cellStyle name="Currency 2 22" xfId="1531"/>
    <cellStyle name="Currency 2 22 2" xfId="1532"/>
    <cellStyle name="Currency 2 23" xfId="1533"/>
    <cellStyle name="Currency 2 24" xfId="1534"/>
    <cellStyle name="Currency 2 25" xfId="1535"/>
    <cellStyle name="Currency 2 26" xfId="1536"/>
    <cellStyle name="Currency 2 27" xfId="1537"/>
    <cellStyle name="Currency 2 3" xfId="367"/>
    <cellStyle name="Currency 2 3 2" xfId="1538"/>
    <cellStyle name="Currency 2 3 2 2" xfId="1539"/>
    <cellStyle name="Currency 2 3 2 2 2" xfId="1540"/>
    <cellStyle name="Currency 2 3 2 2 2 2" xfId="1541"/>
    <cellStyle name="Currency 2 3 2 2 2 2 2" xfId="1542"/>
    <cellStyle name="Currency 2 3 2 2 2 2 2 2" xfId="1543"/>
    <cellStyle name="Currency 2 3 2 2 2 2 3" xfId="1544"/>
    <cellStyle name="Currency 2 3 2 2 2 2 3 2" xfId="1545"/>
    <cellStyle name="Currency 2 3 2 2 2 2 4" xfId="1546"/>
    <cellStyle name="Currency 2 3 2 2 2 2 4 2" xfId="1547"/>
    <cellStyle name="Currency 2 3 2 2 2 2 5" xfId="1548"/>
    <cellStyle name="Currency 2 3 2 2 2 3" xfId="1549"/>
    <cellStyle name="Currency 2 3 2 2 2 3 2" xfId="1550"/>
    <cellStyle name="Currency 2 3 2 2 2 4" xfId="1551"/>
    <cellStyle name="Currency 2 3 2 2 2 4 2" xfId="1552"/>
    <cellStyle name="Currency 2 3 2 2 2 5" xfId="1553"/>
    <cellStyle name="Currency 2 3 2 2 2 5 2" xfId="1554"/>
    <cellStyle name="Currency 2 3 2 2 2 6" xfId="1555"/>
    <cellStyle name="Currency 2 3 2 2 3" xfId="1556"/>
    <cellStyle name="Currency 2 3 2 2 3 2" xfId="1557"/>
    <cellStyle name="Currency 2 3 2 2 3 2 2" xfId="1558"/>
    <cellStyle name="Currency 2 3 2 2 3 3" xfId="1559"/>
    <cellStyle name="Currency 2 3 2 2 3 3 2" xfId="1560"/>
    <cellStyle name="Currency 2 3 2 2 3 4" xfId="1561"/>
    <cellStyle name="Currency 2 3 2 2 3 4 2" xfId="1562"/>
    <cellStyle name="Currency 2 3 2 2 3 5" xfId="1563"/>
    <cellStyle name="Currency 2 3 2 2 4" xfId="1564"/>
    <cellStyle name="Currency 2 3 2 2 4 2" xfId="1565"/>
    <cellStyle name="Currency 2 3 2 2 5" xfId="1566"/>
    <cellStyle name="Currency 2 3 2 2 5 2" xfId="1567"/>
    <cellStyle name="Currency 2 3 2 2 6" xfId="1568"/>
    <cellStyle name="Currency 2 3 2 2 6 2" xfId="1569"/>
    <cellStyle name="Currency 2 3 2 2 7" xfId="1570"/>
    <cellStyle name="Currency 2 3 2 3" xfId="1571"/>
    <cellStyle name="Currency 2 3 2 3 2" xfId="1572"/>
    <cellStyle name="Currency 2 3 2 3 2 2" xfId="1573"/>
    <cellStyle name="Currency 2 3 2 3 2 2 2" xfId="1574"/>
    <cellStyle name="Currency 2 3 2 3 2 3" xfId="1575"/>
    <cellStyle name="Currency 2 3 2 3 2 3 2" xfId="1576"/>
    <cellStyle name="Currency 2 3 2 3 2 4" xfId="1577"/>
    <cellStyle name="Currency 2 3 2 3 2 4 2" xfId="1578"/>
    <cellStyle name="Currency 2 3 2 3 2 5" xfId="1579"/>
    <cellStyle name="Currency 2 3 2 3 3" xfId="1580"/>
    <cellStyle name="Currency 2 3 2 3 3 2" xfId="1581"/>
    <cellStyle name="Currency 2 3 2 3 4" xfId="1582"/>
    <cellStyle name="Currency 2 3 2 3 4 2" xfId="1583"/>
    <cellStyle name="Currency 2 3 2 3 5" xfId="1584"/>
    <cellStyle name="Currency 2 3 2 3 5 2" xfId="1585"/>
    <cellStyle name="Currency 2 3 2 3 6" xfId="1586"/>
    <cellStyle name="Currency 2 3 2 4" xfId="1587"/>
    <cellStyle name="Currency 2 3 2 4 2" xfId="1588"/>
    <cellStyle name="Currency 2 3 2 4 2 2" xfId="1589"/>
    <cellStyle name="Currency 2 3 2 4 3" xfId="1590"/>
    <cellStyle name="Currency 2 3 2 4 3 2" xfId="1591"/>
    <cellStyle name="Currency 2 3 2 4 4" xfId="1592"/>
    <cellStyle name="Currency 2 3 2 4 4 2" xfId="1593"/>
    <cellStyle name="Currency 2 3 2 4 5" xfId="1594"/>
    <cellStyle name="Currency 2 3 2 5" xfId="1595"/>
    <cellStyle name="Currency 2 3 2 5 2" xfId="1596"/>
    <cellStyle name="Currency 2 3 2 6" xfId="1597"/>
    <cellStyle name="Currency 2 3 2 6 2" xfId="1598"/>
    <cellStyle name="Currency 2 3 2 7" xfId="1599"/>
    <cellStyle name="Currency 2 3 2 7 2" xfId="1600"/>
    <cellStyle name="Currency 2 3 2 8" xfId="1601"/>
    <cellStyle name="Currency 2 3 3" xfId="1602"/>
    <cellStyle name="Currency 2 3 3 2" xfId="1603"/>
    <cellStyle name="Currency 2 3 3 2 2" xfId="1604"/>
    <cellStyle name="Currency 2 3 3 2 2 2" xfId="1605"/>
    <cellStyle name="Currency 2 3 3 2 2 2 2" xfId="1606"/>
    <cellStyle name="Currency 2 3 3 2 2 3" xfId="1607"/>
    <cellStyle name="Currency 2 3 3 2 2 3 2" xfId="1608"/>
    <cellStyle name="Currency 2 3 3 2 2 4" xfId="1609"/>
    <cellStyle name="Currency 2 3 3 2 2 4 2" xfId="1610"/>
    <cellStyle name="Currency 2 3 3 2 2 5" xfId="1611"/>
    <cellStyle name="Currency 2 3 3 2 3" xfId="1612"/>
    <cellStyle name="Currency 2 3 3 2 3 2" xfId="1613"/>
    <cellStyle name="Currency 2 3 3 2 4" xfId="1614"/>
    <cellStyle name="Currency 2 3 3 2 4 2" xfId="1615"/>
    <cellStyle name="Currency 2 3 3 2 5" xfId="1616"/>
    <cellStyle name="Currency 2 3 3 2 5 2" xfId="1617"/>
    <cellStyle name="Currency 2 3 3 2 6" xfId="1618"/>
    <cellStyle name="Currency 2 3 3 3" xfId="1619"/>
    <cellStyle name="Currency 2 3 3 3 2" xfId="1620"/>
    <cellStyle name="Currency 2 3 3 3 2 2" xfId="1621"/>
    <cellStyle name="Currency 2 3 3 3 3" xfId="1622"/>
    <cellStyle name="Currency 2 3 3 3 3 2" xfId="1623"/>
    <cellStyle name="Currency 2 3 3 3 4" xfId="1624"/>
    <cellStyle name="Currency 2 3 3 3 4 2" xfId="1625"/>
    <cellStyle name="Currency 2 3 3 3 5" xfId="1626"/>
    <cellStyle name="Currency 2 3 3 4" xfId="1627"/>
    <cellStyle name="Currency 2 3 3 4 2" xfId="1628"/>
    <cellStyle name="Currency 2 3 3 5" xfId="1629"/>
    <cellStyle name="Currency 2 3 3 5 2" xfId="1630"/>
    <cellStyle name="Currency 2 3 3 6" xfId="1631"/>
    <cellStyle name="Currency 2 3 3 6 2" xfId="1632"/>
    <cellStyle name="Currency 2 3 3 7" xfId="1633"/>
    <cellStyle name="Currency 2 3 4" xfId="1634"/>
    <cellStyle name="Currency 2 3 4 2" xfId="1635"/>
    <cellStyle name="Currency 2 3 4 2 2" xfId="1636"/>
    <cellStyle name="Currency 2 3 4 2 2 2" xfId="1637"/>
    <cellStyle name="Currency 2 3 4 2 3" xfId="1638"/>
    <cellStyle name="Currency 2 3 4 2 3 2" xfId="1639"/>
    <cellStyle name="Currency 2 3 4 2 4" xfId="1640"/>
    <cellStyle name="Currency 2 3 4 2 4 2" xfId="1641"/>
    <cellStyle name="Currency 2 3 4 2 5" xfId="1642"/>
    <cellStyle name="Currency 2 3 4 3" xfId="1643"/>
    <cellStyle name="Currency 2 3 4 3 2" xfId="1644"/>
    <cellStyle name="Currency 2 3 4 4" xfId="1645"/>
    <cellStyle name="Currency 2 3 4 4 2" xfId="1646"/>
    <cellStyle name="Currency 2 3 4 5" xfId="1647"/>
    <cellStyle name="Currency 2 3 4 5 2" xfId="1648"/>
    <cellStyle name="Currency 2 3 4 6" xfId="1649"/>
    <cellStyle name="Currency 2 3 5" xfId="1650"/>
    <cellStyle name="Currency 2 3 5 2" xfId="1651"/>
    <cellStyle name="Currency 2 3 5 2 2" xfId="1652"/>
    <cellStyle name="Currency 2 3 5 3" xfId="1653"/>
    <cellStyle name="Currency 2 3 5 3 2" xfId="1654"/>
    <cellStyle name="Currency 2 3 5 4" xfId="1655"/>
    <cellStyle name="Currency 2 3 5 4 2" xfId="1656"/>
    <cellStyle name="Currency 2 3 5 5" xfId="1657"/>
    <cellStyle name="Currency 2 3 6" xfId="1658"/>
    <cellStyle name="Currency 2 3 6 2" xfId="1659"/>
    <cellStyle name="Currency 2 3 7" xfId="1660"/>
    <cellStyle name="Currency 2 3 7 2" xfId="1661"/>
    <cellStyle name="Currency 2 3 8" xfId="1662"/>
    <cellStyle name="Currency 2 3 8 2" xfId="1663"/>
    <cellStyle name="Currency 2 3 9" xfId="1664"/>
    <cellStyle name="Currency 2 4" xfId="368"/>
    <cellStyle name="Currency 2 4 2" xfId="1665"/>
    <cellStyle name="Currency 2 4 2 2" xfId="1666"/>
    <cellStyle name="Currency 2 4 2 2 2" xfId="1667"/>
    <cellStyle name="Currency 2 4 2 2 2 2" xfId="1668"/>
    <cellStyle name="Currency 2 4 2 2 2 2 2" xfId="1669"/>
    <cellStyle name="Currency 2 4 2 2 2 2 2 2" xfId="1670"/>
    <cellStyle name="Currency 2 4 2 2 2 2 3" xfId="1671"/>
    <cellStyle name="Currency 2 4 2 2 2 2 3 2" xfId="1672"/>
    <cellStyle name="Currency 2 4 2 2 2 2 4" xfId="1673"/>
    <cellStyle name="Currency 2 4 2 2 2 2 4 2" xfId="1674"/>
    <cellStyle name="Currency 2 4 2 2 2 2 5" xfId="1675"/>
    <cellStyle name="Currency 2 4 2 2 2 3" xfId="1676"/>
    <cellStyle name="Currency 2 4 2 2 2 3 2" xfId="1677"/>
    <cellStyle name="Currency 2 4 2 2 2 4" xfId="1678"/>
    <cellStyle name="Currency 2 4 2 2 2 4 2" xfId="1679"/>
    <cellStyle name="Currency 2 4 2 2 2 5" xfId="1680"/>
    <cellStyle name="Currency 2 4 2 2 2 5 2" xfId="1681"/>
    <cellStyle name="Currency 2 4 2 2 2 6" xfId="1682"/>
    <cellStyle name="Currency 2 4 2 2 3" xfId="1683"/>
    <cellStyle name="Currency 2 4 2 2 3 2" xfId="1684"/>
    <cellStyle name="Currency 2 4 2 2 3 2 2" xfId="1685"/>
    <cellStyle name="Currency 2 4 2 2 3 3" xfId="1686"/>
    <cellStyle name="Currency 2 4 2 2 3 3 2" xfId="1687"/>
    <cellStyle name="Currency 2 4 2 2 3 4" xfId="1688"/>
    <cellStyle name="Currency 2 4 2 2 3 4 2" xfId="1689"/>
    <cellStyle name="Currency 2 4 2 2 3 5" xfId="1690"/>
    <cellStyle name="Currency 2 4 2 2 4" xfId="1691"/>
    <cellStyle name="Currency 2 4 2 2 4 2" xfId="1692"/>
    <cellStyle name="Currency 2 4 2 2 5" xfId="1693"/>
    <cellStyle name="Currency 2 4 2 2 5 2" xfId="1694"/>
    <cellStyle name="Currency 2 4 2 2 6" xfId="1695"/>
    <cellStyle name="Currency 2 4 2 2 6 2" xfId="1696"/>
    <cellStyle name="Currency 2 4 2 2 7" xfId="1697"/>
    <cellStyle name="Currency 2 4 2 3" xfId="1698"/>
    <cellStyle name="Currency 2 4 2 3 2" xfId="1699"/>
    <cellStyle name="Currency 2 4 2 3 2 2" xfId="1700"/>
    <cellStyle name="Currency 2 4 2 3 2 2 2" xfId="1701"/>
    <cellStyle name="Currency 2 4 2 3 2 3" xfId="1702"/>
    <cellStyle name="Currency 2 4 2 3 2 3 2" xfId="1703"/>
    <cellStyle name="Currency 2 4 2 3 2 4" xfId="1704"/>
    <cellStyle name="Currency 2 4 2 3 2 4 2" xfId="1705"/>
    <cellStyle name="Currency 2 4 2 3 2 5" xfId="1706"/>
    <cellStyle name="Currency 2 4 2 3 3" xfId="1707"/>
    <cellStyle name="Currency 2 4 2 3 3 2" xfId="1708"/>
    <cellStyle name="Currency 2 4 2 3 4" xfId="1709"/>
    <cellStyle name="Currency 2 4 2 3 4 2" xfId="1710"/>
    <cellStyle name="Currency 2 4 2 3 5" xfId="1711"/>
    <cellStyle name="Currency 2 4 2 3 5 2" xfId="1712"/>
    <cellStyle name="Currency 2 4 2 3 6" xfId="1713"/>
    <cellStyle name="Currency 2 4 2 4" xfId="1714"/>
    <cellStyle name="Currency 2 4 2 4 2" xfId="1715"/>
    <cellStyle name="Currency 2 4 2 4 2 2" xfId="1716"/>
    <cellStyle name="Currency 2 4 2 4 3" xfId="1717"/>
    <cellStyle name="Currency 2 4 2 4 3 2" xfId="1718"/>
    <cellStyle name="Currency 2 4 2 4 4" xfId="1719"/>
    <cellStyle name="Currency 2 4 2 4 4 2" xfId="1720"/>
    <cellStyle name="Currency 2 4 2 4 5" xfId="1721"/>
    <cellStyle name="Currency 2 4 2 5" xfId="1722"/>
    <cellStyle name="Currency 2 4 2 5 2" xfId="1723"/>
    <cellStyle name="Currency 2 4 2 6" xfId="1724"/>
    <cellStyle name="Currency 2 4 2 6 2" xfId="1725"/>
    <cellStyle name="Currency 2 4 2 7" xfId="1726"/>
    <cellStyle name="Currency 2 4 2 7 2" xfId="1727"/>
    <cellStyle name="Currency 2 4 2 8" xfId="1728"/>
    <cellStyle name="Currency 2 4 3" xfId="1729"/>
    <cellStyle name="Currency 2 4 3 2" xfId="1730"/>
    <cellStyle name="Currency 2 4 3 2 2" xfId="1731"/>
    <cellStyle name="Currency 2 4 3 2 2 2" xfId="1732"/>
    <cellStyle name="Currency 2 4 3 2 2 2 2" xfId="1733"/>
    <cellStyle name="Currency 2 4 3 2 2 3" xfId="1734"/>
    <cellStyle name="Currency 2 4 3 2 2 3 2" xfId="1735"/>
    <cellStyle name="Currency 2 4 3 2 2 4" xfId="1736"/>
    <cellStyle name="Currency 2 4 3 2 2 4 2" xfId="1737"/>
    <cellStyle name="Currency 2 4 3 2 2 5" xfId="1738"/>
    <cellStyle name="Currency 2 4 3 2 3" xfId="1739"/>
    <cellStyle name="Currency 2 4 3 2 3 2" xfId="1740"/>
    <cellStyle name="Currency 2 4 3 2 4" xfId="1741"/>
    <cellStyle name="Currency 2 4 3 2 4 2" xfId="1742"/>
    <cellStyle name="Currency 2 4 3 2 5" xfId="1743"/>
    <cellStyle name="Currency 2 4 3 2 5 2" xfId="1744"/>
    <cellStyle name="Currency 2 4 3 2 6" xfId="1745"/>
    <cellStyle name="Currency 2 4 3 3" xfId="1746"/>
    <cellStyle name="Currency 2 4 3 3 2" xfId="1747"/>
    <cellStyle name="Currency 2 4 3 3 2 2" xfId="1748"/>
    <cellStyle name="Currency 2 4 3 3 3" xfId="1749"/>
    <cellStyle name="Currency 2 4 3 3 3 2" xfId="1750"/>
    <cellStyle name="Currency 2 4 3 3 4" xfId="1751"/>
    <cellStyle name="Currency 2 4 3 3 4 2" xfId="1752"/>
    <cellStyle name="Currency 2 4 3 3 5" xfId="1753"/>
    <cellStyle name="Currency 2 4 3 4" xfId="1754"/>
    <cellStyle name="Currency 2 4 3 4 2" xfId="1755"/>
    <cellStyle name="Currency 2 4 3 5" xfId="1756"/>
    <cellStyle name="Currency 2 4 3 5 2" xfId="1757"/>
    <cellStyle name="Currency 2 4 3 6" xfId="1758"/>
    <cellStyle name="Currency 2 4 3 6 2" xfId="1759"/>
    <cellStyle name="Currency 2 4 3 7" xfId="1760"/>
    <cellStyle name="Currency 2 4 4" xfId="1761"/>
    <cellStyle name="Currency 2 4 4 2" xfId="1762"/>
    <cellStyle name="Currency 2 4 4 2 2" xfId="1763"/>
    <cellStyle name="Currency 2 4 4 2 2 2" xfId="1764"/>
    <cellStyle name="Currency 2 4 4 2 3" xfId="1765"/>
    <cellStyle name="Currency 2 4 4 2 3 2" xfId="1766"/>
    <cellStyle name="Currency 2 4 4 2 4" xfId="1767"/>
    <cellStyle name="Currency 2 4 4 2 4 2" xfId="1768"/>
    <cellStyle name="Currency 2 4 4 2 5" xfId="1769"/>
    <cellStyle name="Currency 2 4 4 3" xfId="1770"/>
    <cellStyle name="Currency 2 4 4 3 2" xfId="1771"/>
    <cellStyle name="Currency 2 4 4 4" xfId="1772"/>
    <cellStyle name="Currency 2 4 4 4 2" xfId="1773"/>
    <cellStyle name="Currency 2 4 4 5" xfId="1774"/>
    <cellStyle name="Currency 2 4 4 5 2" xfId="1775"/>
    <cellStyle name="Currency 2 4 4 6" xfId="1776"/>
    <cellStyle name="Currency 2 4 5" xfId="1777"/>
    <cellStyle name="Currency 2 4 5 2" xfId="1778"/>
    <cellStyle name="Currency 2 4 5 2 2" xfId="1779"/>
    <cellStyle name="Currency 2 4 5 3" xfId="1780"/>
    <cellStyle name="Currency 2 4 5 3 2" xfId="1781"/>
    <cellStyle name="Currency 2 4 5 4" xfId="1782"/>
    <cellStyle name="Currency 2 4 5 4 2" xfId="1783"/>
    <cellStyle name="Currency 2 4 5 5" xfId="1784"/>
    <cellStyle name="Currency 2 4 6" xfId="1785"/>
    <cellStyle name="Currency 2 4 6 2" xfId="1786"/>
    <cellStyle name="Currency 2 4 7" xfId="1787"/>
    <cellStyle name="Currency 2 4 7 2" xfId="1788"/>
    <cellStyle name="Currency 2 4 8" xfId="1789"/>
    <cellStyle name="Currency 2 4 8 2" xfId="1790"/>
    <cellStyle name="Currency 2 4 9" xfId="1791"/>
    <cellStyle name="Currency 2 5" xfId="369"/>
    <cellStyle name="Currency 2 5 2" xfId="1792"/>
    <cellStyle name="Currency 2 5 2 2" xfId="1793"/>
    <cellStyle name="Currency 2 5 2 2 2" xfId="1794"/>
    <cellStyle name="Currency 2 5 2 2 2 2" xfId="1795"/>
    <cellStyle name="Currency 2 5 2 2 2 2 2" xfId="1796"/>
    <cellStyle name="Currency 2 5 2 2 2 2 2 2" xfId="1797"/>
    <cellStyle name="Currency 2 5 2 2 2 2 3" xfId="1798"/>
    <cellStyle name="Currency 2 5 2 2 2 2 3 2" xfId="1799"/>
    <cellStyle name="Currency 2 5 2 2 2 2 4" xfId="1800"/>
    <cellStyle name="Currency 2 5 2 2 2 2 4 2" xfId="1801"/>
    <cellStyle name="Currency 2 5 2 2 2 2 5" xfId="1802"/>
    <cellStyle name="Currency 2 5 2 2 2 3" xfId="1803"/>
    <cellStyle name="Currency 2 5 2 2 2 3 2" xfId="1804"/>
    <cellStyle name="Currency 2 5 2 2 2 4" xfId="1805"/>
    <cellStyle name="Currency 2 5 2 2 2 4 2" xfId="1806"/>
    <cellStyle name="Currency 2 5 2 2 2 5" xfId="1807"/>
    <cellStyle name="Currency 2 5 2 2 2 5 2" xfId="1808"/>
    <cellStyle name="Currency 2 5 2 2 2 6" xfId="1809"/>
    <cellStyle name="Currency 2 5 2 2 3" xfId="1810"/>
    <cellStyle name="Currency 2 5 2 2 3 2" xfId="1811"/>
    <cellStyle name="Currency 2 5 2 2 3 2 2" xfId="1812"/>
    <cellStyle name="Currency 2 5 2 2 3 3" xfId="1813"/>
    <cellStyle name="Currency 2 5 2 2 3 3 2" xfId="1814"/>
    <cellStyle name="Currency 2 5 2 2 3 4" xfId="1815"/>
    <cellStyle name="Currency 2 5 2 2 3 4 2" xfId="1816"/>
    <cellStyle name="Currency 2 5 2 2 3 5" xfId="1817"/>
    <cellStyle name="Currency 2 5 2 2 4" xfId="1818"/>
    <cellStyle name="Currency 2 5 2 2 4 2" xfId="1819"/>
    <cellStyle name="Currency 2 5 2 2 5" xfId="1820"/>
    <cellStyle name="Currency 2 5 2 2 5 2" xfId="1821"/>
    <cellStyle name="Currency 2 5 2 2 6" xfId="1822"/>
    <cellStyle name="Currency 2 5 2 2 6 2" xfId="1823"/>
    <cellStyle name="Currency 2 5 2 2 7" xfId="1824"/>
    <cellStyle name="Currency 2 5 2 3" xfId="1825"/>
    <cellStyle name="Currency 2 5 2 3 2" xfId="1826"/>
    <cellStyle name="Currency 2 5 2 3 2 2" xfId="1827"/>
    <cellStyle name="Currency 2 5 2 3 2 2 2" xfId="1828"/>
    <cellStyle name="Currency 2 5 2 3 2 3" xfId="1829"/>
    <cellStyle name="Currency 2 5 2 3 2 3 2" xfId="1830"/>
    <cellStyle name="Currency 2 5 2 3 2 4" xfId="1831"/>
    <cellStyle name="Currency 2 5 2 3 2 4 2" xfId="1832"/>
    <cellStyle name="Currency 2 5 2 3 2 5" xfId="1833"/>
    <cellStyle name="Currency 2 5 2 3 3" xfId="1834"/>
    <cellStyle name="Currency 2 5 2 3 3 2" xfId="1835"/>
    <cellStyle name="Currency 2 5 2 3 4" xfId="1836"/>
    <cellStyle name="Currency 2 5 2 3 4 2" xfId="1837"/>
    <cellStyle name="Currency 2 5 2 3 5" xfId="1838"/>
    <cellStyle name="Currency 2 5 2 3 5 2" xfId="1839"/>
    <cellStyle name="Currency 2 5 2 3 6" xfId="1840"/>
    <cellStyle name="Currency 2 5 2 4" xfId="1841"/>
    <cellStyle name="Currency 2 5 2 4 2" xfId="1842"/>
    <cellStyle name="Currency 2 5 2 4 2 2" xfId="1843"/>
    <cellStyle name="Currency 2 5 2 4 3" xfId="1844"/>
    <cellStyle name="Currency 2 5 2 4 3 2" xfId="1845"/>
    <cellStyle name="Currency 2 5 2 4 4" xfId="1846"/>
    <cellStyle name="Currency 2 5 2 4 4 2" xfId="1847"/>
    <cellStyle name="Currency 2 5 2 4 5" xfId="1848"/>
    <cellStyle name="Currency 2 5 2 5" xfId="1849"/>
    <cellStyle name="Currency 2 5 2 5 2" xfId="1850"/>
    <cellStyle name="Currency 2 5 2 6" xfId="1851"/>
    <cellStyle name="Currency 2 5 2 6 2" xfId="1852"/>
    <cellStyle name="Currency 2 5 2 7" xfId="1853"/>
    <cellStyle name="Currency 2 5 2 7 2" xfId="1854"/>
    <cellStyle name="Currency 2 5 2 8" xfId="1855"/>
    <cellStyle name="Currency 2 5 3" xfId="1856"/>
    <cellStyle name="Currency 2 5 3 2" xfId="1857"/>
    <cellStyle name="Currency 2 5 3 2 2" xfId="1858"/>
    <cellStyle name="Currency 2 5 3 2 2 2" xfId="1859"/>
    <cellStyle name="Currency 2 5 3 2 2 2 2" xfId="1860"/>
    <cellStyle name="Currency 2 5 3 2 2 3" xfId="1861"/>
    <cellStyle name="Currency 2 5 3 2 2 3 2" xfId="1862"/>
    <cellStyle name="Currency 2 5 3 2 2 4" xfId="1863"/>
    <cellStyle name="Currency 2 5 3 2 2 4 2" xfId="1864"/>
    <cellStyle name="Currency 2 5 3 2 2 5" xfId="1865"/>
    <cellStyle name="Currency 2 5 3 2 3" xfId="1866"/>
    <cellStyle name="Currency 2 5 3 2 3 2" xfId="1867"/>
    <cellStyle name="Currency 2 5 3 2 4" xfId="1868"/>
    <cellStyle name="Currency 2 5 3 2 4 2" xfId="1869"/>
    <cellStyle name="Currency 2 5 3 2 5" xfId="1870"/>
    <cellStyle name="Currency 2 5 3 2 5 2" xfId="1871"/>
    <cellStyle name="Currency 2 5 3 2 6" xfId="1872"/>
    <cellStyle name="Currency 2 5 3 3" xfId="1873"/>
    <cellStyle name="Currency 2 5 3 3 2" xfId="1874"/>
    <cellStyle name="Currency 2 5 3 3 2 2" xfId="1875"/>
    <cellStyle name="Currency 2 5 3 3 3" xfId="1876"/>
    <cellStyle name="Currency 2 5 3 3 3 2" xfId="1877"/>
    <cellStyle name="Currency 2 5 3 3 4" xfId="1878"/>
    <cellStyle name="Currency 2 5 3 3 4 2" xfId="1879"/>
    <cellStyle name="Currency 2 5 3 3 5" xfId="1880"/>
    <cellStyle name="Currency 2 5 3 4" xfId="1881"/>
    <cellStyle name="Currency 2 5 3 4 2" xfId="1882"/>
    <cellStyle name="Currency 2 5 3 5" xfId="1883"/>
    <cellStyle name="Currency 2 5 3 5 2" xfId="1884"/>
    <cellStyle name="Currency 2 5 3 6" xfId="1885"/>
    <cellStyle name="Currency 2 5 3 6 2" xfId="1886"/>
    <cellStyle name="Currency 2 5 3 7" xfId="1887"/>
    <cellStyle name="Currency 2 5 4" xfId="1888"/>
    <cellStyle name="Currency 2 5 4 2" xfId="1889"/>
    <cellStyle name="Currency 2 5 4 2 2" xfId="1890"/>
    <cellStyle name="Currency 2 5 4 2 2 2" xfId="1891"/>
    <cellStyle name="Currency 2 5 4 2 3" xfId="1892"/>
    <cellStyle name="Currency 2 5 4 2 3 2" xfId="1893"/>
    <cellStyle name="Currency 2 5 4 2 4" xfId="1894"/>
    <cellStyle name="Currency 2 5 4 2 4 2" xfId="1895"/>
    <cellStyle name="Currency 2 5 4 2 5" xfId="1896"/>
    <cellStyle name="Currency 2 5 4 3" xfId="1897"/>
    <cellStyle name="Currency 2 5 4 3 2" xfId="1898"/>
    <cellStyle name="Currency 2 5 4 4" xfId="1899"/>
    <cellStyle name="Currency 2 5 4 4 2" xfId="1900"/>
    <cellStyle name="Currency 2 5 4 5" xfId="1901"/>
    <cellStyle name="Currency 2 5 4 5 2" xfId="1902"/>
    <cellStyle name="Currency 2 5 4 6" xfId="1903"/>
    <cellStyle name="Currency 2 5 5" xfId="1904"/>
    <cellStyle name="Currency 2 5 5 2" xfId="1905"/>
    <cellStyle name="Currency 2 5 5 2 2" xfId="1906"/>
    <cellStyle name="Currency 2 5 5 3" xfId="1907"/>
    <cellStyle name="Currency 2 5 5 3 2" xfId="1908"/>
    <cellStyle name="Currency 2 5 5 4" xfId="1909"/>
    <cellStyle name="Currency 2 5 5 4 2" xfId="1910"/>
    <cellStyle name="Currency 2 5 5 5" xfId="1911"/>
    <cellStyle name="Currency 2 5 6" xfId="1912"/>
    <cellStyle name="Currency 2 5 6 2" xfId="1913"/>
    <cellStyle name="Currency 2 5 7" xfId="1914"/>
    <cellStyle name="Currency 2 5 7 2" xfId="1915"/>
    <cellStyle name="Currency 2 5 8" xfId="1916"/>
    <cellStyle name="Currency 2 5 8 2" xfId="1917"/>
    <cellStyle name="Currency 2 5 9" xfId="1918"/>
    <cellStyle name="Currency 2 6" xfId="370"/>
    <cellStyle name="Currency 2 6 2" xfId="1919"/>
    <cellStyle name="Currency 2 6 2 2" xfId="1920"/>
    <cellStyle name="Currency 2 6 2 2 2" xfId="1921"/>
    <cellStyle name="Currency 2 6 2 2 2 2" xfId="1922"/>
    <cellStyle name="Currency 2 6 2 2 2 2 2" xfId="1923"/>
    <cellStyle name="Currency 2 6 2 2 2 3" xfId="1924"/>
    <cellStyle name="Currency 2 6 2 2 2 3 2" xfId="1925"/>
    <cellStyle name="Currency 2 6 2 2 2 4" xfId="1926"/>
    <cellStyle name="Currency 2 6 2 2 2 4 2" xfId="1927"/>
    <cellStyle name="Currency 2 6 2 2 2 5" xfId="1928"/>
    <cellStyle name="Currency 2 6 2 2 3" xfId="1929"/>
    <cellStyle name="Currency 2 6 2 2 3 2" xfId="1930"/>
    <cellStyle name="Currency 2 6 2 2 4" xfId="1931"/>
    <cellStyle name="Currency 2 6 2 2 4 2" xfId="1932"/>
    <cellStyle name="Currency 2 6 2 2 5" xfId="1933"/>
    <cellStyle name="Currency 2 6 2 2 5 2" xfId="1934"/>
    <cellStyle name="Currency 2 6 2 2 6" xfId="1935"/>
    <cellStyle name="Currency 2 6 2 3" xfId="1936"/>
    <cellStyle name="Currency 2 6 2 3 2" xfId="1937"/>
    <cellStyle name="Currency 2 6 2 3 2 2" xfId="1938"/>
    <cellStyle name="Currency 2 6 2 3 3" xfId="1939"/>
    <cellStyle name="Currency 2 6 2 3 3 2" xfId="1940"/>
    <cellStyle name="Currency 2 6 2 3 4" xfId="1941"/>
    <cellStyle name="Currency 2 6 2 3 4 2" xfId="1942"/>
    <cellStyle name="Currency 2 6 2 3 5" xfId="1943"/>
    <cellStyle name="Currency 2 6 2 4" xfId="1944"/>
    <cellStyle name="Currency 2 6 2 4 2" xfId="1945"/>
    <cellStyle name="Currency 2 6 2 5" xfId="1946"/>
    <cellStyle name="Currency 2 6 2 5 2" xfId="1947"/>
    <cellStyle name="Currency 2 6 2 6" xfId="1948"/>
    <cellStyle name="Currency 2 6 2 6 2" xfId="1949"/>
    <cellStyle name="Currency 2 6 2 7" xfId="1950"/>
    <cellStyle name="Currency 2 6 3" xfId="1951"/>
    <cellStyle name="Currency 2 6 3 2" xfId="1952"/>
    <cellStyle name="Currency 2 6 3 2 2" xfId="1953"/>
    <cellStyle name="Currency 2 6 3 2 2 2" xfId="1954"/>
    <cellStyle name="Currency 2 6 3 2 3" xfId="1955"/>
    <cellStyle name="Currency 2 6 3 2 3 2" xfId="1956"/>
    <cellStyle name="Currency 2 6 3 2 4" xfId="1957"/>
    <cellStyle name="Currency 2 6 3 2 4 2" xfId="1958"/>
    <cellStyle name="Currency 2 6 3 2 5" xfId="1959"/>
    <cellStyle name="Currency 2 6 3 3" xfId="1960"/>
    <cellStyle name="Currency 2 6 3 3 2" xfId="1961"/>
    <cellStyle name="Currency 2 6 3 4" xfId="1962"/>
    <cellStyle name="Currency 2 6 3 4 2" xfId="1963"/>
    <cellStyle name="Currency 2 6 3 5" xfId="1964"/>
    <cellStyle name="Currency 2 6 3 5 2" xfId="1965"/>
    <cellStyle name="Currency 2 6 3 6" xfId="1966"/>
    <cellStyle name="Currency 2 6 4" xfId="1967"/>
    <cellStyle name="Currency 2 6 4 2" xfId="1968"/>
    <cellStyle name="Currency 2 6 4 2 2" xfId="1969"/>
    <cellStyle name="Currency 2 6 4 3" xfId="1970"/>
    <cellStyle name="Currency 2 6 4 3 2" xfId="1971"/>
    <cellStyle name="Currency 2 6 4 4" xfId="1972"/>
    <cellStyle name="Currency 2 6 4 4 2" xfId="1973"/>
    <cellStyle name="Currency 2 6 4 5" xfId="1974"/>
    <cellStyle name="Currency 2 6 5" xfId="1975"/>
    <cellStyle name="Currency 2 6 5 2" xfId="1976"/>
    <cellStyle name="Currency 2 6 6" xfId="1977"/>
    <cellStyle name="Currency 2 6 6 2" xfId="1978"/>
    <cellStyle name="Currency 2 6 7" xfId="1979"/>
    <cellStyle name="Currency 2 6 7 2" xfId="1980"/>
    <cellStyle name="Currency 2 6 8" xfId="1981"/>
    <cellStyle name="Currency 2 7" xfId="371"/>
    <cellStyle name="Currency 2 7 2" xfId="1982"/>
    <cellStyle name="Currency 2 7 2 2" xfId="1983"/>
    <cellStyle name="Currency 2 7 2 2 2" xfId="1984"/>
    <cellStyle name="Currency 2 7 2 2 2 2" xfId="1985"/>
    <cellStyle name="Currency 2 7 2 2 2 2 2" xfId="1986"/>
    <cellStyle name="Currency 2 7 2 2 2 3" xfId="1987"/>
    <cellStyle name="Currency 2 7 2 2 2 3 2" xfId="1988"/>
    <cellStyle name="Currency 2 7 2 2 2 4" xfId="1989"/>
    <cellStyle name="Currency 2 7 2 2 2 4 2" xfId="1990"/>
    <cellStyle name="Currency 2 7 2 2 2 5" xfId="1991"/>
    <cellStyle name="Currency 2 7 2 2 3" xfId="1992"/>
    <cellStyle name="Currency 2 7 2 2 3 2" xfId="1993"/>
    <cellStyle name="Currency 2 7 2 2 4" xfId="1994"/>
    <cellStyle name="Currency 2 7 2 2 4 2" xfId="1995"/>
    <cellStyle name="Currency 2 7 2 2 5" xfId="1996"/>
    <cellStyle name="Currency 2 7 2 2 5 2" xfId="1997"/>
    <cellStyle name="Currency 2 7 2 2 6" xfId="1998"/>
    <cellStyle name="Currency 2 7 2 3" xfId="1999"/>
    <cellStyle name="Currency 2 7 2 3 2" xfId="2000"/>
    <cellStyle name="Currency 2 7 2 3 2 2" xfId="2001"/>
    <cellStyle name="Currency 2 7 2 3 3" xfId="2002"/>
    <cellStyle name="Currency 2 7 2 3 3 2" xfId="2003"/>
    <cellStyle name="Currency 2 7 2 3 4" xfId="2004"/>
    <cellStyle name="Currency 2 7 2 3 4 2" xfId="2005"/>
    <cellStyle name="Currency 2 7 2 3 5" xfId="2006"/>
    <cellStyle name="Currency 2 7 2 4" xfId="2007"/>
    <cellStyle name="Currency 2 7 2 4 2" xfId="2008"/>
    <cellStyle name="Currency 2 7 2 5" xfId="2009"/>
    <cellStyle name="Currency 2 7 2 5 2" xfId="2010"/>
    <cellStyle name="Currency 2 7 2 6" xfId="2011"/>
    <cellStyle name="Currency 2 7 2 6 2" xfId="2012"/>
    <cellStyle name="Currency 2 7 2 7" xfId="2013"/>
    <cellStyle name="Currency 2 7 3" xfId="2014"/>
    <cellStyle name="Currency 2 7 3 2" xfId="2015"/>
    <cellStyle name="Currency 2 7 3 2 2" xfId="2016"/>
    <cellStyle name="Currency 2 7 3 2 2 2" xfId="2017"/>
    <cellStyle name="Currency 2 7 3 2 3" xfId="2018"/>
    <cellStyle name="Currency 2 7 3 2 3 2" xfId="2019"/>
    <cellStyle name="Currency 2 7 3 2 4" xfId="2020"/>
    <cellStyle name="Currency 2 7 3 2 4 2" xfId="2021"/>
    <cellStyle name="Currency 2 7 3 2 5" xfId="2022"/>
    <cellStyle name="Currency 2 7 3 3" xfId="2023"/>
    <cellStyle name="Currency 2 7 3 3 2" xfId="2024"/>
    <cellStyle name="Currency 2 7 3 4" xfId="2025"/>
    <cellStyle name="Currency 2 7 3 4 2" xfId="2026"/>
    <cellStyle name="Currency 2 7 3 5" xfId="2027"/>
    <cellStyle name="Currency 2 7 3 5 2" xfId="2028"/>
    <cellStyle name="Currency 2 7 3 6" xfId="2029"/>
    <cellStyle name="Currency 2 7 4" xfId="2030"/>
    <cellStyle name="Currency 2 7 4 2" xfId="2031"/>
    <cellStyle name="Currency 2 7 4 2 2" xfId="2032"/>
    <cellStyle name="Currency 2 7 4 3" xfId="2033"/>
    <cellStyle name="Currency 2 7 4 3 2" xfId="2034"/>
    <cellStyle name="Currency 2 7 4 4" xfId="2035"/>
    <cellStyle name="Currency 2 7 4 4 2" xfId="2036"/>
    <cellStyle name="Currency 2 7 4 5" xfId="2037"/>
    <cellStyle name="Currency 2 7 5" xfId="2038"/>
    <cellStyle name="Currency 2 7 5 2" xfId="2039"/>
    <cellStyle name="Currency 2 7 6" xfId="2040"/>
    <cellStyle name="Currency 2 7 6 2" xfId="2041"/>
    <cellStyle name="Currency 2 7 7" xfId="2042"/>
    <cellStyle name="Currency 2 7 7 2" xfId="2043"/>
    <cellStyle name="Currency 2 7 8" xfId="2044"/>
    <cellStyle name="Currency 2 8" xfId="2045"/>
    <cellStyle name="Currency 2 8 2" xfId="2046"/>
    <cellStyle name="Currency 2 8 2 2" xfId="2047"/>
    <cellStyle name="Currency 2 8 2 2 2" xfId="2048"/>
    <cellStyle name="Currency 2 8 2 2 2 2" xfId="2049"/>
    <cellStyle name="Currency 2 8 2 2 2 2 2" xfId="2050"/>
    <cellStyle name="Currency 2 8 2 2 2 3" xfId="2051"/>
    <cellStyle name="Currency 2 8 2 2 2 3 2" xfId="2052"/>
    <cellStyle name="Currency 2 8 2 2 2 4" xfId="2053"/>
    <cellStyle name="Currency 2 8 2 2 2 4 2" xfId="2054"/>
    <cellStyle name="Currency 2 8 2 2 2 5" xfId="2055"/>
    <cellStyle name="Currency 2 8 2 2 3" xfId="2056"/>
    <cellStyle name="Currency 2 8 2 2 3 2" xfId="2057"/>
    <cellStyle name="Currency 2 8 2 2 4" xfId="2058"/>
    <cellStyle name="Currency 2 8 2 2 4 2" xfId="2059"/>
    <cellStyle name="Currency 2 8 2 2 5" xfId="2060"/>
    <cellStyle name="Currency 2 8 2 2 5 2" xfId="2061"/>
    <cellStyle name="Currency 2 8 2 2 6" xfId="2062"/>
    <cellStyle name="Currency 2 8 2 3" xfId="2063"/>
    <cellStyle name="Currency 2 8 2 3 2" xfId="2064"/>
    <cellStyle name="Currency 2 8 2 3 2 2" xfId="2065"/>
    <cellStyle name="Currency 2 8 2 3 3" xfId="2066"/>
    <cellStyle name="Currency 2 8 2 3 3 2" xfId="2067"/>
    <cellStyle name="Currency 2 8 2 3 4" xfId="2068"/>
    <cellStyle name="Currency 2 8 2 3 4 2" xfId="2069"/>
    <cellStyle name="Currency 2 8 2 3 5" xfId="2070"/>
    <cellStyle name="Currency 2 8 2 4" xfId="2071"/>
    <cellStyle name="Currency 2 8 2 4 2" xfId="2072"/>
    <cellStyle name="Currency 2 8 2 5" xfId="2073"/>
    <cellStyle name="Currency 2 8 2 5 2" xfId="2074"/>
    <cellStyle name="Currency 2 8 2 6" xfId="2075"/>
    <cellStyle name="Currency 2 8 2 6 2" xfId="2076"/>
    <cellStyle name="Currency 2 8 2 7" xfId="2077"/>
    <cellStyle name="Currency 2 8 3" xfId="2078"/>
    <cellStyle name="Currency 2 8 3 2" xfId="2079"/>
    <cellStyle name="Currency 2 8 3 2 2" xfId="2080"/>
    <cellStyle name="Currency 2 8 3 2 2 2" xfId="2081"/>
    <cellStyle name="Currency 2 8 3 2 3" xfId="2082"/>
    <cellStyle name="Currency 2 8 3 2 3 2" xfId="2083"/>
    <cellStyle name="Currency 2 8 3 2 4" xfId="2084"/>
    <cellStyle name="Currency 2 8 3 2 4 2" xfId="2085"/>
    <cellStyle name="Currency 2 8 3 2 5" xfId="2086"/>
    <cellStyle name="Currency 2 8 3 3" xfId="2087"/>
    <cellStyle name="Currency 2 8 3 3 2" xfId="2088"/>
    <cellStyle name="Currency 2 8 3 4" xfId="2089"/>
    <cellStyle name="Currency 2 8 3 4 2" xfId="2090"/>
    <cellStyle name="Currency 2 8 3 5" xfId="2091"/>
    <cellStyle name="Currency 2 8 3 5 2" xfId="2092"/>
    <cellStyle name="Currency 2 8 3 6" xfId="2093"/>
    <cellStyle name="Currency 2 8 4" xfId="2094"/>
    <cellStyle name="Currency 2 8 4 2" xfId="2095"/>
    <cellStyle name="Currency 2 8 4 2 2" xfId="2096"/>
    <cellStyle name="Currency 2 8 4 3" xfId="2097"/>
    <cellStyle name="Currency 2 8 4 3 2" xfId="2098"/>
    <cellStyle name="Currency 2 8 4 4" xfId="2099"/>
    <cellStyle name="Currency 2 8 4 4 2" xfId="2100"/>
    <cellStyle name="Currency 2 8 4 5" xfId="2101"/>
    <cellStyle name="Currency 2 8 5" xfId="2102"/>
    <cellStyle name="Currency 2 8 5 2" xfId="2103"/>
    <cellStyle name="Currency 2 8 6" xfId="2104"/>
    <cellStyle name="Currency 2 8 6 2" xfId="2105"/>
    <cellStyle name="Currency 2 8 7" xfId="2106"/>
    <cellStyle name="Currency 2 8 7 2" xfId="2107"/>
    <cellStyle name="Currency 2 8 8" xfId="2108"/>
    <cellStyle name="Currency 2 9" xfId="2109"/>
    <cellStyle name="Currency 2 9 2" xfId="2110"/>
    <cellStyle name="Currency 2 9 2 2" xfId="2111"/>
    <cellStyle name="Currency 2 9 2 2 2" xfId="2112"/>
    <cellStyle name="Currency 2 9 2 2 2 2" xfId="2113"/>
    <cellStyle name="Currency 2 9 2 2 2 2 2" xfId="2114"/>
    <cellStyle name="Currency 2 9 2 2 2 3" xfId="2115"/>
    <cellStyle name="Currency 2 9 2 2 2 3 2" xfId="2116"/>
    <cellStyle name="Currency 2 9 2 2 2 4" xfId="2117"/>
    <cellStyle name="Currency 2 9 2 2 2 4 2" xfId="2118"/>
    <cellStyle name="Currency 2 9 2 2 2 5" xfId="2119"/>
    <cellStyle name="Currency 2 9 2 2 3" xfId="2120"/>
    <cellStyle name="Currency 2 9 2 2 3 2" xfId="2121"/>
    <cellStyle name="Currency 2 9 2 2 4" xfId="2122"/>
    <cellStyle name="Currency 2 9 2 2 4 2" xfId="2123"/>
    <cellStyle name="Currency 2 9 2 2 5" xfId="2124"/>
    <cellStyle name="Currency 2 9 2 2 5 2" xfId="2125"/>
    <cellStyle name="Currency 2 9 2 2 6" xfId="2126"/>
    <cellStyle name="Currency 2 9 2 3" xfId="2127"/>
    <cellStyle name="Currency 2 9 2 3 2" xfId="2128"/>
    <cellStyle name="Currency 2 9 2 3 2 2" xfId="2129"/>
    <cellStyle name="Currency 2 9 2 3 3" xfId="2130"/>
    <cellStyle name="Currency 2 9 2 3 3 2" xfId="2131"/>
    <cellStyle name="Currency 2 9 2 3 4" xfId="2132"/>
    <cellStyle name="Currency 2 9 2 3 4 2" xfId="2133"/>
    <cellStyle name="Currency 2 9 2 3 5" xfId="2134"/>
    <cellStyle name="Currency 2 9 2 4" xfId="2135"/>
    <cellStyle name="Currency 2 9 2 4 2" xfId="2136"/>
    <cellStyle name="Currency 2 9 2 5" xfId="2137"/>
    <cellStyle name="Currency 2 9 2 5 2" xfId="2138"/>
    <cellStyle name="Currency 2 9 2 6" xfId="2139"/>
    <cellStyle name="Currency 2 9 2 6 2" xfId="2140"/>
    <cellStyle name="Currency 2 9 2 7" xfId="2141"/>
    <cellStyle name="Currency 2 9 3" xfId="2142"/>
    <cellStyle name="Currency 2 9 3 2" xfId="2143"/>
    <cellStyle name="Currency 2 9 3 2 2" xfId="2144"/>
    <cellStyle name="Currency 2 9 3 2 2 2" xfId="2145"/>
    <cellStyle name="Currency 2 9 3 2 3" xfId="2146"/>
    <cellStyle name="Currency 2 9 3 2 3 2" xfId="2147"/>
    <cellStyle name="Currency 2 9 3 2 4" xfId="2148"/>
    <cellStyle name="Currency 2 9 3 2 4 2" xfId="2149"/>
    <cellStyle name="Currency 2 9 3 2 5" xfId="2150"/>
    <cellStyle name="Currency 2 9 3 3" xfId="2151"/>
    <cellStyle name="Currency 2 9 3 3 2" xfId="2152"/>
    <cellStyle name="Currency 2 9 3 4" xfId="2153"/>
    <cellStyle name="Currency 2 9 3 4 2" xfId="2154"/>
    <cellStyle name="Currency 2 9 3 5" xfId="2155"/>
    <cellStyle name="Currency 2 9 3 5 2" xfId="2156"/>
    <cellStyle name="Currency 2 9 3 6" xfId="2157"/>
    <cellStyle name="Currency 2 9 4" xfId="2158"/>
    <cellStyle name="Currency 2 9 4 2" xfId="2159"/>
    <cellStyle name="Currency 2 9 4 2 2" xfId="2160"/>
    <cellStyle name="Currency 2 9 4 3" xfId="2161"/>
    <cellStyle name="Currency 2 9 4 3 2" xfId="2162"/>
    <cellStyle name="Currency 2 9 4 4" xfId="2163"/>
    <cellStyle name="Currency 2 9 4 4 2" xfId="2164"/>
    <cellStyle name="Currency 2 9 4 5" xfId="2165"/>
    <cellStyle name="Currency 2 9 5" xfId="2166"/>
    <cellStyle name="Currency 2 9 5 2" xfId="2167"/>
    <cellStyle name="Currency 2 9 6" xfId="2168"/>
    <cellStyle name="Currency 2 9 6 2" xfId="2169"/>
    <cellStyle name="Currency 2 9 7" xfId="2170"/>
    <cellStyle name="Currency 2 9 7 2" xfId="2171"/>
    <cellStyle name="Currency 2 9 8" xfId="2172"/>
    <cellStyle name="Currency 3" xfId="372"/>
    <cellStyle name="Currency 3 2" xfId="373"/>
    <cellStyle name="Currency 3 3" xfId="374"/>
    <cellStyle name="Currency 4" xfId="375"/>
    <cellStyle name="Currency 5" xfId="376"/>
    <cellStyle name="Currency 6" xfId="377"/>
    <cellStyle name="Currency 7" xfId="378"/>
    <cellStyle name="Emphasis 1" xfId="379"/>
    <cellStyle name="Emphasis 1 2" xfId="380"/>
    <cellStyle name="Emphasis 2" xfId="381"/>
    <cellStyle name="Emphasis 2 2" xfId="382"/>
    <cellStyle name="Emphasis 3" xfId="383"/>
    <cellStyle name="Emphasis 3 2" xfId="384"/>
    <cellStyle name="Explanatory Text 2" xfId="28"/>
    <cellStyle name="Explanatory Text 2 2" xfId="385"/>
    <cellStyle name="Explanatory Text 3" xfId="386"/>
    <cellStyle name="Explanatory Text 4" xfId="387"/>
    <cellStyle name="Explanatory Text 5" xfId="388"/>
    <cellStyle name="Explanatory Text 6" xfId="389"/>
    <cellStyle name="Good 2" xfId="29"/>
    <cellStyle name="Good 2 2" xfId="390"/>
    <cellStyle name="Good 2 3" xfId="391"/>
    <cellStyle name="Good 3" xfId="392"/>
    <cellStyle name="Good 3 2" xfId="393"/>
    <cellStyle name="Good 4" xfId="394"/>
    <cellStyle name="Good 4 2" xfId="395"/>
    <cellStyle name="Good 5" xfId="396"/>
    <cellStyle name="Good 5 2" xfId="397"/>
    <cellStyle name="Good 6" xfId="398"/>
    <cellStyle name="Good 6 2" xfId="399"/>
    <cellStyle name="Header" xfId="56"/>
    <cellStyle name="Heading 1 2" xfId="30"/>
    <cellStyle name="Heading 1 2 2" xfId="400"/>
    <cellStyle name="Heading 1 3" xfId="401"/>
    <cellStyle name="Heading 1 4" xfId="402"/>
    <cellStyle name="Heading 1 5" xfId="403"/>
    <cellStyle name="Heading 1 6" xfId="404"/>
    <cellStyle name="Heading 2 2" xfId="31"/>
    <cellStyle name="Heading 2 2 2" xfId="405"/>
    <cellStyle name="Heading 2 3" xfId="406"/>
    <cellStyle name="Heading 2 4" xfId="407"/>
    <cellStyle name="Heading 2 5" xfId="408"/>
    <cellStyle name="Heading 2 6" xfId="409"/>
    <cellStyle name="Heading 3 2" xfId="32"/>
    <cellStyle name="Heading 3 2 2" xfId="410"/>
    <cellStyle name="Heading 3 3" xfId="411"/>
    <cellStyle name="Heading 3 4" xfId="412"/>
    <cellStyle name="Heading 3 5" xfId="413"/>
    <cellStyle name="Heading 3 6" xfId="414"/>
    <cellStyle name="Heading 4 2" xfId="33"/>
    <cellStyle name="Heading 4 2 2" xfId="415"/>
    <cellStyle name="Heading 4 3" xfId="416"/>
    <cellStyle name="Heading 4 4" xfId="417"/>
    <cellStyle name="Heading 4 5" xfId="418"/>
    <cellStyle name="Heading 4 6" xfId="419"/>
    <cellStyle name="Input 2" xfId="34"/>
    <cellStyle name="Input 2 2" xfId="420"/>
    <cellStyle name="Input 2 3" xfId="7533"/>
    <cellStyle name="Input 3" xfId="421"/>
    <cellStyle name="Input 4" xfId="422"/>
    <cellStyle name="Input 5" xfId="423"/>
    <cellStyle name="Input 6" xfId="424"/>
    <cellStyle name="Linked Cell 2" xfId="35"/>
    <cellStyle name="Linked Cell 2 2" xfId="425"/>
    <cellStyle name="Linked Cell 2 3" xfId="426"/>
    <cellStyle name="Linked Cell 3" xfId="427"/>
    <cellStyle name="Linked Cell 3 2" xfId="428"/>
    <cellStyle name="Linked Cell 4" xfId="429"/>
    <cellStyle name="Linked Cell 4 2" xfId="430"/>
    <cellStyle name="Linked Cell 5" xfId="431"/>
    <cellStyle name="Linked Cell 5 2" xfId="432"/>
    <cellStyle name="Linked Cell 6" xfId="433"/>
    <cellStyle name="Linked Cell 6 2" xfId="434"/>
    <cellStyle name="My Normal" xfId="435"/>
    <cellStyle name="Neutral 2" xfId="36"/>
    <cellStyle name="Neutral 2 2" xfId="436"/>
    <cellStyle name="Neutral 3" xfId="437"/>
    <cellStyle name="Neutral 4" xfId="438"/>
    <cellStyle name="Neutral 5" xfId="439"/>
    <cellStyle name="Neutral 6" xfId="440"/>
    <cellStyle name="Normal" xfId="0" builtinId="0"/>
    <cellStyle name="Normal 10" xfId="441"/>
    <cellStyle name="Normal 10 2" xfId="442"/>
    <cellStyle name="Normal 10 3" xfId="443"/>
    <cellStyle name="Normal 10 4" xfId="444"/>
    <cellStyle name="Normal 10 5" xfId="445"/>
    <cellStyle name="Normal 100" xfId="446"/>
    <cellStyle name="Normal 100 2" xfId="447"/>
    <cellStyle name="Normal 101" xfId="448"/>
    <cellStyle name="Normal 101 2" xfId="449"/>
    <cellStyle name="Normal 102" xfId="450"/>
    <cellStyle name="Normal 102 2" xfId="451"/>
    <cellStyle name="Normal 103" xfId="452"/>
    <cellStyle name="Normal 103 2" xfId="453"/>
    <cellStyle name="Normal 104" xfId="454"/>
    <cellStyle name="Normal 104 2" xfId="455"/>
    <cellStyle name="Normal 105" xfId="456"/>
    <cellStyle name="Normal 105 2" xfId="457"/>
    <cellStyle name="Normal 106" xfId="458"/>
    <cellStyle name="Normal 106 2" xfId="459"/>
    <cellStyle name="Normal 107" xfId="460"/>
    <cellStyle name="Normal 107 2" xfId="461"/>
    <cellStyle name="Normal 108" xfId="462"/>
    <cellStyle name="Normal 108 2" xfId="463"/>
    <cellStyle name="Normal 109" xfId="464"/>
    <cellStyle name="Normal 109 2" xfId="465"/>
    <cellStyle name="Normal 11" xfId="466"/>
    <cellStyle name="Normal 11 2" xfId="467"/>
    <cellStyle name="Normal 110" xfId="468"/>
    <cellStyle name="Normal 110 2" xfId="469"/>
    <cellStyle name="Normal 111" xfId="470"/>
    <cellStyle name="Normal 111 2" xfId="471"/>
    <cellStyle name="Normal 112" xfId="472"/>
    <cellStyle name="Normal 112 2" xfId="473"/>
    <cellStyle name="Normal 113" xfId="474"/>
    <cellStyle name="Normal 113 2" xfId="475"/>
    <cellStyle name="Normal 114" xfId="476"/>
    <cellStyle name="Normal 114 2" xfId="477"/>
    <cellStyle name="Normal 115" xfId="478"/>
    <cellStyle name="Normal 115 2" xfId="479"/>
    <cellStyle name="Normal 116" xfId="480"/>
    <cellStyle name="Normal 116 2" xfId="481"/>
    <cellStyle name="Normal 117" xfId="482"/>
    <cellStyle name="Normal 117 2" xfId="483"/>
    <cellStyle name="Normal 118" xfId="484"/>
    <cellStyle name="Normal 118 2" xfId="485"/>
    <cellStyle name="Normal 119" xfId="486"/>
    <cellStyle name="Normal 119 2" xfId="487"/>
    <cellStyle name="Normal 12" xfId="488"/>
    <cellStyle name="Normal 12 2" xfId="489"/>
    <cellStyle name="Normal 12 3" xfId="490"/>
    <cellStyle name="Normal 12 4" xfId="491"/>
    <cellStyle name="Normal 12 5" xfId="492"/>
    <cellStyle name="Normal 120" xfId="493"/>
    <cellStyle name="Normal 120 2" xfId="494"/>
    <cellStyle name="Normal 121" xfId="495"/>
    <cellStyle name="Normal 121 2" xfId="496"/>
    <cellStyle name="Normal 122" xfId="497"/>
    <cellStyle name="Normal 122 2" xfId="498"/>
    <cellStyle name="Normal 123" xfId="499"/>
    <cellStyle name="Normal 123 2" xfId="500"/>
    <cellStyle name="Normal 124" xfId="501"/>
    <cellStyle name="Normal 124 2" xfId="502"/>
    <cellStyle name="Normal 125" xfId="503"/>
    <cellStyle name="Normal 125 2" xfId="504"/>
    <cellStyle name="Normal 126" xfId="505"/>
    <cellStyle name="Normal 126 2" xfId="506"/>
    <cellStyle name="Normal 127" xfId="507"/>
    <cellStyle name="Normal 127 2" xfId="508"/>
    <cellStyle name="Normal 128" xfId="509"/>
    <cellStyle name="Normal 128 2" xfId="510"/>
    <cellStyle name="Normal 129" xfId="511"/>
    <cellStyle name="Normal 129 2" xfId="512"/>
    <cellStyle name="Normal 13" xfId="513"/>
    <cellStyle name="Normal 13 2" xfId="514"/>
    <cellStyle name="Normal 13 3" xfId="515"/>
    <cellStyle name="Normal 13 4" xfId="516"/>
    <cellStyle name="Normal 13 5" xfId="517"/>
    <cellStyle name="Normal 130" xfId="518"/>
    <cellStyle name="Normal 130 2" xfId="519"/>
    <cellStyle name="Normal 131" xfId="520"/>
    <cellStyle name="Normal 131 2" xfId="521"/>
    <cellStyle name="Normal 132" xfId="522"/>
    <cellStyle name="Normal 132 2" xfId="523"/>
    <cellStyle name="Normal 133" xfId="524"/>
    <cellStyle name="Normal 133 2" xfId="525"/>
    <cellStyle name="Normal 134" xfId="526"/>
    <cellStyle name="Normal 134 2" xfId="527"/>
    <cellStyle name="Normal 135" xfId="528"/>
    <cellStyle name="Normal 135 2" xfId="529"/>
    <cellStyle name="Normal 136" xfId="530"/>
    <cellStyle name="Normal 136 2" xfId="531"/>
    <cellStyle name="Normal 137" xfId="532"/>
    <cellStyle name="Normal 137 2" xfId="533"/>
    <cellStyle name="Normal 138" xfId="534"/>
    <cellStyle name="Normal 138 2" xfId="535"/>
    <cellStyle name="Normal 139" xfId="536"/>
    <cellStyle name="Normal 139 2" xfId="537"/>
    <cellStyle name="Normal 14" xfId="538"/>
    <cellStyle name="Normal 14 2" xfId="539"/>
    <cellStyle name="Normal 14 3" xfId="540"/>
    <cellStyle name="Normal 14 4" xfId="541"/>
    <cellStyle name="Normal 14 5" xfId="542"/>
    <cellStyle name="Normal 140" xfId="543"/>
    <cellStyle name="Normal 140 2" xfId="544"/>
    <cellStyle name="Normal 141" xfId="545"/>
    <cellStyle name="Normal 141 2" xfId="546"/>
    <cellStyle name="Normal 142" xfId="547"/>
    <cellStyle name="Normal 142 2" xfId="548"/>
    <cellStyle name="Normal 143" xfId="549"/>
    <cellStyle name="Normal 143 2" xfId="550"/>
    <cellStyle name="Normal 144" xfId="551"/>
    <cellStyle name="Normal 144 2" xfId="552"/>
    <cellStyle name="Normal 145" xfId="553"/>
    <cellStyle name="Normal 145 2" xfId="554"/>
    <cellStyle name="Normal 146" xfId="555"/>
    <cellStyle name="Normal 146 2" xfId="556"/>
    <cellStyle name="Normal 147" xfId="557"/>
    <cellStyle name="Normal 147 2" xfId="558"/>
    <cellStyle name="Normal 148" xfId="559"/>
    <cellStyle name="Normal 148 2" xfId="560"/>
    <cellStyle name="Normal 149" xfId="561"/>
    <cellStyle name="Normal 149 2" xfId="562"/>
    <cellStyle name="Normal 15" xfId="563"/>
    <cellStyle name="Normal 15 2" xfId="564"/>
    <cellStyle name="Normal 15 3" xfId="565"/>
    <cellStyle name="Normal 15 4" xfId="566"/>
    <cellStyle name="Normal 15 5" xfId="567"/>
    <cellStyle name="Normal 150" xfId="568"/>
    <cellStyle name="Normal 150 2" xfId="569"/>
    <cellStyle name="Normal 151" xfId="570"/>
    <cellStyle name="Normal 151 2" xfId="571"/>
    <cellStyle name="Normal 152" xfId="572"/>
    <cellStyle name="Normal 152 2" xfId="573"/>
    <cellStyle name="Normal 153" xfId="574"/>
    <cellStyle name="Normal 153 2" xfId="575"/>
    <cellStyle name="Normal 154" xfId="576"/>
    <cellStyle name="Normal 154 2" xfId="577"/>
    <cellStyle name="Normal 155" xfId="578"/>
    <cellStyle name="Normal 155 2" xfId="579"/>
    <cellStyle name="Normal 156" xfId="580"/>
    <cellStyle name="Normal 156 2" xfId="581"/>
    <cellStyle name="Normal 157" xfId="582"/>
    <cellStyle name="Normal 157 2" xfId="583"/>
    <cellStyle name="Normal 158" xfId="584"/>
    <cellStyle name="Normal 158 2" xfId="585"/>
    <cellStyle name="Normal 159" xfId="586"/>
    <cellStyle name="Normal 159 2" xfId="587"/>
    <cellStyle name="Normal 16" xfId="588"/>
    <cellStyle name="Normal 16 2" xfId="589"/>
    <cellStyle name="Normal 160" xfId="590"/>
    <cellStyle name="Normal 160 2" xfId="591"/>
    <cellStyle name="Normal 161" xfId="592"/>
    <cellStyle name="Normal 161 2" xfId="593"/>
    <cellStyle name="Normal 162" xfId="594"/>
    <cellStyle name="Normal 162 2" xfId="595"/>
    <cellStyle name="Normal 163" xfId="596"/>
    <cellStyle name="Normal 163 2" xfId="597"/>
    <cellStyle name="Normal 164" xfId="598"/>
    <cellStyle name="Normal 164 2" xfId="599"/>
    <cellStyle name="Normal 165" xfId="600"/>
    <cellStyle name="Normal 165 2" xfId="601"/>
    <cellStyle name="Normal 166" xfId="602"/>
    <cellStyle name="Normal 166 2" xfId="603"/>
    <cellStyle name="Normal 167" xfId="604"/>
    <cellStyle name="Normal 167 2" xfId="605"/>
    <cellStyle name="Normal 168" xfId="606"/>
    <cellStyle name="Normal 168 2" xfId="607"/>
    <cellStyle name="Normal 169" xfId="608"/>
    <cellStyle name="Normal 169 2" xfId="609"/>
    <cellStyle name="Normal 17" xfId="610"/>
    <cellStyle name="Normal 17 2" xfId="611"/>
    <cellStyle name="Normal 170" xfId="612"/>
    <cellStyle name="Normal 170 2" xfId="613"/>
    <cellStyle name="Normal 171" xfId="614"/>
    <cellStyle name="Normal 171 2" xfId="615"/>
    <cellStyle name="Normal 172" xfId="616"/>
    <cellStyle name="Normal 172 2" xfId="617"/>
    <cellStyle name="Normal 173" xfId="618"/>
    <cellStyle name="Normal 173 2" xfId="619"/>
    <cellStyle name="Normal 174" xfId="620"/>
    <cellStyle name="Normal 174 2" xfId="621"/>
    <cellStyle name="Normal 175" xfId="622"/>
    <cellStyle name="Normal 175 2" xfId="623"/>
    <cellStyle name="Normal 176" xfId="624"/>
    <cellStyle name="Normal 176 2" xfId="625"/>
    <cellStyle name="Normal 177" xfId="626"/>
    <cellStyle name="Normal 177 2" xfId="627"/>
    <cellStyle name="Normal 178" xfId="628"/>
    <cellStyle name="Normal 178 2" xfId="629"/>
    <cellStyle name="Normal 179" xfId="630"/>
    <cellStyle name="Normal 179 2" xfId="631"/>
    <cellStyle name="Normal 18" xfId="632"/>
    <cellStyle name="Normal 18 2" xfId="633"/>
    <cellStyle name="Normal 18 3" xfId="634"/>
    <cellStyle name="Normal 18 4" xfId="635"/>
    <cellStyle name="Normal 18 5" xfId="636"/>
    <cellStyle name="Normal 180" xfId="637"/>
    <cellStyle name="Normal 180 2" xfId="638"/>
    <cellStyle name="Normal 181" xfId="639"/>
    <cellStyle name="Normal 181 2" xfId="640"/>
    <cellStyle name="Normal 182" xfId="641"/>
    <cellStyle name="Normal 182 2" xfId="642"/>
    <cellStyle name="Normal 183" xfId="643"/>
    <cellStyle name="Normal 183 2" xfId="644"/>
    <cellStyle name="Normal 184" xfId="645"/>
    <cellStyle name="Normal 184 2" xfId="646"/>
    <cellStyle name="Normal 185" xfId="647"/>
    <cellStyle name="Normal 185 2" xfId="648"/>
    <cellStyle name="Normal 186" xfId="649"/>
    <cellStyle name="Normal 186 2" xfId="650"/>
    <cellStyle name="Normal 187" xfId="651"/>
    <cellStyle name="Normal 187 2" xfId="652"/>
    <cellStyle name="Normal 188" xfId="653"/>
    <cellStyle name="Normal 188 2" xfId="654"/>
    <cellStyle name="Normal 189" xfId="655"/>
    <cellStyle name="Normal 189 2" xfId="656"/>
    <cellStyle name="Normal 19" xfId="657"/>
    <cellStyle name="Normal 19 2" xfId="658"/>
    <cellStyle name="Normal 190" xfId="659"/>
    <cellStyle name="Normal 190 2" xfId="660"/>
    <cellStyle name="Normal 191" xfId="661"/>
    <cellStyle name="Normal 191 2" xfId="662"/>
    <cellStyle name="Normal 192" xfId="663"/>
    <cellStyle name="Normal 192 2" xfId="664"/>
    <cellStyle name="Normal 193" xfId="665"/>
    <cellStyle name="Normal 193 2" xfId="666"/>
    <cellStyle name="Normal 194" xfId="667"/>
    <cellStyle name="Normal 194 2" xfId="668"/>
    <cellStyle name="Normal 195" xfId="669"/>
    <cellStyle name="Normal 195 2" xfId="670"/>
    <cellStyle name="Normal 196" xfId="671"/>
    <cellStyle name="Normal 196 2" xfId="672"/>
    <cellStyle name="Normal 197" xfId="673"/>
    <cellStyle name="Normal 197 2" xfId="674"/>
    <cellStyle name="Normal 198" xfId="675"/>
    <cellStyle name="Normal 198 2" xfId="676"/>
    <cellStyle name="Normal 199" xfId="677"/>
    <cellStyle name="Normal 199 2" xfId="678"/>
    <cellStyle name="Normal 2" xfId="37"/>
    <cellStyle name="Normal 2 10" xfId="2173"/>
    <cellStyle name="Normal 2 10 2" xfId="2174"/>
    <cellStyle name="Normal 2 10 2 2" xfId="2175"/>
    <cellStyle name="Normal 2 10 2 2 2" xfId="2176"/>
    <cellStyle name="Normal 2 10 2 2 2 2" xfId="2177"/>
    <cellStyle name="Normal 2 10 2 2 2 2 2" xfId="2178"/>
    <cellStyle name="Normal 2 10 2 2 2 3" xfId="2179"/>
    <cellStyle name="Normal 2 10 2 2 2 3 2" xfId="2180"/>
    <cellStyle name="Normal 2 10 2 2 2 4" xfId="2181"/>
    <cellStyle name="Normal 2 10 2 2 2 4 2" xfId="2182"/>
    <cellStyle name="Normal 2 10 2 2 2 5" xfId="2183"/>
    <cellStyle name="Normal 2 10 2 2 3" xfId="2184"/>
    <cellStyle name="Normal 2 10 2 2 3 2" xfId="2185"/>
    <cellStyle name="Normal 2 10 2 2 4" xfId="2186"/>
    <cellStyle name="Normal 2 10 2 2 4 2" xfId="2187"/>
    <cellStyle name="Normal 2 10 2 2 5" xfId="2188"/>
    <cellStyle name="Normal 2 10 2 2 5 2" xfId="2189"/>
    <cellStyle name="Normal 2 10 2 2 6" xfId="2190"/>
    <cellStyle name="Normal 2 10 2 3" xfId="2191"/>
    <cellStyle name="Normal 2 10 2 3 2" xfId="2192"/>
    <cellStyle name="Normal 2 10 2 3 2 2" xfId="2193"/>
    <cellStyle name="Normal 2 10 2 3 3" xfId="2194"/>
    <cellStyle name="Normal 2 10 2 3 3 2" xfId="2195"/>
    <cellStyle name="Normal 2 10 2 3 4" xfId="2196"/>
    <cellStyle name="Normal 2 10 2 3 4 2" xfId="2197"/>
    <cellStyle name="Normal 2 10 2 3 5" xfId="2198"/>
    <cellStyle name="Normal 2 10 2 4" xfId="2199"/>
    <cellStyle name="Normal 2 10 2 4 2" xfId="2200"/>
    <cellStyle name="Normal 2 10 2 5" xfId="2201"/>
    <cellStyle name="Normal 2 10 2 5 2" xfId="2202"/>
    <cellStyle name="Normal 2 10 2 6" xfId="2203"/>
    <cellStyle name="Normal 2 10 2 6 2" xfId="2204"/>
    <cellStyle name="Normal 2 10 2 7" xfId="2205"/>
    <cellStyle name="Normal 2 10 3" xfId="2206"/>
    <cellStyle name="Normal 2 10 3 2" xfId="2207"/>
    <cellStyle name="Normal 2 10 3 2 2" xfId="2208"/>
    <cellStyle name="Normal 2 10 3 2 2 2" xfId="2209"/>
    <cellStyle name="Normal 2 10 3 2 3" xfId="2210"/>
    <cellStyle name="Normal 2 10 3 2 3 2" xfId="2211"/>
    <cellStyle name="Normal 2 10 3 2 4" xfId="2212"/>
    <cellStyle name="Normal 2 10 3 2 4 2" xfId="2213"/>
    <cellStyle name="Normal 2 10 3 2 5" xfId="2214"/>
    <cellStyle name="Normal 2 10 3 3" xfId="2215"/>
    <cellStyle name="Normal 2 10 3 3 2" xfId="2216"/>
    <cellStyle name="Normal 2 10 3 4" xfId="2217"/>
    <cellStyle name="Normal 2 10 3 4 2" xfId="2218"/>
    <cellStyle name="Normal 2 10 3 5" xfId="2219"/>
    <cellStyle name="Normal 2 10 3 5 2" xfId="2220"/>
    <cellStyle name="Normal 2 10 3 6" xfId="2221"/>
    <cellStyle name="Normal 2 10 4" xfId="2222"/>
    <cellStyle name="Normal 2 10 4 2" xfId="2223"/>
    <cellStyle name="Normal 2 10 4 2 2" xfId="2224"/>
    <cellStyle name="Normal 2 10 4 3" xfId="2225"/>
    <cellStyle name="Normal 2 10 4 3 2" xfId="2226"/>
    <cellStyle name="Normal 2 10 4 4" xfId="2227"/>
    <cellStyle name="Normal 2 10 4 4 2" xfId="2228"/>
    <cellStyle name="Normal 2 10 4 5" xfId="2229"/>
    <cellStyle name="Normal 2 10 5" xfId="2230"/>
    <cellStyle name="Normal 2 10 5 2" xfId="2231"/>
    <cellStyle name="Normal 2 10 6" xfId="2232"/>
    <cellStyle name="Normal 2 10 6 2" xfId="2233"/>
    <cellStyle name="Normal 2 10 7" xfId="2234"/>
    <cellStyle name="Normal 2 10 7 2" xfId="2235"/>
    <cellStyle name="Normal 2 10 8" xfId="2236"/>
    <cellStyle name="Normal 2 11" xfId="2237"/>
    <cellStyle name="Normal 2 11 2" xfId="2238"/>
    <cellStyle name="Normal 2 11 2 2" xfId="2239"/>
    <cellStyle name="Normal 2 11 2 2 2" xfId="2240"/>
    <cellStyle name="Normal 2 11 2 2 2 2" xfId="2241"/>
    <cellStyle name="Normal 2 11 2 2 2 2 2" xfId="2242"/>
    <cellStyle name="Normal 2 11 2 2 2 3" xfId="2243"/>
    <cellStyle name="Normal 2 11 2 2 2 3 2" xfId="2244"/>
    <cellStyle name="Normal 2 11 2 2 2 4" xfId="2245"/>
    <cellStyle name="Normal 2 11 2 2 2 4 2" xfId="2246"/>
    <cellStyle name="Normal 2 11 2 2 2 5" xfId="2247"/>
    <cellStyle name="Normal 2 11 2 2 3" xfId="2248"/>
    <cellStyle name="Normal 2 11 2 2 3 2" xfId="2249"/>
    <cellStyle name="Normal 2 11 2 2 4" xfId="2250"/>
    <cellStyle name="Normal 2 11 2 2 4 2" xfId="2251"/>
    <cellStyle name="Normal 2 11 2 2 5" xfId="2252"/>
    <cellStyle name="Normal 2 11 2 2 5 2" xfId="2253"/>
    <cellStyle name="Normal 2 11 2 2 6" xfId="2254"/>
    <cellStyle name="Normal 2 11 2 3" xfId="2255"/>
    <cellStyle name="Normal 2 11 2 3 2" xfId="2256"/>
    <cellStyle name="Normal 2 11 2 3 2 2" xfId="2257"/>
    <cellStyle name="Normal 2 11 2 3 3" xfId="2258"/>
    <cellStyle name="Normal 2 11 2 3 3 2" xfId="2259"/>
    <cellStyle name="Normal 2 11 2 3 4" xfId="2260"/>
    <cellStyle name="Normal 2 11 2 3 4 2" xfId="2261"/>
    <cellStyle name="Normal 2 11 2 3 5" xfId="2262"/>
    <cellStyle name="Normal 2 11 2 4" xfId="2263"/>
    <cellStyle name="Normal 2 11 2 4 2" xfId="2264"/>
    <cellStyle name="Normal 2 11 2 5" xfId="2265"/>
    <cellStyle name="Normal 2 11 2 5 2" xfId="2266"/>
    <cellStyle name="Normal 2 11 2 6" xfId="2267"/>
    <cellStyle name="Normal 2 11 2 6 2" xfId="2268"/>
    <cellStyle name="Normal 2 11 2 7" xfId="2269"/>
    <cellStyle name="Normal 2 11 3" xfId="2270"/>
    <cellStyle name="Normal 2 11 3 2" xfId="2271"/>
    <cellStyle name="Normal 2 11 3 2 2" xfId="2272"/>
    <cellStyle name="Normal 2 11 3 2 2 2" xfId="2273"/>
    <cellStyle name="Normal 2 11 3 2 3" xfId="2274"/>
    <cellStyle name="Normal 2 11 3 2 3 2" xfId="2275"/>
    <cellStyle name="Normal 2 11 3 2 4" xfId="2276"/>
    <cellStyle name="Normal 2 11 3 2 4 2" xfId="2277"/>
    <cellStyle name="Normal 2 11 3 2 5" xfId="2278"/>
    <cellStyle name="Normal 2 11 3 3" xfId="2279"/>
    <cellStyle name="Normal 2 11 3 3 2" xfId="2280"/>
    <cellStyle name="Normal 2 11 3 4" xfId="2281"/>
    <cellStyle name="Normal 2 11 3 4 2" xfId="2282"/>
    <cellStyle name="Normal 2 11 3 5" xfId="2283"/>
    <cellStyle name="Normal 2 11 3 5 2" xfId="2284"/>
    <cellStyle name="Normal 2 11 3 6" xfId="2285"/>
    <cellStyle name="Normal 2 11 4" xfId="2286"/>
    <cellStyle name="Normal 2 11 4 2" xfId="2287"/>
    <cellStyle name="Normal 2 11 4 2 2" xfId="2288"/>
    <cellStyle name="Normal 2 11 4 3" xfId="2289"/>
    <cellStyle name="Normal 2 11 4 3 2" xfId="2290"/>
    <cellStyle name="Normal 2 11 4 4" xfId="2291"/>
    <cellStyle name="Normal 2 11 4 4 2" xfId="2292"/>
    <cellStyle name="Normal 2 11 4 5" xfId="2293"/>
    <cellStyle name="Normal 2 11 5" xfId="2294"/>
    <cellStyle name="Normal 2 11 5 2" xfId="2295"/>
    <cellStyle name="Normal 2 11 6" xfId="2296"/>
    <cellStyle name="Normal 2 11 6 2" xfId="2297"/>
    <cellStyle name="Normal 2 11 7" xfId="2298"/>
    <cellStyle name="Normal 2 11 7 2" xfId="2299"/>
    <cellStyle name="Normal 2 11 8" xfId="2300"/>
    <cellStyle name="Normal 2 12" xfId="2301"/>
    <cellStyle name="Normal 2 12 2" xfId="2302"/>
    <cellStyle name="Normal 2 12 2 2" xfId="2303"/>
    <cellStyle name="Normal 2 12 2 2 2" xfId="2304"/>
    <cellStyle name="Normal 2 12 2 2 2 2" xfId="2305"/>
    <cellStyle name="Normal 2 12 2 2 2 2 2" xfId="2306"/>
    <cellStyle name="Normal 2 12 2 2 2 3" xfId="2307"/>
    <cellStyle name="Normal 2 12 2 2 2 3 2" xfId="2308"/>
    <cellStyle name="Normal 2 12 2 2 2 4" xfId="2309"/>
    <cellStyle name="Normal 2 12 2 2 2 4 2" xfId="2310"/>
    <cellStyle name="Normal 2 12 2 2 2 5" xfId="2311"/>
    <cellStyle name="Normal 2 12 2 2 3" xfId="2312"/>
    <cellStyle name="Normal 2 12 2 2 3 2" xfId="2313"/>
    <cellStyle name="Normal 2 12 2 2 4" xfId="2314"/>
    <cellStyle name="Normal 2 12 2 2 4 2" xfId="2315"/>
    <cellStyle name="Normal 2 12 2 2 5" xfId="2316"/>
    <cellStyle name="Normal 2 12 2 2 5 2" xfId="2317"/>
    <cellStyle name="Normal 2 12 2 2 6" xfId="2318"/>
    <cellStyle name="Normal 2 12 2 3" xfId="2319"/>
    <cellStyle name="Normal 2 12 2 3 2" xfId="2320"/>
    <cellStyle name="Normal 2 12 2 3 2 2" xfId="2321"/>
    <cellStyle name="Normal 2 12 2 3 3" xfId="2322"/>
    <cellStyle name="Normal 2 12 2 3 3 2" xfId="2323"/>
    <cellStyle name="Normal 2 12 2 3 4" xfId="2324"/>
    <cellStyle name="Normal 2 12 2 3 4 2" xfId="2325"/>
    <cellStyle name="Normal 2 12 2 3 5" xfId="2326"/>
    <cellStyle name="Normal 2 12 2 4" xfId="2327"/>
    <cellStyle name="Normal 2 12 2 4 2" xfId="2328"/>
    <cellStyle name="Normal 2 12 2 5" xfId="2329"/>
    <cellStyle name="Normal 2 12 2 5 2" xfId="2330"/>
    <cellStyle name="Normal 2 12 2 6" xfId="2331"/>
    <cellStyle name="Normal 2 12 2 6 2" xfId="2332"/>
    <cellStyle name="Normal 2 12 2 7" xfId="2333"/>
    <cellStyle name="Normal 2 12 3" xfId="2334"/>
    <cellStyle name="Normal 2 12 3 2" xfId="2335"/>
    <cellStyle name="Normal 2 12 3 2 2" xfId="2336"/>
    <cellStyle name="Normal 2 12 3 2 2 2" xfId="2337"/>
    <cellStyle name="Normal 2 12 3 2 3" xfId="2338"/>
    <cellStyle name="Normal 2 12 3 2 3 2" xfId="2339"/>
    <cellStyle name="Normal 2 12 3 2 4" xfId="2340"/>
    <cellStyle name="Normal 2 12 3 2 4 2" xfId="2341"/>
    <cellStyle name="Normal 2 12 3 2 5" xfId="2342"/>
    <cellStyle name="Normal 2 12 3 3" xfId="2343"/>
    <cellStyle name="Normal 2 12 3 3 2" xfId="2344"/>
    <cellStyle name="Normal 2 12 3 4" xfId="2345"/>
    <cellStyle name="Normal 2 12 3 4 2" xfId="2346"/>
    <cellStyle name="Normal 2 12 3 5" xfId="2347"/>
    <cellStyle name="Normal 2 12 3 5 2" xfId="2348"/>
    <cellStyle name="Normal 2 12 3 6" xfId="2349"/>
    <cellStyle name="Normal 2 12 4" xfId="2350"/>
    <cellStyle name="Normal 2 12 4 2" xfId="2351"/>
    <cellStyle name="Normal 2 12 4 2 2" xfId="2352"/>
    <cellStyle name="Normal 2 12 4 3" xfId="2353"/>
    <cellStyle name="Normal 2 12 4 3 2" xfId="2354"/>
    <cellStyle name="Normal 2 12 4 4" xfId="2355"/>
    <cellStyle name="Normal 2 12 4 4 2" xfId="2356"/>
    <cellStyle name="Normal 2 12 4 5" xfId="2357"/>
    <cellStyle name="Normal 2 12 5" xfId="2358"/>
    <cellStyle name="Normal 2 12 5 2" xfId="2359"/>
    <cellStyle name="Normal 2 12 6" xfId="2360"/>
    <cellStyle name="Normal 2 12 6 2" xfId="2361"/>
    <cellStyle name="Normal 2 12 7" xfId="2362"/>
    <cellStyle name="Normal 2 12 7 2" xfId="2363"/>
    <cellStyle name="Normal 2 12 8" xfId="2364"/>
    <cellStyle name="Normal 2 13" xfId="2365"/>
    <cellStyle name="Normal 2 13 2" xfId="2366"/>
    <cellStyle name="Normal 2 13 2 2" xfId="2367"/>
    <cellStyle name="Normal 2 13 2 2 2" xfId="2368"/>
    <cellStyle name="Normal 2 13 2 2 2 2" xfId="2369"/>
    <cellStyle name="Normal 2 13 2 2 2 2 2" xfId="2370"/>
    <cellStyle name="Normal 2 13 2 2 2 3" xfId="2371"/>
    <cellStyle name="Normal 2 13 2 2 2 3 2" xfId="2372"/>
    <cellStyle name="Normal 2 13 2 2 2 4" xfId="2373"/>
    <cellStyle name="Normal 2 13 2 2 2 4 2" xfId="2374"/>
    <cellStyle name="Normal 2 13 2 2 2 5" xfId="2375"/>
    <cellStyle name="Normal 2 13 2 2 3" xfId="2376"/>
    <cellStyle name="Normal 2 13 2 2 3 2" xfId="2377"/>
    <cellStyle name="Normal 2 13 2 2 4" xfId="2378"/>
    <cellStyle name="Normal 2 13 2 2 4 2" xfId="2379"/>
    <cellStyle name="Normal 2 13 2 2 5" xfId="2380"/>
    <cellStyle name="Normal 2 13 2 2 5 2" xfId="2381"/>
    <cellStyle name="Normal 2 13 2 2 6" xfId="2382"/>
    <cellStyle name="Normal 2 13 2 3" xfId="2383"/>
    <cellStyle name="Normal 2 13 2 3 2" xfId="2384"/>
    <cellStyle name="Normal 2 13 2 3 2 2" xfId="2385"/>
    <cellStyle name="Normal 2 13 2 3 3" xfId="2386"/>
    <cellStyle name="Normal 2 13 2 3 3 2" xfId="2387"/>
    <cellStyle name="Normal 2 13 2 3 4" xfId="2388"/>
    <cellStyle name="Normal 2 13 2 3 4 2" xfId="2389"/>
    <cellStyle name="Normal 2 13 2 3 5" xfId="2390"/>
    <cellStyle name="Normal 2 13 2 4" xfId="2391"/>
    <cellStyle name="Normal 2 13 2 4 2" xfId="2392"/>
    <cellStyle name="Normal 2 13 2 5" xfId="2393"/>
    <cellStyle name="Normal 2 13 2 5 2" xfId="2394"/>
    <cellStyle name="Normal 2 13 2 6" xfId="2395"/>
    <cellStyle name="Normal 2 13 2 6 2" xfId="2396"/>
    <cellStyle name="Normal 2 13 2 7" xfId="2397"/>
    <cellStyle name="Normal 2 13 3" xfId="2398"/>
    <cellStyle name="Normal 2 13 3 2" xfId="2399"/>
    <cellStyle name="Normal 2 13 3 2 2" xfId="2400"/>
    <cellStyle name="Normal 2 13 3 2 2 2" xfId="2401"/>
    <cellStyle name="Normal 2 13 3 2 3" xfId="2402"/>
    <cellStyle name="Normal 2 13 3 2 3 2" xfId="2403"/>
    <cellStyle name="Normal 2 13 3 2 4" xfId="2404"/>
    <cellStyle name="Normal 2 13 3 2 4 2" xfId="2405"/>
    <cellStyle name="Normal 2 13 3 2 5" xfId="2406"/>
    <cellStyle name="Normal 2 13 3 3" xfId="2407"/>
    <cellStyle name="Normal 2 13 3 3 2" xfId="2408"/>
    <cellStyle name="Normal 2 13 3 4" xfId="2409"/>
    <cellStyle name="Normal 2 13 3 4 2" xfId="2410"/>
    <cellStyle name="Normal 2 13 3 5" xfId="2411"/>
    <cellStyle name="Normal 2 13 3 5 2" xfId="2412"/>
    <cellStyle name="Normal 2 13 3 6" xfId="2413"/>
    <cellStyle name="Normal 2 13 4" xfId="2414"/>
    <cellStyle name="Normal 2 13 4 2" xfId="2415"/>
    <cellStyle name="Normal 2 13 4 2 2" xfId="2416"/>
    <cellStyle name="Normal 2 13 4 3" xfId="2417"/>
    <cellStyle name="Normal 2 13 4 3 2" xfId="2418"/>
    <cellStyle name="Normal 2 13 4 4" xfId="2419"/>
    <cellStyle name="Normal 2 13 4 4 2" xfId="2420"/>
    <cellStyle name="Normal 2 13 4 5" xfId="2421"/>
    <cellStyle name="Normal 2 13 5" xfId="2422"/>
    <cellStyle name="Normal 2 13 5 2" xfId="2423"/>
    <cellStyle name="Normal 2 13 6" xfId="2424"/>
    <cellStyle name="Normal 2 13 6 2" xfId="2425"/>
    <cellStyle name="Normal 2 13 7" xfId="2426"/>
    <cellStyle name="Normal 2 13 7 2" xfId="2427"/>
    <cellStyle name="Normal 2 13 8" xfId="2428"/>
    <cellStyle name="Normal 2 14" xfId="2429"/>
    <cellStyle name="Normal 2 14 2" xfId="2430"/>
    <cellStyle name="Normal 2 14 2 2" xfId="2431"/>
    <cellStyle name="Normal 2 14 2 2 2" xfId="2432"/>
    <cellStyle name="Normal 2 14 2 2 2 2" xfId="2433"/>
    <cellStyle name="Normal 2 14 2 2 3" xfId="2434"/>
    <cellStyle name="Normal 2 14 2 2 3 2" xfId="2435"/>
    <cellStyle name="Normal 2 14 2 2 4" xfId="2436"/>
    <cellStyle name="Normal 2 14 2 2 4 2" xfId="2437"/>
    <cellStyle name="Normal 2 14 2 2 5" xfId="2438"/>
    <cellStyle name="Normal 2 14 2 3" xfId="2439"/>
    <cellStyle name="Normal 2 14 2 3 2" xfId="2440"/>
    <cellStyle name="Normal 2 14 2 4" xfId="2441"/>
    <cellStyle name="Normal 2 14 2 4 2" xfId="2442"/>
    <cellStyle name="Normal 2 14 2 5" xfId="2443"/>
    <cellStyle name="Normal 2 14 2 5 2" xfId="2444"/>
    <cellStyle name="Normal 2 14 2 6" xfId="2445"/>
    <cellStyle name="Normal 2 14 3" xfId="2446"/>
    <cellStyle name="Normal 2 14 3 2" xfId="2447"/>
    <cellStyle name="Normal 2 14 3 2 2" xfId="2448"/>
    <cellStyle name="Normal 2 14 3 3" xfId="2449"/>
    <cellStyle name="Normal 2 14 3 3 2" xfId="2450"/>
    <cellStyle name="Normal 2 14 3 4" xfId="2451"/>
    <cellStyle name="Normal 2 14 3 4 2" xfId="2452"/>
    <cellStyle name="Normal 2 14 3 5" xfId="2453"/>
    <cellStyle name="Normal 2 14 4" xfId="2454"/>
    <cellStyle name="Normal 2 14 4 2" xfId="2455"/>
    <cellStyle name="Normal 2 14 5" xfId="2456"/>
    <cellStyle name="Normal 2 14 5 2" xfId="2457"/>
    <cellStyle name="Normal 2 14 6" xfId="2458"/>
    <cellStyle name="Normal 2 14 6 2" xfId="2459"/>
    <cellStyle name="Normal 2 14 7" xfId="2460"/>
    <cellStyle name="Normal 2 15" xfId="2461"/>
    <cellStyle name="Normal 2 15 2" xfId="2462"/>
    <cellStyle name="Normal 2 15 2 2" xfId="2463"/>
    <cellStyle name="Normal 2 15 2 2 2" xfId="2464"/>
    <cellStyle name="Normal 2 15 2 3" xfId="2465"/>
    <cellStyle name="Normal 2 15 2 3 2" xfId="2466"/>
    <cellStyle name="Normal 2 15 2 4" xfId="2467"/>
    <cellStyle name="Normal 2 15 2 4 2" xfId="2468"/>
    <cellStyle name="Normal 2 15 2 5" xfId="2469"/>
    <cellStyle name="Normal 2 15 3" xfId="2470"/>
    <cellStyle name="Normal 2 15 3 2" xfId="2471"/>
    <cellStyle name="Normal 2 15 4" xfId="2472"/>
    <cellStyle name="Normal 2 15 4 2" xfId="2473"/>
    <cellStyle name="Normal 2 15 5" xfId="2474"/>
    <cellStyle name="Normal 2 15 5 2" xfId="2475"/>
    <cellStyle name="Normal 2 15 6" xfId="2476"/>
    <cellStyle name="Normal 2 16" xfId="2477"/>
    <cellStyle name="Normal 2 16 2" xfId="2478"/>
    <cellStyle name="Normal 2 16 2 2" xfId="2479"/>
    <cellStyle name="Normal 2 16 2 2 2" xfId="2480"/>
    <cellStyle name="Normal 2 16 2 3" xfId="2481"/>
    <cellStyle name="Normal 2 16 2 3 2" xfId="2482"/>
    <cellStyle name="Normal 2 16 2 4" xfId="2483"/>
    <cellStyle name="Normal 2 16 2 4 2" xfId="2484"/>
    <cellStyle name="Normal 2 16 2 5" xfId="2485"/>
    <cellStyle name="Normal 2 16 3" xfId="2486"/>
    <cellStyle name="Normal 2 16 3 2" xfId="2487"/>
    <cellStyle name="Normal 2 16 4" xfId="2488"/>
    <cellStyle name="Normal 2 16 4 2" xfId="2489"/>
    <cellStyle name="Normal 2 16 5" xfId="2490"/>
    <cellStyle name="Normal 2 16 5 2" xfId="2491"/>
    <cellStyle name="Normal 2 16 6" xfId="2492"/>
    <cellStyle name="Normal 2 17" xfId="2493"/>
    <cellStyle name="Normal 2 17 2" xfId="2494"/>
    <cellStyle name="Normal 2 17 2 2" xfId="2495"/>
    <cellStyle name="Normal 2 17 2 2 2" xfId="2496"/>
    <cellStyle name="Normal 2 17 2 3" xfId="2497"/>
    <cellStyle name="Normal 2 17 2 3 2" xfId="2498"/>
    <cellStyle name="Normal 2 17 2 4" xfId="2499"/>
    <cellStyle name="Normal 2 17 2 4 2" xfId="2500"/>
    <cellStyle name="Normal 2 17 2 5" xfId="2501"/>
    <cellStyle name="Normal 2 17 3" xfId="2502"/>
    <cellStyle name="Normal 2 17 3 2" xfId="2503"/>
    <cellStyle name="Normal 2 17 4" xfId="2504"/>
    <cellStyle name="Normal 2 17 4 2" xfId="2505"/>
    <cellStyle name="Normal 2 17 5" xfId="2506"/>
    <cellStyle name="Normal 2 17 5 2" xfId="2507"/>
    <cellStyle name="Normal 2 17 6" xfId="2508"/>
    <cellStyle name="Normal 2 18" xfId="2509"/>
    <cellStyle name="Normal 2 18 2" xfId="2510"/>
    <cellStyle name="Normal 2 18 2 2" xfId="2511"/>
    <cellStyle name="Normal 2 18 3" xfId="2512"/>
    <cellStyle name="Normal 2 18 3 2" xfId="2513"/>
    <cellStyle name="Normal 2 18 4" xfId="2514"/>
    <cellStyle name="Normal 2 18 4 2" xfId="2515"/>
    <cellStyle name="Normal 2 18 5" xfId="2516"/>
    <cellStyle name="Normal 2 19" xfId="2517"/>
    <cellStyle name="Normal 2 19 2" xfId="2518"/>
    <cellStyle name="Normal 2 2" xfId="679"/>
    <cellStyle name="Normal 2 2 2" xfId="680"/>
    <cellStyle name="Normal 2 2 2 2" xfId="681"/>
    <cellStyle name="Normal 2 2 2 50" xfId="682"/>
    <cellStyle name="Normal 2 2 3" xfId="683"/>
    <cellStyle name="Normal 2 2 4" xfId="684"/>
    <cellStyle name="Normal 2 2 5" xfId="685"/>
    <cellStyle name="Normal 2 2 6" xfId="686"/>
    <cellStyle name="Normal 2 2 76" xfId="687"/>
    <cellStyle name="Normal 2 20" xfId="2519"/>
    <cellStyle name="Normal 2 20 2" xfId="2520"/>
    <cellStyle name="Normal 2 21" xfId="2521"/>
    <cellStyle name="Normal 2 21 2" xfId="2522"/>
    <cellStyle name="Normal 2 22" xfId="2523"/>
    <cellStyle name="Normal 2 22 2" xfId="2524"/>
    <cellStyle name="Normal 2 23" xfId="2525"/>
    <cellStyle name="Normal 2 23 2" xfId="2526"/>
    <cellStyle name="Normal 2 24" xfId="2527"/>
    <cellStyle name="Normal 2 25" xfId="2528"/>
    <cellStyle name="Normal 2 26" xfId="2529"/>
    <cellStyle name="Normal 2 27" xfId="2530"/>
    <cellStyle name="Normal 2 28" xfId="2531"/>
    <cellStyle name="Normal 2 3" xfId="688"/>
    <cellStyle name="Normal 2 3 10" xfId="2532"/>
    <cellStyle name="Normal 2 3 11" xfId="2533"/>
    <cellStyle name="Normal 2 3 12" xfId="2534"/>
    <cellStyle name="Normal 2 3 2" xfId="689"/>
    <cellStyle name="Normal 2 3 2 2" xfId="2535"/>
    <cellStyle name="Normal 2 3 2 2 2" xfId="2536"/>
    <cellStyle name="Normal 2 3 2 2 2 2" xfId="2537"/>
    <cellStyle name="Normal 2 3 2 2 2 2 2" xfId="2538"/>
    <cellStyle name="Normal 2 3 2 2 2 2 2 2" xfId="2539"/>
    <cellStyle name="Normal 2 3 2 2 2 2 3" xfId="2540"/>
    <cellStyle name="Normal 2 3 2 2 2 2 3 2" xfId="2541"/>
    <cellStyle name="Normal 2 3 2 2 2 2 4" xfId="2542"/>
    <cellStyle name="Normal 2 3 2 2 2 2 4 2" xfId="2543"/>
    <cellStyle name="Normal 2 3 2 2 2 2 5" xfId="2544"/>
    <cellStyle name="Normal 2 3 2 2 2 3" xfId="2545"/>
    <cellStyle name="Normal 2 3 2 2 2 3 2" xfId="2546"/>
    <cellStyle name="Normal 2 3 2 2 2 4" xfId="2547"/>
    <cellStyle name="Normal 2 3 2 2 2 4 2" xfId="2548"/>
    <cellStyle name="Normal 2 3 2 2 2 5" xfId="2549"/>
    <cellStyle name="Normal 2 3 2 2 2 5 2" xfId="2550"/>
    <cellStyle name="Normal 2 3 2 2 2 6" xfId="2551"/>
    <cellStyle name="Normal 2 3 2 2 3" xfId="2552"/>
    <cellStyle name="Normal 2 3 2 2 3 2" xfId="2553"/>
    <cellStyle name="Normal 2 3 2 2 3 2 2" xfId="2554"/>
    <cellStyle name="Normal 2 3 2 2 3 3" xfId="2555"/>
    <cellStyle name="Normal 2 3 2 2 3 3 2" xfId="2556"/>
    <cellStyle name="Normal 2 3 2 2 3 4" xfId="2557"/>
    <cellStyle name="Normal 2 3 2 2 3 4 2" xfId="2558"/>
    <cellStyle name="Normal 2 3 2 2 3 5" xfId="2559"/>
    <cellStyle name="Normal 2 3 2 2 4" xfId="2560"/>
    <cellStyle name="Normal 2 3 2 2 4 2" xfId="2561"/>
    <cellStyle name="Normal 2 3 2 2 5" xfId="2562"/>
    <cellStyle name="Normal 2 3 2 2 5 2" xfId="2563"/>
    <cellStyle name="Normal 2 3 2 2 6" xfId="2564"/>
    <cellStyle name="Normal 2 3 2 2 6 2" xfId="2565"/>
    <cellStyle name="Normal 2 3 2 2 7" xfId="2566"/>
    <cellStyle name="Normal 2 3 2 3" xfId="2567"/>
    <cellStyle name="Normal 2 3 2 3 2" xfId="2568"/>
    <cellStyle name="Normal 2 3 2 3 2 2" xfId="2569"/>
    <cellStyle name="Normal 2 3 2 3 2 2 2" xfId="2570"/>
    <cellStyle name="Normal 2 3 2 3 2 3" xfId="2571"/>
    <cellStyle name="Normal 2 3 2 3 2 3 2" xfId="2572"/>
    <cellStyle name="Normal 2 3 2 3 2 4" xfId="2573"/>
    <cellStyle name="Normal 2 3 2 3 2 4 2" xfId="2574"/>
    <cellStyle name="Normal 2 3 2 3 2 5" xfId="2575"/>
    <cellStyle name="Normal 2 3 2 3 3" xfId="2576"/>
    <cellStyle name="Normal 2 3 2 3 3 2" xfId="2577"/>
    <cellStyle name="Normal 2 3 2 3 4" xfId="2578"/>
    <cellStyle name="Normal 2 3 2 3 4 2" xfId="2579"/>
    <cellStyle name="Normal 2 3 2 3 5" xfId="2580"/>
    <cellStyle name="Normal 2 3 2 3 5 2" xfId="2581"/>
    <cellStyle name="Normal 2 3 2 3 6" xfId="2582"/>
    <cellStyle name="Normal 2 3 2 4" xfId="2583"/>
    <cellStyle name="Normal 2 3 2 4 2" xfId="2584"/>
    <cellStyle name="Normal 2 3 2 4 2 2" xfId="2585"/>
    <cellStyle name="Normal 2 3 2 4 3" xfId="2586"/>
    <cellStyle name="Normal 2 3 2 4 3 2" xfId="2587"/>
    <cellStyle name="Normal 2 3 2 4 4" xfId="2588"/>
    <cellStyle name="Normal 2 3 2 4 4 2" xfId="2589"/>
    <cellStyle name="Normal 2 3 2 4 5" xfId="2590"/>
    <cellStyle name="Normal 2 3 2 5" xfId="2591"/>
    <cellStyle name="Normal 2 3 2 5 2" xfId="2592"/>
    <cellStyle name="Normal 2 3 2 6" xfId="2593"/>
    <cellStyle name="Normal 2 3 2 6 2" xfId="2594"/>
    <cellStyle name="Normal 2 3 2 7" xfId="2595"/>
    <cellStyle name="Normal 2 3 2 7 2" xfId="2596"/>
    <cellStyle name="Normal 2 3 2 8" xfId="2597"/>
    <cellStyle name="Normal 2 3 3" xfId="690"/>
    <cellStyle name="Normal 2 3 3 2" xfId="2598"/>
    <cellStyle name="Normal 2 3 3 2 2" xfId="2599"/>
    <cellStyle name="Normal 2 3 3 2 2 2" xfId="2600"/>
    <cellStyle name="Normal 2 3 3 2 2 2 2" xfId="2601"/>
    <cellStyle name="Normal 2 3 3 2 2 3" xfId="2602"/>
    <cellStyle name="Normal 2 3 3 2 2 3 2" xfId="2603"/>
    <cellStyle name="Normal 2 3 3 2 2 4" xfId="2604"/>
    <cellStyle name="Normal 2 3 3 2 2 4 2" xfId="2605"/>
    <cellStyle name="Normal 2 3 3 2 2 5" xfId="2606"/>
    <cellStyle name="Normal 2 3 3 2 3" xfId="2607"/>
    <cellStyle name="Normal 2 3 3 2 3 2" xfId="2608"/>
    <cellStyle name="Normal 2 3 3 2 4" xfId="2609"/>
    <cellStyle name="Normal 2 3 3 2 4 2" xfId="2610"/>
    <cellStyle name="Normal 2 3 3 2 5" xfId="2611"/>
    <cellStyle name="Normal 2 3 3 2 5 2" xfId="2612"/>
    <cellStyle name="Normal 2 3 3 2 6" xfId="2613"/>
    <cellStyle name="Normal 2 3 3 3" xfId="2614"/>
    <cellStyle name="Normal 2 3 3 3 2" xfId="2615"/>
    <cellStyle name="Normal 2 3 3 3 2 2" xfId="2616"/>
    <cellStyle name="Normal 2 3 3 3 3" xfId="2617"/>
    <cellStyle name="Normal 2 3 3 3 3 2" xfId="2618"/>
    <cellStyle name="Normal 2 3 3 3 4" xfId="2619"/>
    <cellStyle name="Normal 2 3 3 3 4 2" xfId="2620"/>
    <cellStyle name="Normal 2 3 3 3 5" xfId="2621"/>
    <cellStyle name="Normal 2 3 3 4" xfId="2622"/>
    <cellStyle name="Normal 2 3 3 4 2" xfId="2623"/>
    <cellStyle name="Normal 2 3 3 5" xfId="2624"/>
    <cellStyle name="Normal 2 3 3 5 2" xfId="2625"/>
    <cellStyle name="Normal 2 3 3 6" xfId="2626"/>
    <cellStyle name="Normal 2 3 3 6 2" xfId="2627"/>
    <cellStyle name="Normal 2 3 3 7" xfId="2628"/>
    <cellStyle name="Normal 2 3 4" xfId="691"/>
    <cellStyle name="Normal 2 3 4 2" xfId="2629"/>
    <cellStyle name="Normal 2 3 4 2 2" xfId="2630"/>
    <cellStyle name="Normal 2 3 4 2 2 2" xfId="2631"/>
    <cellStyle name="Normal 2 3 4 2 3" xfId="2632"/>
    <cellStyle name="Normal 2 3 4 2 3 2" xfId="2633"/>
    <cellStyle name="Normal 2 3 4 2 4" xfId="2634"/>
    <cellStyle name="Normal 2 3 4 2 4 2" xfId="2635"/>
    <cellStyle name="Normal 2 3 4 2 5" xfId="2636"/>
    <cellStyle name="Normal 2 3 4 3" xfId="2637"/>
    <cellStyle name="Normal 2 3 4 3 2" xfId="2638"/>
    <cellStyle name="Normal 2 3 4 4" xfId="2639"/>
    <cellStyle name="Normal 2 3 4 4 2" xfId="2640"/>
    <cellStyle name="Normal 2 3 4 5" xfId="2641"/>
    <cellStyle name="Normal 2 3 4 5 2" xfId="2642"/>
    <cellStyle name="Normal 2 3 4 6" xfId="2643"/>
    <cellStyle name="Normal 2 3 5" xfId="692"/>
    <cellStyle name="Normal 2 3 5 2" xfId="2644"/>
    <cellStyle name="Normal 2 3 5 2 2" xfId="2645"/>
    <cellStyle name="Normal 2 3 5 2 2 2" xfId="2646"/>
    <cellStyle name="Normal 2 3 5 2 3" xfId="2647"/>
    <cellStyle name="Normal 2 3 5 2 3 2" xfId="2648"/>
    <cellStyle name="Normal 2 3 5 2 4" xfId="2649"/>
    <cellStyle name="Normal 2 3 5 2 4 2" xfId="2650"/>
    <cellStyle name="Normal 2 3 5 2 5" xfId="2651"/>
    <cellStyle name="Normal 2 3 5 3" xfId="2652"/>
    <cellStyle name="Normal 2 3 5 3 2" xfId="2653"/>
    <cellStyle name="Normal 2 3 5 4" xfId="2654"/>
    <cellStyle name="Normal 2 3 5 4 2" xfId="2655"/>
    <cellStyle name="Normal 2 3 5 5" xfId="2656"/>
    <cellStyle name="Normal 2 3 5 5 2" xfId="2657"/>
    <cellStyle name="Normal 2 3 5 6" xfId="2658"/>
    <cellStyle name="Normal 2 3 6" xfId="2659"/>
    <cellStyle name="Normal 2 3 6 2" xfId="2660"/>
    <cellStyle name="Normal 2 3 6 2 2" xfId="2661"/>
    <cellStyle name="Normal 2 3 6 3" xfId="2662"/>
    <cellStyle name="Normal 2 3 6 3 2" xfId="2663"/>
    <cellStyle name="Normal 2 3 6 4" xfId="2664"/>
    <cellStyle name="Normal 2 3 6 4 2" xfId="2665"/>
    <cellStyle name="Normal 2 3 6 5" xfId="2666"/>
    <cellStyle name="Normal 2 3 7" xfId="2667"/>
    <cellStyle name="Normal 2 3 7 2" xfId="2668"/>
    <cellStyle name="Normal 2 3 8" xfId="2669"/>
    <cellStyle name="Normal 2 3 8 2" xfId="2670"/>
    <cellStyle name="Normal 2 3 9" xfId="2671"/>
    <cellStyle name="Normal 2 3 9 2" xfId="2672"/>
    <cellStyle name="Normal 2 4" xfId="693"/>
    <cellStyle name="Normal 2 4 2" xfId="694"/>
    <cellStyle name="Normal 2 4 2 2" xfId="2673"/>
    <cellStyle name="Normal 2 4 2 2 2" xfId="2674"/>
    <cellStyle name="Normal 2 4 2 2 2 2" xfId="2675"/>
    <cellStyle name="Normal 2 4 2 2 2 2 2" xfId="2676"/>
    <cellStyle name="Normal 2 4 2 2 2 2 2 2" xfId="2677"/>
    <cellStyle name="Normal 2 4 2 2 2 2 3" xfId="2678"/>
    <cellStyle name="Normal 2 4 2 2 2 2 3 2" xfId="2679"/>
    <cellStyle name="Normal 2 4 2 2 2 2 4" xfId="2680"/>
    <cellStyle name="Normal 2 4 2 2 2 2 4 2" xfId="2681"/>
    <cellStyle name="Normal 2 4 2 2 2 2 5" xfId="2682"/>
    <cellStyle name="Normal 2 4 2 2 2 3" xfId="2683"/>
    <cellStyle name="Normal 2 4 2 2 2 3 2" xfId="2684"/>
    <cellStyle name="Normal 2 4 2 2 2 4" xfId="2685"/>
    <cellStyle name="Normal 2 4 2 2 2 4 2" xfId="2686"/>
    <cellStyle name="Normal 2 4 2 2 2 5" xfId="2687"/>
    <cellStyle name="Normal 2 4 2 2 2 5 2" xfId="2688"/>
    <cellStyle name="Normal 2 4 2 2 2 6" xfId="2689"/>
    <cellStyle name="Normal 2 4 2 2 3" xfId="2690"/>
    <cellStyle name="Normal 2 4 2 2 3 2" xfId="2691"/>
    <cellStyle name="Normal 2 4 2 2 3 2 2" xfId="2692"/>
    <cellStyle name="Normal 2 4 2 2 3 3" xfId="2693"/>
    <cellStyle name="Normal 2 4 2 2 3 3 2" xfId="2694"/>
    <cellStyle name="Normal 2 4 2 2 3 4" xfId="2695"/>
    <cellStyle name="Normal 2 4 2 2 3 4 2" xfId="2696"/>
    <cellStyle name="Normal 2 4 2 2 3 5" xfId="2697"/>
    <cellStyle name="Normal 2 4 2 2 4" xfId="2698"/>
    <cellStyle name="Normal 2 4 2 2 4 2" xfId="2699"/>
    <cellStyle name="Normal 2 4 2 2 5" xfId="2700"/>
    <cellStyle name="Normal 2 4 2 2 5 2" xfId="2701"/>
    <cellStyle name="Normal 2 4 2 2 6" xfId="2702"/>
    <cellStyle name="Normal 2 4 2 2 6 2" xfId="2703"/>
    <cellStyle name="Normal 2 4 2 2 7" xfId="2704"/>
    <cellStyle name="Normal 2 4 2 3" xfId="2705"/>
    <cellStyle name="Normal 2 4 2 3 2" xfId="2706"/>
    <cellStyle name="Normal 2 4 2 3 2 2" xfId="2707"/>
    <cellStyle name="Normal 2 4 2 3 2 2 2" xfId="2708"/>
    <cellStyle name="Normal 2 4 2 3 2 3" xfId="2709"/>
    <cellStyle name="Normal 2 4 2 3 2 3 2" xfId="2710"/>
    <cellStyle name="Normal 2 4 2 3 2 4" xfId="2711"/>
    <cellStyle name="Normal 2 4 2 3 2 4 2" xfId="2712"/>
    <cellStyle name="Normal 2 4 2 3 2 5" xfId="2713"/>
    <cellStyle name="Normal 2 4 2 3 3" xfId="2714"/>
    <cellStyle name="Normal 2 4 2 3 3 2" xfId="2715"/>
    <cellStyle name="Normal 2 4 2 3 4" xfId="2716"/>
    <cellStyle name="Normal 2 4 2 3 4 2" xfId="2717"/>
    <cellStyle name="Normal 2 4 2 3 5" xfId="2718"/>
    <cellStyle name="Normal 2 4 2 3 5 2" xfId="2719"/>
    <cellStyle name="Normal 2 4 2 3 6" xfId="2720"/>
    <cellStyle name="Normal 2 4 2 4" xfId="2721"/>
    <cellStyle name="Normal 2 4 2 4 2" xfId="2722"/>
    <cellStyle name="Normal 2 4 2 4 2 2" xfId="2723"/>
    <cellStyle name="Normal 2 4 2 4 3" xfId="2724"/>
    <cellStyle name="Normal 2 4 2 4 3 2" xfId="2725"/>
    <cellStyle name="Normal 2 4 2 4 4" xfId="2726"/>
    <cellStyle name="Normal 2 4 2 4 4 2" xfId="2727"/>
    <cellStyle name="Normal 2 4 2 4 5" xfId="2728"/>
    <cellStyle name="Normal 2 4 2 5" xfId="2729"/>
    <cellStyle name="Normal 2 4 2 5 2" xfId="2730"/>
    <cellStyle name="Normal 2 4 2 6" xfId="2731"/>
    <cellStyle name="Normal 2 4 2 6 2" xfId="2732"/>
    <cellStyle name="Normal 2 4 2 7" xfId="2733"/>
    <cellStyle name="Normal 2 4 2 7 2" xfId="2734"/>
    <cellStyle name="Normal 2 4 2 8" xfId="2735"/>
    <cellStyle name="Normal 2 4 3" xfId="695"/>
    <cellStyle name="Normal 2 4 3 2" xfId="2736"/>
    <cellStyle name="Normal 2 4 3 2 2" xfId="2737"/>
    <cellStyle name="Normal 2 4 3 2 2 2" xfId="2738"/>
    <cellStyle name="Normal 2 4 3 2 2 2 2" xfId="2739"/>
    <cellStyle name="Normal 2 4 3 2 2 3" xfId="2740"/>
    <cellStyle name="Normal 2 4 3 2 2 3 2" xfId="2741"/>
    <cellStyle name="Normal 2 4 3 2 2 4" xfId="2742"/>
    <cellStyle name="Normal 2 4 3 2 2 4 2" xfId="2743"/>
    <cellStyle name="Normal 2 4 3 2 2 5" xfId="2744"/>
    <cellStyle name="Normal 2 4 3 2 3" xfId="2745"/>
    <cellStyle name="Normal 2 4 3 2 3 2" xfId="2746"/>
    <cellStyle name="Normal 2 4 3 2 4" xfId="2747"/>
    <cellStyle name="Normal 2 4 3 2 4 2" xfId="2748"/>
    <cellStyle name="Normal 2 4 3 2 5" xfId="2749"/>
    <cellStyle name="Normal 2 4 3 2 5 2" xfId="2750"/>
    <cellStyle name="Normal 2 4 3 2 6" xfId="2751"/>
    <cellStyle name="Normal 2 4 3 3" xfId="2752"/>
    <cellStyle name="Normal 2 4 3 3 2" xfId="2753"/>
    <cellStyle name="Normal 2 4 3 3 2 2" xfId="2754"/>
    <cellStyle name="Normal 2 4 3 3 3" xfId="2755"/>
    <cellStyle name="Normal 2 4 3 3 3 2" xfId="2756"/>
    <cellStyle name="Normal 2 4 3 3 4" xfId="2757"/>
    <cellStyle name="Normal 2 4 3 3 4 2" xfId="2758"/>
    <cellStyle name="Normal 2 4 3 3 5" xfId="2759"/>
    <cellStyle name="Normal 2 4 3 4" xfId="2760"/>
    <cellStyle name="Normal 2 4 3 4 2" xfId="2761"/>
    <cellStyle name="Normal 2 4 3 5" xfId="2762"/>
    <cellStyle name="Normal 2 4 3 5 2" xfId="2763"/>
    <cellStyle name="Normal 2 4 3 6" xfId="2764"/>
    <cellStyle name="Normal 2 4 3 6 2" xfId="2765"/>
    <cellStyle name="Normal 2 4 3 7" xfId="2766"/>
    <cellStyle name="Normal 2 4 4" xfId="696"/>
    <cellStyle name="Normal 2 4 4 2" xfId="2767"/>
    <cellStyle name="Normal 2 4 4 2 2" xfId="2768"/>
    <cellStyle name="Normal 2 4 4 2 2 2" xfId="2769"/>
    <cellStyle name="Normal 2 4 4 2 3" xfId="2770"/>
    <cellStyle name="Normal 2 4 4 2 3 2" xfId="2771"/>
    <cellStyle name="Normal 2 4 4 2 4" xfId="2772"/>
    <cellStyle name="Normal 2 4 4 2 4 2" xfId="2773"/>
    <cellStyle name="Normal 2 4 4 2 5" xfId="2774"/>
    <cellStyle name="Normal 2 4 4 3" xfId="2775"/>
    <cellStyle name="Normal 2 4 4 3 2" xfId="2776"/>
    <cellStyle name="Normal 2 4 4 4" xfId="2777"/>
    <cellStyle name="Normal 2 4 4 4 2" xfId="2778"/>
    <cellStyle name="Normal 2 4 4 5" xfId="2779"/>
    <cellStyle name="Normal 2 4 4 5 2" xfId="2780"/>
    <cellStyle name="Normal 2 4 4 6" xfId="2781"/>
    <cellStyle name="Normal 2 4 5" xfId="2782"/>
    <cellStyle name="Normal 2 4 5 2" xfId="2783"/>
    <cellStyle name="Normal 2 4 5 2 2" xfId="2784"/>
    <cellStyle name="Normal 2 4 5 3" xfId="2785"/>
    <cellStyle name="Normal 2 4 5 3 2" xfId="2786"/>
    <cellStyle name="Normal 2 4 5 4" xfId="2787"/>
    <cellStyle name="Normal 2 4 5 4 2" xfId="2788"/>
    <cellStyle name="Normal 2 4 5 5" xfId="2789"/>
    <cellStyle name="Normal 2 4 6" xfId="2790"/>
    <cellStyle name="Normal 2 4 6 2" xfId="2791"/>
    <cellStyle name="Normal 2 4 7" xfId="2792"/>
    <cellStyle name="Normal 2 4 7 2" xfId="2793"/>
    <cellStyle name="Normal 2 4 8" xfId="2794"/>
    <cellStyle name="Normal 2 4 8 2" xfId="2795"/>
    <cellStyle name="Normal 2 4 9" xfId="2796"/>
    <cellStyle name="Normal 2 5" xfId="697"/>
    <cellStyle name="Normal 2 5 2" xfId="698"/>
    <cellStyle name="Normal 2 5 2 2" xfId="2797"/>
    <cellStyle name="Normal 2 5 2 2 2" xfId="2798"/>
    <cellStyle name="Normal 2 5 2 2 2 2" xfId="2799"/>
    <cellStyle name="Normal 2 5 2 2 2 2 2" xfId="2800"/>
    <cellStyle name="Normal 2 5 2 2 2 2 2 2" xfId="2801"/>
    <cellStyle name="Normal 2 5 2 2 2 2 3" xfId="2802"/>
    <cellStyle name="Normal 2 5 2 2 2 2 3 2" xfId="2803"/>
    <cellStyle name="Normal 2 5 2 2 2 2 4" xfId="2804"/>
    <cellStyle name="Normal 2 5 2 2 2 2 4 2" xfId="2805"/>
    <cellStyle name="Normal 2 5 2 2 2 2 5" xfId="2806"/>
    <cellStyle name="Normal 2 5 2 2 2 3" xfId="2807"/>
    <cellStyle name="Normal 2 5 2 2 2 3 2" xfId="2808"/>
    <cellStyle name="Normal 2 5 2 2 2 4" xfId="2809"/>
    <cellStyle name="Normal 2 5 2 2 2 4 2" xfId="2810"/>
    <cellStyle name="Normal 2 5 2 2 2 5" xfId="2811"/>
    <cellStyle name="Normal 2 5 2 2 2 5 2" xfId="2812"/>
    <cellStyle name="Normal 2 5 2 2 2 6" xfId="2813"/>
    <cellStyle name="Normal 2 5 2 2 3" xfId="2814"/>
    <cellStyle name="Normal 2 5 2 2 3 2" xfId="2815"/>
    <cellStyle name="Normal 2 5 2 2 3 2 2" xfId="2816"/>
    <cellStyle name="Normal 2 5 2 2 3 3" xfId="2817"/>
    <cellStyle name="Normal 2 5 2 2 3 3 2" xfId="2818"/>
    <cellStyle name="Normal 2 5 2 2 3 4" xfId="2819"/>
    <cellStyle name="Normal 2 5 2 2 3 4 2" xfId="2820"/>
    <cellStyle name="Normal 2 5 2 2 3 5" xfId="2821"/>
    <cellStyle name="Normal 2 5 2 2 4" xfId="2822"/>
    <cellStyle name="Normal 2 5 2 2 4 2" xfId="2823"/>
    <cellStyle name="Normal 2 5 2 2 5" xfId="2824"/>
    <cellStyle name="Normal 2 5 2 2 5 2" xfId="2825"/>
    <cellStyle name="Normal 2 5 2 2 6" xfId="2826"/>
    <cellStyle name="Normal 2 5 2 2 6 2" xfId="2827"/>
    <cellStyle name="Normal 2 5 2 2 7" xfId="2828"/>
    <cellStyle name="Normal 2 5 2 3" xfId="2829"/>
    <cellStyle name="Normal 2 5 2 3 2" xfId="2830"/>
    <cellStyle name="Normal 2 5 2 3 2 2" xfId="2831"/>
    <cellStyle name="Normal 2 5 2 3 2 2 2" xfId="2832"/>
    <cellStyle name="Normal 2 5 2 3 2 3" xfId="2833"/>
    <cellStyle name="Normal 2 5 2 3 2 3 2" xfId="2834"/>
    <cellStyle name="Normal 2 5 2 3 2 4" xfId="2835"/>
    <cellStyle name="Normal 2 5 2 3 2 4 2" xfId="2836"/>
    <cellStyle name="Normal 2 5 2 3 2 5" xfId="2837"/>
    <cellStyle name="Normal 2 5 2 3 3" xfId="2838"/>
    <cellStyle name="Normal 2 5 2 3 3 2" xfId="2839"/>
    <cellStyle name="Normal 2 5 2 3 4" xfId="2840"/>
    <cellStyle name="Normal 2 5 2 3 4 2" xfId="2841"/>
    <cellStyle name="Normal 2 5 2 3 5" xfId="2842"/>
    <cellStyle name="Normal 2 5 2 3 5 2" xfId="2843"/>
    <cellStyle name="Normal 2 5 2 3 6" xfId="2844"/>
    <cellStyle name="Normal 2 5 2 4" xfId="2845"/>
    <cellStyle name="Normal 2 5 2 4 2" xfId="2846"/>
    <cellStyle name="Normal 2 5 2 4 2 2" xfId="2847"/>
    <cellStyle name="Normal 2 5 2 4 3" xfId="2848"/>
    <cellStyle name="Normal 2 5 2 4 3 2" xfId="2849"/>
    <cellStyle name="Normal 2 5 2 4 4" xfId="2850"/>
    <cellStyle name="Normal 2 5 2 4 4 2" xfId="2851"/>
    <cellStyle name="Normal 2 5 2 4 5" xfId="2852"/>
    <cellStyle name="Normal 2 5 2 5" xfId="2853"/>
    <cellStyle name="Normal 2 5 2 5 2" xfId="2854"/>
    <cellStyle name="Normal 2 5 2 6" xfId="2855"/>
    <cellStyle name="Normal 2 5 2 6 2" xfId="2856"/>
    <cellStyle name="Normal 2 5 2 7" xfId="2857"/>
    <cellStyle name="Normal 2 5 2 7 2" xfId="2858"/>
    <cellStyle name="Normal 2 5 2 8" xfId="2859"/>
    <cellStyle name="Normal 2 5 3" xfId="699"/>
    <cellStyle name="Normal 2 5 3 2" xfId="2860"/>
    <cellStyle name="Normal 2 5 3 2 2" xfId="2861"/>
    <cellStyle name="Normal 2 5 3 2 2 2" xfId="2862"/>
    <cellStyle name="Normal 2 5 3 2 2 2 2" xfId="2863"/>
    <cellStyle name="Normal 2 5 3 2 2 3" xfId="2864"/>
    <cellStyle name="Normal 2 5 3 2 2 3 2" xfId="2865"/>
    <cellStyle name="Normal 2 5 3 2 2 4" xfId="2866"/>
    <cellStyle name="Normal 2 5 3 2 2 4 2" xfId="2867"/>
    <cellStyle name="Normal 2 5 3 2 2 5" xfId="2868"/>
    <cellStyle name="Normal 2 5 3 2 3" xfId="2869"/>
    <cellStyle name="Normal 2 5 3 2 3 2" xfId="2870"/>
    <cellStyle name="Normal 2 5 3 2 4" xfId="2871"/>
    <cellStyle name="Normal 2 5 3 2 4 2" xfId="2872"/>
    <cellStyle name="Normal 2 5 3 2 5" xfId="2873"/>
    <cellStyle name="Normal 2 5 3 2 5 2" xfId="2874"/>
    <cellStyle name="Normal 2 5 3 2 6" xfId="2875"/>
    <cellStyle name="Normal 2 5 3 3" xfId="2876"/>
    <cellStyle name="Normal 2 5 3 3 2" xfId="2877"/>
    <cellStyle name="Normal 2 5 3 3 2 2" xfId="2878"/>
    <cellStyle name="Normal 2 5 3 3 3" xfId="2879"/>
    <cellStyle name="Normal 2 5 3 3 3 2" xfId="2880"/>
    <cellStyle name="Normal 2 5 3 3 4" xfId="2881"/>
    <cellStyle name="Normal 2 5 3 3 4 2" xfId="2882"/>
    <cellStyle name="Normal 2 5 3 3 5" xfId="2883"/>
    <cellStyle name="Normal 2 5 3 4" xfId="2884"/>
    <cellStyle name="Normal 2 5 3 4 2" xfId="2885"/>
    <cellStyle name="Normal 2 5 3 5" xfId="2886"/>
    <cellStyle name="Normal 2 5 3 5 2" xfId="2887"/>
    <cellStyle name="Normal 2 5 3 6" xfId="2888"/>
    <cellStyle name="Normal 2 5 3 6 2" xfId="2889"/>
    <cellStyle name="Normal 2 5 3 7" xfId="2890"/>
    <cellStyle name="Normal 2 5 4" xfId="2891"/>
    <cellStyle name="Normal 2 5 4 2" xfId="2892"/>
    <cellStyle name="Normal 2 5 4 2 2" xfId="2893"/>
    <cellStyle name="Normal 2 5 4 2 2 2" xfId="2894"/>
    <cellStyle name="Normal 2 5 4 2 3" xfId="2895"/>
    <cellStyle name="Normal 2 5 4 2 3 2" xfId="2896"/>
    <cellStyle name="Normal 2 5 4 2 4" xfId="2897"/>
    <cellStyle name="Normal 2 5 4 2 4 2" xfId="2898"/>
    <cellStyle name="Normal 2 5 4 2 5" xfId="2899"/>
    <cellStyle name="Normal 2 5 4 3" xfId="2900"/>
    <cellStyle name="Normal 2 5 4 3 2" xfId="2901"/>
    <cellStyle name="Normal 2 5 4 4" xfId="2902"/>
    <cellStyle name="Normal 2 5 4 4 2" xfId="2903"/>
    <cellStyle name="Normal 2 5 4 5" xfId="2904"/>
    <cellStyle name="Normal 2 5 4 5 2" xfId="2905"/>
    <cellStyle name="Normal 2 5 4 6" xfId="2906"/>
    <cellStyle name="Normal 2 5 5" xfId="2907"/>
    <cellStyle name="Normal 2 5 5 2" xfId="2908"/>
    <cellStyle name="Normal 2 5 5 2 2" xfId="2909"/>
    <cellStyle name="Normal 2 5 5 3" xfId="2910"/>
    <cellStyle name="Normal 2 5 5 3 2" xfId="2911"/>
    <cellStyle name="Normal 2 5 5 4" xfId="2912"/>
    <cellStyle name="Normal 2 5 5 4 2" xfId="2913"/>
    <cellStyle name="Normal 2 5 5 5" xfId="2914"/>
    <cellStyle name="Normal 2 5 6" xfId="2915"/>
    <cellStyle name="Normal 2 5 6 2" xfId="2916"/>
    <cellStyle name="Normal 2 5 7" xfId="2917"/>
    <cellStyle name="Normal 2 5 7 2" xfId="2918"/>
    <cellStyle name="Normal 2 5 8" xfId="2919"/>
    <cellStyle name="Normal 2 5 8 2" xfId="2920"/>
    <cellStyle name="Normal 2 5 9" xfId="2921"/>
    <cellStyle name="Normal 2 6" xfId="700"/>
    <cellStyle name="Normal 2 6 2" xfId="2922"/>
    <cellStyle name="Normal 2 6 2 2" xfId="2923"/>
    <cellStyle name="Normal 2 6 2 2 2" xfId="2924"/>
    <cellStyle name="Normal 2 6 2 2 2 2" xfId="2925"/>
    <cellStyle name="Normal 2 6 2 2 2 2 2" xfId="2926"/>
    <cellStyle name="Normal 2 6 2 2 2 2 2 2" xfId="2927"/>
    <cellStyle name="Normal 2 6 2 2 2 2 3" xfId="2928"/>
    <cellStyle name="Normal 2 6 2 2 2 2 3 2" xfId="2929"/>
    <cellStyle name="Normal 2 6 2 2 2 2 4" xfId="2930"/>
    <cellStyle name="Normal 2 6 2 2 2 2 4 2" xfId="2931"/>
    <cellStyle name="Normal 2 6 2 2 2 2 5" xfId="2932"/>
    <cellStyle name="Normal 2 6 2 2 2 3" xfId="2933"/>
    <cellStyle name="Normal 2 6 2 2 2 3 2" xfId="2934"/>
    <cellStyle name="Normal 2 6 2 2 2 4" xfId="2935"/>
    <cellStyle name="Normal 2 6 2 2 2 4 2" xfId="2936"/>
    <cellStyle name="Normal 2 6 2 2 2 5" xfId="2937"/>
    <cellStyle name="Normal 2 6 2 2 2 5 2" xfId="2938"/>
    <cellStyle name="Normal 2 6 2 2 2 6" xfId="2939"/>
    <cellStyle name="Normal 2 6 2 2 3" xfId="2940"/>
    <cellStyle name="Normal 2 6 2 2 3 2" xfId="2941"/>
    <cellStyle name="Normal 2 6 2 2 3 2 2" xfId="2942"/>
    <cellStyle name="Normal 2 6 2 2 3 3" xfId="2943"/>
    <cellStyle name="Normal 2 6 2 2 3 3 2" xfId="2944"/>
    <cellStyle name="Normal 2 6 2 2 3 4" xfId="2945"/>
    <cellStyle name="Normal 2 6 2 2 3 4 2" xfId="2946"/>
    <cellStyle name="Normal 2 6 2 2 3 5" xfId="2947"/>
    <cellStyle name="Normal 2 6 2 2 4" xfId="2948"/>
    <cellStyle name="Normal 2 6 2 2 4 2" xfId="2949"/>
    <cellStyle name="Normal 2 6 2 2 5" xfId="2950"/>
    <cellStyle name="Normal 2 6 2 2 5 2" xfId="2951"/>
    <cellStyle name="Normal 2 6 2 2 6" xfId="2952"/>
    <cellStyle name="Normal 2 6 2 2 6 2" xfId="2953"/>
    <cellStyle name="Normal 2 6 2 2 7" xfId="2954"/>
    <cellStyle name="Normal 2 6 2 3" xfId="2955"/>
    <cellStyle name="Normal 2 6 2 3 2" xfId="2956"/>
    <cellStyle name="Normal 2 6 2 3 2 2" xfId="2957"/>
    <cellStyle name="Normal 2 6 2 3 2 2 2" xfId="2958"/>
    <cellStyle name="Normal 2 6 2 3 2 3" xfId="2959"/>
    <cellStyle name="Normal 2 6 2 3 2 3 2" xfId="2960"/>
    <cellStyle name="Normal 2 6 2 3 2 4" xfId="2961"/>
    <cellStyle name="Normal 2 6 2 3 2 4 2" xfId="2962"/>
    <cellStyle name="Normal 2 6 2 3 2 5" xfId="2963"/>
    <cellStyle name="Normal 2 6 2 3 3" xfId="2964"/>
    <cellStyle name="Normal 2 6 2 3 3 2" xfId="2965"/>
    <cellStyle name="Normal 2 6 2 3 4" xfId="2966"/>
    <cellStyle name="Normal 2 6 2 3 4 2" xfId="2967"/>
    <cellStyle name="Normal 2 6 2 3 5" xfId="2968"/>
    <cellStyle name="Normal 2 6 2 3 5 2" xfId="2969"/>
    <cellStyle name="Normal 2 6 2 3 6" xfId="2970"/>
    <cellStyle name="Normal 2 6 2 4" xfId="2971"/>
    <cellStyle name="Normal 2 6 2 4 2" xfId="2972"/>
    <cellStyle name="Normal 2 6 2 4 2 2" xfId="2973"/>
    <cellStyle name="Normal 2 6 2 4 3" xfId="2974"/>
    <cellStyle name="Normal 2 6 2 4 3 2" xfId="2975"/>
    <cellStyle name="Normal 2 6 2 4 4" xfId="2976"/>
    <cellStyle name="Normal 2 6 2 4 4 2" xfId="2977"/>
    <cellStyle name="Normal 2 6 2 4 5" xfId="2978"/>
    <cellStyle name="Normal 2 6 2 5" xfId="2979"/>
    <cellStyle name="Normal 2 6 2 5 2" xfId="2980"/>
    <cellStyle name="Normal 2 6 2 6" xfId="2981"/>
    <cellStyle name="Normal 2 6 2 6 2" xfId="2982"/>
    <cellStyle name="Normal 2 6 2 7" xfId="2983"/>
    <cellStyle name="Normal 2 6 2 7 2" xfId="2984"/>
    <cellStyle name="Normal 2 6 2 8" xfId="2985"/>
    <cellStyle name="Normal 2 6 3" xfId="2986"/>
    <cellStyle name="Normal 2 6 3 2" xfId="2987"/>
    <cellStyle name="Normal 2 6 3 2 2" xfId="2988"/>
    <cellStyle name="Normal 2 6 3 2 2 2" xfId="2989"/>
    <cellStyle name="Normal 2 6 3 2 2 2 2" xfId="2990"/>
    <cellStyle name="Normal 2 6 3 2 2 3" xfId="2991"/>
    <cellStyle name="Normal 2 6 3 2 2 3 2" xfId="2992"/>
    <cellStyle name="Normal 2 6 3 2 2 4" xfId="2993"/>
    <cellStyle name="Normal 2 6 3 2 2 4 2" xfId="2994"/>
    <cellStyle name="Normal 2 6 3 2 2 5" xfId="2995"/>
    <cellStyle name="Normal 2 6 3 2 3" xfId="2996"/>
    <cellStyle name="Normal 2 6 3 2 3 2" xfId="2997"/>
    <cellStyle name="Normal 2 6 3 2 4" xfId="2998"/>
    <cellStyle name="Normal 2 6 3 2 4 2" xfId="2999"/>
    <cellStyle name="Normal 2 6 3 2 5" xfId="3000"/>
    <cellStyle name="Normal 2 6 3 2 5 2" xfId="3001"/>
    <cellStyle name="Normal 2 6 3 2 6" xfId="3002"/>
    <cellStyle name="Normal 2 6 3 3" xfId="3003"/>
    <cellStyle name="Normal 2 6 3 3 2" xfId="3004"/>
    <cellStyle name="Normal 2 6 3 3 2 2" xfId="3005"/>
    <cellStyle name="Normal 2 6 3 3 3" xfId="3006"/>
    <cellStyle name="Normal 2 6 3 3 3 2" xfId="3007"/>
    <cellStyle name="Normal 2 6 3 3 4" xfId="3008"/>
    <cellStyle name="Normal 2 6 3 3 4 2" xfId="3009"/>
    <cellStyle name="Normal 2 6 3 3 5" xfId="3010"/>
    <cellStyle name="Normal 2 6 3 4" xfId="3011"/>
    <cellStyle name="Normal 2 6 3 4 2" xfId="3012"/>
    <cellStyle name="Normal 2 6 3 5" xfId="3013"/>
    <cellStyle name="Normal 2 6 3 5 2" xfId="3014"/>
    <cellStyle name="Normal 2 6 3 6" xfId="3015"/>
    <cellStyle name="Normal 2 6 3 6 2" xfId="3016"/>
    <cellStyle name="Normal 2 6 3 7" xfId="3017"/>
    <cellStyle name="Normal 2 6 4" xfId="3018"/>
    <cellStyle name="Normal 2 6 4 2" xfId="3019"/>
    <cellStyle name="Normal 2 6 4 2 2" xfId="3020"/>
    <cellStyle name="Normal 2 6 4 2 2 2" xfId="3021"/>
    <cellStyle name="Normal 2 6 4 2 3" xfId="3022"/>
    <cellStyle name="Normal 2 6 4 2 3 2" xfId="3023"/>
    <cellStyle name="Normal 2 6 4 2 4" xfId="3024"/>
    <cellStyle name="Normal 2 6 4 2 4 2" xfId="3025"/>
    <cellStyle name="Normal 2 6 4 2 5" xfId="3026"/>
    <cellStyle name="Normal 2 6 4 3" xfId="3027"/>
    <cellStyle name="Normal 2 6 4 3 2" xfId="3028"/>
    <cellStyle name="Normal 2 6 4 4" xfId="3029"/>
    <cellStyle name="Normal 2 6 4 4 2" xfId="3030"/>
    <cellStyle name="Normal 2 6 4 5" xfId="3031"/>
    <cellStyle name="Normal 2 6 4 5 2" xfId="3032"/>
    <cellStyle name="Normal 2 6 4 6" xfId="3033"/>
    <cellStyle name="Normal 2 6 5" xfId="3034"/>
    <cellStyle name="Normal 2 6 5 2" xfId="3035"/>
    <cellStyle name="Normal 2 6 5 2 2" xfId="3036"/>
    <cellStyle name="Normal 2 6 5 3" xfId="3037"/>
    <cellStyle name="Normal 2 6 5 3 2" xfId="3038"/>
    <cellStyle name="Normal 2 6 5 4" xfId="3039"/>
    <cellStyle name="Normal 2 6 5 4 2" xfId="3040"/>
    <cellStyle name="Normal 2 6 5 5" xfId="3041"/>
    <cellStyle name="Normal 2 6 6" xfId="3042"/>
    <cellStyle name="Normal 2 6 6 2" xfId="3043"/>
    <cellStyle name="Normal 2 6 7" xfId="3044"/>
    <cellStyle name="Normal 2 6 7 2" xfId="3045"/>
    <cellStyle name="Normal 2 6 8" xfId="3046"/>
    <cellStyle name="Normal 2 6 8 2" xfId="3047"/>
    <cellStyle name="Normal 2 6 9" xfId="3048"/>
    <cellStyle name="Normal 2 7" xfId="3049"/>
    <cellStyle name="Normal 2 7 2" xfId="3050"/>
    <cellStyle name="Normal 2 7 2 2" xfId="3051"/>
    <cellStyle name="Normal 2 7 2 2 2" xfId="3052"/>
    <cellStyle name="Normal 2 7 2 2 2 2" xfId="3053"/>
    <cellStyle name="Normal 2 7 2 2 2 2 2" xfId="3054"/>
    <cellStyle name="Normal 2 7 2 2 2 3" xfId="3055"/>
    <cellStyle name="Normal 2 7 2 2 2 3 2" xfId="3056"/>
    <cellStyle name="Normal 2 7 2 2 2 4" xfId="3057"/>
    <cellStyle name="Normal 2 7 2 2 2 4 2" xfId="3058"/>
    <cellStyle name="Normal 2 7 2 2 2 5" xfId="3059"/>
    <cellStyle name="Normal 2 7 2 2 3" xfId="3060"/>
    <cellStyle name="Normal 2 7 2 2 3 2" xfId="3061"/>
    <cellStyle name="Normal 2 7 2 2 4" xfId="3062"/>
    <cellStyle name="Normal 2 7 2 2 4 2" xfId="3063"/>
    <cellStyle name="Normal 2 7 2 2 5" xfId="3064"/>
    <cellStyle name="Normal 2 7 2 2 5 2" xfId="3065"/>
    <cellStyle name="Normal 2 7 2 2 6" xfId="3066"/>
    <cellStyle name="Normal 2 7 2 3" xfId="3067"/>
    <cellStyle name="Normal 2 7 2 3 2" xfId="3068"/>
    <cellStyle name="Normal 2 7 2 3 2 2" xfId="3069"/>
    <cellStyle name="Normal 2 7 2 3 3" xfId="3070"/>
    <cellStyle name="Normal 2 7 2 3 3 2" xfId="3071"/>
    <cellStyle name="Normal 2 7 2 3 4" xfId="3072"/>
    <cellStyle name="Normal 2 7 2 3 4 2" xfId="3073"/>
    <cellStyle name="Normal 2 7 2 3 5" xfId="3074"/>
    <cellStyle name="Normal 2 7 2 4" xfId="3075"/>
    <cellStyle name="Normal 2 7 2 4 2" xfId="3076"/>
    <cellStyle name="Normal 2 7 2 5" xfId="3077"/>
    <cellStyle name="Normal 2 7 2 5 2" xfId="3078"/>
    <cellStyle name="Normal 2 7 2 6" xfId="3079"/>
    <cellStyle name="Normal 2 7 2 6 2" xfId="3080"/>
    <cellStyle name="Normal 2 7 2 7" xfId="3081"/>
    <cellStyle name="Normal 2 7 3" xfId="3082"/>
    <cellStyle name="Normal 2 7 3 2" xfId="3083"/>
    <cellStyle name="Normal 2 7 3 2 2" xfId="3084"/>
    <cellStyle name="Normal 2 7 3 2 2 2" xfId="3085"/>
    <cellStyle name="Normal 2 7 3 2 3" xfId="3086"/>
    <cellStyle name="Normal 2 7 3 2 3 2" xfId="3087"/>
    <cellStyle name="Normal 2 7 3 2 4" xfId="3088"/>
    <cellStyle name="Normal 2 7 3 2 4 2" xfId="3089"/>
    <cellStyle name="Normal 2 7 3 2 5" xfId="3090"/>
    <cellStyle name="Normal 2 7 3 3" xfId="3091"/>
    <cellStyle name="Normal 2 7 3 3 2" xfId="3092"/>
    <cellStyle name="Normal 2 7 3 4" xfId="3093"/>
    <cellStyle name="Normal 2 7 3 4 2" xfId="3094"/>
    <cellStyle name="Normal 2 7 3 5" xfId="3095"/>
    <cellStyle name="Normal 2 7 3 5 2" xfId="3096"/>
    <cellStyle name="Normal 2 7 3 6" xfId="3097"/>
    <cellStyle name="Normal 2 7 4" xfId="3098"/>
    <cellStyle name="Normal 2 7 4 2" xfId="3099"/>
    <cellStyle name="Normal 2 7 4 2 2" xfId="3100"/>
    <cellStyle name="Normal 2 7 4 3" xfId="3101"/>
    <cellStyle name="Normal 2 7 4 3 2" xfId="3102"/>
    <cellStyle name="Normal 2 7 4 4" xfId="3103"/>
    <cellStyle name="Normal 2 7 4 4 2" xfId="3104"/>
    <cellStyle name="Normal 2 7 4 5" xfId="3105"/>
    <cellStyle name="Normal 2 7 5" xfId="3106"/>
    <cellStyle name="Normal 2 7 5 2" xfId="3107"/>
    <cellStyle name="Normal 2 7 6" xfId="3108"/>
    <cellStyle name="Normal 2 7 6 2" xfId="3109"/>
    <cellStyle name="Normal 2 7 7" xfId="3110"/>
    <cellStyle name="Normal 2 7 7 2" xfId="3111"/>
    <cellStyle name="Normal 2 7 8" xfId="3112"/>
    <cellStyle name="Normal 2 8" xfId="3113"/>
    <cellStyle name="Normal 2 8 2" xfId="3114"/>
    <cellStyle name="Normal 2 8 2 2" xfId="3115"/>
    <cellStyle name="Normal 2 8 2 2 2" xfId="3116"/>
    <cellStyle name="Normal 2 8 2 2 2 2" xfId="3117"/>
    <cellStyle name="Normal 2 8 2 2 2 2 2" xfId="3118"/>
    <cellStyle name="Normal 2 8 2 2 2 3" xfId="3119"/>
    <cellStyle name="Normal 2 8 2 2 2 3 2" xfId="3120"/>
    <cellStyle name="Normal 2 8 2 2 2 4" xfId="3121"/>
    <cellStyle name="Normal 2 8 2 2 2 4 2" xfId="3122"/>
    <cellStyle name="Normal 2 8 2 2 2 5" xfId="3123"/>
    <cellStyle name="Normal 2 8 2 2 3" xfId="3124"/>
    <cellStyle name="Normal 2 8 2 2 3 2" xfId="3125"/>
    <cellStyle name="Normal 2 8 2 2 4" xfId="3126"/>
    <cellStyle name="Normal 2 8 2 2 4 2" xfId="3127"/>
    <cellStyle name="Normal 2 8 2 2 5" xfId="3128"/>
    <cellStyle name="Normal 2 8 2 2 5 2" xfId="3129"/>
    <cellStyle name="Normal 2 8 2 2 6" xfId="3130"/>
    <cellStyle name="Normal 2 8 2 3" xfId="3131"/>
    <cellStyle name="Normal 2 8 2 3 2" xfId="3132"/>
    <cellStyle name="Normal 2 8 2 3 2 2" xfId="3133"/>
    <cellStyle name="Normal 2 8 2 3 3" xfId="3134"/>
    <cellStyle name="Normal 2 8 2 3 3 2" xfId="3135"/>
    <cellStyle name="Normal 2 8 2 3 4" xfId="3136"/>
    <cellStyle name="Normal 2 8 2 3 4 2" xfId="3137"/>
    <cellStyle name="Normal 2 8 2 3 5" xfId="3138"/>
    <cellStyle name="Normal 2 8 2 4" xfId="3139"/>
    <cellStyle name="Normal 2 8 2 4 2" xfId="3140"/>
    <cellStyle name="Normal 2 8 2 5" xfId="3141"/>
    <cellStyle name="Normal 2 8 2 5 2" xfId="3142"/>
    <cellStyle name="Normal 2 8 2 6" xfId="3143"/>
    <cellStyle name="Normal 2 8 2 6 2" xfId="3144"/>
    <cellStyle name="Normal 2 8 2 7" xfId="3145"/>
    <cellStyle name="Normal 2 8 3" xfId="3146"/>
    <cellStyle name="Normal 2 8 3 2" xfId="3147"/>
    <cellStyle name="Normal 2 8 3 2 2" xfId="3148"/>
    <cellStyle name="Normal 2 8 3 2 2 2" xfId="3149"/>
    <cellStyle name="Normal 2 8 3 2 3" xfId="3150"/>
    <cellStyle name="Normal 2 8 3 2 3 2" xfId="3151"/>
    <cellStyle name="Normal 2 8 3 2 4" xfId="3152"/>
    <cellStyle name="Normal 2 8 3 2 4 2" xfId="3153"/>
    <cellStyle name="Normal 2 8 3 2 5" xfId="3154"/>
    <cellStyle name="Normal 2 8 3 3" xfId="3155"/>
    <cellStyle name="Normal 2 8 3 3 2" xfId="3156"/>
    <cellStyle name="Normal 2 8 3 4" xfId="3157"/>
    <cellStyle name="Normal 2 8 3 4 2" xfId="3158"/>
    <cellStyle name="Normal 2 8 3 5" xfId="3159"/>
    <cellStyle name="Normal 2 8 3 5 2" xfId="3160"/>
    <cellStyle name="Normal 2 8 3 6" xfId="3161"/>
    <cellStyle name="Normal 2 8 4" xfId="3162"/>
    <cellStyle name="Normal 2 8 4 2" xfId="3163"/>
    <cellStyle name="Normal 2 8 4 2 2" xfId="3164"/>
    <cellStyle name="Normal 2 8 4 3" xfId="3165"/>
    <cellStyle name="Normal 2 8 4 3 2" xfId="3166"/>
    <cellStyle name="Normal 2 8 4 4" xfId="3167"/>
    <cellStyle name="Normal 2 8 4 4 2" xfId="3168"/>
    <cellStyle name="Normal 2 8 4 5" xfId="3169"/>
    <cellStyle name="Normal 2 8 5" xfId="3170"/>
    <cellStyle name="Normal 2 8 5 2" xfId="3171"/>
    <cellStyle name="Normal 2 8 6" xfId="3172"/>
    <cellStyle name="Normal 2 8 6 2" xfId="3173"/>
    <cellStyle name="Normal 2 8 7" xfId="3174"/>
    <cellStyle name="Normal 2 8 7 2" xfId="3175"/>
    <cellStyle name="Normal 2 8 8" xfId="3176"/>
    <cellStyle name="Normal 2 9" xfId="3177"/>
    <cellStyle name="Normal 2 9 2" xfId="3178"/>
    <cellStyle name="Normal 2 9 2 2" xfId="3179"/>
    <cellStyle name="Normal 2 9 2 2 2" xfId="3180"/>
    <cellStyle name="Normal 2 9 2 2 2 2" xfId="3181"/>
    <cellStyle name="Normal 2 9 2 2 2 2 2" xfId="3182"/>
    <cellStyle name="Normal 2 9 2 2 2 3" xfId="3183"/>
    <cellStyle name="Normal 2 9 2 2 2 3 2" xfId="3184"/>
    <cellStyle name="Normal 2 9 2 2 2 4" xfId="3185"/>
    <cellStyle name="Normal 2 9 2 2 2 4 2" xfId="3186"/>
    <cellStyle name="Normal 2 9 2 2 2 5" xfId="3187"/>
    <cellStyle name="Normal 2 9 2 2 3" xfId="3188"/>
    <cellStyle name="Normal 2 9 2 2 3 2" xfId="3189"/>
    <cellStyle name="Normal 2 9 2 2 4" xfId="3190"/>
    <cellStyle name="Normal 2 9 2 2 4 2" xfId="3191"/>
    <cellStyle name="Normal 2 9 2 2 5" xfId="3192"/>
    <cellStyle name="Normal 2 9 2 2 5 2" xfId="3193"/>
    <cellStyle name="Normal 2 9 2 2 6" xfId="3194"/>
    <cellStyle name="Normal 2 9 2 3" xfId="3195"/>
    <cellStyle name="Normal 2 9 2 3 2" xfId="3196"/>
    <cellStyle name="Normal 2 9 2 3 2 2" xfId="3197"/>
    <cellStyle name="Normal 2 9 2 3 3" xfId="3198"/>
    <cellStyle name="Normal 2 9 2 3 3 2" xfId="3199"/>
    <cellStyle name="Normal 2 9 2 3 4" xfId="3200"/>
    <cellStyle name="Normal 2 9 2 3 4 2" xfId="3201"/>
    <cellStyle name="Normal 2 9 2 3 5" xfId="3202"/>
    <cellStyle name="Normal 2 9 2 4" xfId="3203"/>
    <cellStyle name="Normal 2 9 2 4 2" xfId="3204"/>
    <cellStyle name="Normal 2 9 2 5" xfId="3205"/>
    <cellStyle name="Normal 2 9 2 5 2" xfId="3206"/>
    <cellStyle name="Normal 2 9 2 6" xfId="3207"/>
    <cellStyle name="Normal 2 9 2 6 2" xfId="3208"/>
    <cellStyle name="Normal 2 9 2 7" xfId="3209"/>
    <cellStyle name="Normal 2 9 3" xfId="3210"/>
    <cellStyle name="Normal 2 9 3 2" xfId="3211"/>
    <cellStyle name="Normal 2 9 3 2 2" xfId="3212"/>
    <cellStyle name="Normal 2 9 3 2 2 2" xfId="3213"/>
    <cellStyle name="Normal 2 9 3 2 3" xfId="3214"/>
    <cellStyle name="Normal 2 9 3 2 3 2" xfId="3215"/>
    <cellStyle name="Normal 2 9 3 2 4" xfId="3216"/>
    <cellStyle name="Normal 2 9 3 2 4 2" xfId="3217"/>
    <cellStyle name="Normal 2 9 3 2 5" xfId="3218"/>
    <cellStyle name="Normal 2 9 3 3" xfId="3219"/>
    <cellStyle name="Normal 2 9 3 3 2" xfId="3220"/>
    <cellStyle name="Normal 2 9 3 4" xfId="3221"/>
    <cellStyle name="Normal 2 9 3 4 2" xfId="3222"/>
    <cellStyle name="Normal 2 9 3 5" xfId="3223"/>
    <cellStyle name="Normal 2 9 3 5 2" xfId="3224"/>
    <cellStyle name="Normal 2 9 3 6" xfId="3225"/>
    <cellStyle name="Normal 2 9 4" xfId="3226"/>
    <cellStyle name="Normal 2 9 4 2" xfId="3227"/>
    <cellStyle name="Normal 2 9 4 2 2" xfId="3228"/>
    <cellStyle name="Normal 2 9 4 3" xfId="3229"/>
    <cellStyle name="Normal 2 9 4 3 2" xfId="3230"/>
    <cellStyle name="Normal 2 9 4 4" xfId="3231"/>
    <cellStyle name="Normal 2 9 4 4 2" xfId="3232"/>
    <cellStyle name="Normal 2 9 4 5" xfId="3233"/>
    <cellStyle name="Normal 2 9 5" xfId="3234"/>
    <cellStyle name="Normal 2 9 5 2" xfId="3235"/>
    <cellStyle name="Normal 2 9 6" xfId="3236"/>
    <cellStyle name="Normal 2 9 6 2" xfId="3237"/>
    <cellStyle name="Normal 2 9 7" xfId="3238"/>
    <cellStyle name="Normal 2 9 7 2" xfId="3239"/>
    <cellStyle name="Normal 2 9 8" xfId="3240"/>
    <cellStyle name="Normal 20" xfId="701"/>
    <cellStyle name="Normal 20 2" xfId="702"/>
    <cellStyle name="Normal 20 3" xfId="703"/>
    <cellStyle name="Normal 20 4" xfId="704"/>
    <cellStyle name="Normal 20 5" xfId="705"/>
    <cellStyle name="Normal 200" xfId="706"/>
    <cellStyle name="Normal 200 2" xfId="707"/>
    <cellStyle name="Normal 201" xfId="708"/>
    <cellStyle name="Normal 201 2" xfId="709"/>
    <cellStyle name="Normal 202" xfId="710"/>
    <cellStyle name="Normal 202 2" xfId="711"/>
    <cellStyle name="Normal 203" xfId="712"/>
    <cellStyle name="Normal 203 2" xfId="713"/>
    <cellStyle name="Normal 204" xfId="714"/>
    <cellStyle name="Normal 204 2" xfId="715"/>
    <cellStyle name="Normal 205" xfId="716"/>
    <cellStyle name="Normal 205 2" xfId="717"/>
    <cellStyle name="Normal 206" xfId="718"/>
    <cellStyle name="Normal 206 2" xfId="719"/>
    <cellStyle name="Normal 207" xfId="720"/>
    <cellStyle name="Normal 207 2" xfId="721"/>
    <cellStyle name="Normal 208" xfId="722"/>
    <cellStyle name="Normal 208 2" xfId="723"/>
    <cellStyle name="Normal 209" xfId="724"/>
    <cellStyle name="Normal 209 2" xfId="725"/>
    <cellStyle name="Normal 21" xfId="726"/>
    <cellStyle name="Normal 21 2" xfId="727"/>
    <cellStyle name="Normal 21 3" xfId="728"/>
    <cellStyle name="Normal 21 4" xfId="729"/>
    <cellStyle name="Normal 21 5" xfId="730"/>
    <cellStyle name="Normal 210" xfId="731"/>
    <cellStyle name="Normal 210 2" xfId="732"/>
    <cellStyle name="Normal 211" xfId="733"/>
    <cellStyle name="Normal 211 2" xfId="734"/>
    <cellStyle name="Normal 212" xfId="735"/>
    <cellStyle name="Normal 212 2" xfId="736"/>
    <cellStyle name="Normal 213" xfId="737"/>
    <cellStyle name="Normal 213 2" xfId="738"/>
    <cellStyle name="Normal 214" xfId="739"/>
    <cellStyle name="Normal 214 2" xfId="740"/>
    <cellStyle name="Normal 215" xfId="741"/>
    <cellStyle name="Normal 215 2" xfId="742"/>
    <cellStyle name="Normal 216" xfId="743"/>
    <cellStyle name="Normal 216 2" xfId="744"/>
    <cellStyle name="Normal 217" xfId="745"/>
    <cellStyle name="Normal 217 2" xfId="746"/>
    <cellStyle name="Normal 218" xfId="747"/>
    <cellStyle name="Normal 218 2" xfId="748"/>
    <cellStyle name="Normal 219" xfId="749"/>
    <cellStyle name="Normal 219 2" xfId="750"/>
    <cellStyle name="Normal 22" xfId="751"/>
    <cellStyle name="Normal 22 2" xfId="752"/>
    <cellStyle name="Normal 220" xfId="753"/>
    <cellStyle name="Normal 220 2" xfId="754"/>
    <cellStyle name="Normal 221" xfId="755"/>
    <cellStyle name="Normal 221 2" xfId="756"/>
    <cellStyle name="Normal 222" xfId="757"/>
    <cellStyle name="Normal 222 2" xfId="758"/>
    <cellStyle name="Normal 223" xfId="759"/>
    <cellStyle name="Normal 223 2" xfId="760"/>
    <cellStyle name="Normal 224" xfId="761"/>
    <cellStyle name="Normal 224 2" xfId="762"/>
    <cellStyle name="Normal 225" xfId="763"/>
    <cellStyle name="Normal 225 2" xfId="764"/>
    <cellStyle name="Normal 226" xfId="765"/>
    <cellStyle name="Normal 226 2" xfId="766"/>
    <cellStyle name="Normal 227" xfId="767"/>
    <cellStyle name="Normal 227 2" xfId="768"/>
    <cellStyle name="Normal 228" xfId="769"/>
    <cellStyle name="Normal 228 2" xfId="770"/>
    <cellStyle name="Normal 229" xfId="771"/>
    <cellStyle name="Normal 229 2" xfId="772"/>
    <cellStyle name="Normal 23" xfId="773"/>
    <cellStyle name="Normal 23 2" xfId="774"/>
    <cellStyle name="Normal 23 3" xfId="775"/>
    <cellStyle name="Normal 23 4" xfId="776"/>
    <cellStyle name="Normal 23 5" xfId="777"/>
    <cellStyle name="Normal 230" xfId="778"/>
    <cellStyle name="Normal 230 2" xfId="779"/>
    <cellStyle name="Normal 231" xfId="780"/>
    <cellStyle name="Normal 231 2" xfId="781"/>
    <cellStyle name="Normal 232" xfId="782"/>
    <cellStyle name="Normal 232 2" xfId="783"/>
    <cellStyle name="Normal 233" xfId="784"/>
    <cellStyle name="Normal 233 2" xfId="785"/>
    <cellStyle name="Normal 234" xfId="786"/>
    <cellStyle name="Normal 234 2" xfId="787"/>
    <cellStyle name="Normal 235" xfId="788"/>
    <cellStyle name="Normal 235 2" xfId="789"/>
    <cellStyle name="Normal 236" xfId="790"/>
    <cellStyle name="Normal 236 2" xfId="791"/>
    <cellStyle name="Normal 237" xfId="792"/>
    <cellStyle name="Normal 237 2" xfId="793"/>
    <cellStyle name="Normal 238" xfId="794"/>
    <cellStyle name="Normal 238 2" xfId="795"/>
    <cellStyle name="Normal 239" xfId="796"/>
    <cellStyle name="Normal 239 2" xfId="797"/>
    <cellStyle name="Normal 24" xfId="798"/>
    <cellStyle name="Normal 24 2" xfId="799"/>
    <cellStyle name="Normal 240" xfId="800"/>
    <cellStyle name="Normal 240 2" xfId="801"/>
    <cellStyle name="Normal 241" xfId="802"/>
    <cellStyle name="Normal 241 2" xfId="803"/>
    <cellStyle name="Normal 242" xfId="804"/>
    <cellStyle name="Normal 242 2" xfId="805"/>
    <cellStyle name="Normal 243" xfId="806"/>
    <cellStyle name="Normal 243 2" xfId="807"/>
    <cellStyle name="Normal 244" xfId="808"/>
    <cellStyle name="Normal 244 2" xfId="809"/>
    <cellStyle name="Normal 245" xfId="810"/>
    <cellStyle name="Normal 245 2" xfId="811"/>
    <cellStyle name="Normal 246" xfId="812"/>
    <cellStyle name="Normal 246 2" xfId="813"/>
    <cellStyle name="Normal 247" xfId="814"/>
    <cellStyle name="Normal 247 2" xfId="815"/>
    <cellStyle name="Normal 248" xfId="816"/>
    <cellStyle name="Normal 248 2" xfId="817"/>
    <cellStyle name="Normal 249" xfId="818"/>
    <cellStyle name="Normal 249 2" xfId="819"/>
    <cellStyle name="Normal 25" xfId="820"/>
    <cellStyle name="Normal 25 2" xfId="821"/>
    <cellStyle name="Normal 250" xfId="822"/>
    <cellStyle name="Normal 250 2" xfId="823"/>
    <cellStyle name="Normal 251" xfId="824"/>
    <cellStyle name="Normal 251 2" xfId="825"/>
    <cellStyle name="Normal 252" xfId="826"/>
    <cellStyle name="Normal 252 2" xfId="827"/>
    <cellStyle name="Normal 253" xfId="828"/>
    <cellStyle name="Normal 253 2" xfId="829"/>
    <cellStyle name="Normal 254" xfId="830"/>
    <cellStyle name="Normal 254 2" xfId="831"/>
    <cellStyle name="Normal 255" xfId="832"/>
    <cellStyle name="Normal 255 2" xfId="833"/>
    <cellStyle name="Normal 256" xfId="834"/>
    <cellStyle name="Normal 257" xfId="835"/>
    <cellStyle name="Normal 258" xfId="836"/>
    <cellStyle name="Normal 259" xfId="1099"/>
    <cellStyle name="Normal 259 2" xfId="7531"/>
    <cellStyle name="Normal 26" xfId="837"/>
    <cellStyle name="Normal 26 2" xfId="838"/>
    <cellStyle name="Normal 27" xfId="839"/>
    <cellStyle name="Normal 27 2" xfId="840"/>
    <cellStyle name="Normal 28" xfId="841"/>
    <cellStyle name="Normal 28 2" xfId="842"/>
    <cellStyle name="Normal 28 3" xfId="843"/>
    <cellStyle name="Normal 28 4" xfId="844"/>
    <cellStyle name="Normal 28 5" xfId="845"/>
    <cellStyle name="Normal 29" xfId="846"/>
    <cellStyle name="Normal 29 2" xfId="847"/>
    <cellStyle name="Normal 29 3" xfId="848"/>
    <cellStyle name="Normal 29 4" xfId="849"/>
    <cellStyle name="Normal 29 5" xfId="850"/>
    <cellStyle name="Normal 3" xfId="50"/>
    <cellStyle name="Normal 3 10" xfId="3241"/>
    <cellStyle name="Normal 3 10 2" xfId="3242"/>
    <cellStyle name="Normal 3 10 2 2" xfId="3243"/>
    <cellStyle name="Normal 3 10 2 2 2" xfId="3244"/>
    <cellStyle name="Normal 3 10 2 2 2 2" xfId="3245"/>
    <cellStyle name="Normal 3 10 2 2 2 2 2" xfId="3246"/>
    <cellStyle name="Normal 3 10 2 2 2 3" xfId="3247"/>
    <cellStyle name="Normal 3 10 2 2 2 3 2" xfId="3248"/>
    <cellStyle name="Normal 3 10 2 2 2 4" xfId="3249"/>
    <cellStyle name="Normal 3 10 2 2 2 4 2" xfId="3250"/>
    <cellStyle name="Normal 3 10 2 2 2 5" xfId="3251"/>
    <cellStyle name="Normal 3 10 2 2 3" xfId="3252"/>
    <cellStyle name="Normal 3 10 2 2 3 2" xfId="3253"/>
    <cellStyle name="Normal 3 10 2 2 4" xfId="3254"/>
    <cellStyle name="Normal 3 10 2 2 4 2" xfId="3255"/>
    <cellStyle name="Normal 3 10 2 2 5" xfId="3256"/>
    <cellStyle name="Normal 3 10 2 2 5 2" xfId="3257"/>
    <cellStyle name="Normal 3 10 2 2 6" xfId="3258"/>
    <cellStyle name="Normal 3 10 2 3" xfId="3259"/>
    <cellStyle name="Normal 3 10 2 3 2" xfId="3260"/>
    <cellStyle name="Normal 3 10 2 3 2 2" xfId="3261"/>
    <cellStyle name="Normal 3 10 2 3 3" xfId="3262"/>
    <cellStyle name="Normal 3 10 2 3 3 2" xfId="3263"/>
    <cellStyle name="Normal 3 10 2 3 4" xfId="3264"/>
    <cellStyle name="Normal 3 10 2 3 4 2" xfId="3265"/>
    <cellStyle name="Normal 3 10 2 3 5" xfId="3266"/>
    <cellStyle name="Normal 3 10 2 4" xfId="3267"/>
    <cellStyle name="Normal 3 10 2 4 2" xfId="3268"/>
    <cellStyle name="Normal 3 10 2 5" xfId="3269"/>
    <cellStyle name="Normal 3 10 2 5 2" xfId="3270"/>
    <cellStyle name="Normal 3 10 2 6" xfId="3271"/>
    <cellStyle name="Normal 3 10 2 6 2" xfId="3272"/>
    <cellStyle name="Normal 3 10 2 7" xfId="3273"/>
    <cellStyle name="Normal 3 10 3" xfId="3274"/>
    <cellStyle name="Normal 3 10 3 2" xfId="3275"/>
    <cellStyle name="Normal 3 10 3 2 2" xfId="3276"/>
    <cellStyle name="Normal 3 10 3 2 2 2" xfId="3277"/>
    <cellStyle name="Normal 3 10 3 2 3" xfId="3278"/>
    <cellStyle name="Normal 3 10 3 2 3 2" xfId="3279"/>
    <cellStyle name="Normal 3 10 3 2 4" xfId="3280"/>
    <cellStyle name="Normal 3 10 3 2 4 2" xfId="3281"/>
    <cellStyle name="Normal 3 10 3 2 5" xfId="3282"/>
    <cellStyle name="Normal 3 10 3 3" xfId="3283"/>
    <cellStyle name="Normal 3 10 3 3 2" xfId="3284"/>
    <cellStyle name="Normal 3 10 3 4" xfId="3285"/>
    <cellStyle name="Normal 3 10 3 4 2" xfId="3286"/>
    <cellStyle name="Normal 3 10 3 5" xfId="3287"/>
    <cellStyle name="Normal 3 10 3 5 2" xfId="3288"/>
    <cellStyle name="Normal 3 10 3 6" xfId="3289"/>
    <cellStyle name="Normal 3 10 4" xfId="3290"/>
    <cellStyle name="Normal 3 10 4 2" xfId="3291"/>
    <cellStyle name="Normal 3 10 4 2 2" xfId="3292"/>
    <cellStyle name="Normal 3 10 4 3" xfId="3293"/>
    <cellStyle name="Normal 3 10 4 3 2" xfId="3294"/>
    <cellStyle name="Normal 3 10 4 4" xfId="3295"/>
    <cellStyle name="Normal 3 10 4 4 2" xfId="3296"/>
    <cellStyle name="Normal 3 10 4 5" xfId="3297"/>
    <cellStyle name="Normal 3 10 5" xfId="3298"/>
    <cellStyle name="Normal 3 10 5 2" xfId="3299"/>
    <cellStyle name="Normal 3 10 6" xfId="3300"/>
    <cellStyle name="Normal 3 10 6 2" xfId="3301"/>
    <cellStyle name="Normal 3 10 7" xfId="3302"/>
    <cellStyle name="Normal 3 10 7 2" xfId="3303"/>
    <cellStyle name="Normal 3 10 8" xfId="3304"/>
    <cellStyle name="Normal 3 11" xfId="3305"/>
    <cellStyle name="Normal 3 11 2" xfId="3306"/>
    <cellStyle name="Normal 3 11 2 2" xfId="3307"/>
    <cellStyle name="Normal 3 11 2 2 2" xfId="3308"/>
    <cellStyle name="Normal 3 11 2 2 2 2" xfId="3309"/>
    <cellStyle name="Normal 3 11 2 2 2 2 2" xfId="3310"/>
    <cellStyle name="Normal 3 11 2 2 2 3" xfId="3311"/>
    <cellStyle name="Normal 3 11 2 2 2 3 2" xfId="3312"/>
    <cellStyle name="Normal 3 11 2 2 2 4" xfId="3313"/>
    <cellStyle name="Normal 3 11 2 2 2 4 2" xfId="3314"/>
    <cellStyle name="Normal 3 11 2 2 2 5" xfId="3315"/>
    <cellStyle name="Normal 3 11 2 2 3" xfId="3316"/>
    <cellStyle name="Normal 3 11 2 2 3 2" xfId="3317"/>
    <cellStyle name="Normal 3 11 2 2 4" xfId="3318"/>
    <cellStyle name="Normal 3 11 2 2 4 2" xfId="3319"/>
    <cellStyle name="Normal 3 11 2 2 5" xfId="3320"/>
    <cellStyle name="Normal 3 11 2 2 5 2" xfId="3321"/>
    <cellStyle name="Normal 3 11 2 2 6" xfId="3322"/>
    <cellStyle name="Normal 3 11 2 3" xfId="3323"/>
    <cellStyle name="Normal 3 11 2 3 2" xfId="3324"/>
    <cellStyle name="Normal 3 11 2 3 2 2" xfId="3325"/>
    <cellStyle name="Normal 3 11 2 3 3" xfId="3326"/>
    <cellStyle name="Normal 3 11 2 3 3 2" xfId="3327"/>
    <cellStyle name="Normal 3 11 2 3 4" xfId="3328"/>
    <cellStyle name="Normal 3 11 2 3 4 2" xfId="3329"/>
    <cellStyle name="Normal 3 11 2 3 5" xfId="3330"/>
    <cellStyle name="Normal 3 11 2 4" xfId="3331"/>
    <cellStyle name="Normal 3 11 2 4 2" xfId="3332"/>
    <cellStyle name="Normal 3 11 2 5" xfId="3333"/>
    <cellStyle name="Normal 3 11 2 5 2" xfId="3334"/>
    <cellStyle name="Normal 3 11 2 6" xfId="3335"/>
    <cellStyle name="Normal 3 11 2 6 2" xfId="3336"/>
    <cellStyle name="Normal 3 11 2 7" xfId="3337"/>
    <cellStyle name="Normal 3 11 3" xfId="3338"/>
    <cellStyle name="Normal 3 11 3 2" xfId="3339"/>
    <cellStyle name="Normal 3 11 3 2 2" xfId="3340"/>
    <cellStyle name="Normal 3 11 3 2 2 2" xfId="3341"/>
    <cellStyle name="Normal 3 11 3 2 3" xfId="3342"/>
    <cellStyle name="Normal 3 11 3 2 3 2" xfId="3343"/>
    <cellStyle name="Normal 3 11 3 2 4" xfId="3344"/>
    <cellStyle name="Normal 3 11 3 2 4 2" xfId="3345"/>
    <cellStyle name="Normal 3 11 3 2 5" xfId="3346"/>
    <cellStyle name="Normal 3 11 3 3" xfId="3347"/>
    <cellStyle name="Normal 3 11 3 3 2" xfId="3348"/>
    <cellStyle name="Normal 3 11 3 4" xfId="3349"/>
    <cellStyle name="Normal 3 11 3 4 2" xfId="3350"/>
    <cellStyle name="Normal 3 11 3 5" xfId="3351"/>
    <cellStyle name="Normal 3 11 3 5 2" xfId="3352"/>
    <cellStyle name="Normal 3 11 3 6" xfId="3353"/>
    <cellStyle name="Normal 3 11 4" xfId="3354"/>
    <cellStyle name="Normal 3 11 4 2" xfId="3355"/>
    <cellStyle name="Normal 3 11 4 2 2" xfId="3356"/>
    <cellStyle name="Normal 3 11 4 3" xfId="3357"/>
    <cellStyle name="Normal 3 11 4 3 2" xfId="3358"/>
    <cellStyle name="Normal 3 11 4 4" xfId="3359"/>
    <cellStyle name="Normal 3 11 4 4 2" xfId="3360"/>
    <cellStyle name="Normal 3 11 4 5" xfId="3361"/>
    <cellStyle name="Normal 3 11 5" xfId="3362"/>
    <cellStyle name="Normal 3 11 5 2" xfId="3363"/>
    <cellStyle name="Normal 3 11 6" xfId="3364"/>
    <cellStyle name="Normal 3 11 6 2" xfId="3365"/>
    <cellStyle name="Normal 3 11 7" xfId="3366"/>
    <cellStyle name="Normal 3 11 7 2" xfId="3367"/>
    <cellStyle name="Normal 3 11 8" xfId="3368"/>
    <cellStyle name="Normal 3 12" xfId="3369"/>
    <cellStyle name="Normal 3 12 2" xfId="3370"/>
    <cellStyle name="Normal 3 12 2 2" xfId="3371"/>
    <cellStyle name="Normal 3 12 2 2 2" xfId="3372"/>
    <cellStyle name="Normal 3 12 2 2 2 2" xfId="3373"/>
    <cellStyle name="Normal 3 12 2 2 2 2 2" xfId="3374"/>
    <cellStyle name="Normal 3 12 2 2 2 3" xfId="3375"/>
    <cellStyle name="Normal 3 12 2 2 2 3 2" xfId="3376"/>
    <cellStyle name="Normal 3 12 2 2 2 4" xfId="3377"/>
    <cellStyle name="Normal 3 12 2 2 2 4 2" xfId="3378"/>
    <cellStyle name="Normal 3 12 2 2 2 5" xfId="3379"/>
    <cellStyle name="Normal 3 12 2 2 3" xfId="3380"/>
    <cellStyle name="Normal 3 12 2 2 3 2" xfId="3381"/>
    <cellStyle name="Normal 3 12 2 2 4" xfId="3382"/>
    <cellStyle name="Normal 3 12 2 2 4 2" xfId="3383"/>
    <cellStyle name="Normal 3 12 2 2 5" xfId="3384"/>
    <cellStyle name="Normal 3 12 2 2 5 2" xfId="3385"/>
    <cellStyle name="Normal 3 12 2 2 6" xfId="3386"/>
    <cellStyle name="Normal 3 12 2 3" xfId="3387"/>
    <cellStyle name="Normal 3 12 2 3 2" xfId="3388"/>
    <cellStyle name="Normal 3 12 2 3 2 2" xfId="3389"/>
    <cellStyle name="Normal 3 12 2 3 3" xfId="3390"/>
    <cellStyle name="Normal 3 12 2 3 3 2" xfId="3391"/>
    <cellStyle name="Normal 3 12 2 3 4" xfId="3392"/>
    <cellStyle name="Normal 3 12 2 3 4 2" xfId="3393"/>
    <cellStyle name="Normal 3 12 2 3 5" xfId="3394"/>
    <cellStyle name="Normal 3 12 2 4" xfId="3395"/>
    <cellStyle name="Normal 3 12 2 4 2" xfId="3396"/>
    <cellStyle name="Normal 3 12 2 5" xfId="3397"/>
    <cellStyle name="Normal 3 12 2 5 2" xfId="3398"/>
    <cellStyle name="Normal 3 12 2 6" xfId="3399"/>
    <cellStyle name="Normal 3 12 2 6 2" xfId="3400"/>
    <cellStyle name="Normal 3 12 2 7" xfId="3401"/>
    <cellStyle name="Normal 3 12 3" xfId="3402"/>
    <cellStyle name="Normal 3 12 3 2" xfId="3403"/>
    <cellStyle name="Normal 3 12 3 2 2" xfId="3404"/>
    <cellStyle name="Normal 3 12 3 2 2 2" xfId="3405"/>
    <cellStyle name="Normal 3 12 3 2 3" xfId="3406"/>
    <cellStyle name="Normal 3 12 3 2 3 2" xfId="3407"/>
    <cellStyle name="Normal 3 12 3 2 4" xfId="3408"/>
    <cellStyle name="Normal 3 12 3 2 4 2" xfId="3409"/>
    <cellStyle name="Normal 3 12 3 2 5" xfId="3410"/>
    <cellStyle name="Normal 3 12 3 3" xfId="3411"/>
    <cellStyle name="Normal 3 12 3 3 2" xfId="3412"/>
    <cellStyle name="Normal 3 12 3 4" xfId="3413"/>
    <cellStyle name="Normal 3 12 3 4 2" xfId="3414"/>
    <cellStyle name="Normal 3 12 3 5" xfId="3415"/>
    <cellStyle name="Normal 3 12 3 5 2" xfId="3416"/>
    <cellStyle name="Normal 3 12 3 6" xfId="3417"/>
    <cellStyle name="Normal 3 12 4" xfId="3418"/>
    <cellStyle name="Normal 3 12 4 2" xfId="3419"/>
    <cellStyle name="Normal 3 12 4 2 2" xfId="3420"/>
    <cellStyle name="Normal 3 12 4 3" xfId="3421"/>
    <cellStyle name="Normal 3 12 4 3 2" xfId="3422"/>
    <cellStyle name="Normal 3 12 4 4" xfId="3423"/>
    <cellStyle name="Normal 3 12 4 4 2" xfId="3424"/>
    <cellStyle name="Normal 3 12 4 5" xfId="3425"/>
    <cellStyle name="Normal 3 12 5" xfId="3426"/>
    <cellStyle name="Normal 3 12 5 2" xfId="3427"/>
    <cellStyle name="Normal 3 12 6" xfId="3428"/>
    <cellStyle name="Normal 3 12 6 2" xfId="3429"/>
    <cellStyle name="Normal 3 12 7" xfId="3430"/>
    <cellStyle name="Normal 3 12 7 2" xfId="3431"/>
    <cellStyle name="Normal 3 12 8" xfId="3432"/>
    <cellStyle name="Normal 3 13" xfId="851"/>
    <cellStyle name="Normal 3 13 2" xfId="3433"/>
    <cellStyle name="Normal 3 13 2 2" xfId="3434"/>
    <cellStyle name="Normal 3 13 2 2 2" xfId="3435"/>
    <cellStyle name="Normal 3 13 2 2 2 2" xfId="3436"/>
    <cellStyle name="Normal 3 13 2 2 2 2 2" xfId="3437"/>
    <cellStyle name="Normal 3 13 2 2 2 3" xfId="3438"/>
    <cellStyle name="Normal 3 13 2 2 2 3 2" xfId="3439"/>
    <cellStyle name="Normal 3 13 2 2 2 4" xfId="3440"/>
    <cellStyle name="Normal 3 13 2 2 2 4 2" xfId="3441"/>
    <cellStyle name="Normal 3 13 2 2 2 5" xfId="3442"/>
    <cellStyle name="Normal 3 13 2 2 3" xfId="3443"/>
    <cellStyle name="Normal 3 13 2 2 3 2" xfId="3444"/>
    <cellStyle name="Normal 3 13 2 2 4" xfId="3445"/>
    <cellStyle name="Normal 3 13 2 2 4 2" xfId="3446"/>
    <cellStyle name="Normal 3 13 2 2 5" xfId="3447"/>
    <cellStyle name="Normal 3 13 2 2 5 2" xfId="3448"/>
    <cellStyle name="Normal 3 13 2 2 6" xfId="3449"/>
    <cellStyle name="Normal 3 13 2 3" xfId="3450"/>
    <cellStyle name="Normal 3 13 2 3 2" xfId="3451"/>
    <cellStyle name="Normal 3 13 2 3 2 2" xfId="3452"/>
    <cellStyle name="Normal 3 13 2 3 3" xfId="3453"/>
    <cellStyle name="Normal 3 13 2 3 3 2" xfId="3454"/>
    <cellStyle name="Normal 3 13 2 3 4" xfId="3455"/>
    <cellStyle name="Normal 3 13 2 3 4 2" xfId="3456"/>
    <cellStyle name="Normal 3 13 2 3 5" xfId="3457"/>
    <cellStyle name="Normal 3 13 2 4" xfId="3458"/>
    <cellStyle name="Normal 3 13 2 4 2" xfId="3459"/>
    <cellStyle name="Normal 3 13 2 5" xfId="3460"/>
    <cellStyle name="Normal 3 13 2 5 2" xfId="3461"/>
    <cellStyle name="Normal 3 13 2 6" xfId="3462"/>
    <cellStyle name="Normal 3 13 2 6 2" xfId="3463"/>
    <cellStyle name="Normal 3 13 2 7" xfId="3464"/>
    <cellStyle name="Normal 3 13 3" xfId="3465"/>
    <cellStyle name="Normal 3 13 3 2" xfId="3466"/>
    <cellStyle name="Normal 3 13 3 2 2" xfId="3467"/>
    <cellStyle name="Normal 3 13 3 2 2 2" xfId="3468"/>
    <cellStyle name="Normal 3 13 3 2 3" xfId="3469"/>
    <cellStyle name="Normal 3 13 3 2 3 2" xfId="3470"/>
    <cellStyle name="Normal 3 13 3 2 4" xfId="3471"/>
    <cellStyle name="Normal 3 13 3 2 4 2" xfId="3472"/>
    <cellStyle name="Normal 3 13 3 2 5" xfId="3473"/>
    <cellStyle name="Normal 3 13 3 3" xfId="3474"/>
    <cellStyle name="Normal 3 13 3 3 2" xfId="3475"/>
    <cellStyle name="Normal 3 13 3 4" xfId="3476"/>
    <cellStyle name="Normal 3 13 3 4 2" xfId="3477"/>
    <cellStyle name="Normal 3 13 3 5" xfId="3478"/>
    <cellStyle name="Normal 3 13 3 5 2" xfId="3479"/>
    <cellStyle name="Normal 3 13 3 6" xfId="3480"/>
    <cellStyle name="Normal 3 13 4" xfId="3481"/>
    <cellStyle name="Normal 3 13 4 2" xfId="3482"/>
    <cellStyle name="Normal 3 13 4 2 2" xfId="3483"/>
    <cellStyle name="Normal 3 13 4 3" xfId="3484"/>
    <cellStyle name="Normal 3 13 4 3 2" xfId="3485"/>
    <cellStyle name="Normal 3 13 4 4" xfId="3486"/>
    <cellStyle name="Normal 3 13 4 4 2" xfId="3487"/>
    <cellStyle name="Normal 3 13 4 5" xfId="3488"/>
    <cellStyle name="Normal 3 13 5" xfId="3489"/>
    <cellStyle name="Normal 3 13 5 2" xfId="3490"/>
    <cellStyle name="Normal 3 13 6" xfId="3491"/>
    <cellStyle name="Normal 3 13 6 2" xfId="3492"/>
    <cellStyle name="Normal 3 13 7" xfId="3493"/>
    <cellStyle name="Normal 3 13 7 2" xfId="3494"/>
    <cellStyle name="Normal 3 13 8" xfId="3495"/>
    <cellStyle name="Normal 3 14" xfId="3496"/>
    <cellStyle name="Normal 3 14 2" xfId="3497"/>
    <cellStyle name="Normal 3 14 2 2" xfId="3498"/>
    <cellStyle name="Normal 3 14 2 2 2" xfId="3499"/>
    <cellStyle name="Normal 3 14 2 2 2 2" xfId="3500"/>
    <cellStyle name="Normal 3 14 2 2 3" xfId="3501"/>
    <cellStyle name="Normal 3 14 2 2 3 2" xfId="3502"/>
    <cellStyle name="Normal 3 14 2 2 4" xfId="3503"/>
    <cellStyle name="Normal 3 14 2 2 4 2" xfId="3504"/>
    <cellStyle name="Normal 3 14 2 2 5" xfId="3505"/>
    <cellStyle name="Normal 3 14 2 3" xfId="3506"/>
    <cellStyle name="Normal 3 14 2 3 2" xfId="3507"/>
    <cellStyle name="Normal 3 14 2 4" xfId="3508"/>
    <cellStyle name="Normal 3 14 2 4 2" xfId="3509"/>
    <cellStyle name="Normal 3 14 2 5" xfId="3510"/>
    <cellStyle name="Normal 3 14 2 5 2" xfId="3511"/>
    <cellStyle name="Normal 3 14 2 6" xfId="3512"/>
    <cellStyle name="Normal 3 14 3" xfId="3513"/>
    <cellStyle name="Normal 3 14 3 2" xfId="3514"/>
    <cellStyle name="Normal 3 14 3 2 2" xfId="3515"/>
    <cellStyle name="Normal 3 14 3 3" xfId="3516"/>
    <cellStyle name="Normal 3 14 3 3 2" xfId="3517"/>
    <cellStyle name="Normal 3 14 3 4" xfId="3518"/>
    <cellStyle name="Normal 3 14 3 4 2" xfId="3519"/>
    <cellStyle name="Normal 3 14 3 5" xfId="3520"/>
    <cellStyle name="Normal 3 14 4" xfId="3521"/>
    <cellStyle name="Normal 3 14 4 2" xfId="3522"/>
    <cellStyle name="Normal 3 14 5" xfId="3523"/>
    <cellStyle name="Normal 3 14 5 2" xfId="3524"/>
    <cellStyle name="Normal 3 14 6" xfId="3525"/>
    <cellStyle name="Normal 3 14 6 2" xfId="3526"/>
    <cellStyle name="Normal 3 14 7" xfId="3527"/>
    <cellStyle name="Normal 3 15" xfId="3528"/>
    <cellStyle name="Normal 3 15 2" xfId="3529"/>
    <cellStyle name="Normal 3 15 2 2" xfId="3530"/>
    <cellStyle name="Normal 3 15 2 2 2" xfId="3531"/>
    <cellStyle name="Normal 3 15 2 3" xfId="3532"/>
    <cellStyle name="Normal 3 15 2 3 2" xfId="3533"/>
    <cellStyle name="Normal 3 15 2 4" xfId="3534"/>
    <cellStyle name="Normal 3 15 2 4 2" xfId="3535"/>
    <cellStyle name="Normal 3 15 2 5" xfId="3536"/>
    <cellStyle name="Normal 3 15 3" xfId="3537"/>
    <cellStyle name="Normal 3 15 3 2" xfId="3538"/>
    <cellStyle name="Normal 3 15 4" xfId="3539"/>
    <cellStyle name="Normal 3 15 4 2" xfId="3540"/>
    <cellStyle name="Normal 3 15 5" xfId="3541"/>
    <cellStyle name="Normal 3 15 5 2" xfId="3542"/>
    <cellStyle name="Normal 3 15 6" xfId="3543"/>
    <cellStyle name="Normal 3 16" xfId="3544"/>
    <cellStyle name="Normal 3 16 2" xfId="3545"/>
    <cellStyle name="Normal 3 16 2 2" xfId="3546"/>
    <cellStyle name="Normal 3 16 2 2 2" xfId="3547"/>
    <cellStyle name="Normal 3 16 2 3" xfId="3548"/>
    <cellStyle name="Normal 3 16 2 3 2" xfId="3549"/>
    <cellStyle name="Normal 3 16 2 4" xfId="3550"/>
    <cellStyle name="Normal 3 16 2 4 2" xfId="3551"/>
    <cellStyle name="Normal 3 16 2 5" xfId="3552"/>
    <cellStyle name="Normal 3 16 3" xfId="3553"/>
    <cellStyle name="Normal 3 16 3 2" xfId="3554"/>
    <cellStyle name="Normal 3 16 4" xfId="3555"/>
    <cellStyle name="Normal 3 16 4 2" xfId="3556"/>
    <cellStyle name="Normal 3 16 5" xfId="3557"/>
    <cellStyle name="Normal 3 16 5 2" xfId="3558"/>
    <cellStyle name="Normal 3 16 6" xfId="3559"/>
    <cellStyle name="Normal 3 17" xfId="3560"/>
    <cellStyle name="Normal 3 17 2" xfId="3561"/>
    <cellStyle name="Normal 3 17 2 2" xfId="3562"/>
    <cellStyle name="Normal 3 17 2 2 2" xfId="3563"/>
    <cellStyle name="Normal 3 17 2 3" xfId="3564"/>
    <cellStyle name="Normal 3 17 2 3 2" xfId="3565"/>
    <cellStyle name="Normal 3 17 2 4" xfId="3566"/>
    <cellStyle name="Normal 3 17 2 4 2" xfId="3567"/>
    <cellStyle name="Normal 3 17 2 5" xfId="3568"/>
    <cellStyle name="Normal 3 17 3" xfId="3569"/>
    <cellStyle name="Normal 3 17 3 2" xfId="3570"/>
    <cellStyle name="Normal 3 17 4" xfId="3571"/>
    <cellStyle name="Normal 3 17 4 2" xfId="3572"/>
    <cellStyle name="Normal 3 17 5" xfId="3573"/>
    <cellStyle name="Normal 3 17 5 2" xfId="3574"/>
    <cellStyle name="Normal 3 17 6" xfId="3575"/>
    <cellStyle name="Normal 3 18" xfId="3576"/>
    <cellStyle name="Normal 3 18 2" xfId="3577"/>
    <cellStyle name="Normal 3 18 2 2" xfId="3578"/>
    <cellStyle name="Normal 3 18 3" xfId="3579"/>
    <cellStyle name="Normal 3 18 3 2" xfId="3580"/>
    <cellStyle name="Normal 3 18 4" xfId="3581"/>
    <cellStyle name="Normal 3 18 4 2" xfId="3582"/>
    <cellStyle name="Normal 3 18 5" xfId="3583"/>
    <cellStyle name="Normal 3 19" xfId="3584"/>
    <cellStyle name="Normal 3 19 2" xfId="3585"/>
    <cellStyle name="Normal 3 2" xfId="852"/>
    <cellStyle name="Normal 3 2 10" xfId="3586"/>
    <cellStyle name="Normal 3 2 10 2" xfId="3587"/>
    <cellStyle name="Normal 3 2 10 2 2" xfId="3588"/>
    <cellStyle name="Normal 3 2 10 2 2 2" xfId="3589"/>
    <cellStyle name="Normal 3 2 10 2 2 2 2" xfId="3590"/>
    <cellStyle name="Normal 3 2 10 2 2 2 2 2" xfId="3591"/>
    <cellStyle name="Normal 3 2 10 2 2 2 3" xfId="3592"/>
    <cellStyle name="Normal 3 2 10 2 2 2 3 2" xfId="3593"/>
    <cellStyle name="Normal 3 2 10 2 2 2 4" xfId="3594"/>
    <cellStyle name="Normal 3 2 10 2 2 2 4 2" xfId="3595"/>
    <cellStyle name="Normal 3 2 10 2 2 2 5" xfId="3596"/>
    <cellStyle name="Normal 3 2 10 2 2 3" xfId="3597"/>
    <cellStyle name="Normal 3 2 10 2 2 3 2" xfId="3598"/>
    <cellStyle name="Normal 3 2 10 2 2 4" xfId="3599"/>
    <cellStyle name="Normal 3 2 10 2 2 4 2" xfId="3600"/>
    <cellStyle name="Normal 3 2 10 2 2 5" xfId="3601"/>
    <cellStyle name="Normal 3 2 10 2 2 5 2" xfId="3602"/>
    <cellStyle name="Normal 3 2 10 2 2 6" xfId="3603"/>
    <cellStyle name="Normal 3 2 10 2 3" xfId="3604"/>
    <cellStyle name="Normal 3 2 10 2 3 2" xfId="3605"/>
    <cellStyle name="Normal 3 2 10 2 3 2 2" xfId="3606"/>
    <cellStyle name="Normal 3 2 10 2 3 3" xfId="3607"/>
    <cellStyle name="Normal 3 2 10 2 3 3 2" xfId="3608"/>
    <cellStyle name="Normal 3 2 10 2 3 4" xfId="3609"/>
    <cellStyle name="Normal 3 2 10 2 3 4 2" xfId="3610"/>
    <cellStyle name="Normal 3 2 10 2 3 5" xfId="3611"/>
    <cellStyle name="Normal 3 2 10 2 4" xfId="3612"/>
    <cellStyle name="Normal 3 2 10 2 4 2" xfId="3613"/>
    <cellStyle name="Normal 3 2 10 2 5" xfId="3614"/>
    <cellStyle name="Normal 3 2 10 2 5 2" xfId="3615"/>
    <cellStyle name="Normal 3 2 10 2 6" xfId="3616"/>
    <cellStyle name="Normal 3 2 10 2 6 2" xfId="3617"/>
    <cellStyle name="Normal 3 2 10 2 7" xfId="3618"/>
    <cellStyle name="Normal 3 2 10 3" xfId="3619"/>
    <cellStyle name="Normal 3 2 10 3 2" xfId="3620"/>
    <cellStyle name="Normal 3 2 10 3 2 2" xfId="3621"/>
    <cellStyle name="Normal 3 2 10 3 2 2 2" xfId="3622"/>
    <cellStyle name="Normal 3 2 10 3 2 3" xfId="3623"/>
    <cellStyle name="Normal 3 2 10 3 2 3 2" xfId="3624"/>
    <cellStyle name="Normal 3 2 10 3 2 4" xfId="3625"/>
    <cellStyle name="Normal 3 2 10 3 2 4 2" xfId="3626"/>
    <cellStyle name="Normal 3 2 10 3 2 5" xfId="3627"/>
    <cellStyle name="Normal 3 2 10 3 3" xfId="3628"/>
    <cellStyle name="Normal 3 2 10 3 3 2" xfId="3629"/>
    <cellStyle name="Normal 3 2 10 3 4" xfId="3630"/>
    <cellStyle name="Normal 3 2 10 3 4 2" xfId="3631"/>
    <cellStyle name="Normal 3 2 10 3 5" xfId="3632"/>
    <cellStyle name="Normal 3 2 10 3 5 2" xfId="3633"/>
    <cellStyle name="Normal 3 2 10 3 6" xfId="3634"/>
    <cellStyle name="Normal 3 2 10 4" xfId="3635"/>
    <cellStyle name="Normal 3 2 10 4 2" xfId="3636"/>
    <cellStyle name="Normal 3 2 10 4 2 2" xfId="3637"/>
    <cellStyle name="Normal 3 2 10 4 3" xfId="3638"/>
    <cellStyle name="Normal 3 2 10 4 3 2" xfId="3639"/>
    <cellStyle name="Normal 3 2 10 4 4" xfId="3640"/>
    <cellStyle name="Normal 3 2 10 4 4 2" xfId="3641"/>
    <cellStyle name="Normal 3 2 10 4 5" xfId="3642"/>
    <cellStyle name="Normal 3 2 10 5" xfId="3643"/>
    <cellStyle name="Normal 3 2 10 5 2" xfId="3644"/>
    <cellStyle name="Normal 3 2 10 6" xfId="3645"/>
    <cellStyle name="Normal 3 2 10 6 2" xfId="3646"/>
    <cellStyle name="Normal 3 2 10 7" xfId="3647"/>
    <cellStyle name="Normal 3 2 10 7 2" xfId="3648"/>
    <cellStyle name="Normal 3 2 10 8" xfId="3649"/>
    <cellStyle name="Normal 3 2 11" xfId="3650"/>
    <cellStyle name="Normal 3 2 11 2" xfId="3651"/>
    <cellStyle name="Normal 3 2 11 2 2" xfId="3652"/>
    <cellStyle name="Normal 3 2 11 2 2 2" xfId="3653"/>
    <cellStyle name="Normal 3 2 11 2 2 2 2" xfId="3654"/>
    <cellStyle name="Normal 3 2 11 2 2 2 2 2" xfId="3655"/>
    <cellStyle name="Normal 3 2 11 2 2 2 3" xfId="3656"/>
    <cellStyle name="Normal 3 2 11 2 2 2 3 2" xfId="3657"/>
    <cellStyle name="Normal 3 2 11 2 2 2 4" xfId="3658"/>
    <cellStyle name="Normal 3 2 11 2 2 2 4 2" xfId="3659"/>
    <cellStyle name="Normal 3 2 11 2 2 2 5" xfId="3660"/>
    <cellStyle name="Normal 3 2 11 2 2 3" xfId="3661"/>
    <cellStyle name="Normal 3 2 11 2 2 3 2" xfId="3662"/>
    <cellStyle name="Normal 3 2 11 2 2 4" xfId="3663"/>
    <cellStyle name="Normal 3 2 11 2 2 4 2" xfId="3664"/>
    <cellStyle name="Normal 3 2 11 2 2 5" xfId="3665"/>
    <cellStyle name="Normal 3 2 11 2 2 5 2" xfId="3666"/>
    <cellStyle name="Normal 3 2 11 2 2 6" xfId="3667"/>
    <cellStyle name="Normal 3 2 11 2 3" xfId="3668"/>
    <cellStyle name="Normal 3 2 11 2 3 2" xfId="3669"/>
    <cellStyle name="Normal 3 2 11 2 3 2 2" xfId="3670"/>
    <cellStyle name="Normal 3 2 11 2 3 3" xfId="3671"/>
    <cellStyle name="Normal 3 2 11 2 3 3 2" xfId="3672"/>
    <cellStyle name="Normal 3 2 11 2 3 4" xfId="3673"/>
    <cellStyle name="Normal 3 2 11 2 3 4 2" xfId="3674"/>
    <cellStyle name="Normal 3 2 11 2 3 5" xfId="3675"/>
    <cellStyle name="Normal 3 2 11 2 4" xfId="3676"/>
    <cellStyle name="Normal 3 2 11 2 4 2" xfId="3677"/>
    <cellStyle name="Normal 3 2 11 2 5" xfId="3678"/>
    <cellStyle name="Normal 3 2 11 2 5 2" xfId="3679"/>
    <cellStyle name="Normal 3 2 11 2 6" xfId="3680"/>
    <cellStyle name="Normal 3 2 11 2 6 2" xfId="3681"/>
    <cellStyle name="Normal 3 2 11 2 7" xfId="3682"/>
    <cellStyle name="Normal 3 2 11 3" xfId="3683"/>
    <cellStyle name="Normal 3 2 11 3 2" xfId="3684"/>
    <cellStyle name="Normal 3 2 11 3 2 2" xfId="3685"/>
    <cellStyle name="Normal 3 2 11 3 2 2 2" xfId="3686"/>
    <cellStyle name="Normal 3 2 11 3 2 3" xfId="3687"/>
    <cellStyle name="Normal 3 2 11 3 2 3 2" xfId="3688"/>
    <cellStyle name="Normal 3 2 11 3 2 4" xfId="3689"/>
    <cellStyle name="Normal 3 2 11 3 2 4 2" xfId="3690"/>
    <cellStyle name="Normal 3 2 11 3 2 5" xfId="3691"/>
    <cellStyle name="Normal 3 2 11 3 3" xfId="3692"/>
    <cellStyle name="Normal 3 2 11 3 3 2" xfId="3693"/>
    <cellStyle name="Normal 3 2 11 3 4" xfId="3694"/>
    <cellStyle name="Normal 3 2 11 3 4 2" xfId="3695"/>
    <cellStyle name="Normal 3 2 11 3 5" xfId="3696"/>
    <cellStyle name="Normal 3 2 11 3 5 2" xfId="3697"/>
    <cellStyle name="Normal 3 2 11 3 6" xfId="3698"/>
    <cellStyle name="Normal 3 2 11 4" xfId="3699"/>
    <cellStyle name="Normal 3 2 11 4 2" xfId="3700"/>
    <cellStyle name="Normal 3 2 11 4 2 2" xfId="3701"/>
    <cellStyle name="Normal 3 2 11 4 3" xfId="3702"/>
    <cellStyle name="Normal 3 2 11 4 3 2" xfId="3703"/>
    <cellStyle name="Normal 3 2 11 4 4" xfId="3704"/>
    <cellStyle name="Normal 3 2 11 4 4 2" xfId="3705"/>
    <cellStyle name="Normal 3 2 11 4 5" xfId="3706"/>
    <cellStyle name="Normal 3 2 11 5" xfId="3707"/>
    <cellStyle name="Normal 3 2 11 5 2" xfId="3708"/>
    <cellStyle name="Normal 3 2 11 6" xfId="3709"/>
    <cellStyle name="Normal 3 2 11 6 2" xfId="3710"/>
    <cellStyle name="Normal 3 2 11 7" xfId="3711"/>
    <cellStyle name="Normal 3 2 11 7 2" xfId="3712"/>
    <cellStyle name="Normal 3 2 11 8" xfId="3713"/>
    <cellStyle name="Normal 3 2 12" xfId="3714"/>
    <cellStyle name="Normal 3 2 12 2" xfId="3715"/>
    <cellStyle name="Normal 3 2 12 2 2" xfId="3716"/>
    <cellStyle name="Normal 3 2 12 2 2 2" xfId="3717"/>
    <cellStyle name="Normal 3 2 12 2 2 2 2" xfId="3718"/>
    <cellStyle name="Normal 3 2 12 2 2 2 2 2" xfId="3719"/>
    <cellStyle name="Normal 3 2 12 2 2 2 3" xfId="3720"/>
    <cellStyle name="Normal 3 2 12 2 2 2 3 2" xfId="3721"/>
    <cellStyle name="Normal 3 2 12 2 2 2 4" xfId="3722"/>
    <cellStyle name="Normal 3 2 12 2 2 2 4 2" xfId="3723"/>
    <cellStyle name="Normal 3 2 12 2 2 2 5" xfId="3724"/>
    <cellStyle name="Normal 3 2 12 2 2 3" xfId="3725"/>
    <cellStyle name="Normal 3 2 12 2 2 3 2" xfId="3726"/>
    <cellStyle name="Normal 3 2 12 2 2 4" xfId="3727"/>
    <cellStyle name="Normal 3 2 12 2 2 4 2" xfId="3728"/>
    <cellStyle name="Normal 3 2 12 2 2 5" xfId="3729"/>
    <cellStyle name="Normal 3 2 12 2 2 5 2" xfId="3730"/>
    <cellStyle name="Normal 3 2 12 2 2 6" xfId="3731"/>
    <cellStyle name="Normal 3 2 12 2 3" xfId="3732"/>
    <cellStyle name="Normal 3 2 12 2 3 2" xfId="3733"/>
    <cellStyle name="Normal 3 2 12 2 3 2 2" xfId="3734"/>
    <cellStyle name="Normal 3 2 12 2 3 3" xfId="3735"/>
    <cellStyle name="Normal 3 2 12 2 3 3 2" xfId="3736"/>
    <cellStyle name="Normal 3 2 12 2 3 4" xfId="3737"/>
    <cellStyle name="Normal 3 2 12 2 3 4 2" xfId="3738"/>
    <cellStyle name="Normal 3 2 12 2 3 5" xfId="3739"/>
    <cellStyle name="Normal 3 2 12 2 4" xfId="3740"/>
    <cellStyle name="Normal 3 2 12 2 4 2" xfId="3741"/>
    <cellStyle name="Normal 3 2 12 2 5" xfId="3742"/>
    <cellStyle name="Normal 3 2 12 2 5 2" xfId="3743"/>
    <cellStyle name="Normal 3 2 12 2 6" xfId="3744"/>
    <cellStyle name="Normal 3 2 12 2 6 2" xfId="3745"/>
    <cellStyle name="Normal 3 2 12 2 7" xfId="3746"/>
    <cellStyle name="Normal 3 2 12 3" xfId="3747"/>
    <cellStyle name="Normal 3 2 12 3 2" xfId="3748"/>
    <cellStyle name="Normal 3 2 12 3 2 2" xfId="3749"/>
    <cellStyle name="Normal 3 2 12 3 2 2 2" xfId="3750"/>
    <cellStyle name="Normal 3 2 12 3 2 3" xfId="3751"/>
    <cellStyle name="Normal 3 2 12 3 2 3 2" xfId="3752"/>
    <cellStyle name="Normal 3 2 12 3 2 4" xfId="3753"/>
    <cellStyle name="Normal 3 2 12 3 2 4 2" xfId="3754"/>
    <cellStyle name="Normal 3 2 12 3 2 5" xfId="3755"/>
    <cellStyle name="Normal 3 2 12 3 3" xfId="3756"/>
    <cellStyle name="Normal 3 2 12 3 3 2" xfId="3757"/>
    <cellStyle name="Normal 3 2 12 3 4" xfId="3758"/>
    <cellStyle name="Normal 3 2 12 3 4 2" xfId="3759"/>
    <cellStyle name="Normal 3 2 12 3 5" xfId="3760"/>
    <cellStyle name="Normal 3 2 12 3 5 2" xfId="3761"/>
    <cellStyle name="Normal 3 2 12 3 6" xfId="3762"/>
    <cellStyle name="Normal 3 2 12 4" xfId="3763"/>
    <cellStyle name="Normal 3 2 12 4 2" xfId="3764"/>
    <cellStyle name="Normal 3 2 12 4 2 2" xfId="3765"/>
    <cellStyle name="Normal 3 2 12 4 3" xfId="3766"/>
    <cellStyle name="Normal 3 2 12 4 3 2" xfId="3767"/>
    <cellStyle name="Normal 3 2 12 4 4" xfId="3768"/>
    <cellStyle name="Normal 3 2 12 4 4 2" xfId="3769"/>
    <cellStyle name="Normal 3 2 12 4 5" xfId="3770"/>
    <cellStyle name="Normal 3 2 12 5" xfId="3771"/>
    <cellStyle name="Normal 3 2 12 5 2" xfId="3772"/>
    <cellStyle name="Normal 3 2 12 6" xfId="3773"/>
    <cellStyle name="Normal 3 2 12 6 2" xfId="3774"/>
    <cellStyle name="Normal 3 2 12 7" xfId="3775"/>
    <cellStyle name="Normal 3 2 12 7 2" xfId="3776"/>
    <cellStyle name="Normal 3 2 12 8" xfId="3777"/>
    <cellStyle name="Normal 3 2 13" xfId="3778"/>
    <cellStyle name="Normal 3 2 13 2" xfId="3779"/>
    <cellStyle name="Normal 3 2 13 2 2" xfId="3780"/>
    <cellStyle name="Normal 3 2 13 2 2 2" xfId="3781"/>
    <cellStyle name="Normal 3 2 13 2 2 2 2" xfId="3782"/>
    <cellStyle name="Normal 3 2 13 2 2 3" xfId="3783"/>
    <cellStyle name="Normal 3 2 13 2 2 3 2" xfId="3784"/>
    <cellStyle name="Normal 3 2 13 2 2 4" xfId="3785"/>
    <cellStyle name="Normal 3 2 13 2 2 4 2" xfId="3786"/>
    <cellStyle name="Normal 3 2 13 2 2 5" xfId="3787"/>
    <cellStyle name="Normal 3 2 13 2 3" xfId="3788"/>
    <cellStyle name="Normal 3 2 13 2 3 2" xfId="3789"/>
    <cellStyle name="Normal 3 2 13 2 4" xfId="3790"/>
    <cellStyle name="Normal 3 2 13 2 4 2" xfId="3791"/>
    <cellStyle name="Normal 3 2 13 2 5" xfId="3792"/>
    <cellStyle name="Normal 3 2 13 2 5 2" xfId="3793"/>
    <cellStyle name="Normal 3 2 13 2 6" xfId="3794"/>
    <cellStyle name="Normal 3 2 13 3" xfId="3795"/>
    <cellStyle name="Normal 3 2 13 3 2" xfId="3796"/>
    <cellStyle name="Normal 3 2 13 3 2 2" xfId="3797"/>
    <cellStyle name="Normal 3 2 13 3 3" xfId="3798"/>
    <cellStyle name="Normal 3 2 13 3 3 2" xfId="3799"/>
    <cellStyle name="Normal 3 2 13 3 4" xfId="3800"/>
    <cellStyle name="Normal 3 2 13 3 4 2" xfId="3801"/>
    <cellStyle name="Normal 3 2 13 3 5" xfId="3802"/>
    <cellStyle name="Normal 3 2 13 4" xfId="3803"/>
    <cellStyle name="Normal 3 2 13 4 2" xfId="3804"/>
    <cellStyle name="Normal 3 2 13 5" xfId="3805"/>
    <cellStyle name="Normal 3 2 13 5 2" xfId="3806"/>
    <cellStyle name="Normal 3 2 13 6" xfId="3807"/>
    <cellStyle name="Normal 3 2 13 6 2" xfId="3808"/>
    <cellStyle name="Normal 3 2 13 7" xfId="3809"/>
    <cellStyle name="Normal 3 2 14" xfId="3810"/>
    <cellStyle name="Normal 3 2 14 2" xfId="3811"/>
    <cellStyle name="Normal 3 2 14 2 2" xfId="3812"/>
    <cellStyle name="Normal 3 2 14 2 2 2" xfId="3813"/>
    <cellStyle name="Normal 3 2 14 2 3" xfId="3814"/>
    <cellStyle name="Normal 3 2 14 2 3 2" xfId="3815"/>
    <cellStyle name="Normal 3 2 14 2 4" xfId="3816"/>
    <cellStyle name="Normal 3 2 14 2 4 2" xfId="3817"/>
    <cellStyle name="Normal 3 2 14 2 5" xfId="3818"/>
    <cellStyle name="Normal 3 2 14 3" xfId="3819"/>
    <cellStyle name="Normal 3 2 14 3 2" xfId="3820"/>
    <cellStyle name="Normal 3 2 14 4" xfId="3821"/>
    <cellStyle name="Normal 3 2 14 4 2" xfId="3822"/>
    <cellStyle name="Normal 3 2 14 5" xfId="3823"/>
    <cellStyle name="Normal 3 2 14 5 2" xfId="3824"/>
    <cellStyle name="Normal 3 2 14 6" xfId="3825"/>
    <cellStyle name="Normal 3 2 15" xfId="3826"/>
    <cellStyle name="Normal 3 2 15 2" xfId="3827"/>
    <cellStyle name="Normal 3 2 15 2 2" xfId="3828"/>
    <cellStyle name="Normal 3 2 15 2 2 2" xfId="3829"/>
    <cellStyle name="Normal 3 2 15 2 3" xfId="3830"/>
    <cellStyle name="Normal 3 2 15 2 3 2" xfId="3831"/>
    <cellStyle name="Normal 3 2 15 2 4" xfId="3832"/>
    <cellStyle name="Normal 3 2 15 2 4 2" xfId="3833"/>
    <cellStyle name="Normal 3 2 15 2 5" xfId="3834"/>
    <cellStyle name="Normal 3 2 15 3" xfId="3835"/>
    <cellStyle name="Normal 3 2 15 3 2" xfId="3836"/>
    <cellStyle name="Normal 3 2 15 4" xfId="3837"/>
    <cellStyle name="Normal 3 2 15 4 2" xfId="3838"/>
    <cellStyle name="Normal 3 2 15 5" xfId="3839"/>
    <cellStyle name="Normal 3 2 15 5 2" xfId="3840"/>
    <cellStyle name="Normal 3 2 15 6" xfId="3841"/>
    <cellStyle name="Normal 3 2 16" xfId="3842"/>
    <cellStyle name="Normal 3 2 16 2" xfId="3843"/>
    <cellStyle name="Normal 3 2 16 2 2" xfId="3844"/>
    <cellStyle name="Normal 3 2 16 2 2 2" xfId="3845"/>
    <cellStyle name="Normal 3 2 16 2 3" xfId="3846"/>
    <cellStyle name="Normal 3 2 16 2 3 2" xfId="3847"/>
    <cellStyle name="Normal 3 2 16 2 4" xfId="3848"/>
    <cellStyle name="Normal 3 2 16 2 4 2" xfId="3849"/>
    <cellStyle name="Normal 3 2 16 2 5" xfId="3850"/>
    <cellStyle name="Normal 3 2 16 3" xfId="3851"/>
    <cellStyle name="Normal 3 2 16 3 2" xfId="3852"/>
    <cellStyle name="Normal 3 2 16 4" xfId="3853"/>
    <cellStyle name="Normal 3 2 16 4 2" xfId="3854"/>
    <cellStyle name="Normal 3 2 16 5" xfId="3855"/>
    <cellStyle name="Normal 3 2 16 5 2" xfId="3856"/>
    <cellStyle name="Normal 3 2 16 6" xfId="3857"/>
    <cellStyle name="Normal 3 2 17" xfId="3858"/>
    <cellStyle name="Normal 3 2 17 2" xfId="3859"/>
    <cellStyle name="Normal 3 2 17 2 2" xfId="3860"/>
    <cellStyle name="Normal 3 2 17 3" xfId="3861"/>
    <cellStyle name="Normal 3 2 17 3 2" xfId="3862"/>
    <cellStyle name="Normal 3 2 17 4" xfId="3863"/>
    <cellStyle name="Normal 3 2 17 4 2" xfId="3864"/>
    <cellStyle name="Normal 3 2 17 5" xfId="3865"/>
    <cellStyle name="Normal 3 2 18" xfId="3866"/>
    <cellStyle name="Normal 3 2 18 2" xfId="3867"/>
    <cellStyle name="Normal 3 2 19" xfId="3868"/>
    <cellStyle name="Normal 3 2 19 2" xfId="3869"/>
    <cellStyle name="Normal 3 2 2" xfId="853"/>
    <cellStyle name="Normal 3 2 2 10" xfId="3870"/>
    <cellStyle name="Normal 3 2 2 11" xfId="3871"/>
    <cellStyle name="Normal 3 2 2 12" xfId="3872"/>
    <cellStyle name="Normal 3 2 2 13" xfId="3873"/>
    <cellStyle name="Normal 3 2 2 2" xfId="854"/>
    <cellStyle name="Normal 3 2 2 2 2" xfId="3874"/>
    <cellStyle name="Normal 3 2 2 2 2 2" xfId="3875"/>
    <cellStyle name="Normal 3 2 2 2 2 2 2" xfId="3876"/>
    <cellStyle name="Normal 3 2 2 2 2 2 2 2" xfId="3877"/>
    <cellStyle name="Normal 3 2 2 2 2 2 2 2 2" xfId="3878"/>
    <cellStyle name="Normal 3 2 2 2 2 2 2 3" xfId="3879"/>
    <cellStyle name="Normal 3 2 2 2 2 2 2 3 2" xfId="3880"/>
    <cellStyle name="Normal 3 2 2 2 2 2 2 4" xfId="3881"/>
    <cellStyle name="Normal 3 2 2 2 2 2 2 4 2" xfId="3882"/>
    <cellStyle name="Normal 3 2 2 2 2 2 2 5" xfId="3883"/>
    <cellStyle name="Normal 3 2 2 2 2 2 3" xfId="3884"/>
    <cellStyle name="Normal 3 2 2 2 2 2 3 2" xfId="3885"/>
    <cellStyle name="Normal 3 2 2 2 2 2 4" xfId="3886"/>
    <cellStyle name="Normal 3 2 2 2 2 2 4 2" xfId="3887"/>
    <cellStyle name="Normal 3 2 2 2 2 2 5" xfId="3888"/>
    <cellStyle name="Normal 3 2 2 2 2 2 5 2" xfId="3889"/>
    <cellStyle name="Normal 3 2 2 2 2 2 6" xfId="3890"/>
    <cellStyle name="Normal 3 2 2 2 2 3" xfId="3891"/>
    <cellStyle name="Normal 3 2 2 2 2 3 2" xfId="3892"/>
    <cellStyle name="Normal 3 2 2 2 2 3 2 2" xfId="3893"/>
    <cellStyle name="Normal 3 2 2 2 2 3 3" xfId="3894"/>
    <cellStyle name="Normal 3 2 2 2 2 3 3 2" xfId="3895"/>
    <cellStyle name="Normal 3 2 2 2 2 3 4" xfId="3896"/>
    <cellStyle name="Normal 3 2 2 2 2 3 4 2" xfId="3897"/>
    <cellStyle name="Normal 3 2 2 2 2 3 5" xfId="3898"/>
    <cellStyle name="Normal 3 2 2 2 2 4" xfId="3899"/>
    <cellStyle name="Normal 3 2 2 2 2 4 2" xfId="3900"/>
    <cellStyle name="Normal 3 2 2 2 2 5" xfId="3901"/>
    <cellStyle name="Normal 3 2 2 2 2 5 2" xfId="3902"/>
    <cellStyle name="Normal 3 2 2 2 2 6" xfId="3903"/>
    <cellStyle name="Normal 3 2 2 2 2 6 2" xfId="3904"/>
    <cellStyle name="Normal 3 2 2 2 2 7" xfId="3905"/>
    <cellStyle name="Normal 3 2 2 2 3" xfId="3906"/>
    <cellStyle name="Normal 3 2 2 2 3 2" xfId="3907"/>
    <cellStyle name="Normal 3 2 2 2 3 2 2" xfId="3908"/>
    <cellStyle name="Normal 3 2 2 2 3 2 2 2" xfId="3909"/>
    <cellStyle name="Normal 3 2 2 2 3 2 3" xfId="3910"/>
    <cellStyle name="Normal 3 2 2 2 3 2 3 2" xfId="3911"/>
    <cellStyle name="Normal 3 2 2 2 3 2 4" xfId="3912"/>
    <cellStyle name="Normal 3 2 2 2 3 2 4 2" xfId="3913"/>
    <cellStyle name="Normal 3 2 2 2 3 2 5" xfId="3914"/>
    <cellStyle name="Normal 3 2 2 2 3 3" xfId="3915"/>
    <cellStyle name="Normal 3 2 2 2 3 3 2" xfId="3916"/>
    <cellStyle name="Normal 3 2 2 2 3 4" xfId="3917"/>
    <cellStyle name="Normal 3 2 2 2 3 4 2" xfId="3918"/>
    <cellStyle name="Normal 3 2 2 2 3 5" xfId="3919"/>
    <cellStyle name="Normal 3 2 2 2 3 5 2" xfId="3920"/>
    <cellStyle name="Normal 3 2 2 2 3 6" xfId="3921"/>
    <cellStyle name="Normal 3 2 2 2 4" xfId="3922"/>
    <cellStyle name="Normal 3 2 2 2 4 2" xfId="3923"/>
    <cellStyle name="Normal 3 2 2 2 4 2 2" xfId="3924"/>
    <cellStyle name="Normal 3 2 2 2 4 3" xfId="3925"/>
    <cellStyle name="Normal 3 2 2 2 4 3 2" xfId="3926"/>
    <cellStyle name="Normal 3 2 2 2 4 4" xfId="3927"/>
    <cellStyle name="Normal 3 2 2 2 4 4 2" xfId="3928"/>
    <cellStyle name="Normal 3 2 2 2 4 5" xfId="3929"/>
    <cellStyle name="Normal 3 2 2 2 5" xfId="3930"/>
    <cellStyle name="Normal 3 2 2 2 5 2" xfId="3931"/>
    <cellStyle name="Normal 3 2 2 2 6" xfId="3932"/>
    <cellStyle name="Normal 3 2 2 2 6 2" xfId="3933"/>
    <cellStyle name="Normal 3 2 2 2 7" xfId="3934"/>
    <cellStyle name="Normal 3 2 2 2 7 2" xfId="3935"/>
    <cellStyle name="Normal 3 2 2 2 8" xfId="3936"/>
    <cellStyle name="Normal 3 2 2 3" xfId="3937"/>
    <cellStyle name="Normal 3 2 2 3 2" xfId="3938"/>
    <cellStyle name="Normal 3 2 2 3 2 2" xfId="3939"/>
    <cellStyle name="Normal 3 2 2 3 2 2 2" xfId="3940"/>
    <cellStyle name="Normal 3 2 2 3 2 2 2 2" xfId="3941"/>
    <cellStyle name="Normal 3 2 2 3 2 2 3" xfId="3942"/>
    <cellStyle name="Normal 3 2 2 3 2 2 3 2" xfId="3943"/>
    <cellStyle name="Normal 3 2 2 3 2 2 4" xfId="3944"/>
    <cellStyle name="Normal 3 2 2 3 2 2 4 2" xfId="3945"/>
    <cellStyle name="Normal 3 2 2 3 2 2 5" xfId="3946"/>
    <cellStyle name="Normal 3 2 2 3 2 3" xfId="3947"/>
    <cellStyle name="Normal 3 2 2 3 2 3 2" xfId="3948"/>
    <cellStyle name="Normal 3 2 2 3 2 4" xfId="3949"/>
    <cellStyle name="Normal 3 2 2 3 2 4 2" xfId="3950"/>
    <cellStyle name="Normal 3 2 2 3 2 5" xfId="3951"/>
    <cellStyle name="Normal 3 2 2 3 2 5 2" xfId="3952"/>
    <cellStyle name="Normal 3 2 2 3 2 6" xfId="3953"/>
    <cellStyle name="Normal 3 2 2 3 3" xfId="3954"/>
    <cellStyle name="Normal 3 2 2 3 3 2" xfId="3955"/>
    <cellStyle name="Normal 3 2 2 3 3 2 2" xfId="3956"/>
    <cellStyle name="Normal 3 2 2 3 3 3" xfId="3957"/>
    <cellStyle name="Normal 3 2 2 3 3 3 2" xfId="3958"/>
    <cellStyle name="Normal 3 2 2 3 3 4" xfId="3959"/>
    <cellStyle name="Normal 3 2 2 3 3 4 2" xfId="3960"/>
    <cellStyle name="Normal 3 2 2 3 3 5" xfId="3961"/>
    <cellStyle name="Normal 3 2 2 3 4" xfId="3962"/>
    <cellStyle name="Normal 3 2 2 3 4 2" xfId="3963"/>
    <cellStyle name="Normal 3 2 2 3 5" xfId="3964"/>
    <cellStyle name="Normal 3 2 2 3 5 2" xfId="3965"/>
    <cellStyle name="Normal 3 2 2 3 6" xfId="3966"/>
    <cellStyle name="Normal 3 2 2 3 6 2" xfId="3967"/>
    <cellStyle name="Normal 3 2 2 3 7" xfId="3968"/>
    <cellStyle name="Normal 3 2 2 4" xfId="3969"/>
    <cellStyle name="Normal 3 2 2 4 2" xfId="3970"/>
    <cellStyle name="Normal 3 2 2 4 2 2" xfId="3971"/>
    <cellStyle name="Normal 3 2 2 4 2 2 2" xfId="3972"/>
    <cellStyle name="Normal 3 2 2 4 2 3" xfId="3973"/>
    <cellStyle name="Normal 3 2 2 4 2 3 2" xfId="3974"/>
    <cellStyle name="Normal 3 2 2 4 2 4" xfId="3975"/>
    <cellStyle name="Normal 3 2 2 4 2 4 2" xfId="3976"/>
    <cellStyle name="Normal 3 2 2 4 2 5" xfId="3977"/>
    <cellStyle name="Normal 3 2 2 4 3" xfId="3978"/>
    <cellStyle name="Normal 3 2 2 4 3 2" xfId="3979"/>
    <cellStyle name="Normal 3 2 2 4 4" xfId="3980"/>
    <cellStyle name="Normal 3 2 2 4 4 2" xfId="3981"/>
    <cellStyle name="Normal 3 2 2 4 5" xfId="3982"/>
    <cellStyle name="Normal 3 2 2 4 5 2" xfId="3983"/>
    <cellStyle name="Normal 3 2 2 4 6" xfId="3984"/>
    <cellStyle name="Normal 3 2 2 5" xfId="3985"/>
    <cellStyle name="Normal 3 2 2 5 2" xfId="3986"/>
    <cellStyle name="Normal 3 2 2 5 2 2" xfId="3987"/>
    <cellStyle name="Normal 3 2 2 5 2 2 2" xfId="3988"/>
    <cellStyle name="Normal 3 2 2 5 2 3" xfId="3989"/>
    <cellStyle name="Normal 3 2 2 5 2 3 2" xfId="3990"/>
    <cellStyle name="Normal 3 2 2 5 2 4" xfId="3991"/>
    <cellStyle name="Normal 3 2 2 5 2 4 2" xfId="3992"/>
    <cellStyle name="Normal 3 2 2 5 2 5" xfId="3993"/>
    <cellStyle name="Normal 3 2 2 5 3" xfId="3994"/>
    <cellStyle name="Normal 3 2 2 5 3 2" xfId="3995"/>
    <cellStyle name="Normal 3 2 2 5 4" xfId="3996"/>
    <cellStyle name="Normal 3 2 2 5 4 2" xfId="3997"/>
    <cellStyle name="Normal 3 2 2 5 5" xfId="3998"/>
    <cellStyle name="Normal 3 2 2 5 5 2" xfId="3999"/>
    <cellStyle name="Normal 3 2 2 5 6" xfId="4000"/>
    <cellStyle name="Normal 3 2 2 6" xfId="4001"/>
    <cellStyle name="Normal 3 2 2 6 2" xfId="4002"/>
    <cellStyle name="Normal 3 2 2 6 2 2" xfId="4003"/>
    <cellStyle name="Normal 3 2 2 6 3" xfId="4004"/>
    <cellStyle name="Normal 3 2 2 6 3 2" xfId="4005"/>
    <cellStyle name="Normal 3 2 2 6 4" xfId="4006"/>
    <cellStyle name="Normal 3 2 2 6 4 2" xfId="4007"/>
    <cellStyle name="Normal 3 2 2 6 5" xfId="4008"/>
    <cellStyle name="Normal 3 2 2 7" xfId="4009"/>
    <cellStyle name="Normal 3 2 2 7 2" xfId="4010"/>
    <cellStyle name="Normal 3 2 2 8" xfId="4011"/>
    <cellStyle name="Normal 3 2 2 8 2" xfId="4012"/>
    <cellStyle name="Normal 3 2 2 9" xfId="4013"/>
    <cellStyle name="Normal 3 2 2 9 2" xfId="4014"/>
    <cellStyle name="Normal 3 2 20" xfId="4015"/>
    <cellStyle name="Normal 3 2 20 2" xfId="4016"/>
    <cellStyle name="Normal 3 2 21" xfId="4017"/>
    <cellStyle name="Normal 3 2 21 2" xfId="4018"/>
    <cellStyle name="Normal 3 2 22" xfId="4019"/>
    <cellStyle name="Normal 3 2 22 2" xfId="4020"/>
    <cellStyle name="Normal 3 2 23" xfId="4021"/>
    <cellStyle name="Normal 3 2 24" xfId="4022"/>
    <cellStyle name="Normal 3 2 25" xfId="4023"/>
    <cellStyle name="Normal 3 2 26" xfId="4024"/>
    <cellStyle name="Normal 3 2 27" xfId="4025"/>
    <cellStyle name="Normal 3 2 3" xfId="855"/>
    <cellStyle name="Normal 3 2 3 2" xfId="4026"/>
    <cellStyle name="Normal 3 2 3 2 2" xfId="4027"/>
    <cellStyle name="Normal 3 2 3 2 2 2" xfId="4028"/>
    <cellStyle name="Normal 3 2 3 2 2 2 2" xfId="4029"/>
    <cellStyle name="Normal 3 2 3 2 2 2 2 2" xfId="4030"/>
    <cellStyle name="Normal 3 2 3 2 2 2 2 2 2" xfId="4031"/>
    <cellStyle name="Normal 3 2 3 2 2 2 2 3" xfId="4032"/>
    <cellStyle name="Normal 3 2 3 2 2 2 2 3 2" xfId="4033"/>
    <cellStyle name="Normal 3 2 3 2 2 2 2 4" xfId="4034"/>
    <cellStyle name="Normal 3 2 3 2 2 2 2 4 2" xfId="4035"/>
    <cellStyle name="Normal 3 2 3 2 2 2 2 5" xfId="4036"/>
    <cellStyle name="Normal 3 2 3 2 2 2 3" xfId="4037"/>
    <cellStyle name="Normal 3 2 3 2 2 2 3 2" xfId="4038"/>
    <cellStyle name="Normal 3 2 3 2 2 2 4" xfId="4039"/>
    <cellStyle name="Normal 3 2 3 2 2 2 4 2" xfId="4040"/>
    <cellStyle name="Normal 3 2 3 2 2 2 5" xfId="4041"/>
    <cellStyle name="Normal 3 2 3 2 2 2 5 2" xfId="4042"/>
    <cellStyle name="Normal 3 2 3 2 2 2 6" xfId="4043"/>
    <cellStyle name="Normal 3 2 3 2 2 3" xfId="4044"/>
    <cellStyle name="Normal 3 2 3 2 2 3 2" xfId="4045"/>
    <cellStyle name="Normal 3 2 3 2 2 3 2 2" xfId="4046"/>
    <cellStyle name="Normal 3 2 3 2 2 3 3" xfId="4047"/>
    <cellStyle name="Normal 3 2 3 2 2 3 3 2" xfId="4048"/>
    <cellStyle name="Normal 3 2 3 2 2 3 4" xfId="4049"/>
    <cellStyle name="Normal 3 2 3 2 2 3 4 2" xfId="4050"/>
    <cellStyle name="Normal 3 2 3 2 2 3 5" xfId="4051"/>
    <cellStyle name="Normal 3 2 3 2 2 4" xfId="4052"/>
    <cellStyle name="Normal 3 2 3 2 2 4 2" xfId="4053"/>
    <cellStyle name="Normal 3 2 3 2 2 5" xfId="4054"/>
    <cellStyle name="Normal 3 2 3 2 2 5 2" xfId="4055"/>
    <cellStyle name="Normal 3 2 3 2 2 6" xfId="4056"/>
    <cellStyle name="Normal 3 2 3 2 2 6 2" xfId="4057"/>
    <cellStyle name="Normal 3 2 3 2 2 7" xfId="4058"/>
    <cellStyle name="Normal 3 2 3 2 3" xfId="4059"/>
    <cellStyle name="Normal 3 2 3 2 3 2" xfId="4060"/>
    <cellStyle name="Normal 3 2 3 2 3 2 2" xfId="4061"/>
    <cellStyle name="Normal 3 2 3 2 3 2 2 2" xfId="4062"/>
    <cellStyle name="Normal 3 2 3 2 3 2 3" xfId="4063"/>
    <cellStyle name="Normal 3 2 3 2 3 2 3 2" xfId="4064"/>
    <cellStyle name="Normal 3 2 3 2 3 2 4" xfId="4065"/>
    <cellStyle name="Normal 3 2 3 2 3 2 4 2" xfId="4066"/>
    <cellStyle name="Normal 3 2 3 2 3 2 5" xfId="4067"/>
    <cellStyle name="Normal 3 2 3 2 3 3" xfId="4068"/>
    <cellStyle name="Normal 3 2 3 2 3 3 2" xfId="4069"/>
    <cellStyle name="Normal 3 2 3 2 3 4" xfId="4070"/>
    <cellStyle name="Normal 3 2 3 2 3 4 2" xfId="4071"/>
    <cellStyle name="Normal 3 2 3 2 3 5" xfId="4072"/>
    <cellStyle name="Normal 3 2 3 2 3 5 2" xfId="4073"/>
    <cellStyle name="Normal 3 2 3 2 3 6" xfId="4074"/>
    <cellStyle name="Normal 3 2 3 2 4" xfId="4075"/>
    <cellStyle name="Normal 3 2 3 2 4 2" xfId="4076"/>
    <cellStyle name="Normal 3 2 3 2 4 2 2" xfId="4077"/>
    <cellStyle name="Normal 3 2 3 2 4 3" xfId="4078"/>
    <cellStyle name="Normal 3 2 3 2 4 3 2" xfId="4079"/>
    <cellStyle name="Normal 3 2 3 2 4 4" xfId="4080"/>
    <cellStyle name="Normal 3 2 3 2 4 4 2" xfId="4081"/>
    <cellStyle name="Normal 3 2 3 2 4 5" xfId="4082"/>
    <cellStyle name="Normal 3 2 3 2 5" xfId="4083"/>
    <cellStyle name="Normal 3 2 3 2 5 2" xfId="4084"/>
    <cellStyle name="Normal 3 2 3 2 6" xfId="4085"/>
    <cellStyle name="Normal 3 2 3 2 6 2" xfId="4086"/>
    <cellStyle name="Normal 3 2 3 2 7" xfId="4087"/>
    <cellStyle name="Normal 3 2 3 2 7 2" xfId="4088"/>
    <cellStyle name="Normal 3 2 3 2 8" xfId="4089"/>
    <cellStyle name="Normal 3 2 3 3" xfId="4090"/>
    <cellStyle name="Normal 3 2 3 3 2" xfId="4091"/>
    <cellStyle name="Normal 3 2 3 3 2 2" xfId="4092"/>
    <cellStyle name="Normal 3 2 3 3 2 2 2" xfId="4093"/>
    <cellStyle name="Normal 3 2 3 3 2 2 2 2" xfId="4094"/>
    <cellStyle name="Normal 3 2 3 3 2 2 3" xfId="4095"/>
    <cellStyle name="Normal 3 2 3 3 2 2 3 2" xfId="4096"/>
    <cellStyle name="Normal 3 2 3 3 2 2 4" xfId="4097"/>
    <cellStyle name="Normal 3 2 3 3 2 2 4 2" xfId="4098"/>
    <cellStyle name="Normal 3 2 3 3 2 2 5" xfId="4099"/>
    <cellStyle name="Normal 3 2 3 3 2 3" xfId="4100"/>
    <cellStyle name="Normal 3 2 3 3 2 3 2" xfId="4101"/>
    <cellStyle name="Normal 3 2 3 3 2 4" xfId="4102"/>
    <cellStyle name="Normal 3 2 3 3 2 4 2" xfId="4103"/>
    <cellStyle name="Normal 3 2 3 3 2 5" xfId="4104"/>
    <cellStyle name="Normal 3 2 3 3 2 5 2" xfId="4105"/>
    <cellStyle name="Normal 3 2 3 3 2 6" xfId="4106"/>
    <cellStyle name="Normal 3 2 3 3 3" xfId="4107"/>
    <cellStyle name="Normal 3 2 3 3 3 2" xfId="4108"/>
    <cellStyle name="Normal 3 2 3 3 3 2 2" xfId="4109"/>
    <cellStyle name="Normal 3 2 3 3 3 3" xfId="4110"/>
    <cellStyle name="Normal 3 2 3 3 3 3 2" xfId="4111"/>
    <cellStyle name="Normal 3 2 3 3 3 4" xfId="4112"/>
    <cellStyle name="Normal 3 2 3 3 3 4 2" xfId="4113"/>
    <cellStyle name="Normal 3 2 3 3 3 5" xfId="4114"/>
    <cellStyle name="Normal 3 2 3 3 4" xfId="4115"/>
    <cellStyle name="Normal 3 2 3 3 4 2" xfId="4116"/>
    <cellStyle name="Normal 3 2 3 3 5" xfId="4117"/>
    <cellStyle name="Normal 3 2 3 3 5 2" xfId="4118"/>
    <cellStyle name="Normal 3 2 3 3 6" xfId="4119"/>
    <cellStyle name="Normal 3 2 3 3 6 2" xfId="4120"/>
    <cellStyle name="Normal 3 2 3 3 7" xfId="4121"/>
    <cellStyle name="Normal 3 2 3 4" xfId="4122"/>
    <cellStyle name="Normal 3 2 3 4 2" xfId="4123"/>
    <cellStyle name="Normal 3 2 3 4 2 2" xfId="4124"/>
    <cellStyle name="Normal 3 2 3 4 2 2 2" xfId="4125"/>
    <cellStyle name="Normal 3 2 3 4 2 3" xfId="4126"/>
    <cellStyle name="Normal 3 2 3 4 2 3 2" xfId="4127"/>
    <cellStyle name="Normal 3 2 3 4 2 4" xfId="4128"/>
    <cellStyle name="Normal 3 2 3 4 2 4 2" xfId="4129"/>
    <cellStyle name="Normal 3 2 3 4 2 5" xfId="4130"/>
    <cellStyle name="Normal 3 2 3 4 3" xfId="4131"/>
    <cellStyle name="Normal 3 2 3 4 3 2" xfId="4132"/>
    <cellStyle name="Normal 3 2 3 4 4" xfId="4133"/>
    <cellStyle name="Normal 3 2 3 4 4 2" xfId="4134"/>
    <cellStyle name="Normal 3 2 3 4 5" xfId="4135"/>
    <cellStyle name="Normal 3 2 3 4 5 2" xfId="4136"/>
    <cellStyle name="Normal 3 2 3 4 6" xfId="4137"/>
    <cellStyle name="Normal 3 2 3 5" xfId="4138"/>
    <cellStyle name="Normal 3 2 3 5 2" xfId="4139"/>
    <cellStyle name="Normal 3 2 3 5 2 2" xfId="4140"/>
    <cellStyle name="Normal 3 2 3 5 3" xfId="4141"/>
    <cellStyle name="Normal 3 2 3 5 3 2" xfId="4142"/>
    <cellStyle name="Normal 3 2 3 5 4" xfId="4143"/>
    <cellStyle name="Normal 3 2 3 5 4 2" xfId="4144"/>
    <cellStyle name="Normal 3 2 3 5 5" xfId="4145"/>
    <cellStyle name="Normal 3 2 3 6" xfId="4146"/>
    <cellStyle name="Normal 3 2 3 6 2" xfId="4147"/>
    <cellStyle name="Normal 3 2 3 7" xfId="4148"/>
    <cellStyle name="Normal 3 2 3 7 2" xfId="4149"/>
    <cellStyle name="Normal 3 2 3 8" xfId="4150"/>
    <cellStyle name="Normal 3 2 3 8 2" xfId="4151"/>
    <cellStyle name="Normal 3 2 3 9" xfId="4152"/>
    <cellStyle name="Normal 3 2 4" xfId="856"/>
    <cellStyle name="Normal 3 2 4 2" xfId="4153"/>
    <cellStyle name="Normal 3 2 4 2 2" xfId="4154"/>
    <cellStyle name="Normal 3 2 4 2 2 2" xfId="4155"/>
    <cellStyle name="Normal 3 2 4 2 2 2 2" xfId="4156"/>
    <cellStyle name="Normal 3 2 4 2 2 2 2 2" xfId="4157"/>
    <cellStyle name="Normal 3 2 4 2 2 2 2 2 2" xfId="4158"/>
    <cellStyle name="Normal 3 2 4 2 2 2 2 3" xfId="4159"/>
    <cellStyle name="Normal 3 2 4 2 2 2 2 3 2" xfId="4160"/>
    <cellStyle name="Normal 3 2 4 2 2 2 2 4" xfId="4161"/>
    <cellStyle name="Normal 3 2 4 2 2 2 2 4 2" xfId="4162"/>
    <cellStyle name="Normal 3 2 4 2 2 2 2 5" xfId="4163"/>
    <cellStyle name="Normal 3 2 4 2 2 2 3" xfId="4164"/>
    <cellStyle name="Normal 3 2 4 2 2 2 3 2" xfId="4165"/>
    <cellStyle name="Normal 3 2 4 2 2 2 4" xfId="4166"/>
    <cellStyle name="Normal 3 2 4 2 2 2 4 2" xfId="4167"/>
    <cellStyle name="Normal 3 2 4 2 2 2 5" xfId="4168"/>
    <cellStyle name="Normal 3 2 4 2 2 2 5 2" xfId="4169"/>
    <cellStyle name="Normal 3 2 4 2 2 2 6" xfId="4170"/>
    <cellStyle name="Normal 3 2 4 2 2 3" xfId="4171"/>
    <cellStyle name="Normal 3 2 4 2 2 3 2" xfId="4172"/>
    <cellStyle name="Normal 3 2 4 2 2 3 2 2" xfId="4173"/>
    <cellStyle name="Normal 3 2 4 2 2 3 3" xfId="4174"/>
    <cellStyle name="Normal 3 2 4 2 2 3 3 2" xfId="4175"/>
    <cellStyle name="Normal 3 2 4 2 2 3 4" xfId="4176"/>
    <cellStyle name="Normal 3 2 4 2 2 3 4 2" xfId="4177"/>
    <cellStyle name="Normal 3 2 4 2 2 3 5" xfId="4178"/>
    <cellStyle name="Normal 3 2 4 2 2 4" xfId="4179"/>
    <cellStyle name="Normal 3 2 4 2 2 4 2" xfId="4180"/>
    <cellStyle name="Normal 3 2 4 2 2 5" xfId="4181"/>
    <cellStyle name="Normal 3 2 4 2 2 5 2" xfId="4182"/>
    <cellStyle name="Normal 3 2 4 2 2 6" xfId="4183"/>
    <cellStyle name="Normal 3 2 4 2 2 6 2" xfId="4184"/>
    <cellStyle name="Normal 3 2 4 2 2 7" xfId="4185"/>
    <cellStyle name="Normal 3 2 4 2 3" xfId="4186"/>
    <cellStyle name="Normal 3 2 4 2 3 2" xfId="4187"/>
    <cellStyle name="Normal 3 2 4 2 3 2 2" xfId="4188"/>
    <cellStyle name="Normal 3 2 4 2 3 2 2 2" xfId="4189"/>
    <cellStyle name="Normal 3 2 4 2 3 2 3" xfId="4190"/>
    <cellStyle name="Normal 3 2 4 2 3 2 3 2" xfId="4191"/>
    <cellStyle name="Normal 3 2 4 2 3 2 4" xfId="4192"/>
    <cellStyle name="Normal 3 2 4 2 3 2 4 2" xfId="4193"/>
    <cellStyle name="Normal 3 2 4 2 3 2 5" xfId="4194"/>
    <cellStyle name="Normal 3 2 4 2 3 3" xfId="4195"/>
    <cellStyle name="Normal 3 2 4 2 3 3 2" xfId="4196"/>
    <cellStyle name="Normal 3 2 4 2 3 4" xfId="4197"/>
    <cellStyle name="Normal 3 2 4 2 3 4 2" xfId="4198"/>
    <cellStyle name="Normal 3 2 4 2 3 5" xfId="4199"/>
    <cellStyle name="Normal 3 2 4 2 3 5 2" xfId="4200"/>
    <cellStyle name="Normal 3 2 4 2 3 6" xfId="4201"/>
    <cellStyle name="Normal 3 2 4 2 4" xfId="4202"/>
    <cellStyle name="Normal 3 2 4 2 4 2" xfId="4203"/>
    <cellStyle name="Normal 3 2 4 2 4 2 2" xfId="4204"/>
    <cellStyle name="Normal 3 2 4 2 4 3" xfId="4205"/>
    <cellStyle name="Normal 3 2 4 2 4 3 2" xfId="4206"/>
    <cellStyle name="Normal 3 2 4 2 4 4" xfId="4207"/>
    <cellStyle name="Normal 3 2 4 2 4 4 2" xfId="4208"/>
    <cellStyle name="Normal 3 2 4 2 4 5" xfId="4209"/>
    <cellStyle name="Normal 3 2 4 2 5" xfId="4210"/>
    <cellStyle name="Normal 3 2 4 2 5 2" xfId="4211"/>
    <cellStyle name="Normal 3 2 4 2 6" xfId="4212"/>
    <cellStyle name="Normal 3 2 4 2 6 2" xfId="4213"/>
    <cellStyle name="Normal 3 2 4 2 7" xfId="4214"/>
    <cellStyle name="Normal 3 2 4 2 7 2" xfId="4215"/>
    <cellStyle name="Normal 3 2 4 2 8" xfId="4216"/>
    <cellStyle name="Normal 3 2 4 3" xfId="4217"/>
    <cellStyle name="Normal 3 2 4 3 2" xfId="4218"/>
    <cellStyle name="Normal 3 2 4 3 2 2" xfId="4219"/>
    <cellStyle name="Normal 3 2 4 3 2 2 2" xfId="4220"/>
    <cellStyle name="Normal 3 2 4 3 2 2 2 2" xfId="4221"/>
    <cellStyle name="Normal 3 2 4 3 2 2 3" xfId="4222"/>
    <cellStyle name="Normal 3 2 4 3 2 2 3 2" xfId="4223"/>
    <cellStyle name="Normal 3 2 4 3 2 2 4" xfId="4224"/>
    <cellStyle name="Normal 3 2 4 3 2 2 4 2" xfId="4225"/>
    <cellStyle name="Normal 3 2 4 3 2 2 5" xfId="4226"/>
    <cellStyle name="Normal 3 2 4 3 2 3" xfId="4227"/>
    <cellStyle name="Normal 3 2 4 3 2 3 2" xfId="4228"/>
    <cellStyle name="Normal 3 2 4 3 2 4" xfId="4229"/>
    <cellStyle name="Normal 3 2 4 3 2 4 2" xfId="4230"/>
    <cellStyle name="Normal 3 2 4 3 2 5" xfId="4231"/>
    <cellStyle name="Normal 3 2 4 3 2 5 2" xfId="4232"/>
    <cellStyle name="Normal 3 2 4 3 2 6" xfId="4233"/>
    <cellStyle name="Normal 3 2 4 3 3" xfId="4234"/>
    <cellStyle name="Normal 3 2 4 3 3 2" xfId="4235"/>
    <cellStyle name="Normal 3 2 4 3 3 2 2" xfId="4236"/>
    <cellStyle name="Normal 3 2 4 3 3 3" xfId="4237"/>
    <cellStyle name="Normal 3 2 4 3 3 3 2" xfId="4238"/>
    <cellStyle name="Normal 3 2 4 3 3 4" xfId="4239"/>
    <cellStyle name="Normal 3 2 4 3 3 4 2" xfId="4240"/>
    <cellStyle name="Normal 3 2 4 3 3 5" xfId="4241"/>
    <cellStyle name="Normal 3 2 4 3 4" xfId="4242"/>
    <cellStyle name="Normal 3 2 4 3 4 2" xfId="4243"/>
    <cellStyle name="Normal 3 2 4 3 5" xfId="4244"/>
    <cellStyle name="Normal 3 2 4 3 5 2" xfId="4245"/>
    <cellStyle name="Normal 3 2 4 3 6" xfId="4246"/>
    <cellStyle name="Normal 3 2 4 3 6 2" xfId="4247"/>
    <cellStyle name="Normal 3 2 4 3 7" xfId="4248"/>
    <cellStyle name="Normal 3 2 4 4" xfId="4249"/>
    <cellStyle name="Normal 3 2 4 4 2" xfId="4250"/>
    <cellStyle name="Normal 3 2 4 4 2 2" xfId="4251"/>
    <cellStyle name="Normal 3 2 4 4 2 2 2" xfId="4252"/>
    <cellStyle name="Normal 3 2 4 4 2 3" xfId="4253"/>
    <cellStyle name="Normal 3 2 4 4 2 3 2" xfId="4254"/>
    <cellStyle name="Normal 3 2 4 4 2 4" xfId="4255"/>
    <cellStyle name="Normal 3 2 4 4 2 4 2" xfId="4256"/>
    <cellStyle name="Normal 3 2 4 4 2 5" xfId="4257"/>
    <cellStyle name="Normal 3 2 4 4 3" xfId="4258"/>
    <cellStyle name="Normal 3 2 4 4 3 2" xfId="4259"/>
    <cellStyle name="Normal 3 2 4 4 4" xfId="4260"/>
    <cellStyle name="Normal 3 2 4 4 4 2" xfId="4261"/>
    <cellStyle name="Normal 3 2 4 4 5" xfId="4262"/>
    <cellStyle name="Normal 3 2 4 4 5 2" xfId="4263"/>
    <cellStyle name="Normal 3 2 4 4 6" xfId="4264"/>
    <cellStyle name="Normal 3 2 4 5" xfId="4265"/>
    <cellStyle name="Normal 3 2 4 5 2" xfId="4266"/>
    <cellStyle name="Normal 3 2 4 5 2 2" xfId="4267"/>
    <cellStyle name="Normal 3 2 4 5 3" xfId="4268"/>
    <cellStyle name="Normal 3 2 4 5 3 2" xfId="4269"/>
    <cellStyle name="Normal 3 2 4 5 4" xfId="4270"/>
    <cellStyle name="Normal 3 2 4 5 4 2" xfId="4271"/>
    <cellStyle name="Normal 3 2 4 5 5" xfId="4272"/>
    <cellStyle name="Normal 3 2 4 6" xfId="4273"/>
    <cellStyle name="Normal 3 2 4 6 2" xfId="4274"/>
    <cellStyle name="Normal 3 2 4 7" xfId="4275"/>
    <cellStyle name="Normal 3 2 4 7 2" xfId="4276"/>
    <cellStyle name="Normal 3 2 4 8" xfId="4277"/>
    <cellStyle name="Normal 3 2 4 8 2" xfId="4278"/>
    <cellStyle name="Normal 3 2 4 9" xfId="4279"/>
    <cellStyle name="Normal 3 2 5" xfId="857"/>
    <cellStyle name="Normal 3 2 5 2" xfId="4280"/>
    <cellStyle name="Normal 3 2 5 2 2" xfId="4281"/>
    <cellStyle name="Normal 3 2 5 2 2 2" xfId="4282"/>
    <cellStyle name="Normal 3 2 5 2 2 2 2" xfId="4283"/>
    <cellStyle name="Normal 3 2 5 2 2 2 2 2" xfId="4284"/>
    <cellStyle name="Normal 3 2 5 2 2 2 2 2 2" xfId="4285"/>
    <cellStyle name="Normal 3 2 5 2 2 2 2 3" xfId="4286"/>
    <cellStyle name="Normal 3 2 5 2 2 2 2 3 2" xfId="4287"/>
    <cellStyle name="Normal 3 2 5 2 2 2 2 4" xfId="4288"/>
    <cellStyle name="Normal 3 2 5 2 2 2 2 4 2" xfId="4289"/>
    <cellStyle name="Normal 3 2 5 2 2 2 2 5" xfId="4290"/>
    <cellStyle name="Normal 3 2 5 2 2 2 3" xfId="4291"/>
    <cellStyle name="Normal 3 2 5 2 2 2 3 2" xfId="4292"/>
    <cellStyle name="Normal 3 2 5 2 2 2 4" xfId="4293"/>
    <cellStyle name="Normal 3 2 5 2 2 2 4 2" xfId="4294"/>
    <cellStyle name="Normal 3 2 5 2 2 2 5" xfId="4295"/>
    <cellStyle name="Normal 3 2 5 2 2 2 5 2" xfId="4296"/>
    <cellStyle name="Normal 3 2 5 2 2 2 6" xfId="4297"/>
    <cellStyle name="Normal 3 2 5 2 2 3" xfId="4298"/>
    <cellStyle name="Normal 3 2 5 2 2 3 2" xfId="4299"/>
    <cellStyle name="Normal 3 2 5 2 2 3 2 2" xfId="4300"/>
    <cellStyle name="Normal 3 2 5 2 2 3 3" xfId="4301"/>
    <cellStyle name="Normal 3 2 5 2 2 3 3 2" xfId="4302"/>
    <cellStyle name="Normal 3 2 5 2 2 3 4" xfId="4303"/>
    <cellStyle name="Normal 3 2 5 2 2 3 4 2" xfId="4304"/>
    <cellStyle name="Normal 3 2 5 2 2 3 5" xfId="4305"/>
    <cellStyle name="Normal 3 2 5 2 2 4" xfId="4306"/>
    <cellStyle name="Normal 3 2 5 2 2 4 2" xfId="4307"/>
    <cellStyle name="Normal 3 2 5 2 2 5" xfId="4308"/>
    <cellStyle name="Normal 3 2 5 2 2 5 2" xfId="4309"/>
    <cellStyle name="Normal 3 2 5 2 2 6" xfId="4310"/>
    <cellStyle name="Normal 3 2 5 2 2 6 2" xfId="4311"/>
    <cellStyle name="Normal 3 2 5 2 2 7" xfId="4312"/>
    <cellStyle name="Normal 3 2 5 2 3" xfId="4313"/>
    <cellStyle name="Normal 3 2 5 2 3 2" xfId="4314"/>
    <cellStyle name="Normal 3 2 5 2 3 2 2" xfId="4315"/>
    <cellStyle name="Normal 3 2 5 2 3 2 2 2" xfId="4316"/>
    <cellStyle name="Normal 3 2 5 2 3 2 3" xfId="4317"/>
    <cellStyle name="Normal 3 2 5 2 3 2 3 2" xfId="4318"/>
    <cellStyle name="Normal 3 2 5 2 3 2 4" xfId="4319"/>
    <cellStyle name="Normal 3 2 5 2 3 2 4 2" xfId="4320"/>
    <cellStyle name="Normal 3 2 5 2 3 2 5" xfId="4321"/>
    <cellStyle name="Normal 3 2 5 2 3 3" xfId="4322"/>
    <cellStyle name="Normal 3 2 5 2 3 3 2" xfId="4323"/>
    <cellStyle name="Normal 3 2 5 2 3 4" xfId="4324"/>
    <cellStyle name="Normal 3 2 5 2 3 4 2" xfId="4325"/>
    <cellStyle name="Normal 3 2 5 2 3 5" xfId="4326"/>
    <cellStyle name="Normal 3 2 5 2 3 5 2" xfId="4327"/>
    <cellStyle name="Normal 3 2 5 2 3 6" xfId="4328"/>
    <cellStyle name="Normal 3 2 5 2 4" xfId="4329"/>
    <cellStyle name="Normal 3 2 5 2 4 2" xfId="4330"/>
    <cellStyle name="Normal 3 2 5 2 4 2 2" xfId="4331"/>
    <cellStyle name="Normal 3 2 5 2 4 3" xfId="4332"/>
    <cellStyle name="Normal 3 2 5 2 4 3 2" xfId="4333"/>
    <cellStyle name="Normal 3 2 5 2 4 4" xfId="4334"/>
    <cellStyle name="Normal 3 2 5 2 4 4 2" xfId="4335"/>
    <cellStyle name="Normal 3 2 5 2 4 5" xfId="4336"/>
    <cellStyle name="Normal 3 2 5 2 5" xfId="4337"/>
    <cellStyle name="Normal 3 2 5 2 5 2" xfId="4338"/>
    <cellStyle name="Normal 3 2 5 2 6" xfId="4339"/>
    <cellStyle name="Normal 3 2 5 2 6 2" xfId="4340"/>
    <cellStyle name="Normal 3 2 5 2 7" xfId="4341"/>
    <cellStyle name="Normal 3 2 5 2 7 2" xfId="4342"/>
    <cellStyle name="Normal 3 2 5 2 8" xfId="4343"/>
    <cellStyle name="Normal 3 2 5 3" xfId="4344"/>
    <cellStyle name="Normal 3 2 5 3 2" xfId="4345"/>
    <cellStyle name="Normal 3 2 5 3 2 2" xfId="4346"/>
    <cellStyle name="Normal 3 2 5 3 2 2 2" xfId="4347"/>
    <cellStyle name="Normal 3 2 5 3 2 2 2 2" xfId="4348"/>
    <cellStyle name="Normal 3 2 5 3 2 2 3" xfId="4349"/>
    <cellStyle name="Normal 3 2 5 3 2 2 3 2" xfId="4350"/>
    <cellStyle name="Normal 3 2 5 3 2 2 4" xfId="4351"/>
    <cellStyle name="Normal 3 2 5 3 2 2 4 2" xfId="4352"/>
    <cellStyle name="Normal 3 2 5 3 2 2 5" xfId="4353"/>
    <cellStyle name="Normal 3 2 5 3 2 3" xfId="4354"/>
    <cellStyle name="Normal 3 2 5 3 2 3 2" xfId="4355"/>
    <cellStyle name="Normal 3 2 5 3 2 4" xfId="4356"/>
    <cellStyle name="Normal 3 2 5 3 2 4 2" xfId="4357"/>
    <cellStyle name="Normal 3 2 5 3 2 5" xfId="4358"/>
    <cellStyle name="Normal 3 2 5 3 2 5 2" xfId="4359"/>
    <cellStyle name="Normal 3 2 5 3 2 6" xfId="4360"/>
    <cellStyle name="Normal 3 2 5 3 3" xfId="4361"/>
    <cellStyle name="Normal 3 2 5 3 3 2" xfId="4362"/>
    <cellStyle name="Normal 3 2 5 3 3 2 2" xfId="4363"/>
    <cellStyle name="Normal 3 2 5 3 3 3" xfId="4364"/>
    <cellStyle name="Normal 3 2 5 3 3 3 2" xfId="4365"/>
    <cellStyle name="Normal 3 2 5 3 3 4" xfId="4366"/>
    <cellStyle name="Normal 3 2 5 3 3 4 2" xfId="4367"/>
    <cellStyle name="Normal 3 2 5 3 3 5" xfId="4368"/>
    <cellStyle name="Normal 3 2 5 3 4" xfId="4369"/>
    <cellStyle name="Normal 3 2 5 3 4 2" xfId="4370"/>
    <cellStyle name="Normal 3 2 5 3 5" xfId="4371"/>
    <cellStyle name="Normal 3 2 5 3 5 2" xfId="4372"/>
    <cellStyle name="Normal 3 2 5 3 6" xfId="4373"/>
    <cellStyle name="Normal 3 2 5 3 6 2" xfId="4374"/>
    <cellStyle name="Normal 3 2 5 3 7" xfId="4375"/>
    <cellStyle name="Normal 3 2 5 4" xfId="4376"/>
    <cellStyle name="Normal 3 2 5 4 2" xfId="4377"/>
    <cellStyle name="Normal 3 2 5 4 2 2" xfId="4378"/>
    <cellStyle name="Normal 3 2 5 4 2 2 2" xfId="4379"/>
    <cellStyle name="Normal 3 2 5 4 2 3" xfId="4380"/>
    <cellStyle name="Normal 3 2 5 4 2 3 2" xfId="4381"/>
    <cellStyle name="Normal 3 2 5 4 2 4" xfId="4382"/>
    <cellStyle name="Normal 3 2 5 4 2 4 2" xfId="4383"/>
    <cellStyle name="Normal 3 2 5 4 2 5" xfId="4384"/>
    <cellStyle name="Normal 3 2 5 4 3" xfId="4385"/>
    <cellStyle name="Normal 3 2 5 4 3 2" xfId="4386"/>
    <cellStyle name="Normal 3 2 5 4 4" xfId="4387"/>
    <cellStyle name="Normal 3 2 5 4 4 2" xfId="4388"/>
    <cellStyle name="Normal 3 2 5 4 5" xfId="4389"/>
    <cellStyle name="Normal 3 2 5 4 5 2" xfId="4390"/>
    <cellStyle name="Normal 3 2 5 4 6" xfId="4391"/>
    <cellStyle name="Normal 3 2 5 5" xfId="4392"/>
    <cellStyle name="Normal 3 2 5 5 2" xfId="4393"/>
    <cellStyle name="Normal 3 2 5 5 2 2" xfId="4394"/>
    <cellStyle name="Normal 3 2 5 5 3" xfId="4395"/>
    <cellStyle name="Normal 3 2 5 5 3 2" xfId="4396"/>
    <cellStyle name="Normal 3 2 5 5 4" xfId="4397"/>
    <cellStyle name="Normal 3 2 5 5 4 2" xfId="4398"/>
    <cellStyle name="Normal 3 2 5 5 5" xfId="4399"/>
    <cellStyle name="Normal 3 2 5 6" xfId="4400"/>
    <cellStyle name="Normal 3 2 5 6 2" xfId="4401"/>
    <cellStyle name="Normal 3 2 5 7" xfId="4402"/>
    <cellStyle name="Normal 3 2 5 7 2" xfId="4403"/>
    <cellStyle name="Normal 3 2 5 8" xfId="4404"/>
    <cellStyle name="Normal 3 2 5 8 2" xfId="4405"/>
    <cellStyle name="Normal 3 2 5 9" xfId="4406"/>
    <cellStyle name="Normal 3 2 6" xfId="858"/>
    <cellStyle name="Normal 3 2 6 2" xfId="4407"/>
    <cellStyle name="Normal 3 2 6 2 2" xfId="4408"/>
    <cellStyle name="Normal 3 2 6 2 2 2" xfId="4409"/>
    <cellStyle name="Normal 3 2 6 2 2 2 2" xfId="4410"/>
    <cellStyle name="Normal 3 2 6 2 2 2 2 2" xfId="4411"/>
    <cellStyle name="Normal 3 2 6 2 2 2 3" xfId="4412"/>
    <cellStyle name="Normal 3 2 6 2 2 2 3 2" xfId="4413"/>
    <cellStyle name="Normal 3 2 6 2 2 2 4" xfId="4414"/>
    <cellStyle name="Normal 3 2 6 2 2 2 4 2" xfId="4415"/>
    <cellStyle name="Normal 3 2 6 2 2 2 5" xfId="4416"/>
    <cellStyle name="Normal 3 2 6 2 2 3" xfId="4417"/>
    <cellStyle name="Normal 3 2 6 2 2 3 2" xfId="4418"/>
    <cellStyle name="Normal 3 2 6 2 2 4" xfId="4419"/>
    <cellStyle name="Normal 3 2 6 2 2 4 2" xfId="4420"/>
    <cellStyle name="Normal 3 2 6 2 2 5" xfId="4421"/>
    <cellStyle name="Normal 3 2 6 2 2 5 2" xfId="4422"/>
    <cellStyle name="Normal 3 2 6 2 2 6" xfId="4423"/>
    <cellStyle name="Normal 3 2 6 2 3" xfId="4424"/>
    <cellStyle name="Normal 3 2 6 2 3 2" xfId="4425"/>
    <cellStyle name="Normal 3 2 6 2 3 2 2" xfId="4426"/>
    <cellStyle name="Normal 3 2 6 2 3 3" xfId="4427"/>
    <cellStyle name="Normal 3 2 6 2 3 3 2" xfId="4428"/>
    <cellStyle name="Normal 3 2 6 2 3 4" xfId="4429"/>
    <cellStyle name="Normal 3 2 6 2 3 4 2" xfId="4430"/>
    <cellStyle name="Normal 3 2 6 2 3 5" xfId="4431"/>
    <cellStyle name="Normal 3 2 6 2 4" xfId="4432"/>
    <cellStyle name="Normal 3 2 6 2 4 2" xfId="4433"/>
    <cellStyle name="Normal 3 2 6 2 5" xfId="4434"/>
    <cellStyle name="Normal 3 2 6 2 5 2" xfId="4435"/>
    <cellStyle name="Normal 3 2 6 2 6" xfId="4436"/>
    <cellStyle name="Normal 3 2 6 2 6 2" xfId="4437"/>
    <cellStyle name="Normal 3 2 6 2 7" xfId="4438"/>
    <cellStyle name="Normal 3 2 6 3" xfId="4439"/>
    <cellStyle name="Normal 3 2 6 3 2" xfId="4440"/>
    <cellStyle name="Normal 3 2 6 3 2 2" xfId="4441"/>
    <cellStyle name="Normal 3 2 6 3 2 2 2" xfId="4442"/>
    <cellStyle name="Normal 3 2 6 3 2 3" xfId="4443"/>
    <cellStyle name="Normal 3 2 6 3 2 3 2" xfId="4444"/>
    <cellStyle name="Normal 3 2 6 3 2 4" xfId="4445"/>
    <cellStyle name="Normal 3 2 6 3 2 4 2" xfId="4446"/>
    <cellStyle name="Normal 3 2 6 3 2 5" xfId="4447"/>
    <cellStyle name="Normal 3 2 6 3 3" xfId="4448"/>
    <cellStyle name="Normal 3 2 6 3 3 2" xfId="4449"/>
    <cellStyle name="Normal 3 2 6 3 4" xfId="4450"/>
    <cellStyle name="Normal 3 2 6 3 4 2" xfId="4451"/>
    <cellStyle name="Normal 3 2 6 3 5" xfId="4452"/>
    <cellStyle name="Normal 3 2 6 3 5 2" xfId="4453"/>
    <cellStyle name="Normal 3 2 6 3 6" xfId="4454"/>
    <cellStyle name="Normal 3 2 6 4" xfId="4455"/>
    <cellStyle name="Normal 3 2 6 4 2" xfId="4456"/>
    <cellStyle name="Normal 3 2 6 4 2 2" xfId="4457"/>
    <cellStyle name="Normal 3 2 6 4 3" xfId="4458"/>
    <cellStyle name="Normal 3 2 6 4 3 2" xfId="4459"/>
    <cellStyle name="Normal 3 2 6 4 4" xfId="4460"/>
    <cellStyle name="Normal 3 2 6 4 4 2" xfId="4461"/>
    <cellStyle name="Normal 3 2 6 4 5" xfId="4462"/>
    <cellStyle name="Normal 3 2 6 5" xfId="4463"/>
    <cellStyle name="Normal 3 2 6 5 2" xfId="4464"/>
    <cellStyle name="Normal 3 2 6 6" xfId="4465"/>
    <cellStyle name="Normal 3 2 6 6 2" xfId="4466"/>
    <cellStyle name="Normal 3 2 6 7" xfId="4467"/>
    <cellStyle name="Normal 3 2 6 7 2" xfId="4468"/>
    <cellStyle name="Normal 3 2 6 8" xfId="4469"/>
    <cellStyle name="Normal 3 2 7" xfId="859"/>
    <cellStyle name="Normal 3 2 7 2" xfId="4470"/>
    <cellStyle name="Normal 3 2 7 2 2" xfId="4471"/>
    <cellStyle name="Normal 3 2 7 2 2 2" xfId="4472"/>
    <cellStyle name="Normal 3 2 7 2 2 2 2" xfId="4473"/>
    <cellStyle name="Normal 3 2 7 2 2 2 2 2" xfId="4474"/>
    <cellStyle name="Normal 3 2 7 2 2 2 3" xfId="4475"/>
    <cellStyle name="Normal 3 2 7 2 2 2 3 2" xfId="4476"/>
    <cellStyle name="Normal 3 2 7 2 2 2 4" xfId="4477"/>
    <cellStyle name="Normal 3 2 7 2 2 2 4 2" xfId="4478"/>
    <cellStyle name="Normal 3 2 7 2 2 2 5" xfId="4479"/>
    <cellStyle name="Normal 3 2 7 2 2 3" xfId="4480"/>
    <cellStyle name="Normal 3 2 7 2 2 3 2" xfId="4481"/>
    <cellStyle name="Normal 3 2 7 2 2 4" xfId="4482"/>
    <cellStyle name="Normal 3 2 7 2 2 4 2" xfId="4483"/>
    <cellStyle name="Normal 3 2 7 2 2 5" xfId="4484"/>
    <cellStyle name="Normal 3 2 7 2 2 5 2" xfId="4485"/>
    <cellStyle name="Normal 3 2 7 2 2 6" xfId="4486"/>
    <cellStyle name="Normal 3 2 7 2 3" xfId="4487"/>
    <cellStyle name="Normal 3 2 7 2 3 2" xfId="4488"/>
    <cellStyle name="Normal 3 2 7 2 3 2 2" xfId="4489"/>
    <cellStyle name="Normal 3 2 7 2 3 3" xfId="4490"/>
    <cellStyle name="Normal 3 2 7 2 3 3 2" xfId="4491"/>
    <cellStyle name="Normal 3 2 7 2 3 4" xfId="4492"/>
    <cellStyle name="Normal 3 2 7 2 3 4 2" xfId="4493"/>
    <cellStyle name="Normal 3 2 7 2 3 5" xfId="4494"/>
    <cellStyle name="Normal 3 2 7 2 4" xfId="4495"/>
    <cellStyle name="Normal 3 2 7 2 4 2" xfId="4496"/>
    <cellStyle name="Normal 3 2 7 2 5" xfId="4497"/>
    <cellStyle name="Normal 3 2 7 2 5 2" xfId="4498"/>
    <cellStyle name="Normal 3 2 7 2 6" xfId="4499"/>
    <cellStyle name="Normal 3 2 7 2 6 2" xfId="4500"/>
    <cellStyle name="Normal 3 2 7 2 7" xfId="4501"/>
    <cellStyle name="Normal 3 2 7 3" xfId="4502"/>
    <cellStyle name="Normal 3 2 7 3 2" xfId="4503"/>
    <cellStyle name="Normal 3 2 7 3 2 2" xfId="4504"/>
    <cellStyle name="Normal 3 2 7 3 2 2 2" xfId="4505"/>
    <cellStyle name="Normal 3 2 7 3 2 3" xfId="4506"/>
    <cellStyle name="Normal 3 2 7 3 2 3 2" xfId="4507"/>
    <cellStyle name="Normal 3 2 7 3 2 4" xfId="4508"/>
    <cellStyle name="Normal 3 2 7 3 2 4 2" xfId="4509"/>
    <cellStyle name="Normal 3 2 7 3 2 5" xfId="4510"/>
    <cellStyle name="Normal 3 2 7 3 3" xfId="4511"/>
    <cellStyle name="Normal 3 2 7 3 3 2" xfId="4512"/>
    <cellStyle name="Normal 3 2 7 3 4" xfId="4513"/>
    <cellStyle name="Normal 3 2 7 3 4 2" xfId="4514"/>
    <cellStyle name="Normal 3 2 7 3 5" xfId="4515"/>
    <cellStyle name="Normal 3 2 7 3 5 2" xfId="4516"/>
    <cellStyle name="Normal 3 2 7 3 6" xfId="4517"/>
    <cellStyle name="Normal 3 2 7 4" xfId="4518"/>
    <cellStyle name="Normal 3 2 7 4 2" xfId="4519"/>
    <cellStyle name="Normal 3 2 7 4 2 2" xfId="4520"/>
    <cellStyle name="Normal 3 2 7 4 3" xfId="4521"/>
    <cellStyle name="Normal 3 2 7 4 3 2" xfId="4522"/>
    <cellStyle name="Normal 3 2 7 4 4" xfId="4523"/>
    <cellStyle name="Normal 3 2 7 4 4 2" xfId="4524"/>
    <cellStyle name="Normal 3 2 7 4 5" xfId="4525"/>
    <cellStyle name="Normal 3 2 7 5" xfId="4526"/>
    <cellStyle name="Normal 3 2 7 5 2" xfId="4527"/>
    <cellStyle name="Normal 3 2 7 6" xfId="4528"/>
    <cellStyle name="Normal 3 2 7 6 2" xfId="4529"/>
    <cellStyle name="Normal 3 2 7 7" xfId="4530"/>
    <cellStyle name="Normal 3 2 7 7 2" xfId="4531"/>
    <cellStyle name="Normal 3 2 7 8" xfId="4532"/>
    <cellStyle name="Normal 3 2 8" xfId="4533"/>
    <cellStyle name="Normal 3 2 8 2" xfId="4534"/>
    <cellStyle name="Normal 3 2 8 2 2" xfId="4535"/>
    <cellStyle name="Normal 3 2 8 2 2 2" xfId="4536"/>
    <cellStyle name="Normal 3 2 8 2 2 2 2" xfId="4537"/>
    <cellStyle name="Normal 3 2 8 2 2 2 2 2" xfId="4538"/>
    <cellStyle name="Normal 3 2 8 2 2 2 3" xfId="4539"/>
    <cellStyle name="Normal 3 2 8 2 2 2 3 2" xfId="4540"/>
    <cellStyle name="Normal 3 2 8 2 2 2 4" xfId="4541"/>
    <cellStyle name="Normal 3 2 8 2 2 2 4 2" xfId="4542"/>
    <cellStyle name="Normal 3 2 8 2 2 2 5" xfId="4543"/>
    <cellStyle name="Normal 3 2 8 2 2 3" xfId="4544"/>
    <cellStyle name="Normal 3 2 8 2 2 3 2" xfId="4545"/>
    <cellStyle name="Normal 3 2 8 2 2 4" xfId="4546"/>
    <cellStyle name="Normal 3 2 8 2 2 4 2" xfId="4547"/>
    <cellStyle name="Normal 3 2 8 2 2 5" xfId="4548"/>
    <cellStyle name="Normal 3 2 8 2 2 5 2" xfId="4549"/>
    <cellStyle name="Normal 3 2 8 2 2 6" xfId="4550"/>
    <cellStyle name="Normal 3 2 8 2 3" xfId="4551"/>
    <cellStyle name="Normal 3 2 8 2 3 2" xfId="4552"/>
    <cellStyle name="Normal 3 2 8 2 3 2 2" xfId="4553"/>
    <cellStyle name="Normal 3 2 8 2 3 3" xfId="4554"/>
    <cellStyle name="Normal 3 2 8 2 3 3 2" xfId="4555"/>
    <cellStyle name="Normal 3 2 8 2 3 4" xfId="4556"/>
    <cellStyle name="Normal 3 2 8 2 3 4 2" xfId="4557"/>
    <cellStyle name="Normal 3 2 8 2 3 5" xfId="4558"/>
    <cellStyle name="Normal 3 2 8 2 4" xfId="4559"/>
    <cellStyle name="Normal 3 2 8 2 4 2" xfId="4560"/>
    <cellStyle name="Normal 3 2 8 2 5" xfId="4561"/>
    <cellStyle name="Normal 3 2 8 2 5 2" xfId="4562"/>
    <cellStyle name="Normal 3 2 8 2 6" xfId="4563"/>
    <cellStyle name="Normal 3 2 8 2 6 2" xfId="4564"/>
    <cellStyle name="Normal 3 2 8 2 7" xfId="4565"/>
    <cellStyle name="Normal 3 2 8 3" xfId="4566"/>
    <cellStyle name="Normal 3 2 8 3 2" xfId="4567"/>
    <cellStyle name="Normal 3 2 8 3 2 2" xfId="4568"/>
    <cellStyle name="Normal 3 2 8 3 2 2 2" xfId="4569"/>
    <cellStyle name="Normal 3 2 8 3 2 3" xfId="4570"/>
    <cellStyle name="Normal 3 2 8 3 2 3 2" xfId="4571"/>
    <cellStyle name="Normal 3 2 8 3 2 4" xfId="4572"/>
    <cellStyle name="Normal 3 2 8 3 2 4 2" xfId="4573"/>
    <cellStyle name="Normal 3 2 8 3 2 5" xfId="4574"/>
    <cellStyle name="Normal 3 2 8 3 3" xfId="4575"/>
    <cellStyle name="Normal 3 2 8 3 3 2" xfId="4576"/>
    <cellStyle name="Normal 3 2 8 3 4" xfId="4577"/>
    <cellStyle name="Normal 3 2 8 3 4 2" xfId="4578"/>
    <cellStyle name="Normal 3 2 8 3 5" xfId="4579"/>
    <cellStyle name="Normal 3 2 8 3 5 2" xfId="4580"/>
    <cellStyle name="Normal 3 2 8 3 6" xfId="4581"/>
    <cellStyle name="Normal 3 2 8 4" xfId="4582"/>
    <cellStyle name="Normal 3 2 8 4 2" xfId="4583"/>
    <cellStyle name="Normal 3 2 8 4 2 2" xfId="4584"/>
    <cellStyle name="Normal 3 2 8 4 3" xfId="4585"/>
    <cellStyle name="Normal 3 2 8 4 3 2" xfId="4586"/>
    <cellStyle name="Normal 3 2 8 4 4" xfId="4587"/>
    <cellStyle name="Normal 3 2 8 4 4 2" xfId="4588"/>
    <cellStyle name="Normal 3 2 8 4 5" xfId="4589"/>
    <cellStyle name="Normal 3 2 8 5" xfId="4590"/>
    <cellStyle name="Normal 3 2 8 5 2" xfId="4591"/>
    <cellStyle name="Normal 3 2 8 6" xfId="4592"/>
    <cellStyle name="Normal 3 2 8 6 2" xfId="4593"/>
    <cellStyle name="Normal 3 2 8 7" xfId="4594"/>
    <cellStyle name="Normal 3 2 8 7 2" xfId="4595"/>
    <cellStyle name="Normal 3 2 8 8" xfId="4596"/>
    <cellStyle name="Normal 3 2 9" xfId="4597"/>
    <cellStyle name="Normal 3 2 9 2" xfId="4598"/>
    <cellStyle name="Normal 3 2 9 2 2" xfId="4599"/>
    <cellStyle name="Normal 3 2 9 2 2 2" xfId="4600"/>
    <cellStyle name="Normal 3 2 9 2 2 2 2" xfId="4601"/>
    <cellStyle name="Normal 3 2 9 2 2 2 2 2" xfId="4602"/>
    <cellStyle name="Normal 3 2 9 2 2 2 3" xfId="4603"/>
    <cellStyle name="Normal 3 2 9 2 2 2 3 2" xfId="4604"/>
    <cellStyle name="Normal 3 2 9 2 2 2 4" xfId="4605"/>
    <cellStyle name="Normal 3 2 9 2 2 2 4 2" xfId="4606"/>
    <cellStyle name="Normal 3 2 9 2 2 2 5" xfId="4607"/>
    <cellStyle name="Normal 3 2 9 2 2 3" xfId="4608"/>
    <cellStyle name="Normal 3 2 9 2 2 3 2" xfId="4609"/>
    <cellStyle name="Normal 3 2 9 2 2 4" xfId="4610"/>
    <cellStyle name="Normal 3 2 9 2 2 4 2" xfId="4611"/>
    <cellStyle name="Normal 3 2 9 2 2 5" xfId="4612"/>
    <cellStyle name="Normal 3 2 9 2 2 5 2" xfId="4613"/>
    <cellStyle name="Normal 3 2 9 2 2 6" xfId="4614"/>
    <cellStyle name="Normal 3 2 9 2 3" xfId="4615"/>
    <cellStyle name="Normal 3 2 9 2 3 2" xfId="4616"/>
    <cellStyle name="Normal 3 2 9 2 3 2 2" xfId="4617"/>
    <cellStyle name="Normal 3 2 9 2 3 3" xfId="4618"/>
    <cellStyle name="Normal 3 2 9 2 3 3 2" xfId="4619"/>
    <cellStyle name="Normal 3 2 9 2 3 4" xfId="4620"/>
    <cellStyle name="Normal 3 2 9 2 3 4 2" xfId="4621"/>
    <cellStyle name="Normal 3 2 9 2 3 5" xfId="4622"/>
    <cellStyle name="Normal 3 2 9 2 4" xfId="4623"/>
    <cellStyle name="Normal 3 2 9 2 4 2" xfId="4624"/>
    <cellStyle name="Normal 3 2 9 2 5" xfId="4625"/>
    <cellStyle name="Normal 3 2 9 2 5 2" xfId="4626"/>
    <cellStyle name="Normal 3 2 9 2 6" xfId="4627"/>
    <cellStyle name="Normal 3 2 9 2 6 2" xfId="4628"/>
    <cellStyle name="Normal 3 2 9 2 7" xfId="4629"/>
    <cellStyle name="Normal 3 2 9 3" xfId="4630"/>
    <cellStyle name="Normal 3 2 9 3 2" xfId="4631"/>
    <cellStyle name="Normal 3 2 9 3 2 2" xfId="4632"/>
    <cellStyle name="Normal 3 2 9 3 2 2 2" xfId="4633"/>
    <cellStyle name="Normal 3 2 9 3 2 3" xfId="4634"/>
    <cellStyle name="Normal 3 2 9 3 2 3 2" xfId="4635"/>
    <cellStyle name="Normal 3 2 9 3 2 4" xfId="4636"/>
    <cellStyle name="Normal 3 2 9 3 2 4 2" xfId="4637"/>
    <cellStyle name="Normal 3 2 9 3 2 5" xfId="4638"/>
    <cellStyle name="Normal 3 2 9 3 3" xfId="4639"/>
    <cellStyle name="Normal 3 2 9 3 3 2" xfId="4640"/>
    <cellStyle name="Normal 3 2 9 3 4" xfId="4641"/>
    <cellStyle name="Normal 3 2 9 3 4 2" xfId="4642"/>
    <cellStyle name="Normal 3 2 9 3 5" xfId="4643"/>
    <cellStyle name="Normal 3 2 9 3 5 2" xfId="4644"/>
    <cellStyle name="Normal 3 2 9 3 6" xfId="4645"/>
    <cellStyle name="Normal 3 2 9 4" xfId="4646"/>
    <cellStyle name="Normal 3 2 9 4 2" xfId="4647"/>
    <cellStyle name="Normal 3 2 9 4 2 2" xfId="4648"/>
    <cellStyle name="Normal 3 2 9 4 3" xfId="4649"/>
    <cellStyle name="Normal 3 2 9 4 3 2" xfId="4650"/>
    <cellStyle name="Normal 3 2 9 4 4" xfId="4651"/>
    <cellStyle name="Normal 3 2 9 4 4 2" xfId="4652"/>
    <cellStyle name="Normal 3 2 9 4 5" xfId="4653"/>
    <cellStyle name="Normal 3 2 9 5" xfId="4654"/>
    <cellStyle name="Normal 3 2 9 5 2" xfId="4655"/>
    <cellStyle name="Normal 3 2 9 6" xfId="4656"/>
    <cellStyle name="Normal 3 2 9 6 2" xfId="4657"/>
    <cellStyle name="Normal 3 2 9 7" xfId="4658"/>
    <cellStyle name="Normal 3 2 9 7 2" xfId="4659"/>
    <cellStyle name="Normal 3 2 9 8" xfId="4660"/>
    <cellStyle name="Normal 3 20" xfId="4661"/>
    <cellStyle name="Normal 3 20 2" xfId="4662"/>
    <cellStyle name="Normal 3 21" xfId="4663"/>
    <cellStyle name="Normal 3 21 2" xfId="4664"/>
    <cellStyle name="Normal 3 22" xfId="4665"/>
    <cellStyle name="Normal 3 22 2" xfId="4666"/>
    <cellStyle name="Normal 3 23" xfId="4667"/>
    <cellStyle name="Normal 3 23 2" xfId="4668"/>
    <cellStyle name="Normal 3 24" xfId="4669"/>
    <cellStyle name="Normal 3 25" xfId="4670"/>
    <cellStyle name="Normal 3 26" xfId="4671"/>
    <cellStyle name="Normal 3 27" xfId="4672"/>
    <cellStyle name="Normal 3 28" xfId="4673"/>
    <cellStyle name="Normal 3 3" xfId="860"/>
    <cellStyle name="Normal 3 3 10" xfId="4674"/>
    <cellStyle name="Normal 3 3 11" xfId="4675"/>
    <cellStyle name="Normal 3 3 12" xfId="4676"/>
    <cellStyle name="Normal 3 3 2" xfId="861"/>
    <cellStyle name="Normal 3 3 2 2" xfId="4677"/>
    <cellStyle name="Normal 3 3 2 2 2" xfId="4678"/>
    <cellStyle name="Normal 3 3 2 2 2 2" xfId="4679"/>
    <cellStyle name="Normal 3 3 2 2 2 2 2" xfId="4680"/>
    <cellStyle name="Normal 3 3 2 2 2 2 2 2" xfId="4681"/>
    <cellStyle name="Normal 3 3 2 2 2 2 3" xfId="4682"/>
    <cellStyle name="Normal 3 3 2 2 2 2 3 2" xfId="4683"/>
    <cellStyle name="Normal 3 3 2 2 2 2 4" xfId="4684"/>
    <cellStyle name="Normal 3 3 2 2 2 2 4 2" xfId="4685"/>
    <cellStyle name="Normal 3 3 2 2 2 2 5" xfId="4686"/>
    <cellStyle name="Normal 3 3 2 2 2 3" xfId="4687"/>
    <cellStyle name="Normal 3 3 2 2 2 3 2" xfId="4688"/>
    <cellStyle name="Normal 3 3 2 2 2 4" xfId="4689"/>
    <cellStyle name="Normal 3 3 2 2 2 4 2" xfId="4690"/>
    <cellStyle name="Normal 3 3 2 2 2 5" xfId="4691"/>
    <cellStyle name="Normal 3 3 2 2 2 5 2" xfId="4692"/>
    <cellStyle name="Normal 3 3 2 2 2 6" xfId="4693"/>
    <cellStyle name="Normal 3 3 2 2 3" xfId="4694"/>
    <cellStyle name="Normal 3 3 2 2 3 2" xfId="4695"/>
    <cellStyle name="Normal 3 3 2 2 3 2 2" xfId="4696"/>
    <cellStyle name="Normal 3 3 2 2 3 3" xfId="4697"/>
    <cellStyle name="Normal 3 3 2 2 3 3 2" xfId="4698"/>
    <cellStyle name="Normal 3 3 2 2 3 4" xfId="4699"/>
    <cellStyle name="Normal 3 3 2 2 3 4 2" xfId="4700"/>
    <cellStyle name="Normal 3 3 2 2 3 5" xfId="4701"/>
    <cellStyle name="Normal 3 3 2 2 4" xfId="4702"/>
    <cellStyle name="Normal 3 3 2 2 4 2" xfId="4703"/>
    <cellStyle name="Normal 3 3 2 2 5" xfId="4704"/>
    <cellStyle name="Normal 3 3 2 2 5 2" xfId="4705"/>
    <cellStyle name="Normal 3 3 2 2 6" xfId="4706"/>
    <cellStyle name="Normal 3 3 2 2 6 2" xfId="4707"/>
    <cellStyle name="Normal 3 3 2 2 7" xfId="4708"/>
    <cellStyle name="Normal 3 3 2 3" xfId="4709"/>
    <cellStyle name="Normal 3 3 2 3 2" xfId="4710"/>
    <cellStyle name="Normal 3 3 2 3 2 2" xfId="4711"/>
    <cellStyle name="Normal 3 3 2 3 2 2 2" xfId="4712"/>
    <cellStyle name="Normal 3 3 2 3 2 3" xfId="4713"/>
    <cellStyle name="Normal 3 3 2 3 2 3 2" xfId="4714"/>
    <cellStyle name="Normal 3 3 2 3 2 4" xfId="4715"/>
    <cellStyle name="Normal 3 3 2 3 2 4 2" xfId="4716"/>
    <cellStyle name="Normal 3 3 2 3 2 5" xfId="4717"/>
    <cellStyle name="Normal 3 3 2 3 3" xfId="4718"/>
    <cellStyle name="Normal 3 3 2 3 3 2" xfId="4719"/>
    <cellStyle name="Normal 3 3 2 3 4" xfId="4720"/>
    <cellStyle name="Normal 3 3 2 3 4 2" xfId="4721"/>
    <cellStyle name="Normal 3 3 2 3 5" xfId="4722"/>
    <cellStyle name="Normal 3 3 2 3 5 2" xfId="4723"/>
    <cellStyle name="Normal 3 3 2 3 6" xfId="4724"/>
    <cellStyle name="Normal 3 3 2 4" xfId="4725"/>
    <cellStyle name="Normal 3 3 2 4 2" xfId="4726"/>
    <cellStyle name="Normal 3 3 2 4 2 2" xfId="4727"/>
    <cellStyle name="Normal 3 3 2 4 3" xfId="4728"/>
    <cellStyle name="Normal 3 3 2 4 3 2" xfId="4729"/>
    <cellStyle name="Normal 3 3 2 4 4" xfId="4730"/>
    <cellStyle name="Normal 3 3 2 4 4 2" xfId="4731"/>
    <cellStyle name="Normal 3 3 2 4 5" xfId="4732"/>
    <cellStyle name="Normal 3 3 2 5" xfId="4733"/>
    <cellStyle name="Normal 3 3 2 5 2" xfId="4734"/>
    <cellStyle name="Normal 3 3 2 6" xfId="4735"/>
    <cellStyle name="Normal 3 3 2 6 2" xfId="4736"/>
    <cellStyle name="Normal 3 3 2 7" xfId="4737"/>
    <cellStyle name="Normal 3 3 2 7 2" xfId="4738"/>
    <cellStyle name="Normal 3 3 2 8" xfId="4739"/>
    <cellStyle name="Normal 3 3 3" xfId="862"/>
    <cellStyle name="Normal 3 3 3 2" xfId="4740"/>
    <cellStyle name="Normal 3 3 3 2 2" xfId="4741"/>
    <cellStyle name="Normal 3 3 3 2 2 2" xfId="4742"/>
    <cellStyle name="Normal 3 3 3 2 2 2 2" xfId="4743"/>
    <cellStyle name="Normal 3 3 3 2 2 3" xfId="4744"/>
    <cellStyle name="Normal 3 3 3 2 2 3 2" xfId="4745"/>
    <cellStyle name="Normal 3 3 3 2 2 4" xfId="4746"/>
    <cellStyle name="Normal 3 3 3 2 2 4 2" xfId="4747"/>
    <cellStyle name="Normal 3 3 3 2 2 5" xfId="4748"/>
    <cellStyle name="Normal 3 3 3 2 3" xfId="4749"/>
    <cellStyle name="Normal 3 3 3 2 3 2" xfId="4750"/>
    <cellStyle name="Normal 3 3 3 2 4" xfId="4751"/>
    <cellStyle name="Normal 3 3 3 2 4 2" xfId="4752"/>
    <cellStyle name="Normal 3 3 3 2 5" xfId="4753"/>
    <cellStyle name="Normal 3 3 3 2 5 2" xfId="4754"/>
    <cellStyle name="Normal 3 3 3 2 6" xfId="4755"/>
    <cellStyle name="Normal 3 3 3 3" xfId="4756"/>
    <cellStyle name="Normal 3 3 3 3 2" xfId="4757"/>
    <cellStyle name="Normal 3 3 3 3 2 2" xfId="4758"/>
    <cellStyle name="Normal 3 3 3 3 3" xfId="4759"/>
    <cellStyle name="Normal 3 3 3 3 3 2" xfId="4760"/>
    <cellStyle name="Normal 3 3 3 3 4" xfId="4761"/>
    <cellStyle name="Normal 3 3 3 3 4 2" xfId="4762"/>
    <cellStyle name="Normal 3 3 3 3 5" xfId="4763"/>
    <cellStyle name="Normal 3 3 3 4" xfId="4764"/>
    <cellStyle name="Normal 3 3 3 4 2" xfId="4765"/>
    <cellStyle name="Normal 3 3 3 5" xfId="4766"/>
    <cellStyle name="Normal 3 3 3 5 2" xfId="4767"/>
    <cellStyle name="Normal 3 3 3 6" xfId="4768"/>
    <cellStyle name="Normal 3 3 3 6 2" xfId="4769"/>
    <cellStyle name="Normal 3 3 3 7" xfId="4770"/>
    <cellStyle name="Normal 3 3 4" xfId="863"/>
    <cellStyle name="Normal 3 3 4 2" xfId="4771"/>
    <cellStyle name="Normal 3 3 4 2 2" xfId="4772"/>
    <cellStyle name="Normal 3 3 4 2 2 2" xfId="4773"/>
    <cellStyle name="Normal 3 3 4 2 3" xfId="4774"/>
    <cellStyle name="Normal 3 3 4 2 3 2" xfId="4775"/>
    <cellStyle name="Normal 3 3 4 2 4" xfId="4776"/>
    <cellStyle name="Normal 3 3 4 2 4 2" xfId="4777"/>
    <cellStyle name="Normal 3 3 4 2 5" xfId="4778"/>
    <cellStyle name="Normal 3 3 4 3" xfId="4779"/>
    <cellStyle name="Normal 3 3 4 3 2" xfId="4780"/>
    <cellStyle name="Normal 3 3 4 4" xfId="4781"/>
    <cellStyle name="Normal 3 3 4 4 2" xfId="4782"/>
    <cellStyle name="Normal 3 3 4 5" xfId="4783"/>
    <cellStyle name="Normal 3 3 4 5 2" xfId="4784"/>
    <cellStyle name="Normal 3 3 4 6" xfId="4785"/>
    <cellStyle name="Normal 3 3 5" xfId="4786"/>
    <cellStyle name="Normal 3 3 5 2" xfId="4787"/>
    <cellStyle name="Normal 3 3 5 2 2" xfId="4788"/>
    <cellStyle name="Normal 3 3 5 2 2 2" xfId="4789"/>
    <cellStyle name="Normal 3 3 5 2 3" xfId="4790"/>
    <cellStyle name="Normal 3 3 5 2 3 2" xfId="4791"/>
    <cellStyle name="Normal 3 3 5 2 4" xfId="4792"/>
    <cellStyle name="Normal 3 3 5 2 4 2" xfId="4793"/>
    <cellStyle name="Normal 3 3 5 2 5" xfId="4794"/>
    <cellStyle name="Normal 3 3 5 3" xfId="4795"/>
    <cellStyle name="Normal 3 3 5 3 2" xfId="4796"/>
    <cellStyle name="Normal 3 3 5 4" xfId="4797"/>
    <cellStyle name="Normal 3 3 5 4 2" xfId="4798"/>
    <cellStyle name="Normal 3 3 5 5" xfId="4799"/>
    <cellStyle name="Normal 3 3 5 5 2" xfId="4800"/>
    <cellStyle name="Normal 3 3 5 6" xfId="4801"/>
    <cellStyle name="Normal 3 3 6" xfId="4802"/>
    <cellStyle name="Normal 3 3 6 2" xfId="4803"/>
    <cellStyle name="Normal 3 3 6 2 2" xfId="4804"/>
    <cellStyle name="Normal 3 3 6 3" xfId="4805"/>
    <cellStyle name="Normal 3 3 6 3 2" xfId="4806"/>
    <cellStyle name="Normal 3 3 6 4" xfId="4807"/>
    <cellStyle name="Normal 3 3 6 4 2" xfId="4808"/>
    <cellStyle name="Normal 3 3 6 5" xfId="4809"/>
    <cellStyle name="Normal 3 3 7" xfId="4810"/>
    <cellStyle name="Normal 3 3 7 2" xfId="4811"/>
    <cellStyle name="Normal 3 3 8" xfId="4812"/>
    <cellStyle name="Normal 3 3 8 2" xfId="4813"/>
    <cellStyle name="Normal 3 3 9" xfId="4814"/>
    <cellStyle name="Normal 3 3 9 2" xfId="4815"/>
    <cellStyle name="Normal 3 4" xfId="864"/>
    <cellStyle name="Normal 3 4 2" xfId="865"/>
    <cellStyle name="Normal 3 4 2 2" xfId="4816"/>
    <cellStyle name="Normal 3 4 2 2 2" xfId="4817"/>
    <cellStyle name="Normal 3 4 2 2 2 2" xfId="4818"/>
    <cellStyle name="Normal 3 4 2 2 2 2 2" xfId="4819"/>
    <cellStyle name="Normal 3 4 2 2 2 2 2 2" xfId="4820"/>
    <cellStyle name="Normal 3 4 2 2 2 2 3" xfId="4821"/>
    <cellStyle name="Normal 3 4 2 2 2 2 3 2" xfId="4822"/>
    <cellStyle name="Normal 3 4 2 2 2 2 4" xfId="4823"/>
    <cellStyle name="Normal 3 4 2 2 2 2 4 2" xfId="4824"/>
    <cellStyle name="Normal 3 4 2 2 2 2 5" xfId="4825"/>
    <cellStyle name="Normal 3 4 2 2 2 3" xfId="4826"/>
    <cellStyle name="Normal 3 4 2 2 2 3 2" xfId="4827"/>
    <cellStyle name="Normal 3 4 2 2 2 4" xfId="4828"/>
    <cellStyle name="Normal 3 4 2 2 2 4 2" xfId="4829"/>
    <cellStyle name="Normal 3 4 2 2 2 5" xfId="4830"/>
    <cellStyle name="Normal 3 4 2 2 2 5 2" xfId="4831"/>
    <cellStyle name="Normal 3 4 2 2 2 6" xfId="4832"/>
    <cellStyle name="Normal 3 4 2 2 3" xfId="4833"/>
    <cellStyle name="Normal 3 4 2 2 3 2" xfId="4834"/>
    <cellStyle name="Normal 3 4 2 2 3 2 2" xfId="4835"/>
    <cellStyle name="Normal 3 4 2 2 3 3" xfId="4836"/>
    <cellStyle name="Normal 3 4 2 2 3 3 2" xfId="4837"/>
    <cellStyle name="Normal 3 4 2 2 3 4" xfId="4838"/>
    <cellStyle name="Normal 3 4 2 2 3 4 2" xfId="4839"/>
    <cellStyle name="Normal 3 4 2 2 3 5" xfId="4840"/>
    <cellStyle name="Normal 3 4 2 2 4" xfId="4841"/>
    <cellStyle name="Normal 3 4 2 2 4 2" xfId="4842"/>
    <cellStyle name="Normal 3 4 2 2 5" xfId="4843"/>
    <cellStyle name="Normal 3 4 2 2 5 2" xfId="4844"/>
    <cellStyle name="Normal 3 4 2 2 6" xfId="4845"/>
    <cellStyle name="Normal 3 4 2 2 6 2" xfId="4846"/>
    <cellStyle name="Normal 3 4 2 2 7" xfId="4847"/>
    <cellStyle name="Normal 3 4 2 3" xfId="4848"/>
    <cellStyle name="Normal 3 4 2 3 2" xfId="4849"/>
    <cellStyle name="Normal 3 4 2 3 2 2" xfId="4850"/>
    <cellStyle name="Normal 3 4 2 3 2 2 2" xfId="4851"/>
    <cellStyle name="Normal 3 4 2 3 2 3" xfId="4852"/>
    <cellStyle name="Normal 3 4 2 3 2 3 2" xfId="4853"/>
    <cellStyle name="Normal 3 4 2 3 2 4" xfId="4854"/>
    <cellStyle name="Normal 3 4 2 3 2 4 2" xfId="4855"/>
    <cellStyle name="Normal 3 4 2 3 2 5" xfId="4856"/>
    <cellStyle name="Normal 3 4 2 3 3" xfId="4857"/>
    <cellStyle name="Normal 3 4 2 3 3 2" xfId="4858"/>
    <cellStyle name="Normal 3 4 2 3 4" xfId="4859"/>
    <cellStyle name="Normal 3 4 2 3 4 2" xfId="4860"/>
    <cellStyle name="Normal 3 4 2 3 5" xfId="4861"/>
    <cellStyle name="Normal 3 4 2 3 5 2" xfId="4862"/>
    <cellStyle name="Normal 3 4 2 3 6" xfId="4863"/>
    <cellStyle name="Normal 3 4 2 4" xfId="4864"/>
    <cellStyle name="Normal 3 4 2 4 2" xfId="4865"/>
    <cellStyle name="Normal 3 4 2 4 2 2" xfId="4866"/>
    <cellStyle name="Normal 3 4 2 4 3" xfId="4867"/>
    <cellStyle name="Normal 3 4 2 4 3 2" xfId="4868"/>
    <cellStyle name="Normal 3 4 2 4 4" xfId="4869"/>
    <cellStyle name="Normal 3 4 2 4 4 2" xfId="4870"/>
    <cellStyle name="Normal 3 4 2 4 5" xfId="4871"/>
    <cellStyle name="Normal 3 4 2 5" xfId="4872"/>
    <cellStyle name="Normal 3 4 2 5 2" xfId="4873"/>
    <cellStyle name="Normal 3 4 2 6" xfId="4874"/>
    <cellStyle name="Normal 3 4 2 6 2" xfId="4875"/>
    <cellStyle name="Normal 3 4 2 7" xfId="4876"/>
    <cellStyle name="Normal 3 4 2 7 2" xfId="4877"/>
    <cellStyle name="Normal 3 4 2 8" xfId="4878"/>
    <cellStyle name="Normal 3 4 3" xfId="866"/>
    <cellStyle name="Normal 3 4 3 2" xfId="4879"/>
    <cellStyle name="Normal 3 4 3 2 2" xfId="4880"/>
    <cellStyle name="Normal 3 4 3 2 2 2" xfId="4881"/>
    <cellStyle name="Normal 3 4 3 2 2 2 2" xfId="4882"/>
    <cellStyle name="Normal 3 4 3 2 2 3" xfId="4883"/>
    <cellStyle name="Normal 3 4 3 2 2 3 2" xfId="4884"/>
    <cellStyle name="Normal 3 4 3 2 2 4" xfId="4885"/>
    <cellStyle name="Normal 3 4 3 2 2 4 2" xfId="4886"/>
    <cellStyle name="Normal 3 4 3 2 2 5" xfId="4887"/>
    <cellStyle name="Normal 3 4 3 2 3" xfId="4888"/>
    <cellStyle name="Normal 3 4 3 2 3 2" xfId="4889"/>
    <cellStyle name="Normal 3 4 3 2 4" xfId="4890"/>
    <cellStyle name="Normal 3 4 3 2 4 2" xfId="4891"/>
    <cellStyle name="Normal 3 4 3 2 5" xfId="4892"/>
    <cellStyle name="Normal 3 4 3 2 5 2" xfId="4893"/>
    <cellStyle name="Normal 3 4 3 2 6" xfId="4894"/>
    <cellStyle name="Normal 3 4 3 3" xfId="4895"/>
    <cellStyle name="Normal 3 4 3 3 2" xfId="4896"/>
    <cellStyle name="Normal 3 4 3 3 2 2" xfId="4897"/>
    <cellStyle name="Normal 3 4 3 3 3" xfId="4898"/>
    <cellStyle name="Normal 3 4 3 3 3 2" xfId="4899"/>
    <cellStyle name="Normal 3 4 3 3 4" xfId="4900"/>
    <cellStyle name="Normal 3 4 3 3 4 2" xfId="4901"/>
    <cellStyle name="Normal 3 4 3 3 5" xfId="4902"/>
    <cellStyle name="Normal 3 4 3 4" xfId="4903"/>
    <cellStyle name="Normal 3 4 3 4 2" xfId="4904"/>
    <cellStyle name="Normal 3 4 3 5" xfId="4905"/>
    <cellStyle name="Normal 3 4 3 5 2" xfId="4906"/>
    <cellStyle name="Normal 3 4 3 6" xfId="4907"/>
    <cellStyle name="Normal 3 4 3 6 2" xfId="4908"/>
    <cellStyle name="Normal 3 4 3 7" xfId="4909"/>
    <cellStyle name="Normal 3 4 4" xfId="867"/>
    <cellStyle name="Normal 3 4 4 2" xfId="4910"/>
    <cellStyle name="Normal 3 4 4 2 2" xfId="4911"/>
    <cellStyle name="Normal 3 4 4 2 2 2" xfId="4912"/>
    <cellStyle name="Normal 3 4 4 2 3" xfId="4913"/>
    <cellStyle name="Normal 3 4 4 2 3 2" xfId="4914"/>
    <cellStyle name="Normal 3 4 4 2 4" xfId="4915"/>
    <cellStyle name="Normal 3 4 4 2 4 2" xfId="4916"/>
    <cellStyle name="Normal 3 4 4 2 5" xfId="4917"/>
    <cellStyle name="Normal 3 4 4 3" xfId="4918"/>
    <cellStyle name="Normal 3 4 4 3 2" xfId="4919"/>
    <cellStyle name="Normal 3 4 4 4" xfId="4920"/>
    <cellStyle name="Normal 3 4 4 4 2" xfId="4921"/>
    <cellStyle name="Normal 3 4 4 5" xfId="4922"/>
    <cellStyle name="Normal 3 4 4 5 2" xfId="4923"/>
    <cellStyle name="Normal 3 4 4 6" xfId="4924"/>
    <cellStyle name="Normal 3 4 5" xfId="4925"/>
    <cellStyle name="Normal 3 4 5 2" xfId="4926"/>
    <cellStyle name="Normal 3 4 5 2 2" xfId="4927"/>
    <cellStyle name="Normal 3 4 5 3" xfId="4928"/>
    <cellStyle name="Normal 3 4 5 3 2" xfId="4929"/>
    <cellStyle name="Normal 3 4 5 4" xfId="4930"/>
    <cellStyle name="Normal 3 4 5 4 2" xfId="4931"/>
    <cellStyle name="Normal 3 4 5 5" xfId="4932"/>
    <cellStyle name="Normal 3 4 6" xfId="4933"/>
    <cellStyle name="Normal 3 4 6 2" xfId="4934"/>
    <cellStyle name="Normal 3 4 7" xfId="4935"/>
    <cellStyle name="Normal 3 4 7 2" xfId="4936"/>
    <cellStyle name="Normal 3 4 8" xfId="4937"/>
    <cellStyle name="Normal 3 4 8 2" xfId="4938"/>
    <cellStyle name="Normal 3 4 9" xfId="4939"/>
    <cellStyle name="Normal 3 5" xfId="868"/>
    <cellStyle name="Normal 3 5 2" xfId="4940"/>
    <cellStyle name="Normal 3 5 2 2" xfId="4941"/>
    <cellStyle name="Normal 3 5 2 2 2" xfId="4942"/>
    <cellStyle name="Normal 3 5 2 2 2 2" xfId="4943"/>
    <cellStyle name="Normal 3 5 2 2 2 2 2" xfId="4944"/>
    <cellStyle name="Normal 3 5 2 2 2 2 2 2" xfId="4945"/>
    <cellStyle name="Normal 3 5 2 2 2 2 3" xfId="4946"/>
    <cellStyle name="Normal 3 5 2 2 2 2 3 2" xfId="4947"/>
    <cellStyle name="Normal 3 5 2 2 2 2 4" xfId="4948"/>
    <cellStyle name="Normal 3 5 2 2 2 2 4 2" xfId="4949"/>
    <cellStyle name="Normal 3 5 2 2 2 2 5" xfId="4950"/>
    <cellStyle name="Normal 3 5 2 2 2 3" xfId="4951"/>
    <cellStyle name="Normal 3 5 2 2 2 3 2" xfId="4952"/>
    <cellStyle name="Normal 3 5 2 2 2 4" xfId="4953"/>
    <cellStyle name="Normal 3 5 2 2 2 4 2" xfId="4954"/>
    <cellStyle name="Normal 3 5 2 2 2 5" xfId="4955"/>
    <cellStyle name="Normal 3 5 2 2 2 5 2" xfId="4956"/>
    <cellStyle name="Normal 3 5 2 2 2 6" xfId="4957"/>
    <cellStyle name="Normal 3 5 2 2 3" xfId="4958"/>
    <cellStyle name="Normal 3 5 2 2 3 2" xfId="4959"/>
    <cellStyle name="Normal 3 5 2 2 3 2 2" xfId="4960"/>
    <cellStyle name="Normal 3 5 2 2 3 3" xfId="4961"/>
    <cellStyle name="Normal 3 5 2 2 3 3 2" xfId="4962"/>
    <cellStyle name="Normal 3 5 2 2 3 4" xfId="4963"/>
    <cellStyle name="Normal 3 5 2 2 3 4 2" xfId="4964"/>
    <cellStyle name="Normal 3 5 2 2 3 5" xfId="4965"/>
    <cellStyle name="Normal 3 5 2 2 4" xfId="4966"/>
    <cellStyle name="Normal 3 5 2 2 4 2" xfId="4967"/>
    <cellStyle name="Normal 3 5 2 2 5" xfId="4968"/>
    <cellStyle name="Normal 3 5 2 2 5 2" xfId="4969"/>
    <cellStyle name="Normal 3 5 2 2 6" xfId="4970"/>
    <cellStyle name="Normal 3 5 2 2 6 2" xfId="4971"/>
    <cellStyle name="Normal 3 5 2 2 7" xfId="4972"/>
    <cellStyle name="Normal 3 5 2 3" xfId="4973"/>
    <cellStyle name="Normal 3 5 2 3 2" xfId="4974"/>
    <cellStyle name="Normal 3 5 2 3 2 2" xfId="4975"/>
    <cellStyle name="Normal 3 5 2 3 2 2 2" xfId="4976"/>
    <cellStyle name="Normal 3 5 2 3 2 3" xfId="4977"/>
    <cellStyle name="Normal 3 5 2 3 2 3 2" xfId="4978"/>
    <cellStyle name="Normal 3 5 2 3 2 4" xfId="4979"/>
    <cellStyle name="Normal 3 5 2 3 2 4 2" xfId="4980"/>
    <cellStyle name="Normal 3 5 2 3 2 5" xfId="4981"/>
    <cellStyle name="Normal 3 5 2 3 3" xfId="4982"/>
    <cellStyle name="Normal 3 5 2 3 3 2" xfId="4983"/>
    <cellStyle name="Normal 3 5 2 3 4" xfId="4984"/>
    <cellStyle name="Normal 3 5 2 3 4 2" xfId="4985"/>
    <cellStyle name="Normal 3 5 2 3 5" xfId="4986"/>
    <cellStyle name="Normal 3 5 2 3 5 2" xfId="4987"/>
    <cellStyle name="Normal 3 5 2 3 6" xfId="4988"/>
    <cellStyle name="Normal 3 5 2 4" xfId="4989"/>
    <cellStyle name="Normal 3 5 2 4 2" xfId="4990"/>
    <cellStyle name="Normal 3 5 2 4 2 2" xfId="4991"/>
    <cellStyle name="Normal 3 5 2 4 3" xfId="4992"/>
    <cellStyle name="Normal 3 5 2 4 3 2" xfId="4993"/>
    <cellStyle name="Normal 3 5 2 4 4" xfId="4994"/>
    <cellStyle name="Normal 3 5 2 4 4 2" xfId="4995"/>
    <cellStyle name="Normal 3 5 2 4 5" xfId="4996"/>
    <cellStyle name="Normal 3 5 2 5" xfId="4997"/>
    <cellStyle name="Normal 3 5 2 5 2" xfId="4998"/>
    <cellStyle name="Normal 3 5 2 6" xfId="4999"/>
    <cellStyle name="Normal 3 5 2 6 2" xfId="5000"/>
    <cellStyle name="Normal 3 5 2 7" xfId="5001"/>
    <cellStyle name="Normal 3 5 2 7 2" xfId="5002"/>
    <cellStyle name="Normal 3 5 2 8" xfId="5003"/>
    <cellStyle name="Normal 3 5 3" xfId="5004"/>
    <cellStyle name="Normal 3 5 3 2" xfId="5005"/>
    <cellStyle name="Normal 3 5 3 2 2" xfId="5006"/>
    <cellStyle name="Normal 3 5 3 2 2 2" xfId="5007"/>
    <cellStyle name="Normal 3 5 3 2 2 2 2" xfId="5008"/>
    <cellStyle name="Normal 3 5 3 2 2 3" xfId="5009"/>
    <cellStyle name="Normal 3 5 3 2 2 3 2" xfId="5010"/>
    <cellStyle name="Normal 3 5 3 2 2 4" xfId="5011"/>
    <cellStyle name="Normal 3 5 3 2 2 4 2" xfId="5012"/>
    <cellStyle name="Normal 3 5 3 2 2 5" xfId="5013"/>
    <cellStyle name="Normal 3 5 3 2 3" xfId="5014"/>
    <cellStyle name="Normal 3 5 3 2 3 2" xfId="5015"/>
    <cellStyle name="Normal 3 5 3 2 4" xfId="5016"/>
    <cellStyle name="Normal 3 5 3 2 4 2" xfId="5017"/>
    <cellStyle name="Normal 3 5 3 2 5" xfId="5018"/>
    <cellStyle name="Normal 3 5 3 2 5 2" xfId="5019"/>
    <cellStyle name="Normal 3 5 3 2 6" xfId="5020"/>
    <cellStyle name="Normal 3 5 3 3" xfId="5021"/>
    <cellStyle name="Normal 3 5 3 3 2" xfId="5022"/>
    <cellStyle name="Normal 3 5 3 3 2 2" xfId="5023"/>
    <cellStyle name="Normal 3 5 3 3 3" xfId="5024"/>
    <cellStyle name="Normal 3 5 3 3 3 2" xfId="5025"/>
    <cellStyle name="Normal 3 5 3 3 4" xfId="5026"/>
    <cellStyle name="Normal 3 5 3 3 4 2" xfId="5027"/>
    <cellStyle name="Normal 3 5 3 3 5" xfId="5028"/>
    <cellStyle name="Normal 3 5 3 4" xfId="5029"/>
    <cellStyle name="Normal 3 5 3 4 2" xfId="5030"/>
    <cellStyle name="Normal 3 5 3 5" xfId="5031"/>
    <cellStyle name="Normal 3 5 3 5 2" xfId="5032"/>
    <cellStyle name="Normal 3 5 3 6" xfId="5033"/>
    <cellStyle name="Normal 3 5 3 6 2" xfId="5034"/>
    <cellStyle name="Normal 3 5 3 7" xfId="5035"/>
    <cellStyle name="Normal 3 5 4" xfId="5036"/>
    <cellStyle name="Normal 3 5 4 2" xfId="5037"/>
    <cellStyle name="Normal 3 5 4 2 2" xfId="5038"/>
    <cellStyle name="Normal 3 5 4 2 2 2" xfId="5039"/>
    <cellStyle name="Normal 3 5 4 2 3" xfId="5040"/>
    <cellStyle name="Normal 3 5 4 2 3 2" xfId="5041"/>
    <cellStyle name="Normal 3 5 4 2 4" xfId="5042"/>
    <cellStyle name="Normal 3 5 4 2 4 2" xfId="5043"/>
    <cellStyle name="Normal 3 5 4 2 5" xfId="5044"/>
    <cellStyle name="Normal 3 5 4 3" xfId="5045"/>
    <cellStyle name="Normal 3 5 4 3 2" xfId="5046"/>
    <cellStyle name="Normal 3 5 4 4" xfId="5047"/>
    <cellStyle name="Normal 3 5 4 4 2" xfId="5048"/>
    <cellStyle name="Normal 3 5 4 5" xfId="5049"/>
    <cellStyle name="Normal 3 5 4 5 2" xfId="5050"/>
    <cellStyle name="Normal 3 5 4 6" xfId="5051"/>
    <cellStyle name="Normal 3 5 5" xfId="5052"/>
    <cellStyle name="Normal 3 5 5 2" xfId="5053"/>
    <cellStyle name="Normal 3 5 5 2 2" xfId="5054"/>
    <cellStyle name="Normal 3 5 5 3" xfId="5055"/>
    <cellStyle name="Normal 3 5 5 3 2" xfId="5056"/>
    <cellStyle name="Normal 3 5 5 4" xfId="5057"/>
    <cellStyle name="Normal 3 5 5 4 2" xfId="5058"/>
    <cellStyle name="Normal 3 5 5 5" xfId="5059"/>
    <cellStyle name="Normal 3 5 6" xfId="5060"/>
    <cellStyle name="Normal 3 5 6 2" xfId="5061"/>
    <cellStyle name="Normal 3 5 7" xfId="5062"/>
    <cellStyle name="Normal 3 5 7 2" xfId="5063"/>
    <cellStyle name="Normal 3 5 8" xfId="5064"/>
    <cellStyle name="Normal 3 5 8 2" xfId="5065"/>
    <cellStyle name="Normal 3 5 9" xfId="5066"/>
    <cellStyle name="Normal 3 6" xfId="869"/>
    <cellStyle name="Normal 3 6 2" xfId="5067"/>
    <cellStyle name="Normal 3 6 2 2" xfId="5068"/>
    <cellStyle name="Normal 3 6 2 2 2" xfId="5069"/>
    <cellStyle name="Normal 3 6 2 2 2 2" xfId="5070"/>
    <cellStyle name="Normal 3 6 2 2 2 2 2" xfId="5071"/>
    <cellStyle name="Normal 3 6 2 2 2 2 2 2" xfId="5072"/>
    <cellStyle name="Normal 3 6 2 2 2 2 3" xfId="5073"/>
    <cellStyle name="Normal 3 6 2 2 2 2 3 2" xfId="5074"/>
    <cellStyle name="Normal 3 6 2 2 2 2 4" xfId="5075"/>
    <cellStyle name="Normal 3 6 2 2 2 2 4 2" xfId="5076"/>
    <cellStyle name="Normal 3 6 2 2 2 2 5" xfId="5077"/>
    <cellStyle name="Normal 3 6 2 2 2 3" xfId="5078"/>
    <cellStyle name="Normal 3 6 2 2 2 3 2" xfId="5079"/>
    <cellStyle name="Normal 3 6 2 2 2 4" xfId="5080"/>
    <cellStyle name="Normal 3 6 2 2 2 4 2" xfId="5081"/>
    <cellStyle name="Normal 3 6 2 2 2 5" xfId="5082"/>
    <cellStyle name="Normal 3 6 2 2 2 5 2" xfId="5083"/>
    <cellStyle name="Normal 3 6 2 2 2 6" xfId="5084"/>
    <cellStyle name="Normal 3 6 2 2 3" xfId="5085"/>
    <cellStyle name="Normal 3 6 2 2 3 2" xfId="5086"/>
    <cellStyle name="Normal 3 6 2 2 3 2 2" xfId="5087"/>
    <cellStyle name="Normal 3 6 2 2 3 3" xfId="5088"/>
    <cellStyle name="Normal 3 6 2 2 3 3 2" xfId="5089"/>
    <cellStyle name="Normal 3 6 2 2 3 4" xfId="5090"/>
    <cellStyle name="Normal 3 6 2 2 3 4 2" xfId="5091"/>
    <cellStyle name="Normal 3 6 2 2 3 5" xfId="5092"/>
    <cellStyle name="Normal 3 6 2 2 4" xfId="5093"/>
    <cellStyle name="Normal 3 6 2 2 4 2" xfId="5094"/>
    <cellStyle name="Normal 3 6 2 2 5" xfId="5095"/>
    <cellStyle name="Normal 3 6 2 2 5 2" xfId="5096"/>
    <cellStyle name="Normal 3 6 2 2 6" xfId="5097"/>
    <cellStyle name="Normal 3 6 2 2 6 2" xfId="5098"/>
    <cellStyle name="Normal 3 6 2 2 7" xfId="5099"/>
    <cellStyle name="Normal 3 6 2 3" xfId="5100"/>
    <cellStyle name="Normal 3 6 2 3 2" xfId="5101"/>
    <cellStyle name="Normal 3 6 2 3 2 2" xfId="5102"/>
    <cellStyle name="Normal 3 6 2 3 2 2 2" xfId="5103"/>
    <cellStyle name="Normal 3 6 2 3 2 3" xfId="5104"/>
    <cellStyle name="Normal 3 6 2 3 2 3 2" xfId="5105"/>
    <cellStyle name="Normal 3 6 2 3 2 4" xfId="5106"/>
    <cellStyle name="Normal 3 6 2 3 2 4 2" xfId="5107"/>
    <cellStyle name="Normal 3 6 2 3 2 5" xfId="5108"/>
    <cellStyle name="Normal 3 6 2 3 3" xfId="5109"/>
    <cellStyle name="Normal 3 6 2 3 3 2" xfId="5110"/>
    <cellStyle name="Normal 3 6 2 3 4" xfId="5111"/>
    <cellStyle name="Normal 3 6 2 3 4 2" xfId="5112"/>
    <cellStyle name="Normal 3 6 2 3 5" xfId="5113"/>
    <cellStyle name="Normal 3 6 2 3 5 2" xfId="5114"/>
    <cellStyle name="Normal 3 6 2 3 6" xfId="5115"/>
    <cellStyle name="Normal 3 6 2 4" xfId="5116"/>
    <cellStyle name="Normal 3 6 2 4 2" xfId="5117"/>
    <cellStyle name="Normal 3 6 2 4 2 2" xfId="5118"/>
    <cellStyle name="Normal 3 6 2 4 3" xfId="5119"/>
    <cellStyle name="Normal 3 6 2 4 3 2" xfId="5120"/>
    <cellStyle name="Normal 3 6 2 4 4" xfId="5121"/>
    <cellStyle name="Normal 3 6 2 4 4 2" xfId="5122"/>
    <cellStyle name="Normal 3 6 2 4 5" xfId="5123"/>
    <cellStyle name="Normal 3 6 2 5" xfId="5124"/>
    <cellStyle name="Normal 3 6 2 5 2" xfId="5125"/>
    <cellStyle name="Normal 3 6 2 6" xfId="5126"/>
    <cellStyle name="Normal 3 6 2 6 2" xfId="5127"/>
    <cellStyle name="Normal 3 6 2 7" xfId="5128"/>
    <cellStyle name="Normal 3 6 2 7 2" xfId="5129"/>
    <cellStyle name="Normal 3 6 2 8" xfId="5130"/>
    <cellStyle name="Normal 3 6 3" xfId="5131"/>
    <cellStyle name="Normal 3 6 3 2" xfId="5132"/>
    <cellStyle name="Normal 3 6 3 2 2" xfId="5133"/>
    <cellStyle name="Normal 3 6 3 2 2 2" xfId="5134"/>
    <cellStyle name="Normal 3 6 3 2 2 2 2" xfId="5135"/>
    <cellStyle name="Normal 3 6 3 2 2 3" xfId="5136"/>
    <cellStyle name="Normal 3 6 3 2 2 3 2" xfId="5137"/>
    <cellStyle name="Normal 3 6 3 2 2 4" xfId="5138"/>
    <cellStyle name="Normal 3 6 3 2 2 4 2" xfId="5139"/>
    <cellStyle name="Normal 3 6 3 2 2 5" xfId="5140"/>
    <cellStyle name="Normal 3 6 3 2 3" xfId="5141"/>
    <cellStyle name="Normal 3 6 3 2 3 2" xfId="5142"/>
    <cellStyle name="Normal 3 6 3 2 4" xfId="5143"/>
    <cellStyle name="Normal 3 6 3 2 4 2" xfId="5144"/>
    <cellStyle name="Normal 3 6 3 2 5" xfId="5145"/>
    <cellStyle name="Normal 3 6 3 2 5 2" xfId="5146"/>
    <cellStyle name="Normal 3 6 3 2 6" xfId="5147"/>
    <cellStyle name="Normal 3 6 3 3" xfId="5148"/>
    <cellStyle name="Normal 3 6 3 3 2" xfId="5149"/>
    <cellStyle name="Normal 3 6 3 3 2 2" xfId="5150"/>
    <cellStyle name="Normal 3 6 3 3 3" xfId="5151"/>
    <cellStyle name="Normal 3 6 3 3 3 2" xfId="5152"/>
    <cellStyle name="Normal 3 6 3 3 4" xfId="5153"/>
    <cellStyle name="Normal 3 6 3 3 4 2" xfId="5154"/>
    <cellStyle name="Normal 3 6 3 3 5" xfId="5155"/>
    <cellStyle name="Normal 3 6 3 4" xfId="5156"/>
    <cellStyle name="Normal 3 6 3 4 2" xfId="5157"/>
    <cellStyle name="Normal 3 6 3 5" xfId="5158"/>
    <cellStyle name="Normal 3 6 3 5 2" xfId="5159"/>
    <cellStyle name="Normal 3 6 3 6" xfId="5160"/>
    <cellStyle name="Normal 3 6 3 6 2" xfId="5161"/>
    <cellStyle name="Normal 3 6 3 7" xfId="5162"/>
    <cellStyle name="Normal 3 6 4" xfId="5163"/>
    <cellStyle name="Normal 3 6 4 2" xfId="5164"/>
    <cellStyle name="Normal 3 6 4 2 2" xfId="5165"/>
    <cellStyle name="Normal 3 6 4 2 2 2" xfId="5166"/>
    <cellStyle name="Normal 3 6 4 2 3" xfId="5167"/>
    <cellStyle name="Normal 3 6 4 2 3 2" xfId="5168"/>
    <cellStyle name="Normal 3 6 4 2 4" xfId="5169"/>
    <cellStyle name="Normal 3 6 4 2 4 2" xfId="5170"/>
    <cellStyle name="Normal 3 6 4 2 5" xfId="5171"/>
    <cellStyle name="Normal 3 6 4 3" xfId="5172"/>
    <cellStyle name="Normal 3 6 4 3 2" xfId="5173"/>
    <cellStyle name="Normal 3 6 4 4" xfId="5174"/>
    <cellStyle name="Normal 3 6 4 4 2" xfId="5175"/>
    <cellStyle name="Normal 3 6 4 5" xfId="5176"/>
    <cellStyle name="Normal 3 6 4 5 2" xfId="5177"/>
    <cellStyle name="Normal 3 6 4 6" xfId="5178"/>
    <cellStyle name="Normal 3 6 5" xfId="5179"/>
    <cellStyle name="Normal 3 6 5 2" xfId="5180"/>
    <cellStyle name="Normal 3 6 5 2 2" xfId="5181"/>
    <cellStyle name="Normal 3 6 5 3" xfId="5182"/>
    <cellStyle name="Normal 3 6 5 3 2" xfId="5183"/>
    <cellStyle name="Normal 3 6 5 4" xfId="5184"/>
    <cellStyle name="Normal 3 6 5 4 2" xfId="5185"/>
    <cellStyle name="Normal 3 6 5 5" xfId="5186"/>
    <cellStyle name="Normal 3 6 6" xfId="5187"/>
    <cellStyle name="Normal 3 6 6 2" xfId="5188"/>
    <cellStyle name="Normal 3 6 7" xfId="5189"/>
    <cellStyle name="Normal 3 6 7 2" xfId="5190"/>
    <cellStyle name="Normal 3 6 8" xfId="5191"/>
    <cellStyle name="Normal 3 6 8 2" xfId="5192"/>
    <cellStyle name="Normal 3 6 9" xfId="5193"/>
    <cellStyle name="Normal 3 7" xfId="870"/>
    <cellStyle name="Normal 3 7 2" xfId="5194"/>
    <cellStyle name="Normal 3 7 2 2" xfId="5195"/>
    <cellStyle name="Normal 3 7 2 2 2" xfId="5196"/>
    <cellStyle name="Normal 3 7 2 2 2 2" xfId="5197"/>
    <cellStyle name="Normal 3 7 2 2 2 2 2" xfId="5198"/>
    <cellStyle name="Normal 3 7 2 2 2 3" xfId="5199"/>
    <cellStyle name="Normal 3 7 2 2 2 3 2" xfId="5200"/>
    <cellStyle name="Normal 3 7 2 2 2 4" xfId="5201"/>
    <cellStyle name="Normal 3 7 2 2 2 4 2" xfId="5202"/>
    <cellStyle name="Normal 3 7 2 2 2 5" xfId="5203"/>
    <cellStyle name="Normal 3 7 2 2 3" xfId="5204"/>
    <cellStyle name="Normal 3 7 2 2 3 2" xfId="5205"/>
    <cellStyle name="Normal 3 7 2 2 4" xfId="5206"/>
    <cellStyle name="Normal 3 7 2 2 4 2" xfId="5207"/>
    <cellStyle name="Normal 3 7 2 2 5" xfId="5208"/>
    <cellStyle name="Normal 3 7 2 2 5 2" xfId="5209"/>
    <cellStyle name="Normal 3 7 2 2 6" xfId="5210"/>
    <cellStyle name="Normal 3 7 2 3" xfId="5211"/>
    <cellStyle name="Normal 3 7 2 3 2" xfId="5212"/>
    <cellStyle name="Normal 3 7 2 3 2 2" xfId="5213"/>
    <cellStyle name="Normal 3 7 2 3 3" xfId="5214"/>
    <cellStyle name="Normal 3 7 2 3 3 2" xfId="5215"/>
    <cellStyle name="Normal 3 7 2 3 4" xfId="5216"/>
    <cellStyle name="Normal 3 7 2 3 4 2" xfId="5217"/>
    <cellStyle name="Normal 3 7 2 3 5" xfId="5218"/>
    <cellStyle name="Normal 3 7 2 4" xfId="5219"/>
    <cellStyle name="Normal 3 7 2 4 2" xfId="5220"/>
    <cellStyle name="Normal 3 7 2 5" xfId="5221"/>
    <cellStyle name="Normal 3 7 2 5 2" xfId="5222"/>
    <cellStyle name="Normal 3 7 2 6" xfId="5223"/>
    <cellStyle name="Normal 3 7 2 6 2" xfId="5224"/>
    <cellStyle name="Normal 3 7 2 7" xfId="5225"/>
    <cellStyle name="Normal 3 7 3" xfId="5226"/>
    <cellStyle name="Normal 3 7 3 2" xfId="5227"/>
    <cellStyle name="Normal 3 7 3 2 2" xfId="5228"/>
    <cellStyle name="Normal 3 7 3 2 2 2" xfId="5229"/>
    <cellStyle name="Normal 3 7 3 2 3" xfId="5230"/>
    <cellStyle name="Normal 3 7 3 2 3 2" xfId="5231"/>
    <cellStyle name="Normal 3 7 3 2 4" xfId="5232"/>
    <cellStyle name="Normal 3 7 3 2 4 2" xfId="5233"/>
    <cellStyle name="Normal 3 7 3 2 5" xfId="5234"/>
    <cellStyle name="Normal 3 7 3 3" xfId="5235"/>
    <cellStyle name="Normal 3 7 3 3 2" xfId="5236"/>
    <cellStyle name="Normal 3 7 3 4" xfId="5237"/>
    <cellStyle name="Normal 3 7 3 4 2" xfId="5238"/>
    <cellStyle name="Normal 3 7 3 5" xfId="5239"/>
    <cellStyle name="Normal 3 7 3 5 2" xfId="5240"/>
    <cellStyle name="Normal 3 7 3 6" xfId="5241"/>
    <cellStyle name="Normal 3 7 4" xfId="5242"/>
    <cellStyle name="Normal 3 7 4 2" xfId="5243"/>
    <cellStyle name="Normal 3 7 4 2 2" xfId="5244"/>
    <cellStyle name="Normal 3 7 4 3" xfId="5245"/>
    <cellStyle name="Normal 3 7 4 3 2" xfId="5246"/>
    <cellStyle name="Normal 3 7 4 4" xfId="5247"/>
    <cellStyle name="Normal 3 7 4 4 2" xfId="5248"/>
    <cellStyle name="Normal 3 7 4 5" xfId="5249"/>
    <cellStyle name="Normal 3 7 5" xfId="5250"/>
    <cellStyle name="Normal 3 7 5 2" xfId="5251"/>
    <cellStyle name="Normal 3 7 6" xfId="5252"/>
    <cellStyle name="Normal 3 7 6 2" xfId="5253"/>
    <cellStyle name="Normal 3 7 7" xfId="5254"/>
    <cellStyle name="Normal 3 7 7 2" xfId="5255"/>
    <cellStyle name="Normal 3 7 8" xfId="5256"/>
    <cellStyle name="Normal 3 8" xfId="5257"/>
    <cellStyle name="Normal 3 8 2" xfId="5258"/>
    <cellStyle name="Normal 3 8 2 2" xfId="5259"/>
    <cellStyle name="Normal 3 8 2 2 2" xfId="5260"/>
    <cellStyle name="Normal 3 8 2 2 2 2" xfId="5261"/>
    <cellStyle name="Normal 3 8 2 2 2 2 2" xfId="5262"/>
    <cellStyle name="Normal 3 8 2 2 2 3" xfId="5263"/>
    <cellStyle name="Normal 3 8 2 2 2 3 2" xfId="5264"/>
    <cellStyle name="Normal 3 8 2 2 2 4" xfId="5265"/>
    <cellStyle name="Normal 3 8 2 2 2 4 2" xfId="5266"/>
    <cellStyle name="Normal 3 8 2 2 2 5" xfId="5267"/>
    <cellStyle name="Normal 3 8 2 2 3" xfId="5268"/>
    <cellStyle name="Normal 3 8 2 2 3 2" xfId="5269"/>
    <cellStyle name="Normal 3 8 2 2 4" xfId="5270"/>
    <cellStyle name="Normal 3 8 2 2 4 2" xfId="5271"/>
    <cellStyle name="Normal 3 8 2 2 5" xfId="5272"/>
    <cellStyle name="Normal 3 8 2 2 5 2" xfId="5273"/>
    <cellStyle name="Normal 3 8 2 2 6" xfId="5274"/>
    <cellStyle name="Normal 3 8 2 3" xfId="5275"/>
    <cellStyle name="Normal 3 8 2 3 2" xfId="5276"/>
    <cellStyle name="Normal 3 8 2 3 2 2" xfId="5277"/>
    <cellStyle name="Normal 3 8 2 3 3" xfId="5278"/>
    <cellStyle name="Normal 3 8 2 3 3 2" xfId="5279"/>
    <cellStyle name="Normal 3 8 2 3 4" xfId="5280"/>
    <cellStyle name="Normal 3 8 2 3 4 2" xfId="5281"/>
    <cellStyle name="Normal 3 8 2 3 5" xfId="5282"/>
    <cellStyle name="Normal 3 8 2 4" xfId="5283"/>
    <cellStyle name="Normal 3 8 2 4 2" xfId="5284"/>
    <cellStyle name="Normal 3 8 2 5" xfId="5285"/>
    <cellStyle name="Normal 3 8 2 5 2" xfId="5286"/>
    <cellStyle name="Normal 3 8 2 6" xfId="5287"/>
    <cellStyle name="Normal 3 8 2 6 2" xfId="5288"/>
    <cellStyle name="Normal 3 8 2 7" xfId="5289"/>
    <cellStyle name="Normal 3 8 3" xfId="5290"/>
    <cellStyle name="Normal 3 8 3 2" xfId="5291"/>
    <cellStyle name="Normal 3 8 3 2 2" xfId="5292"/>
    <cellStyle name="Normal 3 8 3 2 2 2" xfId="5293"/>
    <cellStyle name="Normal 3 8 3 2 3" xfId="5294"/>
    <cellStyle name="Normal 3 8 3 2 3 2" xfId="5295"/>
    <cellStyle name="Normal 3 8 3 2 4" xfId="5296"/>
    <cellStyle name="Normal 3 8 3 2 4 2" xfId="5297"/>
    <cellStyle name="Normal 3 8 3 2 5" xfId="5298"/>
    <cellStyle name="Normal 3 8 3 3" xfId="5299"/>
    <cellStyle name="Normal 3 8 3 3 2" xfId="5300"/>
    <cellStyle name="Normal 3 8 3 4" xfId="5301"/>
    <cellStyle name="Normal 3 8 3 4 2" xfId="5302"/>
    <cellStyle name="Normal 3 8 3 5" xfId="5303"/>
    <cellStyle name="Normal 3 8 3 5 2" xfId="5304"/>
    <cellStyle name="Normal 3 8 3 6" xfId="5305"/>
    <cellStyle name="Normal 3 8 4" xfId="5306"/>
    <cellStyle name="Normal 3 8 4 2" xfId="5307"/>
    <cellStyle name="Normal 3 8 4 2 2" xfId="5308"/>
    <cellStyle name="Normal 3 8 4 3" xfId="5309"/>
    <cellStyle name="Normal 3 8 4 3 2" xfId="5310"/>
    <cellStyle name="Normal 3 8 4 4" xfId="5311"/>
    <cellStyle name="Normal 3 8 4 4 2" xfId="5312"/>
    <cellStyle name="Normal 3 8 4 5" xfId="5313"/>
    <cellStyle name="Normal 3 8 5" xfId="5314"/>
    <cellStyle name="Normal 3 8 5 2" xfId="5315"/>
    <cellStyle name="Normal 3 8 6" xfId="5316"/>
    <cellStyle name="Normal 3 8 6 2" xfId="5317"/>
    <cellStyle name="Normal 3 8 7" xfId="5318"/>
    <cellStyle name="Normal 3 8 7 2" xfId="5319"/>
    <cellStyle name="Normal 3 8 8" xfId="5320"/>
    <cellStyle name="Normal 3 9" xfId="5321"/>
    <cellStyle name="Normal 3 9 2" xfId="5322"/>
    <cellStyle name="Normal 3 9 2 2" xfId="5323"/>
    <cellStyle name="Normal 3 9 2 2 2" xfId="5324"/>
    <cellStyle name="Normal 3 9 2 2 2 2" xfId="5325"/>
    <cellStyle name="Normal 3 9 2 2 2 2 2" xfId="5326"/>
    <cellStyle name="Normal 3 9 2 2 2 3" xfId="5327"/>
    <cellStyle name="Normal 3 9 2 2 2 3 2" xfId="5328"/>
    <cellStyle name="Normal 3 9 2 2 2 4" xfId="5329"/>
    <cellStyle name="Normal 3 9 2 2 2 4 2" xfId="5330"/>
    <cellStyle name="Normal 3 9 2 2 2 5" xfId="5331"/>
    <cellStyle name="Normal 3 9 2 2 3" xfId="5332"/>
    <cellStyle name="Normal 3 9 2 2 3 2" xfId="5333"/>
    <cellStyle name="Normal 3 9 2 2 4" xfId="5334"/>
    <cellStyle name="Normal 3 9 2 2 4 2" xfId="5335"/>
    <cellStyle name="Normal 3 9 2 2 5" xfId="5336"/>
    <cellStyle name="Normal 3 9 2 2 5 2" xfId="5337"/>
    <cellStyle name="Normal 3 9 2 2 6" xfId="5338"/>
    <cellStyle name="Normal 3 9 2 3" xfId="5339"/>
    <cellStyle name="Normal 3 9 2 3 2" xfId="5340"/>
    <cellStyle name="Normal 3 9 2 3 2 2" xfId="5341"/>
    <cellStyle name="Normal 3 9 2 3 3" xfId="5342"/>
    <cellStyle name="Normal 3 9 2 3 3 2" xfId="5343"/>
    <cellStyle name="Normal 3 9 2 3 4" xfId="5344"/>
    <cellStyle name="Normal 3 9 2 3 4 2" xfId="5345"/>
    <cellStyle name="Normal 3 9 2 3 5" xfId="5346"/>
    <cellStyle name="Normal 3 9 2 4" xfId="5347"/>
    <cellStyle name="Normal 3 9 2 4 2" xfId="5348"/>
    <cellStyle name="Normal 3 9 2 5" xfId="5349"/>
    <cellStyle name="Normal 3 9 2 5 2" xfId="5350"/>
    <cellStyle name="Normal 3 9 2 6" xfId="5351"/>
    <cellStyle name="Normal 3 9 2 6 2" xfId="5352"/>
    <cellStyle name="Normal 3 9 2 7" xfId="5353"/>
    <cellStyle name="Normal 3 9 3" xfId="5354"/>
    <cellStyle name="Normal 3 9 3 2" xfId="5355"/>
    <cellStyle name="Normal 3 9 3 2 2" xfId="5356"/>
    <cellStyle name="Normal 3 9 3 2 2 2" xfId="5357"/>
    <cellStyle name="Normal 3 9 3 2 3" xfId="5358"/>
    <cellStyle name="Normal 3 9 3 2 3 2" xfId="5359"/>
    <cellStyle name="Normal 3 9 3 2 4" xfId="5360"/>
    <cellStyle name="Normal 3 9 3 2 4 2" xfId="5361"/>
    <cellStyle name="Normal 3 9 3 2 5" xfId="5362"/>
    <cellStyle name="Normal 3 9 3 3" xfId="5363"/>
    <cellStyle name="Normal 3 9 3 3 2" xfId="5364"/>
    <cellStyle name="Normal 3 9 3 4" xfId="5365"/>
    <cellStyle name="Normal 3 9 3 4 2" xfId="5366"/>
    <cellStyle name="Normal 3 9 3 5" xfId="5367"/>
    <cellStyle name="Normal 3 9 3 5 2" xfId="5368"/>
    <cellStyle name="Normal 3 9 3 6" xfId="5369"/>
    <cellStyle name="Normal 3 9 4" xfId="5370"/>
    <cellStyle name="Normal 3 9 4 2" xfId="5371"/>
    <cellStyle name="Normal 3 9 4 2 2" xfId="5372"/>
    <cellStyle name="Normal 3 9 4 3" xfId="5373"/>
    <cellStyle name="Normal 3 9 4 3 2" xfId="5374"/>
    <cellStyle name="Normal 3 9 4 4" xfId="5375"/>
    <cellStyle name="Normal 3 9 4 4 2" xfId="5376"/>
    <cellStyle name="Normal 3 9 4 5" xfId="5377"/>
    <cellStyle name="Normal 3 9 5" xfId="5378"/>
    <cellStyle name="Normal 3 9 5 2" xfId="5379"/>
    <cellStyle name="Normal 3 9 6" xfId="5380"/>
    <cellStyle name="Normal 3 9 6 2" xfId="5381"/>
    <cellStyle name="Normal 3 9 7" xfId="5382"/>
    <cellStyle name="Normal 3 9 7 2" xfId="5383"/>
    <cellStyle name="Normal 3 9 8" xfId="5384"/>
    <cellStyle name="Normal 30" xfId="871"/>
    <cellStyle name="Normal 30 2" xfId="872"/>
    <cellStyle name="Normal 31" xfId="873"/>
    <cellStyle name="Normal 31 2" xfId="874"/>
    <cellStyle name="Normal 32" xfId="875"/>
    <cellStyle name="Normal 32 2" xfId="876"/>
    <cellStyle name="Normal 33" xfId="877"/>
    <cellStyle name="Normal 33 2" xfId="878"/>
    <cellStyle name="Normal 34" xfId="879"/>
    <cellStyle name="Normal 34 2" xfId="880"/>
    <cellStyle name="Normal 35" xfId="881"/>
    <cellStyle name="Normal 35 2" xfId="882"/>
    <cellStyle name="Normal 36" xfId="883"/>
    <cellStyle name="Normal 36 2" xfId="884"/>
    <cellStyle name="Normal 37" xfId="885"/>
    <cellStyle name="Normal 37 2" xfId="886"/>
    <cellStyle name="Normal 38" xfId="887"/>
    <cellStyle name="Normal 38 2" xfId="888"/>
    <cellStyle name="Normal 39" xfId="889"/>
    <cellStyle name="Normal 39 2" xfId="890"/>
    <cellStyle name="Normal 4" xfId="891"/>
    <cellStyle name="Normal 4 10" xfId="5385"/>
    <cellStyle name="Normal 4 10 2" xfId="5386"/>
    <cellStyle name="Normal 4 10 2 2" xfId="5387"/>
    <cellStyle name="Normal 4 10 2 2 2" xfId="5388"/>
    <cellStyle name="Normal 4 10 2 2 2 2" xfId="5389"/>
    <cellStyle name="Normal 4 10 2 2 2 2 2" xfId="5390"/>
    <cellStyle name="Normal 4 10 2 2 2 3" xfId="5391"/>
    <cellStyle name="Normal 4 10 2 2 2 3 2" xfId="5392"/>
    <cellStyle name="Normal 4 10 2 2 2 4" xfId="5393"/>
    <cellStyle name="Normal 4 10 2 2 2 4 2" xfId="5394"/>
    <cellStyle name="Normal 4 10 2 2 2 5" xfId="5395"/>
    <cellStyle name="Normal 4 10 2 2 3" xfId="5396"/>
    <cellStyle name="Normal 4 10 2 2 3 2" xfId="5397"/>
    <cellStyle name="Normal 4 10 2 2 4" xfId="5398"/>
    <cellStyle name="Normal 4 10 2 2 4 2" xfId="5399"/>
    <cellStyle name="Normal 4 10 2 2 5" xfId="5400"/>
    <cellStyle name="Normal 4 10 2 2 5 2" xfId="5401"/>
    <cellStyle name="Normal 4 10 2 2 6" xfId="5402"/>
    <cellStyle name="Normal 4 10 2 3" xfId="5403"/>
    <cellStyle name="Normal 4 10 2 3 2" xfId="5404"/>
    <cellStyle name="Normal 4 10 2 3 2 2" xfId="5405"/>
    <cellStyle name="Normal 4 10 2 3 3" xfId="5406"/>
    <cellStyle name="Normal 4 10 2 3 3 2" xfId="5407"/>
    <cellStyle name="Normal 4 10 2 3 4" xfId="5408"/>
    <cellStyle name="Normal 4 10 2 3 4 2" xfId="5409"/>
    <cellStyle name="Normal 4 10 2 3 5" xfId="5410"/>
    <cellStyle name="Normal 4 10 2 4" xfId="5411"/>
    <cellStyle name="Normal 4 10 2 4 2" xfId="5412"/>
    <cellStyle name="Normal 4 10 2 5" xfId="5413"/>
    <cellStyle name="Normal 4 10 2 5 2" xfId="5414"/>
    <cellStyle name="Normal 4 10 2 6" xfId="5415"/>
    <cellStyle name="Normal 4 10 2 6 2" xfId="5416"/>
    <cellStyle name="Normal 4 10 2 7" xfId="5417"/>
    <cellStyle name="Normal 4 10 3" xfId="5418"/>
    <cellStyle name="Normal 4 10 3 2" xfId="5419"/>
    <cellStyle name="Normal 4 10 3 2 2" xfId="5420"/>
    <cellStyle name="Normal 4 10 3 2 2 2" xfId="5421"/>
    <cellStyle name="Normal 4 10 3 2 3" xfId="5422"/>
    <cellStyle name="Normal 4 10 3 2 3 2" xfId="5423"/>
    <cellStyle name="Normal 4 10 3 2 4" xfId="5424"/>
    <cellStyle name="Normal 4 10 3 2 4 2" xfId="5425"/>
    <cellStyle name="Normal 4 10 3 2 5" xfId="5426"/>
    <cellStyle name="Normal 4 10 3 3" xfId="5427"/>
    <cellStyle name="Normal 4 10 3 3 2" xfId="5428"/>
    <cellStyle name="Normal 4 10 3 4" xfId="5429"/>
    <cellStyle name="Normal 4 10 3 4 2" xfId="5430"/>
    <cellStyle name="Normal 4 10 3 5" xfId="5431"/>
    <cellStyle name="Normal 4 10 3 5 2" xfId="5432"/>
    <cellStyle name="Normal 4 10 3 6" xfId="5433"/>
    <cellStyle name="Normal 4 10 4" xfId="5434"/>
    <cellStyle name="Normal 4 10 4 2" xfId="5435"/>
    <cellStyle name="Normal 4 10 4 2 2" xfId="5436"/>
    <cellStyle name="Normal 4 10 4 3" xfId="5437"/>
    <cellStyle name="Normal 4 10 4 3 2" xfId="5438"/>
    <cellStyle name="Normal 4 10 4 4" xfId="5439"/>
    <cellStyle name="Normal 4 10 4 4 2" xfId="5440"/>
    <cellStyle name="Normal 4 10 4 5" xfId="5441"/>
    <cellStyle name="Normal 4 10 5" xfId="5442"/>
    <cellStyle name="Normal 4 10 5 2" xfId="5443"/>
    <cellStyle name="Normal 4 10 6" xfId="5444"/>
    <cellStyle name="Normal 4 10 6 2" xfId="5445"/>
    <cellStyle name="Normal 4 10 7" xfId="5446"/>
    <cellStyle name="Normal 4 10 7 2" xfId="5447"/>
    <cellStyle name="Normal 4 10 8" xfId="5448"/>
    <cellStyle name="Normal 4 11" xfId="5449"/>
    <cellStyle name="Normal 4 11 2" xfId="5450"/>
    <cellStyle name="Normal 4 11 2 2" xfId="5451"/>
    <cellStyle name="Normal 4 11 2 2 2" xfId="5452"/>
    <cellStyle name="Normal 4 11 2 2 2 2" xfId="5453"/>
    <cellStyle name="Normal 4 11 2 2 2 2 2" xfId="5454"/>
    <cellStyle name="Normal 4 11 2 2 2 3" xfId="5455"/>
    <cellStyle name="Normal 4 11 2 2 2 3 2" xfId="5456"/>
    <cellStyle name="Normal 4 11 2 2 2 4" xfId="5457"/>
    <cellStyle name="Normal 4 11 2 2 2 4 2" xfId="5458"/>
    <cellStyle name="Normal 4 11 2 2 2 5" xfId="5459"/>
    <cellStyle name="Normal 4 11 2 2 3" xfId="5460"/>
    <cellStyle name="Normal 4 11 2 2 3 2" xfId="5461"/>
    <cellStyle name="Normal 4 11 2 2 4" xfId="5462"/>
    <cellStyle name="Normal 4 11 2 2 4 2" xfId="5463"/>
    <cellStyle name="Normal 4 11 2 2 5" xfId="5464"/>
    <cellStyle name="Normal 4 11 2 2 5 2" xfId="5465"/>
    <cellStyle name="Normal 4 11 2 2 6" xfId="5466"/>
    <cellStyle name="Normal 4 11 2 3" xfId="5467"/>
    <cellStyle name="Normal 4 11 2 3 2" xfId="5468"/>
    <cellStyle name="Normal 4 11 2 3 2 2" xfId="5469"/>
    <cellStyle name="Normal 4 11 2 3 3" xfId="5470"/>
    <cellStyle name="Normal 4 11 2 3 3 2" xfId="5471"/>
    <cellStyle name="Normal 4 11 2 3 4" xfId="5472"/>
    <cellStyle name="Normal 4 11 2 3 4 2" xfId="5473"/>
    <cellStyle name="Normal 4 11 2 3 5" xfId="5474"/>
    <cellStyle name="Normal 4 11 2 4" xfId="5475"/>
    <cellStyle name="Normal 4 11 2 4 2" xfId="5476"/>
    <cellStyle name="Normal 4 11 2 5" xfId="5477"/>
    <cellStyle name="Normal 4 11 2 5 2" xfId="5478"/>
    <cellStyle name="Normal 4 11 2 6" xfId="5479"/>
    <cellStyle name="Normal 4 11 2 6 2" xfId="5480"/>
    <cellStyle name="Normal 4 11 2 7" xfId="5481"/>
    <cellStyle name="Normal 4 11 3" xfId="5482"/>
    <cellStyle name="Normal 4 11 3 2" xfId="5483"/>
    <cellStyle name="Normal 4 11 3 2 2" xfId="5484"/>
    <cellStyle name="Normal 4 11 3 2 2 2" xfId="5485"/>
    <cellStyle name="Normal 4 11 3 2 3" xfId="5486"/>
    <cellStyle name="Normal 4 11 3 2 3 2" xfId="5487"/>
    <cellStyle name="Normal 4 11 3 2 4" xfId="5488"/>
    <cellStyle name="Normal 4 11 3 2 4 2" xfId="5489"/>
    <cellStyle name="Normal 4 11 3 2 5" xfId="5490"/>
    <cellStyle name="Normal 4 11 3 3" xfId="5491"/>
    <cellStyle name="Normal 4 11 3 3 2" xfId="5492"/>
    <cellStyle name="Normal 4 11 3 4" xfId="5493"/>
    <cellStyle name="Normal 4 11 3 4 2" xfId="5494"/>
    <cellStyle name="Normal 4 11 3 5" xfId="5495"/>
    <cellStyle name="Normal 4 11 3 5 2" xfId="5496"/>
    <cellStyle name="Normal 4 11 3 6" xfId="5497"/>
    <cellStyle name="Normal 4 11 4" xfId="5498"/>
    <cellStyle name="Normal 4 11 4 2" xfId="5499"/>
    <cellStyle name="Normal 4 11 4 2 2" xfId="5500"/>
    <cellStyle name="Normal 4 11 4 3" xfId="5501"/>
    <cellStyle name="Normal 4 11 4 3 2" xfId="5502"/>
    <cellStyle name="Normal 4 11 4 4" xfId="5503"/>
    <cellStyle name="Normal 4 11 4 4 2" xfId="5504"/>
    <cellStyle name="Normal 4 11 4 5" xfId="5505"/>
    <cellStyle name="Normal 4 11 5" xfId="5506"/>
    <cellStyle name="Normal 4 11 5 2" xfId="5507"/>
    <cellStyle name="Normal 4 11 6" xfId="5508"/>
    <cellStyle name="Normal 4 11 6 2" xfId="5509"/>
    <cellStyle name="Normal 4 11 7" xfId="5510"/>
    <cellStyle name="Normal 4 11 7 2" xfId="5511"/>
    <cellStyle name="Normal 4 11 8" xfId="5512"/>
    <cellStyle name="Normal 4 12" xfId="5513"/>
    <cellStyle name="Normal 4 12 2" xfId="5514"/>
    <cellStyle name="Normal 4 12 2 2" xfId="5515"/>
    <cellStyle name="Normal 4 12 2 2 2" xfId="5516"/>
    <cellStyle name="Normal 4 12 2 2 2 2" xfId="5517"/>
    <cellStyle name="Normal 4 12 2 2 2 2 2" xfId="5518"/>
    <cellStyle name="Normal 4 12 2 2 2 3" xfId="5519"/>
    <cellStyle name="Normal 4 12 2 2 2 3 2" xfId="5520"/>
    <cellStyle name="Normal 4 12 2 2 2 4" xfId="5521"/>
    <cellStyle name="Normal 4 12 2 2 2 4 2" xfId="5522"/>
    <cellStyle name="Normal 4 12 2 2 2 5" xfId="5523"/>
    <cellStyle name="Normal 4 12 2 2 3" xfId="5524"/>
    <cellStyle name="Normal 4 12 2 2 3 2" xfId="5525"/>
    <cellStyle name="Normal 4 12 2 2 4" xfId="5526"/>
    <cellStyle name="Normal 4 12 2 2 4 2" xfId="5527"/>
    <cellStyle name="Normal 4 12 2 2 5" xfId="5528"/>
    <cellStyle name="Normal 4 12 2 2 5 2" xfId="5529"/>
    <cellStyle name="Normal 4 12 2 2 6" xfId="5530"/>
    <cellStyle name="Normal 4 12 2 3" xfId="5531"/>
    <cellStyle name="Normal 4 12 2 3 2" xfId="5532"/>
    <cellStyle name="Normal 4 12 2 3 2 2" xfId="5533"/>
    <cellStyle name="Normal 4 12 2 3 3" xfId="5534"/>
    <cellStyle name="Normal 4 12 2 3 3 2" xfId="5535"/>
    <cellStyle name="Normal 4 12 2 3 4" xfId="5536"/>
    <cellStyle name="Normal 4 12 2 3 4 2" xfId="5537"/>
    <cellStyle name="Normal 4 12 2 3 5" xfId="5538"/>
    <cellStyle name="Normal 4 12 2 4" xfId="5539"/>
    <cellStyle name="Normal 4 12 2 4 2" xfId="5540"/>
    <cellStyle name="Normal 4 12 2 5" xfId="5541"/>
    <cellStyle name="Normal 4 12 2 5 2" xfId="5542"/>
    <cellStyle name="Normal 4 12 2 6" xfId="5543"/>
    <cellStyle name="Normal 4 12 2 6 2" xfId="5544"/>
    <cellStyle name="Normal 4 12 2 7" xfId="5545"/>
    <cellStyle name="Normal 4 12 3" xfId="5546"/>
    <cellStyle name="Normal 4 12 3 2" xfId="5547"/>
    <cellStyle name="Normal 4 12 3 2 2" xfId="5548"/>
    <cellStyle name="Normal 4 12 3 2 2 2" xfId="5549"/>
    <cellStyle name="Normal 4 12 3 2 3" xfId="5550"/>
    <cellStyle name="Normal 4 12 3 2 3 2" xfId="5551"/>
    <cellStyle name="Normal 4 12 3 2 4" xfId="5552"/>
    <cellStyle name="Normal 4 12 3 2 4 2" xfId="5553"/>
    <cellStyle name="Normal 4 12 3 2 5" xfId="5554"/>
    <cellStyle name="Normal 4 12 3 3" xfId="5555"/>
    <cellStyle name="Normal 4 12 3 3 2" xfId="5556"/>
    <cellStyle name="Normal 4 12 3 4" xfId="5557"/>
    <cellStyle name="Normal 4 12 3 4 2" xfId="5558"/>
    <cellStyle name="Normal 4 12 3 5" xfId="5559"/>
    <cellStyle name="Normal 4 12 3 5 2" xfId="5560"/>
    <cellStyle name="Normal 4 12 3 6" xfId="5561"/>
    <cellStyle name="Normal 4 12 4" xfId="5562"/>
    <cellStyle name="Normal 4 12 4 2" xfId="5563"/>
    <cellStyle name="Normal 4 12 4 2 2" xfId="5564"/>
    <cellStyle name="Normal 4 12 4 3" xfId="5565"/>
    <cellStyle name="Normal 4 12 4 3 2" xfId="5566"/>
    <cellStyle name="Normal 4 12 4 4" xfId="5567"/>
    <cellStyle name="Normal 4 12 4 4 2" xfId="5568"/>
    <cellStyle name="Normal 4 12 4 5" xfId="5569"/>
    <cellStyle name="Normal 4 12 5" xfId="5570"/>
    <cellStyle name="Normal 4 12 5 2" xfId="5571"/>
    <cellStyle name="Normal 4 12 6" xfId="5572"/>
    <cellStyle name="Normal 4 12 6 2" xfId="5573"/>
    <cellStyle name="Normal 4 12 7" xfId="5574"/>
    <cellStyle name="Normal 4 12 7 2" xfId="5575"/>
    <cellStyle name="Normal 4 12 8" xfId="5576"/>
    <cellStyle name="Normal 4 13" xfId="5577"/>
    <cellStyle name="Normal 4 13 2" xfId="5578"/>
    <cellStyle name="Normal 4 13 2 2" xfId="5579"/>
    <cellStyle name="Normal 4 13 2 2 2" xfId="5580"/>
    <cellStyle name="Normal 4 13 2 2 2 2" xfId="5581"/>
    <cellStyle name="Normal 4 13 2 2 3" xfId="5582"/>
    <cellStyle name="Normal 4 13 2 2 3 2" xfId="5583"/>
    <cellStyle name="Normal 4 13 2 2 4" xfId="5584"/>
    <cellStyle name="Normal 4 13 2 2 4 2" xfId="5585"/>
    <cellStyle name="Normal 4 13 2 2 5" xfId="5586"/>
    <cellStyle name="Normal 4 13 2 3" xfId="5587"/>
    <cellStyle name="Normal 4 13 2 3 2" xfId="5588"/>
    <cellStyle name="Normal 4 13 2 4" xfId="5589"/>
    <cellStyle name="Normal 4 13 2 4 2" xfId="5590"/>
    <cellStyle name="Normal 4 13 2 5" xfId="5591"/>
    <cellStyle name="Normal 4 13 2 5 2" xfId="5592"/>
    <cellStyle name="Normal 4 13 2 6" xfId="5593"/>
    <cellStyle name="Normal 4 13 3" xfId="5594"/>
    <cellStyle name="Normal 4 13 3 2" xfId="5595"/>
    <cellStyle name="Normal 4 13 3 2 2" xfId="5596"/>
    <cellStyle name="Normal 4 13 3 3" xfId="5597"/>
    <cellStyle name="Normal 4 13 3 3 2" xfId="5598"/>
    <cellStyle name="Normal 4 13 3 4" xfId="5599"/>
    <cellStyle name="Normal 4 13 3 4 2" xfId="5600"/>
    <cellStyle name="Normal 4 13 3 5" xfId="5601"/>
    <cellStyle name="Normal 4 13 4" xfId="5602"/>
    <cellStyle name="Normal 4 13 4 2" xfId="5603"/>
    <cellStyle name="Normal 4 13 5" xfId="5604"/>
    <cellStyle name="Normal 4 13 5 2" xfId="5605"/>
    <cellStyle name="Normal 4 13 6" xfId="5606"/>
    <cellStyle name="Normal 4 13 6 2" xfId="5607"/>
    <cellStyle name="Normal 4 13 7" xfId="5608"/>
    <cellStyle name="Normal 4 14" xfId="5609"/>
    <cellStyle name="Normal 4 14 2" xfId="5610"/>
    <cellStyle name="Normal 4 14 2 2" xfId="5611"/>
    <cellStyle name="Normal 4 14 2 2 2" xfId="5612"/>
    <cellStyle name="Normal 4 14 2 3" xfId="5613"/>
    <cellStyle name="Normal 4 14 2 3 2" xfId="5614"/>
    <cellStyle name="Normal 4 14 2 4" xfId="5615"/>
    <cellStyle name="Normal 4 14 2 4 2" xfId="5616"/>
    <cellStyle name="Normal 4 14 2 5" xfId="5617"/>
    <cellStyle name="Normal 4 14 3" xfId="5618"/>
    <cellStyle name="Normal 4 14 3 2" xfId="5619"/>
    <cellStyle name="Normal 4 14 4" xfId="5620"/>
    <cellStyle name="Normal 4 14 4 2" xfId="5621"/>
    <cellStyle name="Normal 4 14 5" xfId="5622"/>
    <cellStyle name="Normal 4 14 5 2" xfId="5623"/>
    <cellStyle name="Normal 4 14 6" xfId="5624"/>
    <cellStyle name="Normal 4 15" xfId="5625"/>
    <cellStyle name="Normal 4 15 2" xfId="5626"/>
    <cellStyle name="Normal 4 15 2 2" xfId="5627"/>
    <cellStyle name="Normal 4 15 2 2 2" xfId="5628"/>
    <cellStyle name="Normal 4 15 2 3" xfId="5629"/>
    <cellStyle name="Normal 4 15 2 3 2" xfId="5630"/>
    <cellStyle name="Normal 4 15 2 4" xfId="5631"/>
    <cellStyle name="Normal 4 15 2 4 2" xfId="5632"/>
    <cellStyle name="Normal 4 15 2 5" xfId="5633"/>
    <cellStyle name="Normal 4 15 3" xfId="5634"/>
    <cellStyle name="Normal 4 15 3 2" xfId="5635"/>
    <cellStyle name="Normal 4 15 4" xfId="5636"/>
    <cellStyle name="Normal 4 15 4 2" xfId="5637"/>
    <cellStyle name="Normal 4 15 5" xfId="5638"/>
    <cellStyle name="Normal 4 15 5 2" xfId="5639"/>
    <cellStyle name="Normal 4 15 6" xfId="5640"/>
    <cellStyle name="Normal 4 16" xfId="5641"/>
    <cellStyle name="Normal 4 16 2" xfId="5642"/>
    <cellStyle name="Normal 4 16 2 2" xfId="5643"/>
    <cellStyle name="Normal 4 16 2 2 2" xfId="5644"/>
    <cellStyle name="Normal 4 16 2 3" xfId="5645"/>
    <cellStyle name="Normal 4 16 2 3 2" xfId="5646"/>
    <cellStyle name="Normal 4 16 2 4" xfId="5647"/>
    <cellStyle name="Normal 4 16 2 4 2" xfId="5648"/>
    <cellStyle name="Normal 4 16 2 5" xfId="5649"/>
    <cellStyle name="Normal 4 16 3" xfId="5650"/>
    <cellStyle name="Normal 4 16 3 2" xfId="5651"/>
    <cellStyle name="Normal 4 16 4" xfId="5652"/>
    <cellStyle name="Normal 4 16 4 2" xfId="5653"/>
    <cellStyle name="Normal 4 16 5" xfId="5654"/>
    <cellStyle name="Normal 4 16 5 2" xfId="5655"/>
    <cellStyle name="Normal 4 16 6" xfId="5656"/>
    <cellStyle name="Normal 4 17" xfId="5657"/>
    <cellStyle name="Normal 4 17 2" xfId="5658"/>
    <cellStyle name="Normal 4 17 2 2" xfId="5659"/>
    <cellStyle name="Normal 4 17 3" xfId="5660"/>
    <cellStyle name="Normal 4 17 3 2" xfId="5661"/>
    <cellStyle name="Normal 4 17 4" xfId="5662"/>
    <cellStyle name="Normal 4 17 4 2" xfId="5663"/>
    <cellStyle name="Normal 4 17 5" xfId="5664"/>
    <cellStyle name="Normal 4 18" xfId="5665"/>
    <cellStyle name="Normal 4 18 2" xfId="5666"/>
    <cellStyle name="Normal 4 19" xfId="5667"/>
    <cellStyle name="Normal 4 19 2" xfId="5668"/>
    <cellStyle name="Normal 4 2" xfId="892"/>
    <cellStyle name="Normal 4 2 10" xfId="5669"/>
    <cellStyle name="Normal 4 2 11" xfId="5670"/>
    <cellStyle name="Normal 4 2 12" xfId="5671"/>
    <cellStyle name="Normal 4 2 2" xfId="893"/>
    <cellStyle name="Normal 4 2 2 2" xfId="5672"/>
    <cellStyle name="Normal 4 2 2 2 2" xfId="5673"/>
    <cellStyle name="Normal 4 2 2 2 2 2" xfId="5674"/>
    <cellStyle name="Normal 4 2 2 2 2 2 2" xfId="5675"/>
    <cellStyle name="Normal 4 2 2 2 2 2 2 2" xfId="5676"/>
    <cellStyle name="Normal 4 2 2 2 2 2 3" xfId="5677"/>
    <cellStyle name="Normal 4 2 2 2 2 2 3 2" xfId="5678"/>
    <cellStyle name="Normal 4 2 2 2 2 2 4" xfId="5679"/>
    <cellStyle name="Normal 4 2 2 2 2 2 4 2" xfId="5680"/>
    <cellStyle name="Normal 4 2 2 2 2 2 5" xfId="5681"/>
    <cellStyle name="Normal 4 2 2 2 2 3" xfId="5682"/>
    <cellStyle name="Normal 4 2 2 2 2 3 2" xfId="5683"/>
    <cellStyle name="Normal 4 2 2 2 2 4" xfId="5684"/>
    <cellStyle name="Normal 4 2 2 2 2 4 2" xfId="5685"/>
    <cellStyle name="Normal 4 2 2 2 2 5" xfId="5686"/>
    <cellStyle name="Normal 4 2 2 2 2 5 2" xfId="5687"/>
    <cellStyle name="Normal 4 2 2 2 2 6" xfId="5688"/>
    <cellStyle name="Normal 4 2 2 2 3" xfId="5689"/>
    <cellStyle name="Normal 4 2 2 2 3 2" xfId="5690"/>
    <cellStyle name="Normal 4 2 2 2 3 2 2" xfId="5691"/>
    <cellStyle name="Normal 4 2 2 2 3 3" xfId="5692"/>
    <cellStyle name="Normal 4 2 2 2 3 3 2" xfId="5693"/>
    <cellStyle name="Normal 4 2 2 2 3 4" xfId="5694"/>
    <cellStyle name="Normal 4 2 2 2 3 4 2" xfId="5695"/>
    <cellStyle name="Normal 4 2 2 2 3 5" xfId="5696"/>
    <cellStyle name="Normal 4 2 2 2 4" xfId="5697"/>
    <cellStyle name="Normal 4 2 2 2 4 2" xfId="5698"/>
    <cellStyle name="Normal 4 2 2 2 5" xfId="5699"/>
    <cellStyle name="Normal 4 2 2 2 5 2" xfId="5700"/>
    <cellStyle name="Normal 4 2 2 2 6" xfId="5701"/>
    <cellStyle name="Normal 4 2 2 2 6 2" xfId="5702"/>
    <cellStyle name="Normal 4 2 2 2 7" xfId="5703"/>
    <cellStyle name="Normal 4 2 2 3" xfId="5704"/>
    <cellStyle name="Normal 4 2 2 3 2" xfId="5705"/>
    <cellStyle name="Normal 4 2 2 3 2 2" xfId="5706"/>
    <cellStyle name="Normal 4 2 2 3 2 2 2" xfId="5707"/>
    <cellStyle name="Normal 4 2 2 3 2 3" xfId="5708"/>
    <cellStyle name="Normal 4 2 2 3 2 3 2" xfId="5709"/>
    <cellStyle name="Normal 4 2 2 3 2 4" xfId="5710"/>
    <cellStyle name="Normal 4 2 2 3 2 4 2" xfId="5711"/>
    <cellStyle name="Normal 4 2 2 3 2 5" xfId="5712"/>
    <cellStyle name="Normal 4 2 2 3 3" xfId="5713"/>
    <cellStyle name="Normal 4 2 2 3 3 2" xfId="5714"/>
    <cellStyle name="Normal 4 2 2 3 4" xfId="5715"/>
    <cellStyle name="Normal 4 2 2 3 4 2" xfId="5716"/>
    <cellStyle name="Normal 4 2 2 3 5" xfId="5717"/>
    <cellStyle name="Normal 4 2 2 3 5 2" xfId="5718"/>
    <cellStyle name="Normal 4 2 2 3 6" xfId="5719"/>
    <cellStyle name="Normal 4 2 2 4" xfId="5720"/>
    <cellStyle name="Normal 4 2 2 4 2" xfId="5721"/>
    <cellStyle name="Normal 4 2 2 4 2 2" xfId="5722"/>
    <cellStyle name="Normal 4 2 2 4 3" xfId="5723"/>
    <cellStyle name="Normal 4 2 2 4 3 2" xfId="5724"/>
    <cellStyle name="Normal 4 2 2 4 4" xfId="5725"/>
    <cellStyle name="Normal 4 2 2 4 4 2" xfId="5726"/>
    <cellStyle name="Normal 4 2 2 4 5" xfId="5727"/>
    <cellStyle name="Normal 4 2 2 5" xfId="5728"/>
    <cellStyle name="Normal 4 2 2 5 2" xfId="5729"/>
    <cellStyle name="Normal 4 2 2 6" xfId="5730"/>
    <cellStyle name="Normal 4 2 2 6 2" xfId="5731"/>
    <cellStyle name="Normal 4 2 2 7" xfId="5732"/>
    <cellStyle name="Normal 4 2 2 7 2" xfId="5733"/>
    <cellStyle name="Normal 4 2 2 8" xfId="5734"/>
    <cellStyle name="Normal 4 2 3" xfId="894"/>
    <cellStyle name="Normal 4 2 3 2" xfId="895"/>
    <cellStyle name="Normal 4 2 3 2 2" xfId="5735"/>
    <cellStyle name="Normal 4 2 3 2 2 2" xfId="5736"/>
    <cellStyle name="Normal 4 2 3 2 2 2 2" xfId="5737"/>
    <cellStyle name="Normal 4 2 3 2 2 3" xfId="5738"/>
    <cellStyle name="Normal 4 2 3 2 2 3 2" xfId="5739"/>
    <cellStyle name="Normal 4 2 3 2 2 4" xfId="5740"/>
    <cellStyle name="Normal 4 2 3 2 2 4 2" xfId="5741"/>
    <cellStyle name="Normal 4 2 3 2 2 5" xfId="5742"/>
    <cellStyle name="Normal 4 2 3 2 3" xfId="5743"/>
    <cellStyle name="Normal 4 2 3 2 3 2" xfId="5744"/>
    <cellStyle name="Normal 4 2 3 2 4" xfId="5745"/>
    <cellStyle name="Normal 4 2 3 2 4 2" xfId="5746"/>
    <cellStyle name="Normal 4 2 3 2 5" xfId="5747"/>
    <cellStyle name="Normal 4 2 3 2 5 2" xfId="5748"/>
    <cellStyle name="Normal 4 2 3 2 6" xfId="5749"/>
    <cellStyle name="Normal 4 2 3 3" xfId="5750"/>
    <cellStyle name="Normal 4 2 3 3 2" xfId="5751"/>
    <cellStyle name="Normal 4 2 3 3 2 2" xfId="5752"/>
    <cellStyle name="Normal 4 2 3 3 3" xfId="5753"/>
    <cellStyle name="Normal 4 2 3 3 3 2" xfId="5754"/>
    <cellStyle name="Normal 4 2 3 3 4" xfId="5755"/>
    <cellStyle name="Normal 4 2 3 3 4 2" xfId="5756"/>
    <cellStyle name="Normal 4 2 3 3 5" xfId="5757"/>
    <cellStyle name="Normal 4 2 3 4" xfId="5758"/>
    <cellStyle name="Normal 4 2 3 4 2" xfId="5759"/>
    <cellStyle name="Normal 4 2 3 5" xfId="5760"/>
    <cellStyle name="Normal 4 2 3 5 2" xfId="5761"/>
    <cellStyle name="Normal 4 2 3 6" xfId="5762"/>
    <cellStyle name="Normal 4 2 3 6 2" xfId="5763"/>
    <cellStyle name="Normal 4 2 3 7" xfId="5764"/>
    <cellStyle name="Normal 4 2 4" xfId="896"/>
    <cellStyle name="Normal 4 2 4 2" xfId="5765"/>
    <cellStyle name="Normal 4 2 4 2 2" xfId="5766"/>
    <cellStyle name="Normal 4 2 4 2 2 2" xfId="5767"/>
    <cellStyle name="Normal 4 2 4 2 3" xfId="5768"/>
    <cellStyle name="Normal 4 2 4 2 3 2" xfId="5769"/>
    <cellStyle name="Normal 4 2 4 2 4" xfId="5770"/>
    <cellStyle name="Normal 4 2 4 2 4 2" xfId="5771"/>
    <cellStyle name="Normal 4 2 4 2 5" xfId="5772"/>
    <cellStyle name="Normal 4 2 4 3" xfId="5773"/>
    <cellStyle name="Normal 4 2 4 3 2" xfId="5774"/>
    <cellStyle name="Normal 4 2 4 4" xfId="5775"/>
    <cellStyle name="Normal 4 2 4 4 2" xfId="5776"/>
    <cellStyle name="Normal 4 2 4 5" xfId="5777"/>
    <cellStyle name="Normal 4 2 4 5 2" xfId="5778"/>
    <cellStyle name="Normal 4 2 4 6" xfId="5779"/>
    <cellStyle name="Normal 4 2 5" xfId="5780"/>
    <cellStyle name="Normal 4 2 5 2" xfId="5781"/>
    <cellStyle name="Normal 4 2 5 2 2" xfId="5782"/>
    <cellStyle name="Normal 4 2 5 2 2 2" xfId="5783"/>
    <cellStyle name="Normal 4 2 5 2 3" xfId="5784"/>
    <cellStyle name="Normal 4 2 5 2 3 2" xfId="5785"/>
    <cellStyle name="Normal 4 2 5 2 4" xfId="5786"/>
    <cellStyle name="Normal 4 2 5 2 4 2" xfId="5787"/>
    <cellStyle name="Normal 4 2 5 2 5" xfId="5788"/>
    <cellStyle name="Normal 4 2 5 3" xfId="5789"/>
    <cellStyle name="Normal 4 2 5 3 2" xfId="5790"/>
    <cellStyle name="Normal 4 2 5 4" xfId="5791"/>
    <cellStyle name="Normal 4 2 5 4 2" xfId="5792"/>
    <cellStyle name="Normal 4 2 5 5" xfId="5793"/>
    <cellStyle name="Normal 4 2 5 5 2" xfId="5794"/>
    <cellStyle name="Normal 4 2 5 6" xfId="5795"/>
    <cellStyle name="Normal 4 2 6" xfId="5796"/>
    <cellStyle name="Normal 4 2 6 2" xfId="5797"/>
    <cellStyle name="Normal 4 2 6 2 2" xfId="5798"/>
    <cellStyle name="Normal 4 2 6 3" xfId="5799"/>
    <cellStyle name="Normal 4 2 6 3 2" xfId="5800"/>
    <cellStyle name="Normal 4 2 6 4" xfId="5801"/>
    <cellStyle name="Normal 4 2 6 4 2" xfId="5802"/>
    <cellStyle name="Normal 4 2 6 5" xfId="5803"/>
    <cellStyle name="Normal 4 2 7" xfId="5804"/>
    <cellStyle name="Normal 4 2 7 2" xfId="5805"/>
    <cellStyle name="Normal 4 2 8" xfId="5806"/>
    <cellStyle name="Normal 4 2 8 2" xfId="5807"/>
    <cellStyle name="Normal 4 2 9" xfId="5808"/>
    <cellStyle name="Normal 4 2 9 2" xfId="5809"/>
    <cellStyle name="Normal 4 20" xfId="5810"/>
    <cellStyle name="Normal 4 20 2" xfId="5811"/>
    <cellStyle name="Normal 4 21" xfId="5812"/>
    <cellStyle name="Normal 4 21 2" xfId="5813"/>
    <cellStyle name="Normal 4 22" xfId="5814"/>
    <cellStyle name="Normal 4 22 2" xfId="5815"/>
    <cellStyle name="Normal 4 23" xfId="5816"/>
    <cellStyle name="Normal 4 24" xfId="5817"/>
    <cellStyle name="Normal 4 25" xfId="5818"/>
    <cellStyle name="Normal 4 26" xfId="5819"/>
    <cellStyle name="Normal 4 27" xfId="5820"/>
    <cellStyle name="Normal 4 3" xfId="897"/>
    <cellStyle name="Normal 4 3 2" xfId="898"/>
    <cellStyle name="Normal 4 3 2 2" xfId="5821"/>
    <cellStyle name="Normal 4 3 2 2 2" xfId="5822"/>
    <cellStyle name="Normal 4 3 2 2 2 2" xfId="5823"/>
    <cellStyle name="Normal 4 3 2 2 2 2 2" xfId="5824"/>
    <cellStyle name="Normal 4 3 2 2 2 2 2 2" xfId="5825"/>
    <cellStyle name="Normal 4 3 2 2 2 2 3" xfId="5826"/>
    <cellStyle name="Normal 4 3 2 2 2 2 3 2" xfId="5827"/>
    <cellStyle name="Normal 4 3 2 2 2 2 4" xfId="5828"/>
    <cellStyle name="Normal 4 3 2 2 2 2 4 2" xfId="5829"/>
    <cellStyle name="Normal 4 3 2 2 2 2 5" xfId="5830"/>
    <cellStyle name="Normal 4 3 2 2 2 3" xfId="5831"/>
    <cellStyle name="Normal 4 3 2 2 2 3 2" xfId="5832"/>
    <cellStyle name="Normal 4 3 2 2 2 4" xfId="5833"/>
    <cellStyle name="Normal 4 3 2 2 2 4 2" xfId="5834"/>
    <cellStyle name="Normal 4 3 2 2 2 5" xfId="5835"/>
    <cellStyle name="Normal 4 3 2 2 2 5 2" xfId="5836"/>
    <cellStyle name="Normal 4 3 2 2 2 6" xfId="5837"/>
    <cellStyle name="Normal 4 3 2 2 3" xfId="5838"/>
    <cellStyle name="Normal 4 3 2 2 3 2" xfId="5839"/>
    <cellStyle name="Normal 4 3 2 2 3 2 2" xfId="5840"/>
    <cellStyle name="Normal 4 3 2 2 3 3" xfId="5841"/>
    <cellStyle name="Normal 4 3 2 2 3 3 2" xfId="5842"/>
    <cellStyle name="Normal 4 3 2 2 3 4" xfId="5843"/>
    <cellStyle name="Normal 4 3 2 2 3 4 2" xfId="5844"/>
    <cellStyle name="Normal 4 3 2 2 3 5" xfId="5845"/>
    <cellStyle name="Normal 4 3 2 2 4" xfId="5846"/>
    <cellStyle name="Normal 4 3 2 2 4 2" xfId="5847"/>
    <cellStyle name="Normal 4 3 2 2 5" xfId="5848"/>
    <cellStyle name="Normal 4 3 2 2 5 2" xfId="5849"/>
    <cellStyle name="Normal 4 3 2 2 6" xfId="5850"/>
    <cellStyle name="Normal 4 3 2 2 6 2" xfId="5851"/>
    <cellStyle name="Normal 4 3 2 2 7" xfId="5852"/>
    <cellStyle name="Normal 4 3 2 3" xfId="5853"/>
    <cellStyle name="Normal 4 3 2 3 2" xfId="5854"/>
    <cellStyle name="Normal 4 3 2 3 2 2" xfId="5855"/>
    <cellStyle name="Normal 4 3 2 3 2 2 2" xfId="5856"/>
    <cellStyle name="Normal 4 3 2 3 2 3" xfId="5857"/>
    <cellStyle name="Normal 4 3 2 3 2 3 2" xfId="5858"/>
    <cellStyle name="Normal 4 3 2 3 2 4" xfId="5859"/>
    <cellStyle name="Normal 4 3 2 3 2 4 2" xfId="5860"/>
    <cellStyle name="Normal 4 3 2 3 2 5" xfId="5861"/>
    <cellStyle name="Normal 4 3 2 3 3" xfId="5862"/>
    <cellStyle name="Normal 4 3 2 3 3 2" xfId="5863"/>
    <cellStyle name="Normal 4 3 2 3 4" xfId="5864"/>
    <cellStyle name="Normal 4 3 2 3 4 2" xfId="5865"/>
    <cellStyle name="Normal 4 3 2 3 5" xfId="5866"/>
    <cellStyle name="Normal 4 3 2 3 5 2" xfId="5867"/>
    <cellStyle name="Normal 4 3 2 3 6" xfId="5868"/>
    <cellStyle name="Normal 4 3 2 4" xfId="5869"/>
    <cellStyle name="Normal 4 3 2 4 2" xfId="5870"/>
    <cellStyle name="Normal 4 3 2 4 2 2" xfId="5871"/>
    <cellStyle name="Normal 4 3 2 4 3" xfId="5872"/>
    <cellStyle name="Normal 4 3 2 4 3 2" xfId="5873"/>
    <cellStyle name="Normal 4 3 2 4 4" xfId="5874"/>
    <cellStyle name="Normal 4 3 2 4 4 2" xfId="5875"/>
    <cellStyle name="Normal 4 3 2 4 5" xfId="5876"/>
    <cellStyle name="Normal 4 3 2 5" xfId="5877"/>
    <cellStyle name="Normal 4 3 2 5 2" xfId="5878"/>
    <cellStyle name="Normal 4 3 2 6" xfId="5879"/>
    <cellStyle name="Normal 4 3 2 6 2" xfId="5880"/>
    <cellStyle name="Normal 4 3 2 7" xfId="5881"/>
    <cellStyle name="Normal 4 3 2 7 2" xfId="5882"/>
    <cellStyle name="Normal 4 3 2 8" xfId="5883"/>
    <cellStyle name="Normal 4 3 3" xfId="899"/>
    <cellStyle name="Normal 4 3 3 2" xfId="5884"/>
    <cellStyle name="Normal 4 3 3 2 2" xfId="5885"/>
    <cellStyle name="Normal 4 3 3 2 2 2" xfId="5886"/>
    <cellStyle name="Normal 4 3 3 2 2 2 2" xfId="5887"/>
    <cellStyle name="Normal 4 3 3 2 2 3" xfId="5888"/>
    <cellStyle name="Normal 4 3 3 2 2 3 2" xfId="5889"/>
    <cellStyle name="Normal 4 3 3 2 2 4" xfId="5890"/>
    <cellStyle name="Normal 4 3 3 2 2 4 2" xfId="5891"/>
    <cellStyle name="Normal 4 3 3 2 2 5" xfId="5892"/>
    <cellStyle name="Normal 4 3 3 2 3" xfId="5893"/>
    <cellStyle name="Normal 4 3 3 2 3 2" xfId="5894"/>
    <cellStyle name="Normal 4 3 3 2 4" xfId="5895"/>
    <cellStyle name="Normal 4 3 3 2 4 2" xfId="5896"/>
    <cellStyle name="Normal 4 3 3 2 5" xfId="5897"/>
    <cellStyle name="Normal 4 3 3 2 5 2" xfId="5898"/>
    <cellStyle name="Normal 4 3 3 2 6" xfId="5899"/>
    <cellStyle name="Normal 4 3 3 3" xfId="5900"/>
    <cellStyle name="Normal 4 3 3 3 2" xfId="5901"/>
    <cellStyle name="Normal 4 3 3 3 2 2" xfId="5902"/>
    <cellStyle name="Normal 4 3 3 3 3" xfId="5903"/>
    <cellStyle name="Normal 4 3 3 3 3 2" xfId="5904"/>
    <cellStyle name="Normal 4 3 3 3 4" xfId="5905"/>
    <cellStyle name="Normal 4 3 3 3 4 2" xfId="5906"/>
    <cellStyle name="Normal 4 3 3 3 5" xfId="5907"/>
    <cellStyle name="Normal 4 3 3 4" xfId="5908"/>
    <cellStyle name="Normal 4 3 3 4 2" xfId="5909"/>
    <cellStyle name="Normal 4 3 3 5" xfId="5910"/>
    <cellStyle name="Normal 4 3 3 5 2" xfId="5911"/>
    <cellStyle name="Normal 4 3 3 6" xfId="5912"/>
    <cellStyle name="Normal 4 3 3 6 2" xfId="5913"/>
    <cellStyle name="Normal 4 3 3 7" xfId="5914"/>
    <cellStyle name="Normal 4 3 4" xfId="900"/>
    <cellStyle name="Normal 4 3 4 2" xfId="5915"/>
    <cellStyle name="Normal 4 3 4 2 2" xfId="5916"/>
    <cellStyle name="Normal 4 3 4 2 2 2" xfId="5917"/>
    <cellStyle name="Normal 4 3 4 2 3" xfId="5918"/>
    <cellStyle name="Normal 4 3 4 2 3 2" xfId="5919"/>
    <cellStyle name="Normal 4 3 4 2 4" xfId="5920"/>
    <cellStyle name="Normal 4 3 4 2 4 2" xfId="5921"/>
    <cellStyle name="Normal 4 3 4 2 5" xfId="5922"/>
    <cellStyle name="Normal 4 3 4 3" xfId="5923"/>
    <cellStyle name="Normal 4 3 4 3 2" xfId="5924"/>
    <cellStyle name="Normal 4 3 4 4" xfId="5925"/>
    <cellStyle name="Normal 4 3 4 4 2" xfId="5926"/>
    <cellStyle name="Normal 4 3 4 5" xfId="5927"/>
    <cellStyle name="Normal 4 3 4 5 2" xfId="5928"/>
    <cellStyle name="Normal 4 3 4 6" xfId="5929"/>
    <cellStyle name="Normal 4 3 5" xfId="5930"/>
    <cellStyle name="Normal 4 3 5 2" xfId="5931"/>
    <cellStyle name="Normal 4 3 5 2 2" xfId="5932"/>
    <cellStyle name="Normal 4 3 5 3" xfId="5933"/>
    <cellStyle name="Normal 4 3 5 3 2" xfId="5934"/>
    <cellStyle name="Normal 4 3 5 4" xfId="5935"/>
    <cellStyle name="Normal 4 3 5 4 2" xfId="5936"/>
    <cellStyle name="Normal 4 3 5 5" xfId="5937"/>
    <cellStyle name="Normal 4 3 6" xfId="5938"/>
    <cellStyle name="Normal 4 3 6 2" xfId="5939"/>
    <cellStyle name="Normal 4 3 7" xfId="5940"/>
    <cellStyle name="Normal 4 3 7 2" xfId="5941"/>
    <cellStyle name="Normal 4 3 8" xfId="5942"/>
    <cellStyle name="Normal 4 3 8 2" xfId="5943"/>
    <cellStyle name="Normal 4 3 9" xfId="5944"/>
    <cellStyle name="Normal 4 4" xfId="901"/>
    <cellStyle name="Normal 4 4 2" xfId="5945"/>
    <cellStyle name="Normal 4 4 2 2" xfId="5946"/>
    <cellStyle name="Normal 4 4 2 2 2" xfId="5947"/>
    <cellStyle name="Normal 4 4 2 2 2 2" xfId="5948"/>
    <cellStyle name="Normal 4 4 2 2 2 2 2" xfId="5949"/>
    <cellStyle name="Normal 4 4 2 2 2 2 2 2" xfId="5950"/>
    <cellStyle name="Normal 4 4 2 2 2 2 3" xfId="5951"/>
    <cellStyle name="Normal 4 4 2 2 2 2 3 2" xfId="5952"/>
    <cellStyle name="Normal 4 4 2 2 2 2 4" xfId="5953"/>
    <cellStyle name="Normal 4 4 2 2 2 2 4 2" xfId="5954"/>
    <cellStyle name="Normal 4 4 2 2 2 2 5" xfId="5955"/>
    <cellStyle name="Normal 4 4 2 2 2 3" xfId="5956"/>
    <cellStyle name="Normal 4 4 2 2 2 3 2" xfId="5957"/>
    <cellStyle name="Normal 4 4 2 2 2 4" xfId="5958"/>
    <cellStyle name="Normal 4 4 2 2 2 4 2" xfId="5959"/>
    <cellStyle name="Normal 4 4 2 2 2 5" xfId="5960"/>
    <cellStyle name="Normal 4 4 2 2 2 5 2" xfId="5961"/>
    <cellStyle name="Normal 4 4 2 2 2 6" xfId="5962"/>
    <cellStyle name="Normal 4 4 2 2 3" xfId="5963"/>
    <cellStyle name="Normal 4 4 2 2 3 2" xfId="5964"/>
    <cellStyle name="Normal 4 4 2 2 3 2 2" xfId="5965"/>
    <cellStyle name="Normal 4 4 2 2 3 3" xfId="5966"/>
    <cellStyle name="Normal 4 4 2 2 3 3 2" xfId="5967"/>
    <cellStyle name="Normal 4 4 2 2 3 4" xfId="5968"/>
    <cellStyle name="Normal 4 4 2 2 3 4 2" xfId="5969"/>
    <cellStyle name="Normal 4 4 2 2 3 5" xfId="5970"/>
    <cellStyle name="Normal 4 4 2 2 4" xfId="5971"/>
    <cellStyle name="Normal 4 4 2 2 4 2" xfId="5972"/>
    <cellStyle name="Normal 4 4 2 2 5" xfId="5973"/>
    <cellStyle name="Normal 4 4 2 2 5 2" xfId="5974"/>
    <cellStyle name="Normal 4 4 2 2 6" xfId="5975"/>
    <cellStyle name="Normal 4 4 2 2 6 2" xfId="5976"/>
    <cellStyle name="Normal 4 4 2 2 7" xfId="5977"/>
    <cellStyle name="Normal 4 4 2 3" xfId="5978"/>
    <cellStyle name="Normal 4 4 2 3 2" xfId="5979"/>
    <cellStyle name="Normal 4 4 2 3 2 2" xfId="5980"/>
    <cellStyle name="Normal 4 4 2 3 2 2 2" xfId="5981"/>
    <cellStyle name="Normal 4 4 2 3 2 3" xfId="5982"/>
    <cellStyle name="Normal 4 4 2 3 2 3 2" xfId="5983"/>
    <cellStyle name="Normal 4 4 2 3 2 4" xfId="5984"/>
    <cellStyle name="Normal 4 4 2 3 2 4 2" xfId="5985"/>
    <cellStyle name="Normal 4 4 2 3 2 5" xfId="5986"/>
    <cellStyle name="Normal 4 4 2 3 3" xfId="5987"/>
    <cellStyle name="Normal 4 4 2 3 3 2" xfId="5988"/>
    <cellStyle name="Normal 4 4 2 3 4" xfId="5989"/>
    <cellStyle name="Normal 4 4 2 3 4 2" xfId="5990"/>
    <cellStyle name="Normal 4 4 2 3 5" xfId="5991"/>
    <cellStyle name="Normal 4 4 2 3 5 2" xfId="5992"/>
    <cellStyle name="Normal 4 4 2 3 6" xfId="5993"/>
    <cellStyle name="Normal 4 4 2 4" xfId="5994"/>
    <cellStyle name="Normal 4 4 2 4 2" xfId="5995"/>
    <cellStyle name="Normal 4 4 2 4 2 2" xfId="5996"/>
    <cellStyle name="Normal 4 4 2 4 3" xfId="5997"/>
    <cellStyle name="Normal 4 4 2 4 3 2" xfId="5998"/>
    <cellStyle name="Normal 4 4 2 4 4" xfId="5999"/>
    <cellStyle name="Normal 4 4 2 4 4 2" xfId="6000"/>
    <cellStyle name="Normal 4 4 2 4 5" xfId="6001"/>
    <cellStyle name="Normal 4 4 2 5" xfId="6002"/>
    <cellStyle name="Normal 4 4 2 5 2" xfId="6003"/>
    <cellStyle name="Normal 4 4 2 6" xfId="6004"/>
    <cellStyle name="Normal 4 4 2 6 2" xfId="6005"/>
    <cellStyle name="Normal 4 4 2 7" xfId="6006"/>
    <cellStyle name="Normal 4 4 2 7 2" xfId="6007"/>
    <cellStyle name="Normal 4 4 2 8" xfId="6008"/>
    <cellStyle name="Normal 4 4 3" xfId="6009"/>
    <cellStyle name="Normal 4 4 3 2" xfId="6010"/>
    <cellStyle name="Normal 4 4 3 2 2" xfId="6011"/>
    <cellStyle name="Normal 4 4 3 2 2 2" xfId="6012"/>
    <cellStyle name="Normal 4 4 3 2 2 2 2" xfId="6013"/>
    <cellStyle name="Normal 4 4 3 2 2 3" xfId="6014"/>
    <cellStyle name="Normal 4 4 3 2 2 3 2" xfId="6015"/>
    <cellStyle name="Normal 4 4 3 2 2 4" xfId="6016"/>
    <cellStyle name="Normal 4 4 3 2 2 4 2" xfId="6017"/>
    <cellStyle name="Normal 4 4 3 2 2 5" xfId="6018"/>
    <cellStyle name="Normal 4 4 3 2 3" xfId="6019"/>
    <cellStyle name="Normal 4 4 3 2 3 2" xfId="6020"/>
    <cellStyle name="Normal 4 4 3 2 4" xfId="6021"/>
    <cellStyle name="Normal 4 4 3 2 4 2" xfId="6022"/>
    <cellStyle name="Normal 4 4 3 2 5" xfId="6023"/>
    <cellStyle name="Normal 4 4 3 2 5 2" xfId="6024"/>
    <cellStyle name="Normal 4 4 3 2 6" xfId="6025"/>
    <cellStyle name="Normal 4 4 3 3" xfId="6026"/>
    <cellStyle name="Normal 4 4 3 3 2" xfId="6027"/>
    <cellStyle name="Normal 4 4 3 3 2 2" xfId="6028"/>
    <cellStyle name="Normal 4 4 3 3 3" xfId="6029"/>
    <cellStyle name="Normal 4 4 3 3 3 2" xfId="6030"/>
    <cellStyle name="Normal 4 4 3 3 4" xfId="6031"/>
    <cellStyle name="Normal 4 4 3 3 4 2" xfId="6032"/>
    <cellStyle name="Normal 4 4 3 3 5" xfId="6033"/>
    <cellStyle name="Normal 4 4 3 4" xfId="6034"/>
    <cellStyle name="Normal 4 4 3 4 2" xfId="6035"/>
    <cellStyle name="Normal 4 4 3 5" xfId="6036"/>
    <cellStyle name="Normal 4 4 3 5 2" xfId="6037"/>
    <cellStyle name="Normal 4 4 3 6" xfId="6038"/>
    <cellStyle name="Normal 4 4 3 6 2" xfId="6039"/>
    <cellStyle name="Normal 4 4 3 7" xfId="6040"/>
    <cellStyle name="Normal 4 4 4" xfId="6041"/>
    <cellStyle name="Normal 4 4 4 2" xfId="6042"/>
    <cellStyle name="Normal 4 4 4 2 2" xfId="6043"/>
    <cellStyle name="Normal 4 4 4 2 2 2" xfId="6044"/>
    <cellStyle name="Normal 4 4 4 2 3" xfId="6045"/>
    <cellStyle name="Normal 4 4 4 2 3 2" xfId="6046"/>
    <cellStyle name="Normal 4 4 4 2 4" xfId="6047"/>
    <cellStyle name="Normal 4 4 4 2 4 2" xfId="6048"/>
    <cellStyle name="Normal 4 4 4 2 5" xfId="6049"/>
    <cellStyle name="Normal 4 4 4 3" xfId="6050"/>
    <cellStyle name="Normal 4 4 4 3 2" xfId="6051"/>
    <cellStyle name="Normal 4 4 4 4" xfId="6052"/>
    <cellStyle name="Normal 4 4 4 4 2" xfId="6053"/>
    <cellStyle name="Normal 4 4 4 5" xfId="6054"/>
    <cellStyle name="Normal 4 4 4 5 2" xfId="6055"/>
    <cellStyle name="Normal 4 4 4 6" xfId="6056"/>
    <cellStyle name="Normal 4 4 5" xfId="6057"/>
    <cellStyle name="Normal 4 4 5 2" xfId="6058"/>
    <cellStyle name="Normal 4 4 5 2 2" xfId="6059"/>
    <cellStyle name="Normal 4 4 5 3" xfId="6060"/>
    <cellStyle name="Normal 4 4 5 3 2" xfId="6061"/>
    <cellStyle name="Normal 4 4 5 4" xfId="6062"/>
    <cellStyle name="Normal 4 4 5 4 2" xfId="6063"/>
    <cellStyle name="Normal 4 4 5 5" xfId="6064"/>
    <cellStyle name="Normal 4 4 6" xfId="6065"/>
    <cellStyle name="Normal 4 4 6 2" xfId="6066"/>
    <cellStyle name="Normal 4 4 7" xfId="6067"/>
    <cellStyle name="Normal 4 4 7 2" xfId="6068"/>
    <cellStyle name="Normal 4 4 8" xfId="6069"/>
    <cellStyle name="Normal 4 4 8 2" xfId="6070"/>
    <cellStyle name="Normal 4 4 9" xfId="6071"/>
    <cellStyle name="Normal 4 5" xfId="902"/>
    <cellStyle name="Normal 4 5 2" xfId="6072"/>
    <cellStyle name="Normal 4 5 2 2" xfId="6073"/>
    <cellStyle name="Normal 4 5 2 2 2" xfId="6074"/>
    <cellStyle name="Normal 4 5 2 2 2 2" xfId="6075"/>
    <cellStyle name="Normal 4 5 2 2 2 2 2" xfId="6076"/>
    <cellStyle name="Normal 4 5 2 2 2 2 2 2" xfId="6077"/>
    <cellStyle name="Normal 4 5 2 2 2 2 3" xfId="6078"/>
    <cellStyle name="Normal 4 5 2 2 2 2 3 2" xfId="6079"/>
    <cellStyle name="Normal 4 5 2 2 2 2 4" xfId="6080"/>
    <cellStyle name="Normal 4 5 2 2 2 2 4 2" xfId="6081"/>
    <cellStyle name="Normal 4 5 2 2 2 2 5" xfId="6082"/>
    <cellStyle name="Normal 4 5 2 2 2 3" xfId="6083"/>
    <cellStyle name="Normal 4 5 2 2 2 3 2" xfId="6084"/>
    <cellStyle name="Normal 4 5 2 2 2 4" xfId="6085"/>
    <cellStyle name="Normal 4 5 2 2 2 4 2" xfId="6086"/>
    <cellStyle name="Normal 4 5 2 2 2 5" xfId="6087"/>
    <cellStyle name="Normal 4 5 2 2 2 5 2" xfId="6088"/>
    <cellStyle name="Normal 4 5 2 2 2 6" xfId="6089"/>
    <cellStyle name="Normal 4 5 2 2 3" xfId="6090"/>
    <cellStyle name="Normal 4 5 2 2 3 2" xfId="6091"/>
    <cellStyle name="Normal 4 5 2 2 3 2 2" xfId="6092"/>
    <cellStyle name="Normal 4 5 2 2 3 3" xfId="6093"/>
    <cellStyle name="Normal 4 5 2 2 3 3 2" xfId="6094"/>
    <cellStyle name="Normal 4 5 2 2 3 4" xfId="6095"/>
    <cellStyle name="Normal 4 5 2 2 3 4 2" xfId="6096"/>
    <cellStyle name="Normal 4 5 2 2 3 5" xfId="6097"/>
    <cellStyle name="Normal 4 5 2 2 4" xfId="6098"/>
    <cellStyle name="Normal 4 5 2 2 4 2" xfId="6099"/>
    <cellStyle name="Normal 4 5 2 2 5" xfId="6100"/>
    <cellStyle name="Normal 4 5 2 2 5 2" xfId="6101"/>
    <cellStyle name="Normal 4 5 2 2 6" xfId="6102"/>
    <cellStyle name="Normal 4 5 2 2 6 2" xfId="6103"/>
    <cellStyle name="Normal 4 5 2 2 7" xfId="6104"/>
    <cellStyle name="Normal 4 5 2 3" xfId="6105"/>
    <cellStyle name="Normal 4 5 2 3 2" xfId="6106"/>
    <cellStyle name="Normal 4 5 2 3 2 2" xfId="6107"/>
    <cellStyle name="Normal 4 5 2 3 2 2 2" xfId="6108"/>
    <cellStyle name="Normal 4 5 2 3 2 3" xfId="6109"/>
    <cellStyle name="Normal 4 5 2 3 2 3 2" xfId="6110"/>
    <cellStyle name="Normal 4 5 2 3 2 4" xfId="6111"/>
    <cellStyle name="Normal 4 5 2 3 2 4 2" xfId="6112"/>
    <cellStyle name="Normal 4 5 2 3 2 5" xfId="6113"/>
    <cellStyle name="Normal 4 5 2 3 3" xfId="6114"/>
    <cellStyle name="Normal 4 5 2 3 3 2" xfId="6115"/>
    <cellStyle name="Normal 4 5 2 3 4" xfId="6116"/>
    <cellStyle name="Normal 4 5 2 3 4 2" xfId="6117"/>
    <cellStyle name="Normal 4 5 2 3 5" xfId="6118"/>
    <cellStyle name="Normal 4 5 2 3 5 2" xfId="6119"/>
    <cellStyle name="Normal 4 5 2 3 6" xfId="6120"/>
    <cellStyle name="Normal 4 5 2 4" xfId="6121"/>
    <cellStyle name="Normal 4 5 2 4 2" xfId="6122"/>
    <cellStyle name="Normal 4 5 2 4 2 2" xfId="6123"/>
    <cellStyle name="Normal 4 5 2 4 3" xfId="6124"/>
    <cellStyle name="Normal 4 5 2 4 3 2" xfId="6125"/>
    <cellStyle name="Normal 4 5 2 4 4" xfId="6126"/>
    <cellStyle name="Normal 4 5 2 4 4 2" xfId="6127"/>
    <cellStyle name="Normal 4 5 2 4 5" xfId="6128"/>
    <cellStyle name="Normal 4 5 2 5" xfId="6129"/>
    <cellStyle name="Normal 4 5 2 5 2" xfId="6130"/>
    <cellStyle name="Normal 4 5 2 6" xfId="6131"/>
    <cellStyle name="Normal 4 5 2 6 2" xfId="6132"/>
    <cellStyle name="Normal 4 5 2 7" xfId="6133"/>
    <cellStyle name="Normal 4 5 2 7 2" xfId="6134"/>
    <cellStyle name="Normal 4 5 2 8" xfId="6135"/>
    <cellStyle name="Normal 4 5 3" xfId="6136"/>
    <cellStyle name="Normal 4 5 3 2" xfId="6137"/>
    <cellStyle name="Normal 4 5 3 2 2" xfId="6138"/>
    <cellStyle name="Normal 4 5 3 2 2 2" xfId="6139"/>
    <cellStyle name="Normal 4 5 3 2 2 2 2" xfId="6140"/>
    <cellStyle name="Normal 4 5 3 2 2 3" xfId="6141"/>
    <cellStyle name="Normal 4 5 3 2 2 3 2" xfId="6142"/>
    <cellStyle name="Normal 4 5 3 2 2 4" xfId="6143"/>
    <cellStyle name="Normal 4 5 3 2 2 4 2" xfId="6144"/>
    <cellStyle name="Normal 4 5 3 2 2 5" xfId="6145"/>
    <cellStyle name="Normal 4 5 3 2 3" xfId="6146"/>
    <cellStyle name="Normal 4 5 3 2 3 2" xfId="6147"/>
    <cellStyle name="Normal 4 5 3 2 4" xfId="6148"/>
    <cellStyle name="Normal 4 5 3 2 4 2" xfId="6149"/>
    <cellStyle name="Normal 4 5 3 2 5" xfId="6150"/>
    <cellStyle name="Normal 4 5 3 2 5 2" xfId="6151"/>
    <cellStyle name="Normal 4 5 3 2 6" xfId="6152"/>
    <cellStyle name="Normal 4 5 3 3" xfId="6153"/>
    <cellStyle name="Normal 4 5 3 3 2" xfId="6154"/>
    <cellStyle name="Normal 4 5 3 3 2 2" xfId="6155"/>
    <cellStyle name="Normal 4 5 3 3 3" xfId="6156"/>
    <cellStyle name="Normal 4 5 3 3 3 2" xfId="6157"/>
    <cellStyle name="Normal 4 5 3 3 4" xfId="6158"/>
    <cellStyle name="Normal 4 5 3 3 4 2" xfId="6159"/>
    <cellStyle name="Normal 4 5 3 3 5" xfId="6160"/>
    <cellStyle name="Normal 4 5 3 4" xfId="6161"/>
    <cellStyle name="Normal 4 5 3 4 2" xfId="6162"/>
    <cellStyle name="Normal 4 5 3 5" xfId="6163"/>
    <cellStyle name="Normal 4 5 3 5 2" xfId="6164"/>
    <cellStyle name="Normal 4 5 3 6" xfId="6165"/>
    <cellStyle name="Normal 4 5 3 6 2" xfId="6166"/>
    <cellStyle name="Normal 4 5 3 7" xfId="6167"/>
    <cellStyle name="Normal 4 5 4" xfId="6168"/>
    <cellStyle name="Normal 4 5 4 2" xfId="6169"/>
    <cellStyle name="Normal 4 5 4 2 2" xfId="6170"/>
    <cellStyle name="Normal 4 5 4 2 2 2" xfId="6171"/>
    <cellStyle name="Normal 4 5 4 2 3" xfId="6172"/>
    <cellStyle name="Normal 4 5 4 2 3 2" xfId="6173"/>
    <cellStyle name="Normal 4 5 4 2 4" xfId="6174"/>
    <cellStyle name="Normal 4 5 4 2 4 2" xfId="6175"/>
    <cellStyle name="Normal 4 5 4 2 5" xfId="6176"/>
    <cellStyle name="Normal 4 5 4 3" xfId="6177"/>
    <cellStyle name="Normal 4 5 4 3 2" xfId="6178"/>
    <cellStyle name="Normal 4 5 4 4" xfId="6179"/>
    <cellStyle name="Normal 4 5 4 4 2" xfId="6180"/>
    <cellStyle name="Normal 4 5 4 5" xfId="6181"/>
    <cellStyle name="Normal 4 5 4 5 2" xfId="6182"/>
    <cellStyle name="Normal 4 5 4 6" xfId="6183"/>
    <cellStyle name="Normal 4 5 5" xfId="6184"/>
    <cellStyle name="Normal 4 5 5 2" xfId="6185"/>
    <cellStyle name="Normal 4 5 5 2 2" xfId="6186"/>
    <cellStyle name="Normal 4 5 5 3" xfId="6187"/>
    <cellStyle name="Normal 4 5 5 3 2" xfId="6188"/>
    <cellStyle name="Normal 4 5 5 4" xfId="6189"/>
    <cellStyle name="Normal 4 5 5 4 2" xfId="6190"/>
    <cellStyle name="Normal 4 5 5 5" xfId="6191"/>
    <cellStyle name="Normal 4 5 6" xfId="6192"/>
    <cellStyle name="Normal 4 5 6 2" xfId="6193"/>
    <cellStyle name="Normal 4 5 7" xfId="6194"/>
    <cellStyle name="Normal 4 5 7 2" xfId="6195"/>
    <cellStyle name="Normal 4 5 8" xfId="6196"/>
    <cellStyle name="Normal 4 5 8 2" xfId="6197"/>
    <cellStyle name="Normal 4 5 9" xfId="6198"/>
    <cellStyle name="Normal 4 6" xfId="903"/>
    <cellStyle name="Normal 4 6 2" xfId="6199"/>
    <cellStyle name="Normal 4 6 2 2" xfId="6200"/>
    <cellStyle name="Normal 4 6 2 2 2" xfId="6201"/>
    <cellStyle name="Normal 4 6 2 2 2 2" xfId="6202"/>
    <cellStyle name="Normal 4 6 2 2 2 2 2" xfId="6203"/>
    <cellStyle name="Normal 4 6 2 2 2 3" xfId="6204"/>
    <cellStyle name="Normal 4 6 2 2 2 3 2" xfId="6205"/>
    <cellStyle name="Normal 4 6 2 2 2 4" xfId="6206"/>
    <cellStyle name="Normal 4 6 2 2 2 4 2" xfId="6207"/>
    <cellStyle name="Normal 4 6 2 2 2 5" xfId="6208"/>
    <cellStyle name="Normal 4 6 2 2 3" xfId="6209"/>
    <cellStyle name="Normal 4 6 2 2 3 2" xfId="6210"/>
    <cellStyle name="Normal 4 6 2 2 4" xfId="6211"/>
    <cellStyle name="Normal 4 6 2 2 4 2" xfId="6212"/>
    <cellStyle name="Normal 4 6 2 2 5" xfId="6213"/>
    <cellStyle name="Normal 4 6 2 2 5 2" xfId="6214"/>
    <cellStyle name="Normal 4 6 2 2 6" xfId="6215"/>
    <cellStyle name="Normal 4 6 2 3" xfId="6216"/>
    <cellStyle name="Normal 4 6 2 3 2" xfId="6217"/>
    <cellStyle name="Normal 4 6 2 3 2 2" xfId="6218"/>
    <cellStyle name="Normal 4 6 2 3 3" xfId="6219"/>
    <cellStyle name="Normal 4 6 2 3 3 2" xfId="6220"/>
    <cellStyle name="Normal 4 6 2 3 4" xfId="6221"/>
    <cellStyle name="Normal 4 6 2 3 4 2" xfId="6222"/>
    <cellStyle name="Normal 4 6 2 3 5" xfId="6223"/>
    <cellStyle name="Normal 4 6 2 4" xfId="6224"/>
    <cellStyle name="Normal 4 6 2 4 2" xfId="6225"/>
    <cellStyle name="Normal 4 6 2 5" xfId="6226"/>
    <cellStyle name="Normal 4 6 2 5 2" xfId="6227"/>
    <cellStyle name="Normal 4 6 2 6" xfId="6228"/>
    <cellStyle name="Normal 4 6 2 6 2" xfId="6229"/>
    <cellStyle name="Normal 4 6 2 7" xfId="6230"/>
    <cellStyle name="Normal 4 6 3" xfId="6231"/>
    <cellStyle name="Normal 4 6 3 2" xfId="6232"/>
    <cellStyle name="Normal 4 6 3 2 2" xfId="6233"/>
    <cellStyle name="Normal 4 6 3 2 2 2" xfId="6234"/>
    <cellStyle name="Normal 4 6 3 2 3" xfId="6235"/>
    <cellStyle name="Normal 4 6 3 2 3 2" xfId="6236"/>
    <cellStyle name="Normal 4 6 3 2 4" xfId="6237"/>
    <cellStyle name="Normal 4 6 3 2 4 2" xfId="6238"/>
    <cellStyle name="Normal 4 6 3 2 5" xfId="6239"/>
    <cellStyle name="Normal 4 6 3 3" xfId="6240"/>
    <cellStyle name="Normal 4 6 3 3 2" xfId="6241"/>
    <cellStyle name="Normal 4 6 3 4" xfId="6242"/>
    <cellStyle name="Normal 4 6 3 4 2" xfId="6243"/>
    <cellStyle name="Normal 4 6 3 5" xfId="6244"/>
    <cellStyle name="Normal 4 6 3 5 2" xfId="6245"/>
    <cellStyle name="Normal 4 6 3 6" xfId="6246"/>
    <cellStyle name="Normal 4 6 4" xfId="6247"/>
    <cellStyle name="Normal 4 6 4 2" xfId="6248"/>
    <cellStyle name="Normal 4 6 4 2 2" xfId="6249"/>
    <cellStyle name="Normal 4 6 4 3" xfId="6250"/>
    <cellStyle name="Normal 4 6 4 3 2" xfId="6251"/>
    <cellStyle name="Normal 4 6 4 4" xfId="6252"/>
    <cellStyle name="Normal 4 6 4 4 2" xfId="6253"/>
    <cellStyle name="Normal 4 6 4 5" xfId="6254"/>
    <cellStyle name="Normal 4 6 5" xfId="6255"/>
    <cellStyle name="Normal 4 6 5 2" xfId="6256"/>
    <cellStyle name="Normal 4 6 6" xfId="6257"/>
    <cellStyle name="Normal 4 6 6 2" xfId="6258"/>
    <cellStyle name="Normal 4 6 7" xfId="6259"/>
    <cellStyle name="Normal 4 6 7 2" xfId="6260"/>
    <cellStyle name="Normal 4 6 8" xfId="6261"/>
    <cellStyle name="Normal 4 7" xfId="6262"/>
    <cellStyle name="Normal 4 7 2" xfId="6263"/>
    <cellStyle name="Normal 4 7 2 2" xfId="6264"/>
    <cellStyle name="Normal 4 7 2 2 2" xfId="6265"/>
    <cellStyle name="Normal 4 7 2 2 2 2" xfId="6266"/>
    <cellStyle name="Normal 4 7 2 2 2 2 2" xfId="6267"/>
    <cellStyle name="Normal 4 7 2 2 2 3" xfId="6268"/>
    <cellStyle name="Normal 4 7 2 2 2 3 2" xfId="6269"/>
    <cellStyle name="Normal 4 7 2 2 2 4" xfId="6270"/>
    <cellStyle name="Normal 4 7 2 2 2 4 2" xfId="6271"/>
    <cellStyle name="Normal 4 7 2 2 2 5" xfId="6272"/>
    <cellStyle name="Normal 4 7 2 2 3" xfId="6273"/>
    <cellStyle name="Normal 4 7 2 2 3 2" xfId="6274"/>
    <cellStyle name="Normal 4 7 2 2 4" xfId="6275"/>
    <cellStyle name="Normal 4 7 2 2 4 2" xfId="6276"/>
    <cellStyle name="Normal 4 7 2 2 5" xfId="6277"/>
    <cellStyle name="Normal 4 7 2 2 5 2" xfId="6278"/>
    <cellStyle name="Normal 4 7 2 2 6" xfId="6279"/>
    <cellStyle name="Normal 4 7 2 3" xfId="6280"/>
    <cellStyle name="Normal 4 7 2 3 2" xfId="6281"/>
    <cellStyle name="Normal 4 7 2 3 2 2" xfId="6282"/>
    <cellStyle name="Normal 4 7 2 3 3" xfId="6283"/>
    <cellStyle name="Normal 4 7 2 3 3 2" xfId="6284"/>
    <cellStyle name="Normal 4 7 2 3 4" xfId="6285"/>
    <cellStyle name="Normal 4 7 2 3 4 2" xfId="6286"/>
    <cellStyle name="Normal 4 7 2 3 5" xfId="6287"/>
    <cellStyle name="Normal 4 7 2 4" xfId="6288"/>
    <cellStyle name="Normal 4 7 2 4 2" xfId="6289"/>
    <cellStyle name="Normal 4 7 2 5" xfId="6290"/>
    <cellStyle name="Normal 4 7 2 5 2" xfId="6291"/>
    <cellStyle name="Normal 4 7 2 6" xfId="6292"/>
    <cellStyle name="Normal 4 7 2 6 2" xfId="6293"/>
    <cellStyle name="Normal 4 7 2 7" xfId="6294"/>
    <cellStyle name="Normal 4 7 3" xfId="6295"/>
    <cellStyle name="Normal 4 7 3 2" xfId="6296"/>
    <cellStyle name="Normal 4 7 3 2 2" xfId="6297"/>
    <cellStyle name="Normal 4 7 3 2 2 2" xfId="6298"/>
    <cellStyle name="Normal 4 7 3 2 3" xfId="6299"/>
    <cellStyle name="Normal 4 7 3 2 3 2" xfId="6300"/>
    <cellStyle name="Normal 4 7 3 2 4" xfId="6301"/>
    <cellStyle name="Normal 4 7 3 2 4 2" xfId="6302"/>
    <cellStyle name="Normal 4 7 3 2 5" xfId="6303"/>
    <cellStyle name="Normal 4 7 3 3" xfId="6304"/>
    <cellStyle name="Normal 4 7 3 3 2" xfId="6305"/>
    <cellStyle name="Normal 4 7 3 4" xfId="6306"/>
    <cellStyle name="Normal 4 7 3 4 2" xfId="6307"/>
    <cellStyle name="Normal 4 7 3 5" xfId="6308"/>
    <cellStyle name="Normal 4 7 3 5 2" xfId="6309"/>
    <cellStyle name="Normal 4 7 3 6" xfId="6310"/>
    <cellStyle name="Normal 4 7 4" xfId="6311"/>
    <cellStyle name="Normal 4 7 4 2" xfId="6312"/>
    <cellStyle name="Normal 4 7 4 2 2" xfId="6313"/>
    <cellStyle name="Normal 4 7 4 3" xfId="6314"/>
    <cellStyle name="Normal 4 7 4 3 2" xfId="6315"/>
    <cellStyle name="Normal 4 7 4 4" xfId="6316"/>
    <cellStyle name="Normal 4 7 4 4 2" xfId="6317"/>
    <cellStyle name="Normal 4 7 4 5" xfId="6318"/>
    <cellStyle name="Normal 4 7 5" xfId="6319"/>
    <cellStyle name="Normal 4 7 5 2" xfId="6320"/>
    <cellStyle name="Normal 4 7 6" xfId="6321"/>
    <cellStyle name="Normal 4 7 6 2" xfId="6322"/>
    <cellStyle name="Normal 4 7 7" xfId="6323"/>
    <cellStyle name="Normal 4 7 7 2" xfId="6324"/>
    <cellStyle name="Normal 4 7 8" xfId="6325"/>
    <cellStyle name="Normal 4 8" xfId="6326"/>
    <cellStyle name="Normal 4 8 2" xfId="6327"/>
    <cellStyle name="Normal 4 8 2 2" xfId="6328"/>
    <cellStyle name="Normal 4 8 2 2 2" xfId="6329"/>
    <cellStyle name="Normal 4 8 2 2 2 2" xfId="6330"/>
    <cellStyle name="Normal 4 8 2 2 2 2 2" xfId="6331"/>
    <cellStyle name="Normal 4 8 2 2 2 3" xfId="6332"/>
    <cellStyle name="Normal 4 8 2 2 2 3 2" xfId="6333"/>
    <cellStyle name="Normal 4 8 2 2 2 4" xfId="6334"/>
    <cellStyle name="Normal 4 8 2 2 2 4 2" xfId="6335"/>
    <cellStyle name="Normal 4 8 2 2 2 5" xfId="6336"/>
    <cellStyle name="Normal 4 8 2 2 3" xfId="6337"/>
    <cellStyle name="Normal 4 8 2 2 3 2" xfId="6338"/>
    <cellStyle name="Normal 4 8 2 2 4" xfId="6339"/>
    <cellStyle name="Normal 4 8 2 2 4 2" xfId="6340"/>
    <cellStyle name="Normal 4 8 2 2 5" xfId="6341"/>
    <cellStyle name="Normal 4 8 2 2 5 2" xfId="6342"/>
    <cellStyle name="Normal 4 8 2 2 6" xfId="6343"/>
    <cellStyle name="Normal 4 8 2 3" xfId="6344"/>
    <cellStyle name="Normal 4 8 2 3 2" xfId="6345"/>
    <cellStyle name="Normal 4 8 2 3 2 2" xfId="6346"/>
    <cellStyle name="Normal 4 8 2 3 3" xfId="6347"/>
    <cellStyle name="Normal 4 8 2 3 3 2" xfId="6348"/>
    <cellStyle name="Normal 4 8 2 3 4" xfId="6349"/>
    <cellStyle name="Normal 4 8 2 3 4 2" xfId="6350"/>
    <cellStyle name="Normal 4 8 2 3 5" xfId="6351"/>
    <cellStyle name="Normal 4 8 2 4" xfId="6352"/>
    <cellStyle name="Normal 4 8 2 4 2" xfId="6353"/>
    <cellStyle name="Normal 4 8 2 5" xfId="6354"/>
    <cellStyle name="Normal 4 8 2 5 2" xfId="6355"/>
    <cellStyle name="Normal 4 8 2 6" xfId="6356"/>
    <cellStyle name="Normal 4 8 2 6 2" xfId="6357"/>
    <cellStyle name="Normal 4 8 2 7" xfId="6358"/>
    <cellStyle name="Normal 4 8 3" xfId="6359"/>
    <cellStyle name="Normal 4 8 3 2" xfId="6360"/>
    <cellStyle name="Normal 4 8 3 2 2" xfId="6361"/>
    <cellStyle name="Normal 4 8 3 2 2 2" xfId="6362"/>
    <cellStyle name="Normal 4 8 3 2 3" xfId="6363"/>
    <cellStyle name="Normal 4 8 3 2 3 2" xfId="6364"/>
    <cellStyle name="Normal 4 8 3 2 4" xfId="6365"/>
    <cellStyle name="Normal 4 8 3 2 4 2" xfId="6366"/>
    <cellStyle name="Normal 4 8 3 2 5" xfId="6367"/>
    <cellStyle name="Normal 4 8 3 3" xfId="6368"/>
    <cellStyle name="Normal 4 8 3 3 2" xfId="6369"/>
    <cellStyle name="Normal 4 8 3 4" xfId="6370"/>
    <cellStyle name="Normal 4 8 3 4 2" xfId="6371"/>
    <cellStyle name="Normal 4 8 3 5" xfId="6372"/>
    <cellStyle name="Normal 4 8 3 5 2" xfId="6373"/>
    <cellStyle name="Normal 4 8 3 6" xfId="6374"/>
    <cellStyle name="Normal 4 8 4" xfId="6375"/>
    <cellStyle name="Normal 4 8 4 2" xfId="6376"/>
    <cellStyle name="Normal 4 8 4 2 2" xfId="6377"/>
    <cellStyle name="Normal 4 8 4 3" xfId="6378"/>
    <cellStyle name="Normal 4 8 4 3 2" xfId="6379"/>
    <cellStyle name="Normal 4 8 4 4" xfId="6380"/>
    <cellStyle name="Normal 4 8 4 4 2" xfId="6381"/>
    <cellStyle name="Normal 4 8 4 5" xfId="6382"/>
    <cellStyle name="Normal 4 8 5" xfId="6383"/>
    <cellStyle name="Normal 4 8 5 2" xfId="6384"/>
    <cellStyle name="Normal 4 8 6" xfId="6385"/>
    <cellStyle name="Normal 4 8 6 2" xfId="6386"/>
    <cellStyle name="Normal 4 8 7" xfId="6387"/>
    <cellStyle name="Normal 4 8 7 2" xfId="6388"/>
    <cellStyle name="Normal 4 8 8" xfId="6389"/>
    <cellStyle name="Normal 4 9" xfId="6390"/>
    <cellStyle name="Normal 4 9 2" xfId="6391"/>
    <cellStyle name="Normal 4 9 2 2" xfId="6392"/>
    <cellStyle name="Normal 4 9 2 2 2" xfId="6393"/>
    <cellStyle name="Normal 4 9 2 2 2 2" xfId="6394"/>
    <cellStyle name="Normal 4 9 2 2 2 2 2" xfId="6395"/>
    <cellStyle name="Normal 4 9 2 2 2 3" xfId="6396"/>
    <cellStyle name="Normal 4 9 2 2 2 3 2" xfId="6397"/>
    <cellStyle name="Normal 4 9 2 2 2 4" xfId="6398"/>
    <cellStyle name="Normal 4 9 2 2 2 4 2" xfId="6399"/>
    <cellStyle name="Normal 4 9 2 2 2 5" xfId="6400"/>
    <cellStyle name="Normal 4 9 2 2 3" xfId="6401"/>
    <cellStyle name="Normal 4 9 2 2 3 2" xfId="6402"/>
    <cellStyle name="Normal 4 9 2 2 4" xfId="6403"/>
    <cellStyle name="Normal 4 9 2 2 4 2" xfId="6404"/>
    <cellStyle name="Normal 4 9 2 2 5" xfId="6405"/>
    <cellStyle name="Normal 4 9 2 2 5 2" xfId="6406"/>
    <cellStyle name="Normal 4 9 2 2 6" xfId="6407"/>
    <cellStyle name="Normal 4 9 2 3" xfId="6408"/>
    <cellStyle name="Normal 4 9 2 3 2" xfId="6409"/>
    <cellStyle name="Normal 4 9 2 3 2 2" xfId="6410"/>
    <cellStyle name="Normal 4 9 2 3 3" xfId="6411"/>
    <cellStyle name="Normal 4 9 2 3 3 2" xfId="6412"/>
    <cellStyle name="Normal 4 9 2 3 4" xfId="6413"/>
    <cellStyle name="Normal 4 9 2 3 4 2" xfId="6414"/>
    <cellStyle name="Normal 4 9 2 3 5" xfId="6415"/>
    <cellStyle name="Normal 4 9 2 4" xfId="6416"/>
    <cellStyle name="Normal 4 9 2 4 2" xfId="6417"/>
    <cellStyle name="Normal 4 9 2 5" xfId="6418"/>
    <cellStyle name="Normal 4 9 2 5 2" xfId="6419"/>
    <cellStyle name="Normal 4 9 2 6" xfId="6420"/>
    <cellStyle name="Normal 4 9 2 6 2" xfId="6421"/>
    <cellStyle name="Normal 4 9 2 7" xfId="6422"/>
    <cellStyle name="Normal 4 9 3" xfId="6423"/>
    <cellStyle name="Normal 4 9 3 2" xfId="6424"/>
    <cellStyle name="Normal 4 9 3 2 2" xfId="6425"/>
    <cellStyle name="Normal 4 9 3 2 2 2" xfId="6426"/>
    <cellStyle name="Normal 4 9 3 2 3" xfId="6427"/>
    <cellStyle name="Normal 4 9 3 2 3 2" xfId="6428"/>
    <cellStyle name="Normal 4 9 3 2 4" xfId="6429"/>
    <cellStyle name="Normal 4 9 3 2 4 2" xfId="6430"/>
    <cellStyle name="Normal 4 9 3 2 5" xfId="6431"/>
    <cellStyle name="Normal 4 9 3 3" xfId="6432"/>
    <cellStyle name="Normal 4 9 3 3 2" xfId="6433"/>
    <cellStyle name="Normal 4 9 3 4" xfId="6434"/>
    <cellStyle name="Normal 4 9 3 4 2" xfId="6435"/>
    <cellStyle name="Normal 4 9 3 5" xfId="6436"/>
    <cellStyle name="Normal 4 9 3 5 2" xfId="6437"/>
    <cellStyle name="Normal 4 9 3 6" xfId="6438"/>
    <cellStyle name="Normal 4 9 4" xfId="6439"/>
    <cellStyle name="Normal 4 9 4 2" xfId="6440"/>
    <cellStyle name="Normal 4 9 4 2 2" xfId="6441"/>
    <cellStyle name="Normal 4 9 4 3" xfId="6442"/>
    <cellStyle name="Normal 4 9 4 3 2" xfId="6443"/>
    <cellStyle name="Normal 4 9 4 4" xfId="6444"/>
    <cellStyle name="Normal 4 9 4 4 2" xfId="6445"/>
    <cellStyle name="Normal 4 9 4 5" xfId="6446"/>
    <cellStyle name="Normal 4 9 5" xfId="6447"/>
    <cellStyle name="Normal 4 9 5 2" xfId="6448"/>
    <cellStyle name="Normal 4 9 6" xfId="6449"/>
    <cellStyle name="Normal 4 9 6 2" xfId="6450"/>
    <cellStyle name="Normal 4 9 7" xfId="6451"/>
    <cellStyle name="Normal 4 9 7 2" xfId="6452"/>
    <cellStyle name="Normal 4 9 8" xfId="6453"/>
    <cellStyle name="Normal 40" xfId="904"/>
    <cellStyle name="Normal 40 2" xfId="905"/>
    <cellStyle name="Normal 41" xfId="906"/>
    <cellStyle name="Normal 41 2" xfId="907"/>
    <cellStyle name="Normal 42" xfId="908"/>
    <cellStyle name="Normal 42 2" xfId="909"/>
    <cellStyle name="Normal 43" xfId="910"/>
    <cellStyle name="Normal 43 2" xfId="911"/>
    <cellStyle name="Normal 44" xfId="912"/>
    <cellStyle name="Normal 44 2" xfId="913"/>
    <cellStyle name="Normal 45" xfId="914"/>
    <cellStyle name="Normal 45 2" xfId="915"/>
    <cellStyle name="Normal 46" xfId="916"/>
    <cellStyle name="Normal 46 2" xfId="917"/>
    <cellStyle name="Normal 47" xfId="918"/>
    <cellStyle name="Normal 47 2" xfId="919"/>
    <cellStyle name="Normal 48" xfId="920"/>
    <cellStyle name="Normal 48 2" xfId="921"/>
    <cellStyle name="Normal 49" xfId="922"/>
    <cellStyle name="Normal 49 2" xfId="923"/>
    <cellStyle name="Normal 5" xfId="924"/>
    <cellStyle name="Normal 5 10" xfId="6454"/>
    <cellStyle name="Normal 5 10 2" xfId="6455"/>
    <cellStyle name="Normal 5 10 2 2" xfId="6456"/>
    <cellStyle name="Normal 5 10 2 2 2" xfId="6457"/>
    <cellStyle name="Normal 5 10 2 2 2 2" xfId="6458"/>
    <cellStyle name="Normal 5 10 2 2 2 2 2" xfId="6459"/>
    <cellStyle name="Normal 5 10 2 2 2 3" xfId="6460"/>
    <cellStyle name="Normal 5 10 2 2 2 3 2" xfId="6461"/>
    <cellStyle name="Normal 5 10 2 2 2 4" xfId="6462"/>
    <cellStyle name="Normal 5 10 2 2 2 4 2" xfId="6463"/>
    <cellStyle name="Normal 5 10 2 2 2 5" xfId="6464"/>
    <cellStyle name="Normal 5 10 2 2 3" xfId="6465"/>
    <cellStyle name="Normal 5 10 2 2 3 2" xfId="6466"/>
    <cellStyle name="Normal 5 10 2 2 4" xfId="6467"/>
    <cellStyle name="Normal 5 10 2 2 4 2" xfId="6468"/>
    <cellStyle name="Normal 5 10 2 2 5" xfId="6469"/>
    <cellStyle name="Normal 5 10 2 2 5 2" xfId="6470"/>
    <cellStyle name="Normal 5 10 2 2 6" xfId="6471"/>
    <cellStyle name="Normal 5 10 2 3" xfId="6472"/>
    <cellStyle name="Normal 5 10 2 3 2" xfId="6473"/>
    <cellStyle name="Normal 5 10 2 3 2 2" xfId="6474"/>
    <cellStyle name="Normal 5 10 2 3 3" xfId="6475"/>
    <cellStyle name="Normal 5 10 2 3 3 2" xfId="6476"/>
    <cellStyle name="Normal 5 10 2 3 4" xfId="6477"/>
    <cellStyle name="Normal 5 10 2 3 4 2" xfId="6478"/>
    <cellStyle name="Normal 5 10 2 3 5" xfId="6479"/>
    <cellStyle name="Normal 5 10 2 4" xfId="6480"/>
    <cellStyle name="Normal 5 10 2 4 2" xfId="6481"/>
    <cellStyle name="Normal 5 10 2 5" xfId="6482"/>
    <cellStyle name="Normal 5 10 2 5 2" xfId="6483"/>
    <cellStyle name="Normal 5 10 2 6" xfId="6484"/>
    <cellStyle name="Normal 5 10 2 6 2" xfId="6485"/>
    <cellStyle name="Normal 5 10 2 7" xfId="6486"/>
    <cellStyle name="Normal 5 10 3" xfId="6487"/>
    <cellStyle name="Normal 5 10 3 2" xfId="6488"/>
    <cellStyle name="Normal 5 10 3 2 2" xfId="6489"/>
    <cellStyle name="Normal 5 10 3 2 2 2" xfId="6490"/>
    <cellStyle name="Normal 5 10 3 2 3" xfId="6491"/>
    <cellStyle name="Normal 5 10 3 2 3 2" xfId="6492"/>
    <cellStyle name="Normal 5 10 3 2 4" xfId="6493"/>
    <cellStyle name="Normal 5 10 3 2 4 2" xfId="6494"/>
    <cellStyle name="Normal 5 10 3 2 5" xfId="6495"/>
    <cellStyle name="Normal 5 10 3 3" xfId="6496"/>
    <cellStyle name="Normal 5 10 3 3 2" xfId="6497"/>
    <cellStyle name="Normal 5 10 3 4" xfId="6498"/>
    <cellStyle name="Normal 5 10 3 4 2" xfId="6499"/>
    <cellStyle name="Normal 5 10 3 5" xfId="6500"/>
    <cellStyle name="Normal 5 10 3 5 2" xfId="6501"/>
    <cellStyle name="Normal 5 10 3 6" xfId="6502"/>
    <cellStyle name="Normal 5 10 4" xfId="6503"/>
    <cellStyle name="Normal 5 10 4 2" xfId="6504"/>
    <cellStyle name="Normal 5 10 4 2 2" xfId="6505"/>
    <cellStyle name="Normal 5 10 4 3" xfId="6506"/>
    <cellStyle name="Normal 5 10 4 3 2" xfId="6507"/>
    <cellStyle name="Normal 5 10 4 4" xfId="6508"/>
    <cellStyle name="Normal 5 10 4 4 2" xfId="6509"/>
    <cellStyle name="Normal 5 10 4 5" xfId="6510"/>
    <cellStyle name="Normal 5 10 5" xfId="6511"/>
    <cellStyle name="Normal 5 10 5 2" xfId="6512"/>
    <cellStyle name="Normal 5 10 6" xfId="6513"/>
    <cellStyle name="Normal 5 10 6 2" xfId="6514"/>
    <cellStyle name="Normal 5 10 7" xfId="6515"/>
    <cellStyle name="Normal 5 10 7 2" xfId="6516"/>
    <cellStyle name="Normal 5 10 8" xfId="6517"/>
    <cellStyle name="Normal 5 11" xfId="6518"/>
    <cellStyle name="Normal 5 11 2" xfId="6519"/>
    <cellStyle name="Normal 5 11 2 2" xfId="6520"/>
    <cellStyle name="Normal 5 11 2 2 2" xfId="6521"/>
    <cellStyle name="Normal 5 11 2 2 2 2" xfId="6522"/>
    <cellStyle name="Normal 5 11 2 2 2 2 2" xfId="6523"/>
    <cellStyle name="Normal 5 11 2 2 2 3" xfId="6524"/>
    <cellStyle name="Normal 5 11 2 2 2 3 2" xfId="6525"/>
    <cellStyle name="Normal 5 11 2 2 2 4" xfId="6526"/>
    <cellStyle name="Normal 5 11 2 2 2 4 2" xfId="6527"/>
    <cellStyle name="Normal 5 11 2 2 2 5" xfId="6528"/>
    <cellStyle name="Normal 5 11 2 2 3" xfId="6529"/>
    <cellStyle name="Normal 5 11 2 2 3 2" xfId="6530"/>
    <cellStyle name="Normal 5 11 2 2 4" xfId="6531"/>
    <cellStyle name="Normal 5 11 2 2 4 2" xfId="6532"/>
    <cellStyle name="Normal 5 11 2 2 5" xfId="6533"/>
    <cellStyle name="Normal 5 11 2 2 5 2" xfId="6534"/>
    <cellStyle name="Normal 5 11 2 2 6" xfId="6535"/>
    <cellStyle name="Normal 5 11 2 3" xfId="6536"/>
    <cellStyle name="Normal 5 11 2 3 2" xfId="6537"/>
    <cellStyle name="Normal 5 11 2 3 2 2" xfId="6538"/>
    <cellStyle name="Normal 5 11 2 3 3" xfId="6539"/>
    <cellStyle name="Normal 5 11 2 3 3 2" xfId="6540"/>
    <cellStyle name="Normal 5 11 2 3 4" xfId="6541"/>
    <cellStyle name="Normal 5 11 2 3 4 2" xfId="6542"/>
    <cellStyle name="Normal 5 11 2 3 5" xfId="6543"/>
    <cellStyle name="Normal 5 11 2 4" xfId="6544"/>
    <cellStyle name="Normal 5 11 2 4 2" xfId="6545"/>
    <cellStyle name="Normal 5 11 2 5" xfId="6546"/>
    <cellStyle name="Normal 5 11 2 5 2" xfId="6547"/>
    <cellStyle name="Normal 5 11 2 6" xfId="6548"/>
    <cellStyle name="Normal 5 11 2 6 2" xfId="6549"/>
    <cellStyle name="Normal 5 11 2 7" xfId="6550"/>
    <cellStyle name="Normal 5 11 3" xfId="6551"/>
    <cellStyle name="Normal 5 11 3 2" xfId="6552"/>
    <cellStyle name="Normal 5 11 3 2 2" xfId="6553"/>
    <cellStyle name="Normal 5 11 3 2 2 2" xfId="6554"/>
    <cellStyle name="Normal 5 11 3 2 3" xfId="6555"/>
    <cellStyle name="Normal 5 11 3 2 3 2" xfId="6556"/>
    <cellStyle name="Normal 5 11 3 2 4" xfId="6557"/>
    <cellStyle name="Normal 5 11 3 2 4 2" xfId="6558"/>
    <cellStyle name="Normal 5 11 3 2 5" xfId="6559"/>
    <cellStyle name="Normal 5 11 3 3" xfId="6560"/>
    <cellStyle name="Normal 5 11 3 3 2" xfId="6561"/>
    <cellStyle name="Normal 5 11 3 4" xfId="6562"/>
    <cellStyle name="Normal 5 11 3 4 2" xfId="6563"/>
    <cellStyle name="Normal 5 11 3 5" xfId="6564"/>
    <cellStyle name="Normal 5 11 3 5 2" xfId="6565"/>
    <cellStyle name="Normal 5 11 3 6" xfId="6566"/>
    <cellStyle name="Normal 5 11 4" xfId="6567"/>
    <cellStyle name="Normal 5 11 4 2" xfId="6568"/>
    <cellStyle name="Normal 5 11 4 2 2" xfId="6569"/>
    <cellStyle name="Normal 5 11 4 3" xfId="6570"/>
    <cellStyle name="Normal 5 11 4 3 2" xfId="6571"/>
    <cellStyle name="Normal 5 11 4 4" xfId="6572"/>
    <cellStyle name="Normal 5 11 4 4 2" xfId="6573"/>
    <cellStyle name="Normal 5 11 4 5" xfId="6574"/>
    <cellStyle name="Normal 5 11 5" xfId="6575"/>
    <cellStyle name="Normal 5 11 5 2" xfId="6576"/>
    <cellStyle name="Normal 5 11 6" xfId="6577"/>
    <cellStyle name="Normal 5 11 6 2" xfId="6578"/>
    <cellStyle name="Normal 5 11 7" xfId="6579"/>
    <cellStyle name="Normal 5 11 7 2" xfId="6580"/>
    <cellStyle name="Normal 5 11 8" xfId="6581"/>
    <cellStyle name="Normal 5 12" xfId="6582"/>
    <cellStyle name="Normal 5 12 2" xfId="6583"/>
    <cellStyle name="Normal 5 12 2 2" xfId="6584"/>
    <cellStyle name="Normal 5 12 2 2 2" xfId="6585"/>
    <cellStyle name="Normal 5 12 2 2 2 2" xfId="6586"/>
    <cellStyle name="Normal 5 12 2 2 2 2 2" xfId="6587"/>
    <cellStyle name="Normal 5 12 2 2 2 3" xfId="6588"/>
    <cellStyle name="Normal 5 12 2 2 2 3 2" xfId="6589"/>
    <cellStyle name="Normal 5 12 2 2 2 4" xfId="6590"/>
    <cellStyle name="Normal 5 12 2 2 2 4 2" xfId="6591"/>
    <cellStyle name="Normal 5 12 2 2 2 5" xfId="6592"/>
    <cellStyle name="Normal 5 12 2 2 3" xfId="6593"/>
    <cellStyle name="Normal 5 12 2 2 3 2" xfId="6594"/>
    <cellStyle name="Normal 5 12 2 2 4" xfId="6595"/>
    <cellStyle name="Normal 5 12 2 2 4 2" xfId="6596"/>
    <cellStyle name="Normal 5 12 2 2 5" xfId="6597"/>
    <cellStyle name="Normal 5 12 2 2 5 2" xfId="6598"/>
    <cellStyle name="Normal 5 12 2 2 6" xfId="6599"/>
    <cellStyle name="Normal 5 12 2 3" xfId="6600"/>
    <cellStyle name="Normal 5 12 2 3 2" xfId="6601"/>
    <cellStyle name="Normal 5 12 2 3 2 2" xfId="6602"/>
    <cellStyle name="Normal 5 12 2 3 3" xfId="6603"/>
    <cellStyle name="Normal 5 12 2 3 3 2" xfId="6604"/>
    <cellStyle name="Normal 5 12 2 3 4" xfId="6605"/>
    <cellStyle name="Normal 5 12 2 3 4 2" xfId="6606"/>
    <cellStyle name="Normal 5 12 2 3 5" xfId="6607"/>
    <cellStyle name="Normal 5 12 2 4" xfId="6608"/>
    <cellStyle name="Normal 5 12 2 4 2" xfId="6609"/>
    <cellStyle name="Normal 5 12 2 5" xfId="6610"/>
    <cellStyle name="Normal 5 12 2 5 2" xfId="6611"/>
    <cellStyle name="Normal 5 12 2 6" xfId="6612"/>
    <cellStyle name="Normal 5 12 2 6 2" xfId="6613"/>
    <cellStyle name="Normal 5 12 2 7" xfId="6614"/>
    <cellStyle name="Normal 5 12 3" xfId="6615"/>
    <cellStyle name="Normal 5 12 3 2" xfId="6616"/>
    <cellStyle name="Normal 5 12 3 2 2" xfId="6617"/>
    <cellStyle name="Normal 5 12 3 2 2 2" xfId="6618"/>
    <cellStyle name="Normal 5 12 3 2 3" xfId="6619"/>
    <cellStyle name="Normal 5 12 3 2 3 2" xfId="6620"/>
    <cellStyle name="Normal 5 12 3 2 4" xfId="6621"/>
    <cellStyle name="Normal 5 12 3 2 4 2" xfId="6622"/>
    <cellStyle name="Normal 5 12 3 2 5" xfId="6623"/>
    <cellStyle name="Normal 5 12 3 3" xfId="6624"/>
    <cellStyle name="Normal 5 12 3 3 2" xfId="6625"/>
    <cellStyle name="Normal 5 12 3 4" xfId="6626"/>
    <cellStyle name="Normal 5 12 3 4 2" xfId="6627"/>
    <cellStyle name="Normal 5 12 3 5" xfId="6628"/>
    <cellStyle name="Normal 5 12 3 5 2" xfId="6629"/>
    <cellStyle name="Normal 5 12 3 6" xfId="6630"/>
    <cellStyle name="Normal 5 12 4" xfId="6631"/>
    <cellStyle name="Normal 5 12 4 2" xfId="6632"/>
    <cellStyle name="Normal 5 12 4 2 2" xfId="6633"/>
    <cellStyle name="Normal 5 12 4 3" xfId="6634"/>
    <cellStyle name="Normal 5 12 4 3 2" xfId="6635"/>
    <cellStyle name="Normal 5 12 4 4" xfId="6636"/>
    <cellStyle name="Normal 5 12 4 4 2" xfId="6637"/>
    <cellStyle name="Normal 5 12 4 5" xfId="6638"/>
    <cellStyle name="Normal 5 12 5" xfId="6639"/>
    <cellStyle name="Normal 5 12 5 2" xfId="6640"/>
    <cellStyle name="Normal 5 12 6" xfId="6641"/>
    <cellStyle name="Normal 5 12 6 2" xfId="6642"/>
    <cellStyle name="Normal 5 12 7" xfId="6643"/>
    <cellStyle name="Normal 5 12 7 2" xfId="6644"/>
    <cellStyle name="Normal 5 12 8" xfId="6645"/>
    <cellStyle name="Normal 5 13" xfId="6646"/>
    <cellStyle name="Normal 5 13 2" xfId="6647"/>
    <cellStyle name="Normal 5 13 2 2" xfId="6648"/>
    <cellStyle name="Normal 5 13 2 2 2" xfId="6649"/>
    <cellStyle name="Normal 5 13 2 2 2 2" xfId="6650"/>
    <cellStyle name="Normal 5 13 2 2 3" xfId="6651"/>
    <cellStyle name="Normal 5 13 2 2 3 2" xfId="6652"/>
    <cellStyle name="Normal 5 13 2 2 4" xfId="6653"/>
    <cellStyle name="Normal 5 13 2 2 4 2" xfId="6654"/>
    <cellStyle name="Normal 5 13 2 2 5" xfId="6655"/>
    <cellStyle name="Normal 5 13 2 3" xfId="6656"/>
    <cellStyle name="Normal 5 13 2 3 2" xfId="6657"/>
    <cellStyle name="Normal 5 13 2 4" xfId="6658"/>
    <cellStyle name="Normal 5 13 2 4 2" xfId="6659"/>
    <cellStyle name="Normal 5 13 2 5" xfId="6660"/>
    <cellStyle name="Normal 5 13 2 5 2" xfId="6661"/>
    <cellStyle name="Normal 5 13 2 6" xfId="6662"/>
    <cellStyle name="Normal 5 13 3" xfId="6663"/>
    <cellStyle name="Normal 5 13 3 2" xfId="6664"/>
    <cellStyle name="Normal 5 13 3 2 2" xfId="6665"/>
    <cellStyle name="Normal 5 13 3 3" xfId="6666"/>
    <cellStyle name="Normal 5 13 3 3 2" xfId="6667"/>
    <cellStyle name="Normal 5 13 3 4" xfId="6668"/>
    <cellStyle name="Normal 5 13 3 4 2" xfId="6669"/>
    <cellStyle name="Normal 5 13 3 5" xfId="6670"/>
    <cellStyle name="Normal 5 13 4" xfId="6671"/>
    <cellStyle name="Normal 5 13 4 2" xfId="6672"/>
    <cellStyle name="Normal 5 13 5" xfId="6673"/>
    <cellStyle name="Normal 5 13 5 2" xfId="6674"/>
    <cellStyle name="Normal 5 13 6" xfId="6675"/>
    <cellStyle name="Normal 5 13 6 2" xfId="6676"/>
    <cellStyle name="Normal 5 13 7" xfId="6677"/>
    <cellStyle name="Normal 5 14" xfId="6678"/>
    <cellStyle name="Normal 5 14 2" xfId="6679"/>
    <cellStyle name="Normal 5 14 2 2" xfId="6680"/>
    <cellStyle name="Normal 5 14 2 2 2" xfId="6681"/>
    <cellStyle name="Normal 5 14 2 3" xfId="6682"/>
    <cellStyle name="Normal 5 14 2 3 2" xfId="6683"/>
    <cellStyle name="Normal 5 14 2 4" xfId="6684"/>
    <cellStyle name="Normal 5 14 2 4 2" xfId="6685"/>
    <cellStyle name="Normal 5 14 2 5" xfId="6686"/>
    <cellStyle name="Normal 5 14 3" xfId="6687"/>
    <cellStyle name="Normal 5 14 3 2" xfId="6688"/>
    <cellStyle name="Normal 5 14 4" xfId="6689"/>
    <cellStyle name="Normal 5 14 4 2" xfId="6690"/>
    <cellStyle name="Normal 5 14 5" xfId="6691"/>
    <cellStyle name="Normal 5 14 5 2" xfId="6692"/>
    <cellStyle name="Normal 5 14 6" xfId="6693"/>
    <cellStyle name="Normal 5 15" xfId="6694"/>
    <cellStyle name="Normal 5 15 2" xfId="6695"/>
    <cellStyle name="Normal 5 15 2 2" xfId="6696"/>
    <cellStyle name="Normal 5 15 2 2 2" xfId="6697"/>
    <cellStyle name="Normal 5 15 2 3" xfId="6698"/>
    <cellStyle name="Normal 5 15 2 3 2" xfId="6699"/>
    <cellStyle name="Normal 5 15 2 4" xfId="6700"/>
    <cellStyle name="Normal 5 15 2 4 2" xfId="6701"/>
    <cellStyle name="Normal 5 15 2 5" xfId="6702"/>
    <cellStyle name="Normal 5 15 3" xfId="6703"/>
    <cellStyle name="Normal 5 15 3 2" xfId="6704"/>
    <cellStyle name="Normal 5 15 4" xfId="6705"/>
    <cellStyle name="Normal 5 15 4 2" xfId="6706"/>
    <cellStyle name="Normal 5 15 5" xfId="6707"/>
    <cellStyle name="Normal 5 15 5 2" xfId="6708"/>
    <cellStyle name="Normal 5 15 6" xfId="6709"/>
    <cellStyle name="Normal 5 16" xfId="6710"/>
    <cellStyle name="Normal 5 16 2" xfId="6711"/>
    <cellStyle name="Normal 5 16 2 2" xfId="6712"/>
    <cellStyle name="Normal 5 16 2 2 2" xfId="6713"/>
    <cellStyle name="Normal 5 16 2 3" xfId="6714"/>
    <cellStyle name="Normal 5 16 2 3 2" xfId="6715"/>
    <cellStyle name="Normal 5 16 2 4" xfId="6716"/>
    <cellStyle name="Normal 5 16 2 4 2" xfId="6717"/>
    <cellStyle name="Normal 5 16 2 5" xfId="6718"/>
    <cellStyle name="Normal 5 16 3" xfId="6719"/>
    <cellStyle name="Normal 5 16 3 2" xfId="6720"/>
    <cellStyle name="Normal 5 16 4" xfId="6721"/>
    <cellStyle name="Normal 5 16 4 2" xfId="6722"/>
    <cellStyle name="Normal 5 16 5" xfId="6723"/>
    <cellStyle name="Normal 5 16 5 2" xfId="6724"/>
    <cellStyle name="Normal 5 16 6" xfId="6725"/>
    <cellStyle name="Normal 5 17" xfId="6726"/>
    <cellStyle name="Normal 5 17 2" xfId="6727"/>
    <cellStyle name="Normal 5 17 2 2" xfId="6728"/>
    <cellStyle name="Normal 5 17 3" xfId="6729"/>
    <cellStyle name="Normal 5 17 3 2" xfId="6730"/>
    <cellStyle name="Normal 5 17 4" xfId="6731"/>
    <cellStyle name="Normal 5 17 4 2" xfId="6732"/>
    <cellStyle name="Normal 5 17 5" xfId="6733"/>
    <cellStyle name="Normal 5 18" xfId="6734"/>
    <cellStyle name="Normal 5 18 2" xfId="6735"/>
    <cellStyle name="Normal 5 19" xfId="6736"/>
    <cellStyle name="Normal 5 19 2" xfId="6737"/>
    <cellStyle name="Normal 5 2" xfId="925"/>
    <cellStyle name="Normal 5 2 10" xfId="6738"/>
    <cellStyle name="Normal 5 2 11" xfId="6739"/>
    <cellStyle name="Normal 5 2 12" xfId="6740"/>
    <cellStyle name="Normal 5 2 2" xfId="926"/>
    <cellStyle name="Normal 5 2 2 2" xfId="6741"/>
    <cellStyle name="Normal 5 2 2 2 2" xfId="6742"/>
    <cellStyle name="Normal 5 2 2 2 2 2" xfId="6743"/>
    <cellStyle name="Normal 5 2 2 2 2 2 2" xfId="6744"/>
    <cellStyle name="Normal 5 2 2 2 2 2 2 2" xfId="6745"/>
    <cellStyle name="Normal 5 2 2 2 2 2 3" xfId="6746"/>
    <cellStyle name="Normal 5 2 2 2 2 2 3 2" xfId="6747"/>
    <cellStyle name="Normal 5 2 2 2 2 2 4" xfId="6748"/>
    <cellStyle name="Normal 5 2 2 2 2 2 4 2" xfId="6749"/>
    <cellStyle name="Normal 5 2 2 2 2 2 5" xfId="6750"/>
    <cellStyle name="Normal 5 2 2 2 2 3" xfId="6751"/>
    <cellStyle name="Normal 5 2 2 2 2 3 2" xfId="6752"/>
    <cellStyle name="Normal 5 2 2 2 2 4" xfId="6753"/>
    <cellStyle name="Normal 5 2 2 2 2 4 2" xfId="6754"/>
    <cellStyle name="Normal 5 2 2 2 2 5" xfId="6755"/>
    <cellStyle name="Normal 5 2 2 2 2 5 2" xfId="6756"/>
    <cellStyle name="Normal 5 2 2 2 2 6" xfId="6757"/>
    <cellStyle name="Normal 5 2 2 2 3" xfId="6758"/>
    <cellStyle name="Normal 5 2 2 2 3 2" xfId="6759"/>
    <cellStyle name="Normal 5 2 2 2 3 2 2" xfId="6760"/>
    <cellStyle name="Normal 5 2 2 2 3 3" xfId="6761"/>
    <cellStyle name="Normal 5 2 2 2 3 3 2" xfId="6762"/>
    <cellStyle name="Normal 5 2 2 2 3 4" xfId="6763"/>
    <cellStyle name="Normal 5 2 2 2 3 4 2" xfId="6764"/>
    <cellStyle name="Normal 5 2 2 2 3 5" xfId="6765"/>
    <cellStyle name="Normal 5 2 2 2 4" xfId="6766"/>
    <cellStyle name="Normal 5 2 2 2 4 2" xfId="6767"/>
    <cellStyle name="Normal 5 2 2 2 5" xfId="6768"/>
    <cellStyle name="Normal 5 2 2 2 5 2" xfId="6769"/>
    <cellStyle name="Normal 5 2 2 2 6" xfId="6770"/>
    <cellStyle name="Normal 5 2 2 2 6 2" xfId="6771"/>
    <cellStyle name="Normal 5 2 2 2 7" xfId="6772"/>
    <cellStyle name="Normal 5 2 2 3" xfId="6773"/>
    <cellStyle name="Normal 5 2 2 3 2" xfId="6774"/>
    <cellStyle name="Normal 5 2 2 3 2 2" xfId="6775"/>
    <cellStyle name="Normal 5 2 2 3 2 2 2" xfId="6776"/>
    <cellStyle name="Normal 5 2 2 3 2 3" xfId="6777"/>
    <cellStyle name="Normal 5 2 2 3 2 3 2" xfId="6778"/>
    <cellStyle name="Normal 5 2 2 3 2 4" xfId="6779"/>
    <cellStyle name="Normal 5 2 2 3 2 4 2" xfId="6780"/>
    <cellStyle name="Normal 5 2 2 3 2 5" xfId="6781"/>
    <cellStyle name="Normal 5 2 2 3 3" xfId="6782"/>
    <cellStyle name="Normal 5 2 2 3 3 2" xfId="6783"/>
    <cellStyle name="Normal 5 2 2 3 4" xfId="6784"/>
    <cellStyle name="Normal 5 2 2 3 4 2" xfId="6785"/>
    <cellStyle name="Normal 5 2 2 3 5" xfId="6786"/>
    <cellStyle name="Normal 5 2 2 3 5 2" xfId="6787"/>
    <cellStyle name="Normal 5 2 2 3 6" xfId="6788"/>
    <cellStyle name="Normal 5 2 2 4" xfId="6789"/>
    <cellStyle name="Normal 5 2 2 4 2" xfId="6790"/>
    <cellStyle name="Normal 5 2 2 4 2 2" xfId="6791"/>
    <cellStyle name="Normal 5 2 2 4 3" xfId="6792"/>
    <cellStyle name="Normal 5 2 2 4 3 2" xfId="6793"/>
    <cellStyle name="Normal 5 2 2 4 4" xfId="6794"/>
    <cellStyle name="Normal 5 2 2 4 4 2" xfId="6795"/>
    <cellStyle name="Normal 5 2 2 4 5" xfId="6796"/>
    <cellStyle name="Normal 5 2 2 5" xfId="6797"/>
    <cellStyle name="Normal 5 2 2 5 2" xfId="6798"/>
    <cellStyle name="Normal 5 2 2 6" xfId="6799"/>
    <cellStyle name="Normal 5 2 2 6 2" xfId="6800"/>
    <cellStyle name="Normal 5 2 2 7" xfId="6801"/>
    <cellStyle name="Normal 5 2 2 7 2" xfId="6802"/>
    <cellStyle name="Normal 5 2 2 8" xfId="6803"/>
    <cellStyle name="Normal 5 2 3" xfId="6804"/>
    <cellStyle name="Normal 5 2 3 2" xfId="6805"/>
    <cellStyle name="Normal 5 2 3 2 2" xfId="6806"/>
    <cellStyle name="Normal 5 2 3 2 2 2" xfId="6807"/>
    <cellStyle name="Normal 5 2 3 2 2 2 2" xfId="6808"/>
    <cellStyle name="Normal 5 2 3 2 2 3" xfId="6809"/>
    <cellStyle name="Normal 5 2 3 2 2 3 2" xfId="6810"/>
    <cellStyle name="Normal 5 2 3 2 2 4" xfId="6811"/>
    <cellStyle name="Normal 5 2 3 2 2 4 2" xfId="6812"/>
    <cellStyle name="Normal 5 2 3 2 2 5" xfId="6813"/>
    <cellStyle name="Normal 5 2 3 2 3" xfId="6814"/>
    <cellStyle name="Normal 5 2 3 2 3 2" xfId="6815"/>
    <cellStyle name="Normal 5 2 3 2 4" xfId="6816"/>
    <cellStyle name="Normal 5 2 3 2 4 2" xfId="6817"/>
    <cellStyle name="Normal 5 2 3 2 5" xfId="6818"/>
    <cellStyle name="Normal 5 2 3 2 5 2" xfId="6819"/>
    <cellStyle name="Normal 5 2 3 2 6" xfId="6820"/>
    <cellStyle name="Normal 5 2 3 3" xfId="6821"/>
    <cellStyle name="Normal 5 2 3 3 2" xfId="6822"/>
    <cellStyle name="Normal 5 2 3 3 2 2" xfId="6823"/>
    <cellStyle name="Normal 5 2 3 3 3" xfId="6824"/>
    <cellStyle name="Normal 5 2 3 3 3 2" xfId="6825"/>
    <cellStyle name="Normal 5 2 3 3 4" xfId="6826"/>
    <cellStyle name="Normal 5 2 3 3 4 2" xfId="6827"/>
    <cellStyle name="Normal 5 2 3 3 5" xfId="6828"/>
    <cellStyle name="Normal 5 2 3 4" xfId="6829"/>
    <cellStyle name="Normal 5 2 3 4 2" xfId="6830"/>
    <cellStyle name="Normal 5 2 3 5" xfId="6831"/>
    <cellStyle name="Normal 5 2 3 5 2" xfId="6832"/>
    <cellStyle name="Normal 5 2 3 6" xfId="6833"/>
    <cellStyle name="Normal 5 2 3 6 2" xfId="6834"/>
    <cellStyle name="Normal 5 2 3 7" xfId="6835"/>
    <cellStyle name="Normal 5 2 4" xfId="6836"/>
    <cellStyle name="Normal 5 2 4 2" xfId="6837"/>
    <cellStyle name="Normal 5 2 4 2 2" xfId="6838"/>
    <cellStyle name="Normal 5 2 4 2 2 2" xfId="6839"/>
    <cellStyle name="Normal 5 2 4 2 3" xfId="6840"/>
    <cellStyle name="Normal 5 2 4 2 3 2" xfId="6841"/>
    <cellStyle name="Normal 5 2 4 2 4" xfId="6842"/>
    <cellStyle name="Normal 5 2 4 2 4 2" xfId="6843"/>
    <cellStyle name="Normal 5 2 4 2 5" xfId="6844"/>
    <cellStyle name="Normal 5 2 4 3" xfId="6845"/>
    <cellStyle name="Normal 5 2 4 3 2" xfId="6846"/>
    <cellStyle name="Normal 5 2 4 4" xfId="6847"/>
    <cellStyle name="Normal 5 2 4 4 2" xfId="6848"/>
    <cellStyle name="Normal 5 2 4 5" xfId="6849"/>
    <cellStyle name="Normal 5 2 4 5 2" xfId="6850"/>
    <cellStyle name="Normal 5 2 4 6" xfId="6851"/>
    <cellStyle name="Normal 5 2 5" xfId="6852"/>
    <cellStyle name="Normal 5 2 5 2" xfId="6853"/>
    <cellStyle name="Normal 5 2 5 2 2" xfId="6854"/>
    <cellStyle name="Normal 5 2 5 2 2 2" xfId="6855"/>
    <cellStyle name="Normal 5 2 5 2 3" xfId="6856"/>
    <cellStyle name="Normal 5 2 5 2 3 2" xfId="6857"/>
    <cellStyle name="Normal 5 2 5 2 4" xfId="6858"/>
    <cellStyle name="Normal 5 2 5 2 4 2" xfId="6859"/>
    <cellStyle name="Normal 5 2 5 2 5" xfId="6860"/>
    <cellStyle name="Normal 5 2 5 3" xfId="6861"/>
    <cellStyle name="Normal 5 2 5 3 2" xfId="6862"/>
    <cellStyle name="Normal 5 2 5 4" xfId="6863"/>
    <cellStyle name="Normal 5 2 5 4 2" xfId="6864"/>
    <cellStyle name="Normal 5 2 5 5" xfId="6865"/>
    <cellStyle name="Normal 5 2 5 5 2" xfId="6866"/>
    <cellStyle name="Normal 5 2 5 6" xfId="6867"/>
    <cellStyle name="Normal 5 2 6" xfId="6868"/>
    <cellStyle name="Normal 5 2 6 2" xfId="6869"/>
    <cellStyle name="Normal 5 2 6 2 2" xfId="6870"/>
    <cellStyle name="Normal 5 2 6 3" xfId="6871"/>
    <cellStyle name="Normal 5 2 6 3 2" xfId="6872"/>
    <cellStyle name="Normal 5 2 6 4" xfId="6873"/>
    <cellStyle name="Normal 5 2 6 4 2" xfId="6874"/>
    <cellStyle name="Normal 5 2 6 5" xfId="6875"/>
    <cellStyle name="Normal 5 2 7" xfId="6876"/>
    <cellStyle name="Normal 5 2 7 2" xfId="6877"/>
    <cellStyle name="Normal 5 2 8" xfId="6878"/>
    <cellStyle name="Normal 5 2 8 2" xfId="6879"/>
    <cellStyle name="Normal 5 2 9" xfId="6880"/>
    <cellStyle name="Normal 5 2 9 2" xfId="6881"/>
    <cellStyle name="Normal 5 20" xfId="6882"/>
    <cellStyle name="Normal 5 20 2" xfId="6883"/>
    <cellStyle name="Normal 5 21" xfId="6884"/>
    <cellStyle name="Normal 5 21 2" xfId="6885"/>
    <cellStyle name="Normal 5 22" xfId="6886"/>
    <cellStyle name="Normal 5 22 2" xfId="6887"/>
    <cellStyle name="Normal 5 23" xfId="6888"/>
    <cellStyle name="Normal 5 24" xfId="6889"/>
    <cellStyle name="Normal 5 25" xfId="6890"/>
    <cellStyle name="Normal 5 26" xfId="6891"/>
    <cellStyle name="Normal 5 27" xfId="6892"/>
    <cellStyle name="Normal 5 3" xfId="927"/>
    <cellStyle name="Normal 5 3 2" xfId="6893"/>
    <cellStyle name="Normal 5 3 2 2" xfId="6894"/>
    <cellStyle name="Normal 5 3 2 2 2" xfId="6895"/>
    <cellStyle name="Normal 5 3 2 2 2 2" xfId="6896"/>
    <cellStyle name="Normal 5 3 2 2 2 2 2" xfId="6897"/>
    <cellStyle name="Normal 5 3 2 2 2 2 2 2" xfId="6898"/>
    <cellStyle name="Normal 5 3 2 2 2 2 3" xfId="6899"/>
    <cellStyle name="Normal 5 3 2 2 2 2 3 2" xfId="6900"/>
    <cellStyle name="Normal 5 3 2 2 2 2 4" xfId="6901"/>
    <cellStyle name="Normal 5 3 2 2 2 2 4 2" xfId="6902"/>
    <cellStyle name="Normal 5 3 2 2 2 2 5" xfId="6903"/>
    <cellStyle name="Normal 5 3 2 2 2 3" xfId="6904"/>
    <cellStyle name="Normal 5 3 2 2 2 3 2" xfId="6905"/>
    <cellStyle name="Normal 5 3 2 2 2 4" xfId="6906"/>
    <cellStyle name="Normal 5 3 2 2 2 4 2" xfId="6907"/>
    <cellStyle name="Normal 5 3 2 2 2 5" xfId="6908"/>
    <cellStyle name="Normal 5 3 2 2 2 5 2" xfId="6909"/>
    <cellStyle name="Normal 5 3 2 2 2 6" xfId="6910"/>
    <cellStyle name="Normal 5 3 2 2 3" xfId="6911"/>
    <cellStyle name="Normal 5 3 2 2 3 2" xfId="6912"/>
    <cellStyle name="Normal 5 3 2 2 3 2 2" xfId="6913"/>
    <cellStyle name="Normal 5 3 2 2 3 3" xfId="6914"/>
    <cellStyle name="Normal 5 3 2 2 3 3 2" xfId="6915"/>
    <cellStyle name="Normal 5 3 2 2 3 4" xfId="6916"/>
    <cellStyle name="Normal 5 3 2 2 3 4 2" xfId="6917"/>
    <cellStyle name="Normal 5 3 2 2 3 5" xfId="6918"/>
    <cellStyle name="Normal 5 3 2 2 4" xfId="6919"/>
    <cellStyle name="Normal 5 3 2 2 4 2" xfId="6920"/>
    <cellStyle name="Normal 5 3 2 2 5" xfId="6921"/>
    <cellStyle name="Normal 5 3 2 2 5 2" xfId="6922"/>
    <cellStyle name="Normal 5 3 2 2 6" xfId="6923"/>
    <cellStyle name="Normal 5 3 2 2 6 2" xfId="6924"/>
    <cellStyle name="Normal 5 3 2 2 7" xfId="6925"/>
    <cellStyle name="Normal 5 3 2 3" xfId="6926"/>
    <cellStyle name="Normal 5 3 2 3 2" xfId="6927"/>
    <cellStyle name="Normal 5 3 2 3 2 2" xfId="6928"/>
    <cellStyle name="Normal 5 3 2 3 2 2 2" xfId="6929"/>
    <cellStyle name="Normal 5 3 2 3 2 3" xfId="6930"/>
    <cellStyle name="Normal 5 3 2 3 2 3 2" xfId="6931"/>
    <cellStyle name="Normal 5 3 2 3 2 4" xfId="6932"/>
    <cellStyle name="Normal 5 3 2 3 2 4 2" xfId="6933"/>
    <cellStyle name="Normal 5 3 2 3 2 5" xfId="6934"/>
    <cellStyle name="Normal 5 3 2 3 3" xfId="6935"/>
    <cellStyle name="Normal 5 3 2 3 3 2" xfId="6936"/>
    <cellStyle name="Normal 5 3 2 3 4" xfId="6937"/>
    <cellStyle name="Normal 5 3 2 3 4 2" xfId="6938"/>
    <cellStyle name="Normal 5 3 2 3 5" xfId="6939"/>
    <cellStyle name="Normal 5 3 2 3 5 2" xfId="6940"/>
    <cellStyle name="Normal 5 3 2 3 6" xfId="6941"/>
    <cellStyle name="Normal 5 3 2 4" xfId="6942"/>
    <cellStyle name="Normal 5 3 2 4 2" xfId="6943"/>
    <cellStyle name="Normal 5 3 2 4 2 2" xfId="6944"/>
    <cellStyle name="Normal 5 3 2 4 3" xfId="6945"/>
    <cellStyle name="Normal 5 3 2 4 3 2" xfId="6946"/>
    <cellStyle name="Normal 5 3 2 4 4" xfId="6947"/>
    <cellStyle name="Normal 5 3 2 4 4 2" xfId="6948"/>
    <cellStyle name="Normal 5 3 2 4 5" xfId="6949"/>
    <cellStyle name="Normal 5 3 2 5" xfId="6950"/>
    <cellStyle name="Normal 5 3 2 5 2" xfId="6951"/>
    <cellStyle name="Normal 5 3 2 6" xfId="6952"/>
    <cellStyle name="Normal 5 3 2 6 2" xfId="6953"/>
    <cellStyle name="Normal 5 3 2 7" xfId="6954"/>
    <cellStyle name="Normal 5 3 2 7 2" xfId="6955"/>
    <cellStyle name="Normal 5 3 2 8" xfId="6956"/>
    <cellStyle name="Normal 5 3 3" xfId="6957"/>
    <cellStyle name="Normal 5 3 3 2" xfId="6958"/>
    <cellStyle name="Normal 5 3 3 2 2" xfId="6959"/>
    <cellStyle name="Normal 5 3 3 2 2 2" xfId="6960"/>
    <cellStyle name="Normal 5 3 3 2 2 2 2" xfId="6961"/>
    <cellStyle name="Normal 5 3 3 2 2 3" xfId="6962"/>
    <cellStyle name="Normal 5 3 3 2 2 3 2" xfId="6963"/>
    <cellStyle name="Normal 5 3 3 2 2 4" xfId="6964"/>
    <cellStyle name="Normal 5 3 3 2 2 4 2" xfId="6965"/>
    <cellStyle name="Normal 5 3 3 2 2 5" xfId="6966"/>
    <cellStyle name="Normal 5 3 3 2 3" xfId="6967"/>
    <cellStyle name="Normal 5 3 3 2 3 2" xfId="6968"/>
    <cellStyle name="Normal 5 3 3 2 4" xfId="6969"/>
    <cellStyle name="Normal 5 3 3 2 4 2" xfId="6970"/>
    <cellStyle name="Normal 5 3 3 2 5" xfId="6971"/>
    <cellStyle name="Normal 5 3 3 2 5 2" xfId="6972"/>
    <cellStyle name="Normal 5 3 3 2 6" xfId="6973"/>
    <cellStyle name="Normal 5 3 3 3" xfId="6974"/>
    <cellStyle name="Normal 5 3 3 3 2" xfId="6975"/>
    <cellStyle name="Normal 5 3 3 3 2 2" xfId="6976"/>
    <cellStyle name="Normal 5 3 3 3 3" xfId="6977"/>
    <cellStyle name="Normal 5 3 3 3 3 2" xfId="6978"/>
    <cellStyle name="Normal 5 3 3 3 4" xfId="6979"/>
    <cellStyle name="Normal 5 3 3 3 4 2" xfId="6980"/>
    <cellStyle name="Normal 5 3 3 3 5" xfId="6981"/>
    <cellStyle name="Normal 5 3 3 4" xfId="6982"/>
    <cellStyle name="Normal 5 3 3 4 2" xfId="6983"/>
    <cellStyle name="Normal 5 3 3 5" xfId="6984"/>
    <cellStyle name="Normal 5 3 3 5 2" xfId="6985"/>
    <cellStyle name="Normal 5 3 3 6" xfId="6986"/>
    <cellStyle name="Normal 5 3 3 6 2" xfId="6987"/>
    <cellStyle name="Normal 5 3 3 7" xfId="6988"/>
    <cellStyle name="Normal 5 3 4" xfId="6989"/>
    <cellStyle name="Normal 5 3 4 2" xfId="6990"/>
    <cellStyle name="Normal 5 3 4 2 2" xfId="6991"/>
    <cellStyle name="Normal 5 3 4 2 2 2" xfId="6992"/>
    <cellStyle name="Normal 5 3 4 2 3" xfId="6993"/>
    <cellStyle name="Normal 5 3 4 2 3 2" xfId="6994"/>
    <cellStyle name="Normal 5 3 4 2 4" xfId="6995"/>
    <cellStyle name="Normal 5 3 4 2 4 2" xfId="6996"/>
    <cellStyle name="Normal 5 3 4 2 5" xfId="6997"/>
    <cellStyle name="Normal 5 3 4 3" xfId="6998"/>
    <cellStyle name="Normal 5 3 4 3 2" xfId="6999"/>
    <cellStyle name="Normal 5 3 4 4" xfId="7000"/>
    <cellStyle name="Normal 5 3 4 4 2" xfId="7001"/>
    <cellStyle name="Normal 5 3 4 5" xfId="7002"/>
    <cellStyle name="Normal 5 3 4 5 2" xfId="7003"/>
    <cellStyle name="Normal 5 3 4 6" xfId="7004"/>
    <cellStyle name="Normal 5 3 5" xfId="7005"/>
    <cellStyle name="Normal 5 3 5 2" xfId="7006"/>
    <cellStyle name="Normal 5 3 5 2 2" xfId="7007"/>
    <cellStyle name="Normal 5 3 5 3" xfId="7008"/>
    <cellStyle name="Normal 5 3 5 3 2" xfId="7009"/>
    <cellStyle name="Normal 5 3 5 4" xfId="7010"/>
    <cellStyle name="Normal 5 3 5 4 2" xfId="7011"/>
    <cellStyle name="Normal 5 3 5 5" xfId="7012"/>
    <cellStyle name="Normal 5 3 6" xfId="7013"/>
    <cellStyle name="Normal 5 3 6 2" xfId="7014"/>
    <cellStyle name="Normal 5 3 7" xfId="7015"/>
    <cellStyle name="Normal 5 3 7 2" xfId="7016"/>
    <cellStyle name="Normal 5 3 8" xfId="7017"/>
    <cellStyle name="Normal 5 3 8 2" xfId="7018"/>
    <cellStyle name="Normal 5 3 9" xfId="7019"/>
    <cellStyle name="Normal 5 4" xfId="928"/>
    <cellStyle name="Normal 5 4 2" xfId="7020"/>
    <cellStyle name="Normal 5 4 2 2" xfId="7021"/>
    <cellStyle name="Normal 5 4 2 2 2" xfId="7022"/>
    <cellStyle name="Normal 5 4 2 2 2 2" xfId="7023"/>
    <cellStyle name="Normal 5 4 2 2 2 2 2" xfId="7024"/>
    <cellStyle name="Normal 5 4 2 2 2 2 2 2" xfId="7025"/>
    <cellStyle name="Normal 5 4 2 2 2 2 3" xfId="7026"/>
    <cellStyle name="Normal 5 4 2 2 2 2 3 2" xfId="7027"/>
    <cellStyle name="Normal 5 4 2 2 2 2 4" xfId="7028"/>
    <cellStyle name="Normal 5 4 2 2 2 2 4 2" xfId="7029"/>
    <cellStyle name="Normal 5 4 2 2 2 2 5" xfId="7030"/>
    <cellStyle name="Normal 5 4 2 2 2 3" xfId="7031"/>
    <cellStyle name="Normal 5 4 2 2 2 3 2" xfId="7032"/>
    <cellStyle name="Normal 5 4 2 2 2 4" xfId="7033"/>
    <cellStyle name="Normal 5 4 2 2 2 4 2" xfId="7034"/>
    <cellStyle name="Normal 5 4 2 2 2 5" xfId="7035"/>
    <cellStyle name="Normal 5 4 2 2 2 5 2" xfId="7036"/>
    <cellStyle name="Normal 5 4 2 2 2 6" xfId="7037"/>
    <cellStyle name="Normal 5 4 2 2 3" xfId="7038"/>
    <cellStyle name="Normal 5 4 2 2 3 2" xfId="7039"/>
    <cellStyle name="Normal 5 4 2 2 3 2 2" xfId="7040"/>
    <cellStyle name="Normal 5 4 2 2 3 3" xfId="7041"/>
    <cellStyle name="Normal 5 4 2 2 3 3 2" xfId="7042"/>
    <cellStyle name="Normal 5 4 2 2 3 4" xfId="7043"/>
    <cellStyle name="Normal 5 4 2 2 3 4 2" xfId="7044"/>
    <cellStyle name="Normal 5 4 2 2 3 5" xfId="7045"/>
    <cellStyle name="Normal 5 4 2 2 4" xfId="7046"/>
    <cellStyle name="Normal 5 4 2 2 4 2" xfId="7047"/>
    <cellStyle name="Normal 5 4 2 2 5" xfId="7048"/>
    <cellStyle name="Normal 5 4 2 2 5 2" xfId="7049"/>
    <cellStyle name="Normal 5 4 2 2 6" xfId="7050"/>
    <cellStyle name="Normal 5 4 2 2 6 2" xfId="7051"/>
    <cellStyle name="Normal 5 4 2 2 7" xfId="7052"/>
    <cellStyle name="Normal 5 4 2 3" xfId="7053"/>
    <cellStyle name="Normal 5 4 2 3 2" xfId="7054"/>
    <cellStyle name="Normal 5 4 2 3 2 2" xfId="7055"/>
    <cellStyle name="Normal 5 4 2 3 2 2 2" xfId="7056"/>
    <cellStyle name="Normal 5 4 2 3 2 3" xfId="7057"/>
    <cellStyle name="Normal 5 4 2 3 2 3 2" xfId="7058"/>
    <cellStyle name="Normal 5 4 2 3 2 4" xfId="7059"/>
    <cellStyle name="Normal 5 4 2 3 2 4 2" xfId="7060"/>
    <cellStyle name="Normal 5 4 2 3 2 5" xfId="7061"/>
    <cellStyle name="Normal 5 4 2 3 3" xfId="7062"/>
    <cellStyle name="Normal 5 4 2 3 3 2" xfId="7063"/>
    <cellStyle name="Normal 5 4 2 3 4" xfId="7064"/>
    <cellStyle name="Normal 5 4 2 3 4 2" xfId="7065"/>
    <cellStyle name="Normal 5 4 2 3 5" xfId="7066"/>
    <cellStyle name="Normal 5 4 2 3 5 2" xfId="7067"/>
    <cellStyle name="Normal 5 4 2 3 6" xfId="7068"/>
    <cellStyle name="Normal 5 4 2 4" xfId="7069"/>
    <cellStyle name="Normal 5 4 2 4 2" xfId="7070"/>
    <cellStyle name="Normal 5 4 2 4 2 2" xfId="7071"/>
    <cellStyle name="Normal 5 4 2 4 3" xfId="7072"/>
    <cellStyle name="Normal 5 4 2 4 3 2" xfId="7073"/>
    <cellStyle name="Normal 5 4 2 4 4" xfId="7074"/>
    <cellStyle name="Normal 5 4 2 4 4 2" xfId="7075"/>
    <cellStyle name="Normal 5 4 2 4 5" xfId="7076"/>
    <cellStyle name="Normal 5 4 2 5" xfId="7077"/>
    <cellStyle name="Normal 5 4 2 5 2" xfId="7078"/>
    <cellStyle name="Normal 5 4 2 6" xfId="7079"/>
    <cellStyle name="Normal 5 4 2 6 2" xfId="7080"/>
    <cellStyle name="Normal 5 4 2 7" xfId="7081"/>
    <cellStyle name="Normal 5 4 2 7 2" xfId="7082"/>
    <cellStyle name="Normal 5 4 2 8" xfId="7083"/>
    <cellStyle name="Normal 5 4 3" xfId="7084"/>
    <cellStyle name="Normal 5 4 3 2" xfId="7085"/>
    <cellStyle name="Normal 5 4 3 2 2" xfId="7086"/>
    <cellStyle name="Normal 5 4 3 2 2 2" xfId="7087"/>
    <cellStyle name="Normal 5 4 3 2 2 2 2" xfId="7088"/>
    <cellStyle name="Normal 5 4 3 2 2 3" xfId="7089"/>
    <cellStyle name="Normal 5 4 3 2 2 3 2" xfId="7090"/>
    <cellStyle name="Normal 5 4 3 2 2 4" xfId="7091"/>
    <cellStyle name="Normal 5 4 3 2 2 4 2" xfId="7092"/>
    <cellStyle name="Normal 5 4 3 2 2 5" xfId="7093"/>
    <cellStyle name="Normal 5 4 3 2 3" xfId="7094"/>
    <cellStyle name="Normal 5 4 3 2 3 2" xfId="7095"/>
    <cellStyle name="Normal 5 4 3 2 4" xfId="7096"/>
    <cellStyle name="Normal 5 4 3 2 4 2" xfId="7097"/>
    <cellStyle name="Normal 5 4 3 2 5" xfId="7098"/>
    <cellStyle name="Normal 5 4 3 2 5 2" xfId="7099"/>
    <cellStyle name="Normal 5 4 3 2 6" xfId="7100"/>
    <cellStyle name="Normal 5 4 3 3" xfId="7101"/>
    <cellStyle name="Normal 5 4 3 3 2" xfId="7102"/>
    <cellStyle name="Normal 5 4 3 3 2 2" xfId="7103"/>
    <cellStyle name="Normal 5 4 3 3 3" xfId="7104"/>
    <cellStyle name="Normal 5 4 3 3 3 2" xfId="7105"/>
    <cellStyle name="Normal 5 4 3 3 4" xfId="7106"/>
    <cellStyle name="Normal 5 4 3 3 4 2" xfId="7107"/>
    <cellStyle name="Normal 5 4 3 3 5" xfId="7108"/>
    <cellStyle name="Normal 5 4 3 4" xfId="7109"/>
    <cellStyle name="Normal 5 4 3 4 2" xfId="7110"/>
    <cellStyle name="Normal 5 4 3 5" xfId="7111"/>
    <cellStyle name="Normal 5 4 3 5 2" xfId="7112"/>
    <cellStyle name="Normal 5 4 3 6" xfId="7113"/>
    <cellStyle name="Normal 5 4 3 6 2" xfId="7114"/>
    <cellStyle name="Normal 5 4 3 7" xfId="7115"/>
    <cellStyle name="Normal 5 4 4" xfId="7116"/>
    <cellStyle name="Normal 5 4 4 2" xfId="7117"/>
    <cellStyle name="Normal 5 4 4 2 2" xfId="7118"/>
    <cellStyle name="Normal 5 4 4 2 2 2" xfId="7119"/>
    <cellStyle name="Normal 5 4 4 2 3" xfId="7120"/>
    <cellStyle name="Normal 5 4 4 2 3 2" xfId="7121"/>
    <cellStyle name="Normal 5 4 4 2 4" xfId="7122"/>
    <cellStyle name="Normal 5 4 4 2 4 2" xfId="7123"/>
    <cellStyle name="Normal 5 4 4 2 5" xfId="7124"/>
    <cellStyle name="Normal 5 4 4 3" xfId="7125"/>
    <cellStyle name="Normal 5 4 4 3 2" xfId="7126"/>
    <cellStyle name="Normal 5 4 4 4" xfId="7127"/>
    <cellStyle name="Normal 5 4 4 4 2" xfId="7128"/>
    <cellStyle name="Normal 5 4 4 5" xfId="7129"/>
    <cellStyle name="Normal 5 4 4 5 2" xfId="7130"/>
    <cellStyle name="Normal 5 4 4 6" xfId="7131"/>
    <cellStyle name="Normal 5 4 5" xfId="7132"/>
    <cellStyle name="Normal 5 4 5 2" xfId="7133"/>
    <cellStyle name="Normal 5 4 5 2 2" xfId="7134"/>
    <cellStyle name="Normal 5 4 5 3" xfId="7135"/>
    <cellStyle name="Normal 5 4 5 3 2" xfId="7136"/>
    <cellStyle name="Normal 5 4 5 4" xfId="7137"/>
    <cellStyle name="Normal 5 4 5 4 2" xfId="7138"/>
    <cellStyle name="Normal 5 4 5 5" xfId="7139"/>
    <cellStyle name="Normal 5 4 6" xfId="7140"/>
    <cellStyle name="Normal 5 4 6 2" xfId="7141"/>
    <cellStyle name="Normal 5 4 7" xfId="7142"/>
    <cellStyle name="Normal 5 4 7 2" xfId="7143"/>
    <cellStyle name="Normal 5 4 8" xfId="7144"/>
    <cellStyle name="Normal 5 4 8 2" xfId="7145"/>
    <cellStyle name="Normal 5 4 9" xfId="7146"/>
    <cellStyle name="Normal 5 5" xfId="929"/>
    <cellStyle name="Normal 5 5 2" xfId="7147"/>
    <cellStyle name="Normal 5 5 2 2" xfId="7148"/>
    <cellStyle name="Normal 5 5 2 2 2" xfId="7149"/>
    <cellStyle name="Normal 5 5 2 2 2 2" xfId="7150"/>
    <cellStyle name="Normal 5 5 2 2 2 2 2" xfId="7151"/>
    <cellStyle name="Normal 5 5 2 2 2 2 2 2" xfId="7152"/>
    <cellStyle name="Normal 5 5 2 2 2 2 3" xfId="7153"/>
    <cellStyle name="Normal 5 5 2 2 2 2 3 2" xfId="7154"/>
    <cellStyle name="Normal 5 5 2 2 2 2 4" xfId="7155"/>
    <cellStyle name="Normal 5 5 2 2 2 2 4 2" xfId="7156"/>
    <cellStyle name="Normal 5 5 2 2 2 2 5" xfId="7157"/>
    <cellStyle name="Normal 5 5 2 2 2 3" xfId="7158"/>
    <cellStyle name="Normal 5 5 2 2 2 3 2" xfId="7159"/>
    <cellStyle name="Normal 5 5 2 2 2 4" xfId="7160"/>
    <cellStyle name="Normal 5 5 2 2 2 4 2" xfId="7161"/>
    <cellStyle name="Normal 5 5 2 2 2 5" xfId="7162"/>
    <cellStyle name="Normal 5 5 2 2 2 5 2" xfId="7163"/>
    <cellStyle name="Normal 5 5 2 2 2 6" xfId="7164"/>
    <cellStyle name="Normal 5 5 2 2 3" xfId="7165"/>
    <cellStyle name="Normal 5 5 2 2 3 2" xfId="7166"/>
    <cellStyle name="Normal 5 5 2 2 3 2 2" xfId="7167"/>
    <cellStyle name="Normal 5 5 2 2 3 3" xfId="7168"/>
    <cellStyle name="Normal 5 5 2 2 3 3 2" xfId="7169"/>
    <cellStyle name="Normal 5 5 2 2 3 4" xfId="7170"/>
    <cellStyle name="Normal 5 5 2 2 3 4 2" xfId="7171"/>
    <cellStyle name="Normal 5 5 2 2 3 5" xfId="7172"/>
    <cellStyle name="Normal 5 5 2 2 4" xfId="7173"/>
    <cellStyle name="Normal 5 5 2 2 4 2" xfId="7174"/>
    <cellStyle name="Normal 5 5 2 2 5" xfId="7175"/>
    <cellStyle name="Normal 5 5 2 2 5 2" xfId="7176"/>
    <cellStyle name="Normal 5 5 2 2 6" xfId="7177"/>
    <cellStyle name="Normal 5 5 2 2 6 2" xfId="7178"/>
    <cellStyle name="Normal 5 5 2 2 7" xfId="7179"/>
    <cellStyle name="Normal 5 5 2 3" xfId="7180"/>
    <cellStyle name="Normal 5 5 2 3 2" xfId="7181"/>
    <cellStyle name="Normal 5 5 2 3 2 2" xfId="7182"/>
    <cellStyle name="Normal 5 5 2 3 2 2 2" xfId="7183"/>
    <cellStyle name="Normal 5 5 2 3 2 3" xfId="7184"/>
    <cellStyle name="Normal 5 5 2 3 2 3 2" xfId="7185"/>
    <cellStyle name="Normal 5 5 2 3 2 4" xfId="7186"/>
    <cellStyle name="Normal 5 5 2 3 2 4 2" xfId="7187"/>
    <cellStyle name="Normal 5 5 2 3 2 5" xfId="7188"/>
    <cellStyle name="Normal 5 5 2 3 3" xfId="7189"/>
    <cellStyle name="Normal 5 5 2 3 3 2" xfId="7190"/>
    <cellStyle name="Normal 5 5 2 3 4" xfId="7191"/>
    <cellStyle name="Normal 5 5 2 3 4 2" xfId="7192"/>
    <cellStyle name="Normal 5 5 2 3 5" xfId="7193"/>
    <cellStyle name="Normal 5 5 2 3 5 2" xfId="7194"/>
    <cellStyle name="Normal 5 5 2 3 6" xfId="7195"/>
    <cellStyle name="Normal 5 5 2 4" xfId="7196"/>
    <cellStyle name="Normal 5 5 2 4 2" xfId="7197"/>
    <cellStyle name="Normal 5 5 2 4 2 2" xfId="7198"/>
    <cellStyle name="Normal 5 5 2 4 3" xfId="7199"/>
    <cellStyle name="Normal 5 5 2 4 3 2" xfId="7200"/>
    <cellStyle name="Normal 5 5 2 4 4" xfId="7201"/>
    <cellStyle name="Normal 5 5 2 4 4 2" xfId="7202"/>
    <cellStyle name="Normal 5 5 2 4 5" xfId="7203"/>
    <cellStyle name="Normal 5 5 2 5" xfId="7204"/>
    <cellStyle name="Normal 5 5 2 5 2" xfId="7205"/>
    <cellStyle name="Normal 5 5 2 6" xfId="7206"/>
    <cellStyle name="Normal 5 5 2 6 2" xfId="7207"/>
    <cellStyle name="Normal 5 5 2 7" xfId="7208"/>
    <cellStyle name="Normal 5 5 2 7 2" xfId="7209"/>
    <cellStyle name="Normal 5 5 2 8" xfId="7210"/>
    <cellStyle name="Normal 5 5 3" xfId="7211"/>
    <cellStyle name="Normal 5 5 3 2" xfId="7212"/>
    <cellStyle name="Normal 5 5 3 2 2" xfId="7213"/>
    <cellStyle name="Normal 5 5 3 2 2 2" xfId="7214"/>
    <cellStyle name="Normal 5 5 3 2 2 2 2" xfId="7215"/>
    <cellStyle name="Normal 5 5 3 2 2 3" xfId="7216"/>
    <cellStyle name="Normal 5 5 3 2 2 3 2" xfId="7217"/>
    <cellStyle name="Normal 5 5 3 2 2 4" xfId="7218"/>
    <cellStyle name="Normal 5 5 3 2 2 4 2" xfId="7219"/>
    <cellStyle name="Normal 5 5 3 2 2 5" xfId="7220"/>
    <cellStyle name="Normal 5 5 3 2 3" xfId="7221"/>
    <cellStyle name="Normal 5 5 3 2 3 2" xfId="7222"/>
    <cellStyle name="Normal 5 5 3 2 4" xfId="7223"/>
    <cellStyle name="Normal 5 5 3 2 4 2" xfId="7224"/>
    <cellStyle name="Normal 5 5 3 2 5" xfId="7225"/>
    <cellStyle name="Normal 5 5 3 2 5 2" xfId="7226"/>
    <cellStyle name="Normal 5 5 3 2 6" xfId="7227"/>
    <cellStyle name="Normal 5 5 3 3" xfId="7228"/>
    <cellStyle name="Normal 5 5 3 3 2" xfId="7229"/>
    <cellStyle name="Normal 5 5 3 3 2 2" xfId="7230"/>
    <cellStyle name="Normal 5 5 3 3 3" xfId="7231"/>
    <cellStyle name="Normal 5 5 3 3 3 2" xfId="7232"/>
    <cellStyle name="Normal 5 5 3 3 4" xfId="7233"/>
    <cellStyle name="Normal 5 5 3 3 4 2" xfId="7234"/>
    <cellStyle name="Normal 5 5 3 3 5" xfId="7235"/>
    <cellStyle name="Normal 5 5 3 4" xfId="7236"/>
    <cellStyle name="Normal 5 5 3 4 2" xfId="7237"/>
    <cellStyle name="Normal 5 5 3 5" xfId="7238"/>
    <cellStyle name="Normal 5 5 3 5 2" xfId="7239"/>
    <cellStyle name="Normal 5 5 3 6" xfId="7240"/>
    <cellStyle name="Normal 5 5 3 6 2" xfId="7241"/>
    <cellStyle name="Normal 5 5 3 7" xfId="7242"/>
    <cellStyle name="Normal 5 5 4" xfId="7243"/>
    <cellStyle name="Normal 5 5 4 2" xfId="7244"/>
    <cellStyle name="Normal 5 5 4 2 2" xfId="7245"/>
    <cellStyle name="Normal 5 5 4 2 2 2" xfId="7246"/>
    <cellStyle name="Normal 5 5 4 2 3" xfId="7247"/>
    <cellStyle name="Normal 5 5 4 2 3 2" xfId="7248"/>
    <cellStyle name="Normal 5 5 4 2 4" xfId="7249"/>
    <cellStyle name="Normal 5 5 4 2 4 2" xfId="7250"/>
    <cellStyle name="Normal 5 5 4 2 5" xfId="7251"/>
    <cellStyle name="Normal 5 5 4 3" xfId="7252"/>
    <cellStyle name="Normal 5 5 4 3 2" xfId="7253"/>
    <cellStyle name="Normal 5 5 4 4" xfId="7254"/>
    <cellStyle name="Normal 5 5 4 4 2" xfId="7255"/>
    <cellStyle name="Normal 5 5 4 5" xfId="7256"/>
    <cellStyle name="Normal 5 5 4 5 2" xfId="7257"/>
    <cellStyle name="Normal 5 5 4 6" xfId="7258"/>
    <cellStyle name="Normal 5 5 5" xfId="7259"/>
    <cellStyle name="Normal 5 5 5 2" xfId="7260"/>
    <cellStyle name="Normal 5 5 5 2 2" xfId="7261"/>
    <cellStyle name="Normal 5 5 5 3" xfId="7262"/>
    <cellStyle name="Normal 5 5 5 3 2" xfId="7263"/>
    <cellStyle name="Normal 5 5 5 4" xfId="7264"/>
    <cellStyle name="Normal 5 5 5 4 2" xfId="7265"/>
    <cellStyle name="Normal 5 5 5 5" xfId="7266"/>
    <cellStyle name="Normal 5 5 6" xfId="7267"/>
    <cellStyle name="Normal 5 5 6 2" xfId="7268"/>
    <cellStyle name="Normal 5 5 7" xfId="7269"/>
    <cellStyle name="Normal 5 5 7 2" xfId="7270"/>
    <cellStyle name="Normal 5 5 8" xfId="7271"/>
    <cellStyle name="Normal 5 5 8 2" xfId="7272"/>
    <cellStyle name="Normal 5 5 9" xfId="7273"/>
    <cellStyle name="Normal 5 6" xfId="7274"/>
    <cellStyle name="Normal 5 6 2" xfId="7275"/>
    <cellStyle name="Normal 5 6 2 2" xfId="7276"/>
    <cellStyle name="Normal 5 6 2 2 2" xfId="7277"/>
    <cellStyle name="Normal 5 6 2 2 2 2" xfId="7278"/>
    <cellStyle name="Normal 5 6 2 2 2 2 2" xfId="7279"/>
    <cellStyle name="Normal 5 6 2 2 2 3" xfId="7280"/>
    <cellStyle name="Normal 5 6 2 2 2 3 2" xfId="7281"/>
    <cellStyle name="Normal 5 6 2 2 2 4" xfId="7282"/>
    <cellStyle name="Normal 5 6 2 2 2 4 2" xfId="7283"/>
    <cellStyle name="Normal 5 6 2 2 2 5" xfId="7284"/>
    <cellStyle name="Normal 5 6 2 2 3" xfId="7285"/>
    <cellStyle name="Normal 5 6 2 2 3 2" xfId="7286"/>
    <cellStyle name="Normal 5 6 2 2 4" xfId="7287"/>
    <cellStyle name="Normal 5 6 2 2 4 2" xfId="7288"/>
    <cellStyle name="Normal 5 6 2 2 5" xfId="7289"/>
    <cellStyle name="Normal 5 6 2 2 5 2" xfId="7290"/>
    <cellStyle name="Normal 5 6 2 2 6" xfId="7291"/>
    <cellStyle name="Normal 5 6 2 3" xfId="7292"/>
    <cellStyle name="Normal 5 6 2 3 2" xfId="7293"/>
    <cellStyle name="Normal 5 6 2 3 2 2" xfId="7294"/>
    <cellStyle name="Normal 5 6 2 3 3" xfId="7295"/>
    <cellStyle name="Normal 5 6 2 3 3 2" xfId="7296"/>
    <cellStyle name="Normal 5 6 2 3 4" xfId="7297"/>
    <cellStyle name="Normal 5 6 2 3 4 2" xfId="7298"/>
    <cellStyle name="Normal 5 6 2 3 5" xfId="7299"/>
    <cellStyle name="Normal 5 6 2 4" xfId="7300"/>
    <cellStyle name="Normal 5 6 2 4 2" xfId="7301"/>
    <cellStyle name="Normal 5 6 2 5" xfId="7302"/>
    <cellStyle name="Normal 5 6 2 5 2" xfId="7303"/>
    <cellStyle name="Normal 5 6 2 6" xfId="7304"/>
    <cellStyle name="Normal 5 6 2 6 2" xfId="7305"/>
    <cellStyle name="Normal 5 6 2 7" xfId="7306"/>
    <cellStyle name="Normal 5 6 3" xfId="7307"/>
    <cellStyle name="Normal 5 6 3 2" xfId="7308"/>
    <cellStyle name="Normal 5 6 3 2 2" xfId="7309"/>
    <cellStyle name="Normal 5 6 3 2 2 2" xfId="7310"/>
    <cellStyle name="Normal 5 6 3 2 3" xfId="7311"/>
    <cellStyle name="Normal 5 6 3 2 3 2" xfId="7312"/>
    <cellStyle name="Normal 5 6 3 2 4" xfId="7313"/>
    <cellStyle name="Normal 5 6 3 2 4 2" xfId="7314"/>
    <cellStyle name="Normal 5 6 3 2 5" xfId="7315"/>
    <cellStyle name="Normal 5 6 3 3" xfId="7316"/>
    <cellStyle name="Normal 5 6 3 3 2" xfId="7317"/>
    <cellStyle name="Normal 5 6 3 4" xfId="7318"/>
    <cellStyle name="Normal 5 6 3 4 2" xfId="7319"/>
    <cellStyle name="Normal 5 6 3 5" xfId="7320"/>
    <cellStyle name="Normal 5 6 3 5 2" xfId="7321"/>
    <cellStyle name="Normal 5 6 3 6" xfId="7322"/>
    <cellStyle name="Normal 5 6 4" xfId="7323"/>
    <cellStyle name="Normal 5 6 4 2" xfId="7324"/>
    <cellStyle name="Normal 5 6 4 2 2" xfId="7325"/>
    <cellStyle name="Normal 5 6 4 3" xfId="7326"/>
    <cellStyle name="Normal 5 6 4 3 2" xfId="7327"/>
    <cellStyle name="Normal 5 6 4 4" xfId="7328"/>
    <cellStyle name="Normal 5 6 4 4 2" xfId="7329"/>
    <cellStyle name="Normal 5 6 4 5" xfId="7330"/>
    <cellStyle name="Normal 5 6 5" xfId="7331"/>
    <cellStyle name="Normal 5 6 5 2" xfId="7332"/>
    <cellStyle name="Normal 5 6 6" xfId="7333"/>
    <cellStyle name="Normal 5 6 6 2" xfId="7334"/>
    <cellStyle name="Normal 5 6 7" xfId="7335"/>
    <cellStyle name="Normal 5 6 7 2" xfId="7336"/>
    <cellStyle name="Normal 5 6 8" xfId="7337"/>
    <cellStyle name="Normal 5 7" xfId="7338"/>
    <cellStyle name="Normal 5 7 2" xfId="7339"/>
    <cellStyle name="Normal 5 7 2 2" xfId="7340"/>
    <cellStyle name="Normal 5 7 2 2 2" xfId="7341"/>
    <cellStyle name="Normal 5 7 2 2 2 2" xfId="7342"/>
    <cellStyle name="Normal 5 7 2 2 2 2 2" xfId="7343"/>
    <cellStyle name="Normal 5 7 2 2 2 3" xfId="7344"/>
    <cellStyle name="Normal 5 7 2 2 2 3 2" xfId="7345"/>
    <cellStyle name="Normal 5 7 2 2 2 4" xfId="7346"/>
    <cellStyle name="Normal 5 7 2 2 2 4 2" xfId="7347"/>
    <cellStyle name="Normal 5 7 2 2 2 5" xfId="7348"/>
    <cellStyle name="Normal 5 7 2 2 3" xfId="7349"/>
    <cellStyle name="Normal 5 7 2 2 3 2" xfId="7350"/>
    <cellStyle name="Normal 5 7 2 2 4" xfId="7351"/>
    <cellStyle name="Normal 5 7 2 2 4 2" xfId="7352"/>
    <cellStyle name="Normal 5 7 2 2 5" xfId="7353"/>
    <cellStyle name="Normal 5 7 2 2 5 2" xfId="7354"/>
    <cellStyle name="Normal 5 7 2 2 6" xfId="7355"/>
    <cellStyle name="Normal 5 7 2 3" xfId="7356"/>
    <cellStyle name="Normal 5 7 2 3 2" xfId="7357"/>
    <cellStyle name="Normal 5 7 2 3 2 2" xfId="7358"/>
    <cellStyle name="Normal 5 7 2 3 3" xfId="7359"/>
    <cellStyle name="Normal 5 7 2 3 3 2" xfId="7360"/>
    <cellStyle name="Normal 5 7 2 3 4" xfId="7361"/>
    <cellStyle name="Normal 5 7 2 3 4 2" xfId="7362"/>
    <cellStyle name="Normal 5 7 2 3 5" xfId="7363"/>
    <cellStyle name="Normal 5 7 2 4" xfId="7364"/>
    <cellStyle name="Normal 5 7 2 4 2" xfId="7365"/>
    <cellStyle name="Normal 5 7 2 5" xfId="7366"/>
    <cellStyle name="Normal 5 7 2 5 2" xfId="7367"/>
    <cellStyle name="Normal 5 7 2 6" xfId="7368"/>
    <cellStyle name="Normal 5 7 2 6 2" xfId="7369"/>
    <cellStyle name="Normal 5 7 2 7" xfId="7370"/>
    <cellStyle name="Normal 5 7 3" xfId="7371"/>
    <cellStyle name="Normal 5 7 3 2" xfId="7372"/>
    <cellStyle name="Normal 5 7 3 2 2" xfId="7373"/>
    <cellStyle name="Normal 5 7 3 2 2 2" xfId="7374"/>
    <cellStyle name="Normal 5 7 3 2 3" xfId="7375"/>
    <cellStyle name="Normal 5 7 3 2 3 2" xfId="7376"/>
    <cellStyle name="Normal 5 7 3 2 4" xfId="7377"/>
    <cellStyle name="Normal 5 7 3 2 4 2" xfId="7378"/>
    <cellStyle name="Normal 5 7 3 2 5" xfId="7379"/>
    <cellStyle name="Normal 5 7 3 3" xfId="7380"/>
    <cellStyle name="Normal 5 7 3 3 2" xfId="7381"/>
    <cellStyle name="Normal 5 7 3 4" xfId="7382"/>
    <cellStyle name="Normal 5 7 3 4 2" xfId="7383"/>
    <cellStyle name="Normal 5 7 3 5" xfId="7384"/>
    <cellStyle name="Normal 5 7 3 5 2" xfId="7385"/>
    <cellStyle name="Normal 5 7 3 6" xfId="7386"/>
    <cellStyle name="Normal 5 7 4" xfId="7387"/>
    <cellStyle name="Normal 5 7 4 2" xfId="7388"/>
    <cellStyle name="Normal 5 7 4 2 2" xfId="7389"/>
    <cellStyle name="Normal 5 7 4 3" xfId="7390"/>
    <cellStyle name="Normal 5 7 4 3 2" xfId="7391"/>
    <cellStyle name="Normal 5 7 4 4" xfId="7392"/>
    <cellStyle name="Normal 5 7 4 4 2" xfId="7393"/>
    <cellStyle name="Normal 5 7 4 5" xfId="7394"/>
    <cellStyle name="Normal 5 7 5" xfId="7395"/>
    <cellStyle name="Normal 5 7 5 2" xfId="7396"/>
    <cellStyle name="Normal 5 7 6" xfId="7397"/>
    <cellStyle name="Normal 5 7 6 2" xfId="7398"/>
    <cellStyle name="Normal 5 7 7" xfId="7399"/>
    <cellStyle name="Normal 5 7 7 2" xfId="7400"/>
    <cellStyle name="Normal 5 7 8" xfId="7401"/>
    <cellStyle name="Normal 5 8" xfId="7402"/>
    <cellStyle name="Normal 5 8 2" xfId="7403"/>
    <cellStyle name="Normal 5 8 2 2" xfId="7404"/>
    <cellStyle name="Normal 5 8 2 2 2" xfId="7405"/>
    <cellStyle name="Normal 5 8 2 2 2 2" xfId="7406"/>
    <cellStyle name="Normal 5 8 2 2 2 2 2" xfId="7407"/>
    <cellStyle name="Normal 5 8 2 2 2 3" xfId="7408"/>
    <cellStyle name="Normal 5 8 2 2 2 3 2" xfId="7409"/>
    <cellStyle name="Normal 5 8 2 2 2 4" xfId="7410"/>
    <cellStyle name="Normal 5 8 2 2 2 4 2" xfId="7411"/>
    <cellStyle name="Normal 5 8 2 2 2 5" xfId="7412"/>
    <cellStyle name="Normal 5 8 2 2 3" xfId="7413"/>
    <cellStyle name="Normal 5 8 2 2 3 2" xfId="7414"/>
    <cellStyle name="Normal 5 8 2 2 4" xfId="7415"/>
    <cellStyle name="Normal 5 8 2 2 4 2" xfId="7416"/>
    <cellStyle name="Normal 5 8 2 2 5" xfId="7417"/>
    <cellStyle name="Normal 5 8 2 2 5 2" xfId="7418"/>
    <cellStyle name="Normal 5 8 2 2 6" xfId="7419"/>
    <cellStyle name="Normal 5 8 2 3" xfId="7420"/>
    <cellStyle name="Normal 5 8 2 3 2" xfId="7421"/>
    <cellStyle name="Normal 5 8 2 3 2 2" xfId="7422"/>
    <cellStyle name="Normal 5 8 2 3 3" xfId="7423"/>
    <cellStyle name="Normal 5 8 2 3 3 2" xfId="7424"/>
    <cellStyle name="Normal 5 8 2 3 4" xfId="7425"/>
    <cellStyle name="Normal 5 8 2 3 4 2" xfId="7426"/>
    <cellStyle name="Normal 5 8 2 3 5" xfId="7427"/>
    <cellStyle name="Normal 5 8 2 4" xfId="7428"/>
    <cellStyle name="Normal 5 8 2 4 2" xfId="7429"/>
    <cellStyle name="Normal 5 8 2 5" xfId="7430"/>
    <cellStyle name="Normal 5 8 2 5 2" xfId="7431"/>
    <cellStyle name="Normal 5 8 2 6" xfId="7432"/>
    <cellStyle name="Normal 5 8 2 6 2" xfId="7433"/>
    <cellStyle name="Normal 5 8 2 7" xfId="7434"/>
    <cellStyle name="Normal 5 8 3" xfId="7435"/>
    <cellStyle name="Normal 5 8 3 2" xfId="7436"/>
    <cellStyle name="Normal 5 8 3 2 2" xfId="7437"/>
    <cellStyle name="Normal 5 8 3 2 2 2" xfId="7438"/>
    <cellStyle name="Normal 5 8 3 2 3" xfId="7439"/>
    <cellStyle name="Normal 5 8 3 2 3 2" xfId="7440"/>
    <cellStyle name="Normal 5 8 3 2 4" xfId="7441"/>
    <cellStyle name="Normal 5 8 3 2 4 2" xfId="7442"/>
    <cellStyle name="Normal 5 8 3 2 5" xfId="7443"/>
    <cellStyle name="Normal 5 8 3 3" xfId="7444"/>
    <cellStyle name="Normal 5 8 3 3 2" xfId="7445"/>
    <cellStyle name="Normal 5 8 3 4" xfId="7446"/>
    <cellStyle name="Normal 5 8 3 4 2" xfId="7447"/>
    <cellStyle name="Normal 5 8 3 5" xfId="7448"/>
    <cellStyle name="Normal 5 8 3 5 2" xfId="7449"/>
    <cellStyle name="Normal 5 8 3 6" xfId="7450"/>
    <cellStyle name="Normal 5 8 4" xfId="7451"/>
    <cellStyle name="Normal 5 8 4 2" xfId="7452"/>
    <cellStyle name="Normal 5 8 4 2 2" xfId="7453"/>
    <cellStyle name="Normal 5 8 4 3" xfId="7454"/>
    <cellStyle name="Normal 5 8 4 3 2" xfId="7455"/>
    <cellStyle name="Normal 5 8 4 4" xfId="7456"/>
    <cellStyle name="Normal 5 8 4 4 2" xfId="7457"/>
    <cellStyle name="Normal 5 8 4 5" xfId="7458"/>
    <cellStyle name="Normal 5 8 5" xfId="7459"/>
    <cellStyle name="Normal 5 8 5 2" xfId="7460"/>
    <cellStyle name="Normal 5 8 6" xfId="7461"/>
    <cellStyle name="Normal 5 8 6 2" xfId="7462"/>
    <cellStyle name="Normal 5 8 7" xfId="7463"/>
    <cellStyle name="Normal 5 8 7 2" xfId="7464"/>
    <cellStyle name="Normal 5 8 8" xfId="7465"/>
    <cellStyle name="Normal 5 9" xfId="7466"/>
    <cellStyle name="Normal 5 9 2" xfId="7467"/>
    <cellStyle name="Normal 5 9 2 2" xfId="7468"/>
    <cellStyle name="Normal 5 9 2 2 2" xfId="7469"/>
    <cellStyle name="Normal 5 9 2 2 2 2" xfId="7470"/>
    <cellStyle name="Normal 5 9 2 2 2 2 2" xfId="7471"/>
    <cellStyle name="Normal 5 9 2 2 2 3" xfId="7472"/>
    <cellStyle name="Normal 5 9 2 2 2 3 2" xfId="7473"/>
    <cellStyle name="Normal 5 9 2 2 2 4" xfId="7474"/>
    <cellStyle name="Normal 5 9 2 2 2 4 2" xfId="7475"/>
    <cellStyle name="Normal 5 9 2 2 2 5" xfId="7476"/>
    <cellStyle name="Normal 5 9 2 2 3" xfId="7477"/>
    <cellStyle name="Normal 5 9 2 2 3 2" xfId="7478"/>
    <cellStyle name="Normal 5 9 2 2 4" xfId="7479"/>
    <cellStyle name="Normal 5 9 2 2 4 2" xfId="7480"/>
    <cellStyle name="Normal 5 9 2 2 5" xfId="7481"/>
    <cellStyle name="Normal 5 9 2 2 5 2" xfId="7482"/>
    <cellStyle name="Normal 5 9 2 2 6" xfId="7483"/>
    <cellStyle name="Normal 5 9 2 3" xfId="7484"/>
    <cellStyle name="Normal 5 9 2 3 2" xfId="7485"/>
    <cellStyle name="Normal 5 9 2 3 2 2" xfId="7486"/>
    <cellStyle name="Normal 5 9 2 3 3" xfId="7487"/>
    <cellStyle name="Normal 5 9 2 3 3 2" xfId="7488"/>
    <cellStyle name="Normal 5 9 2 3 4" xfId="7489"/>
    <cellStyle name="Normal 5 9 2 3 4 2" xfId="7490"/>
    <cellStyle name="Normal 5 9 2 3 5" xfId="7491"/>
    <cellStyle name="Normal 5 9 2 4" xfId="7492"/>
    <cellStyle name="Normal 5 9 2 4 2" xfId="7493"/>
    <cellStyle name="Normal 5 9 2 5" xfId="7494"/>
    <cellStyle name="Normal 5 9 2 5 2" xfId="7495"/>
    <cellStyle name="Normal 5 9 2 6" xfId="7496"/>
    <cellStyle name="Normal 5 9 2 6 2" xfId="7497"/>
    <cellStyle name="Normal 5 9 2 7" xfId="7498"/>
    <cellStyle name="Normal 5 9 3" xfId="7499"/>
    <cellStyle name="Normal 5 9 3 2" xfId="7500"/>
    <cellStyle name="Normal 5 9 3 2 2" xfId="7501"/>
    <cellStyle name="Normal 5 9 3 2 2 2" xfId="7502"/>
    <cellStyle name="Normal 5 9 3 2 3" xfId="7503"/>
    <cellStyle name="Normal 5 9 3 2 3 2" xfId="7504"/>
    <cellStyle name="Normal 5 9 3 2 4" xfId="7505"/>
    <cellStyle name="Normal 5 9 3 2 4 2" xfId="7506"/>
    <cellStyle name="Normal 5 9 3 2 5" xfId="7507"/>
    <cellStyle name="Normal 5 9 3 3" xfId="7508"/>
    <cellStyle name="Normal 5 9 3 3 2" xfId="7509"/>
    <cellStyle name="Normal 5 9 3 4" xfId="7510"/>
    <cellStyle name="Normal 5 9 3 4 2" xfId="7511"/>
    <cellStyle name="Normal 5 9 3 5" xfId="7512"/>
    <cellStyle name="Normal 5 9 3 5 2" xfId="7513"/>
    <cellStyle name="Normal 5 9 3 6" xfId="7514"/>
    <cellStyle name="Normal 5 9 4" xfId="7515"/>
    <cellStyle name="Normal 5 9 4 2" xfId="7516"/>
    <cellStyle name="Normal 5 9 4 2 2" xfId="7517"/>
    <cellStyle name="Normal 5 9 4 3" xfId="7518"/>
    <cellStyle name="Normal 5 9 4 3 2" xfId="7519"/>
    <cellStyle name="Normal 5 9 4 4" xfId="7520"/>
    <cellStyle name="Normal 5 9 4 4 2" xfId="7521"/>
    <cellStyle name="Normal 5 9 4 5" xfId="7522"/>
    <cellStyle name="Normal 5 9 5" xfId="7523"/>
    <cellStyle name="Normal 5 9 5 2" xfId="7524"/>
    <cellStyle name="Normal 5 9 6" xfId="7525"/>
    <cellStyle name="Normal 5 9 6 2" xfId="7526"/>
    <cellStyle name="Normal 5 9 7" xfId="7527"/>
    <cellStyle name="Normal 5 9 7 2" xfId="7528"/>
    <cellStyle name="Normal 5 9 8" xfId="7529"/>
    <cellStyle name="Normal 50" xfId="930"/>
    <cellStyle name="Normal 50 2" xfId="931"/>
    <cellStyle name="Normal 51" xfId="932"/>
    <cellStyle name="Normal 51 2" xfId="933"/>
    <cellStyle name="Normal 52" xfId="934"/>
    <cellStyle name="Normal 52 2" xfId="935"/>
    <cellStyle name="Normal 53" xfId="936"/>
    <cellStyle name="Normal 53 2" xfId="937"/>
    <cellStyle name="Normal 54" xfId="938"/>
    <cellStyle name="Normal 54 2" xfId="939"/>
    <cellStyle name="Normal 55" xfId="940"/>
    <cellStyle name="Normal 55 2" xfId="941"/>
    <cellStyle name="Normal 56" xfId="942"/>
    <cellStyle name="Normal 56 2" xfId="943"/>
    <cellStyle name="Normal 57" xfId="944"/>
    <cellStyle name="Normal 57 2" xfId="945"/>
    <cellStyle name="Normal 58" xfId="946"/>
    <cellStyle name="Normal 58 2" xfId="947"/>
    <cellStyle name="Normal 59" xfId="948"/>
    <cellStyle name="Normal 59 2" xfId="949"/>
    <cellStyle name="Normal 6" xfId="950"/>
    <cellStyle name="Normal 6 2" xfId="951"/>
    <cellStyle name="Normal 6 2 2" xfId="952"/>
    <cellStyle name="Normal 6 2 3" xfId="953"/>
    <cellStyle name="Normal 6 3" xfId="954"/>
    <cellStyle name="Normal 6 3 2" xfId="955"/>
    <cellStyle name="Normal 6 4" xfId="956"/>
    <cellStyle name="Normal 6 5" xfId="957"/>
    <cellStyle name="Normal 60" xfId="958"/>
    <cellStyle name="Normal 60 2" xfId="959"/>
    <cellStyle name="Normal 61" xfId="960"/>
    <cellStyle name="Normal 61 2" xfId="961"/>
    <cellStyle name="Normal 62" xfId="962"/>
    <cellStyle name="Normal 62 2" xfId="963"/>
    <cellStyle name="Normal 63" xfId="964"/>
    <cellStyle name="Normal 63 2" xfId="965"/>
    <cellStyle name="Normal 64" xfId="966"/>
    <cellStyle name="Normal 64 2" xfId="967"/>
    <cellStyle name="Normal 65" xfId="968"/>
    <cellStyle name="Normal 65 2" xfId="969"/>
    <cellStyle name="Normal 66" xfId="970"/>
    <cellStyle name="Normal 66 2" xfId="971"/>
    <cellStyle name="Normal 67" xfId="972"/>
    <cellStyle name="Normal 67 2" xfId="973"/>
    <cellStyle name="Normal 68" xfId="974"/>
    <cellStyle name="Normal 68 2" xfId="975"/>
    <cellStyle name="Normal 69" xfId="976"/>
    <cellStyle name="Normal 69 2" xfId="977"/>
    <cellStyle name="Normal 7" xfId="978"/>
    <cellStyle name="Normal 7 2" xfId="979"/>
    <cellStyle name="Normal 7 2 2" xfId="980"/>
    <cellStyle name="Normal 7 3" xfId="981"/>
    <cellStyle name="Normal 7 4" xfId="982"/>
    <cellStyle name="Normal 7 5" xfId="983"/>
    <cellStyle name="Normal 7 6" xfId="984"/>
    <cellStyle name="Normal 7 7" xfId="985"/>
    <cellStyle name="Normal 7 8" xfId="986"/>
    <cellStyle name="Normal 7 9" xfId="987"/>
    <cellStyle name="Normal 70" xfId="988"/>
    <cellStyle name="Normal 70 2" xfId="989"/>
    <cellStyle name="Normal 71" xfId="990"/>
    <cellStyle name="Normal 71 2" xfId="991"/>
    <cellStyle name="Normal 72" xfId="992"/>
    <cellStyle name="Normal 72 2" xfId="993"/>
    <cellStyle name="Normal 73" xfId="994"/>
    <cellStyle name="Normal 73 2" xfId="995"/>
    <cellStyle name="Normal 74" xfId="996"/>
    <cellStyle name="Normal 74 2" xfId="997"/>
    <cellStyle name="Normal 75" xfId="998"/>
    <cellStyle name="Normal 75 2" xfId="999"/>
    <cellStyle name="Normal 76" xfId="1000"/>
    <cellStyle name="Normal 76 2" xfId="1001"/>
    <cellStyle name="Normal 77" xfId="1002"/>
    <cellStyle name="Normal 77 2" xfId="1003"/>
    <cellStyle name="Normal 78" xfId="1004"/>
    <cellStyle name="Normal 78 2" xfId="1005"/>
    <cellStyle name="Normal 79" xfId="1006"/>
    <cellStyle name="Normal 79 2" xfId="1007"/>
    <cellStyle name="Normal 8" xfId="1008"/>
    <cellStyle name="Normal 8 2" xfId="1009"/>
    <cellStyle name="Normal 8 2 2" xfId="1010"/>
    <cellStyle name="Normal 8 3" xfId="1011"/>
    <cellStyle name="Normal 80" xfId="1012"/>
    <cellStyle name="Normal 80 2" xfId="1013"/>
    <cellStyle name="Normal 81" xfId="1014"/>
    <cellStyle name="Normal 81 2" xfId="1015"/>
    <cellStyle name="Normal 82" xfId="1016"/>
    <cellStyle name="Normal 82 2" xfId="1017"/>
    <cellStyle name="Normal 83" xfId="1018"/>
    <cellStyle name="Normal 83 2" xfId="1019"/>
    <cellStyle name="Normal 84" xfId="1020"/>
    <cellStyle name="Normal 84 2" xfId="1021"/>
    <cellStyle name="Normal 85" xfId="1022"/>
    <cellStyle name="Normal 85 2" xfId="1023"/>
    <cellStyle name="Normal 86" xfId="1024"/>
    <cellStyle name="Normal 86 2" xfId="1025"/>
    <cellStyle name="Normal 87" xfId="1026"/>
    <cellStyle name="Normal 87 2" xfId="1027"/>
    <cellStyle name="Normal 88" xfId="1028"/>
    <cellStyle name="Normal 88 2" xfId="1029"/>
    <cellStyle name="Normal 89" xfId="1030"/>
    <cellStyle name="Normal 89 2" xfId="1031"/>
    <cellStyle name="Normal 9" xfId="1032"/>
    <cellStyle name="Normal 9 2" xfId="1033"/>
    <cellStyle name="Normal 9 3" xfId="1034"/>
    <cellStyle name="Normal 9 4" xfId="1035"/>
    <cellStyle name="Normal 9 5" xfId="1036"/>
    <cellStyle name="Normal 9 6" xfId="1037"/>
    <cellStyle name="Normal 90" xfId="1038"/>
    <cellStyle name="Normal 90 2" xfId="1039"/>
    <cellStyle name="Normal 91" xfId="1040"/>
    <cellStyle name="Normal 91 2" xfId="1041"/>
    <cellStyle name="Normal 92" xfId="1042"/>
    <cellStyle name="Normal 92 2" xfId="1043"/>
    <cellStyle name="Normal 93" xfId="1044"/>
    <cellStyle name="Normal 93 2" xfId="1045"/>
    <cellStyle name="Normal 94" xfId="1046"/>
    <cellStyle name="Normal 94 2" xfId="1047"/>
    <cellStyle name="Normal 95" xfId="1048"/>
    <cellStyle name="Normal 95 2" xfId="1049"/>
    <cellStyle name="Normal 96" xfId="1050"/>
    <cellStyle name="Normal 96 2" xfId="1051"/>
    <cellStyle name="Normal 97" xfId="1052"/>
    <cellStyle name="Normal 97 2" xfId="1053"/>
    <cellStyle name="Normal 98" xfId="1054"/>
    <cellStyle name="Normal 98 2" xfId="1055"/>
    <cellStyle name="Normal 99" xfId="1056"/>
    <cellStyle name="Normal 99 2" xfId="1057"/>
    <cellStyle name="Note 2" xfId="38"/>
    <cellStyle name="Note 2 2" xfId="1058"/>
    <cellStyle name="Note 2 2 2" xfId="1059"/>
    <cellStyle name="Note 2 2 3" xfId="1060"/>
    <cellStyle name="Note 2 2 4" xfId="1061"/>
    <cellStyle name="Note 2 2 5" xfId="1062"/>
    <cellStyle name="Note 2 3" xfId="1063"/>
    <cellStyle name="Note 2 3 2" xfId="1064"/>
    <cellStyle name="Note 2 3 3" xfId="1065"/>
    <cellStyle name="Note 2 4" xfId="1066"/>
    <cellStyle name="Note 2 4 2" xfId="1067"/>
    <cellStyle name="Note 2 5" xfId="1068"/>
    <cellStyle name="Note 2 5 2" xfId="1069"/>
    <cellStyle name="Note 2 6" xfId="7532"/>
    <cellStyle name="Note 3" xfId="1070"/>
    <cellStyle name="Note 3 2" xfId="1071"/>
    <cellStyle name="Note 3 3" xfId="1072"/>
    <cellStyle name="Note 4" xfId="1073"/>
    <cellStyle name="Note 4 2" xfId="1074"/>
    <cellStyle name="Output 2" xfId="39"/>
    <cellStyle name="Output 2 2" xfId="1075"/>
    <cellStyle name="Percent 2" xfId="51"/>
    <cellStyle name="Percent 2 2" xfId="1077"/>
    <cellStyle name="Percent 2 3" xfId="1078"/>
    <cellStyle name="Percent 2 4" xfId="1076"/>
    <cellStyle name="Percent 3" xfId="1079"/>
    <cellStyle name="Percent 4" xfId="7530"/>
    <cellStyle name="Sheet Title" xfId="1080"/>
    <cellStyle name="Table Header" xfId="1081"/>
    <cellStyle name="Title 2" xfId="40"/>
    <cellStyle name="Title 2 2" xfId="1082"/>
    <cellStyle name="Title 2 3" xfId="1083"/>
    <cellStyle name="Top Rule" xfId="1084"/>
    <cellStyle name="Total 2" xfId="41"/>
    <cellStyle name="Total 2 2" xfId="1085"/>
    <cellStyle name="Total 2 3" xfId="1086"/>
    <cellStyle name="TotalHighlight" xfId="1087"/>
    <cellStyle name="Warning Text 2" xfId="42"/>
    <cellStyle name="Warning Text 2 2" xfId="1088"/>
    <cellStyle name="Warning Text 2 2 2" xfId="1089"/>
    <cellStyle name="Warning Text 2 3" xfId="1090"/>
    <cellStyle name="Warning Text 2 3 2" xfId="1091"/>
    <cellStyle name="Warning Text 2 4" xfId="1092"/>
    <cellStyle name="Warning Text 3" xfId="1093"/>
    <cellStyle name="Warning Text 3 2" xfId="1094"/>
    <cellStyle name="Warning Text 3 2 2" xfId="1095"/>
    <cellStyle name="Warning Text 3 3" xfId="1096"/>
    <cellStyle name="Warning Text 4" xfId="1097"/>
    <cellStyle name="Warning Text 4 2" xfId="1098"/>
  </cellStyles>
  <dxfs count="3">
    <dxf>
      <font>
        <b/>
        <i val="0"/>
        <color theme="3"/>
      </font>
      <fill>
        <patternFill>
          <bgColor theme="0" tint="-4.9989318521683403E-2"/>
        </patternFill>
      </fill>
      <border diagonalUp="0" diagonalDown="0">
        <left/>
        <right/>
        <top/>
        <bottom style="thick">
          <color theme="7"/>
        </bottom>
        <vertical/>
        <horizontal/>
      </border>
    </dxf>
    <dxf>
      <font>
        <color theme="0"/>
      </font>
      <fill>
        <patternFill>
          <bgColor theme="3" tint="0.59996337778862885"/>
        </patternFill>
      </fill>
      <border diagonalUp="0" diagonalDown="0">
        <left/>
        <right/>
        <top/>
        <bottom/>
        <vertical/>
        <horizontal/>
      </border>
    </dxf>
    <dxf>
      <border>
        <vertical style="thin">
          <color theme="3" tint="0.79998168889431442"/>
        </vertical>
      </border>
    </dxf>
  </dxfs>
  <tableStyles count="1" defaultTableStyle="TableStyleMedium2" defaultPivotStyle="PivotStyleLight16">
    <tableStyle name="Bing Portfolio" pivot="0" count="3">
      <tableStyleElement type="wholeTable" dxfId="2"/>
      <tableStyleElement type="headerRow" dxfId="1"/>
      <tableStyleElement type="total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T1320"/>
  <sheetViews>
    <sheetView tabSelected="1" zoomScale="80" zoomScaleNormal="80" workbookViewId="0">
      <pane ySplit="1" topLeftCell="A28" activePane="bottomLeft" state="frozen"/>
      <selection pane="bottomLeft" activeCell="H29" sqref="H29"/>
    </sheetView>
  </sheetViews>
  <sheetFormatPr defaultColWidth="9.140625" defaultRowHeight="12.75" x14ac:dyDescent="0.2"/>
  <cols>
    <col min="1" max="1" width="3.7109375" style="12" customWidth="1"/>
    <col min="2" max="2" width="8" style="12" hidden="1" customWidth="1"/>
    <col min="3" max="3" width="16.28515625" style="12" hidden="1" customWidth="1"/>
    <col min="4" max="4" width="10.42578125" style="12" customWidth="1"/>
    <col min="5" max="5" width="18" style="12" customWidth="1"/>
    <col min="6" max="6" width="28.28515625" style="12" hidden="1" customWidth="1"/>
    <col min="7" max="7" width="74.5703125" style="12" customWidth="1"/>
    <col min="8" max="8" width="71.28515625" style="12" customWidth="1"/>
    <col min="9" max="9" width="16.140625" style="12" customWidth="1"/>
    <col min="10" max="10" width="24.42578125" style="13" hidden="1" customWidth="1"/>
    <col min="11" max="11" width="22.42578125" style="14" hidden="1" customWidth="1"/>
    <col min="12" max="12" width="21.7109375" style="15" customWidth="1"/>
    <col min="13" max="13" width="10.5703125" style="15" hidden="1" customWidth="1"/>
    <col min="14" max="14" width="17.140625" style="15" hidden="1" customWidth="1"/>
    <col min="15" max="15" width="10.7109375" style="15" hidden="1" customWidth="1"/>
    <col min="16" max="16" width="16.140625" style="15" hidden="1" customWidth="1"/>
    <col min="17" max="17" width="50.7109375" style="12" customWidth="1"/>
    <col min="18" max="16384" width="9.140625" style="12"/>
  </cols>
  <sheetData>
    <row r="1" spans="1:20" s="14" customFormat="1" ht="69" customHeight="1" x14ac:dyDescent="0.25">
      <c r="A1" s="17" t="s">
        <v>3</v>
      </c>
      <c r="B1" s="17" t="s">
        <v>4</v>
      </c>
      <c r="C1" s="17" t="s">
        <v>13</v>
      </c>
      <c r="D1" s="17" t="s">
        <v>5</v>
      </c>
      <c r="E1" s="17" t="s">
        <v>1</v>
      </c>
      <c r="F1" s="17" t="s">
        <v>64</v>
      </c>
      <c r="G1" s="17" t="s">
        <v>0</v>
      </c>
      <c r="H1" s="17" t="s">
        <v>6</v>
      </c>
      <c r="I1" s="17" t="s">
        <v>7</v>
      </c>
      <c r="J1" s="17" t="s">
        <v>57</v>
      </c>
      <c r="K1" s="17" t="s">
        <v>36</v>
      </c>
      <c r="L1" s="17" t="s">
        <v>8</v>
      </c>
      <c r="M1" s="17" t="s">
        <v>9</v>
      </c>
      <c r="N1" s="17" t="s">
        <v>10</v>
      </c>
      <c r="O1" s="17" t="s">
        <v>11</v>
      </c>
      <c r="P1" s="17" t="s">
        <v>12</v>
      </c>
      <c r="Q1" s="17" t="s">
        <v>194</v>
      </c>
    </row>
    <row r="2" spans="1:20" s="68" customFormat="1" ht="244.5" customHeight="1" x14ac:dyDescent="0.2">
      <c r="A2" s="60">
        <v>1</v>
      </c>
      <c r="B2" s="58">
        <v>55475</v>
      </c>
      <c r="C2" s="58" t="s">
        <v>146</v>
      </c>
      <c r="D2" s="59" t="s">
        <v>23</v>
      </c>
      <c r="E2" s="60" t="s">
        <v>20</v>
      </c>
      <c r="F2" s="60" t="s">
        <v>70</v>
      </c>
      <c r="G2" s="62" t="s">
        <v>94</v>
      </c>
      <c r="H2" s="62" t="s">
        <v>156</v>
      </c>
      <c r="I2" s="61" t="s">
        <v>124</v>
      </c>
      <c r="J2" s="63" t="s">
        <v>73</v>
      </c>
      <c r="K2" s="67" t="s">
        <v>142</v>
      </c>
      <c r="L2" s="81">
        <v>42643</v>
      </c>
      <c r="M2" s="81">
        <v>42856</v>
      </c>
      <c r="N2" s="81">
        <v>43250</v>
      </c>
      <c r="O2" s="6">
        <v>42643</v>
      </c>
      <c r="P2" s="6" t="s">
        <v>14</v>
      </c>
      <c r="Q2" s="89" t="s">
        <v>196</v>
      </c>
      <c r="R2" s="82"/>
      <c r="S2" s="82"/>
      <c r="T2" s="82"/>
    </row>
    <row r="3" spans="1:20" s="68" customFormat="1" ht="408.75" hidden="1" customHeight="1" x14ac:dyDescent="0.2">
      <c r="A3" s="60">
        <v>2</v>
      </c>
      <c r="B3" s="67">
        <v>60028</v>
      </c>
      <c r="C3" s="79" t="s">
        <v>174</v>
      </c>
      <c r="D3" s="59" t="s">
        <v>23</v>
      </c>
      <c r="E3" s="60" t="s">
        <v>20</v>
      </c>
      <c r="F3" s="60" t="s">
        <v>62</v>
      </c>
      <c r="G3" s="80" t="s">
        <v>175</v>
      </c>
      <c r="H3" s="80" t="s">
        <v>151</v>
      </c>
      <c r="I3" s="61" t="s">
        <v>123</v>
      </c>
      <c r="J3" s="63" t="s">
        <v>73</v>
      </c>
      <c r="K3" s="67" t="s">
        <v>142</v>
      </c>
      <c r="L3" s="6">
        <v>42643</v>
      </c>
      <c r="M3" s="6">
        <v>42858</v>
      </c>
      <c r="N3" s="81">
        <v>43250</v>
      </c>
      <c r="O3" s="6" t="s">
        <v>14</v>
      </c>
      <c r="P3" s="6" t="s">
        <v>14</v>
      </c>
    </row>
    <row r="4" spans="1:20" s="68" customFormat="1" ht="408.75" customHeight="1" x14ac:dyDescent="0.2">
      <c r="A4" s="69">
        <v>3</v>
      </c>
      <c r="B4" s="67">
        <v>55476</v>
      </c>
      <c r="C4" s="67" t="s">
        <v>74</v>
      </c>
      <c r="D4" s="67" t="s">
        <v>23</v>
      </c>
      <c r="E4" s="60" t="s">
        <v>20</v>
      </c>
      <c r="F4" s="60" t="s">
        <v>62</v>
      </c>
      <c r="G4" s="83" t="s">
        <v>150</v>
      </c>
      <c r="H4" s="83" t="s">
        <v>172</v>
      </c>
      <c r="I4" s="67" t="s">
        <v>149</v>
      </c>
      <c r="J4" s="70" t="s">
        <v>73</v>
      </c>
      <c r="K4" s="67" t="s">
        <v>142</v>
      </c>
      <c r="L4" s="81">
        <v>42369</v>
      </c>
      <c r="M4" s="81">
        <v>42490</v>
      </c>
      <c r="N4" s="81">
        <v>43008</v>
      </c>
      <c r="O4" s="81" t="s">
        <v>14</v>
      </c>
      <c r="P4" s="81" t="s">
        <v>14</v>
      </c>
      <c r="Q4" s="89" t="s">
        <v>197</v>
      </c>
    </row>
    <row r="5" spans="1:20" s="68" customFormat="1" ht="252" customHeight="1" x14ac:dyDescent="0.2">
      <c r="A5" s="60">
        <v>4</v>
      </c>
      <c r="B5" s="67"/>
      <c r="C5" s="79" t="s">
        <v>119</v>
      </c>
      <c r="D5" s="60" t="s">
        <v>23</v>
      </c>
      <c r="E5" s="58" t="s">
        <v>24</v>
      </c>
      <c r="F5" s="58" t="s">
        <v>63</v>
      </c>
      <c r="G5" s="83" t="s">
        <v>178</v>
      </c>
      <c r="H5" s="88" t="s">
        <v>187</v>
      </c>
      <c r="I5" s="61" t="s">
        <v>125</v>
      </c>
      <c r="J5" s="63" t="s">
        <v>73</v>
      </c>
      <c r="K5" s="67" t="s">
        <v>142</v>
      </c>
      <c r="L5" s="6">
        <v>43008</v>
      </c>
      <c r="M5" s="6">
        <v>42858</v>
      </c>
      <c r="N5" s="6">
        <v>43008</v>
      </c>
      <c r="O5" s="6" t="s">
        <v>14</v>
      </c>
      <c r="P5" s="6" t="s">
        <v>14</v>
      </c>
      <c r="Q5" s="89" t="s">
        <v>198</v>
      </c>
    </row>
    <row r="6" spans="1:20" s="68" customFormat="1" ht="356.25" customHeight="1" x14ac:dyDescent="0.2">
      <c r="A6" s="69">
        <v>5</v>
      </c>
      <c r="B6" s="69"/>
      <c r="C6" s="67" t="s">
        <v>147</v>
      </c>
      <c r="D6" s="69" t="s">
        <v>17</v>
      </c>
      <c r="E6" s="65" t="s">
        <v>24</v>
      </c>
      <c r="F6" s="65" t="s">
        <v>63</v>
      </c>
      <c r="G6" s="66" t="s">
        <v>106</v>
      </c>
      <c r="H6" s="66" t="s">
        <v>136</v>
      </c>
      <c r="I6" s="67" t="s">
        <v>107</v>
      </c>
      <c r="J6" s="70" t="s">
        <v>148</v>
      </c>
      <c r="K6" s="67" t="s">
        <v>142</v>
      </c>
      <c r="L6" s="6">
        <v>43251</v>
      </c>
      <c r="M6" s="6">
        <v>42858</v>
      </c>
      <c r="N6" s="6">
        <v>43251</v>
      </c>
      <c r="O6" s="6" t="s">
        <v>14</v>
      </c>
      <c r="P6" s="6" t="s">
        <v>14</v>
      </c>
      <c r="Q6" s="89" t="s">
        <v>199</v>
      </c>
    </row>
    <row r="7" spans="1:20" s="68" customFormat="1" ht="409.5" customHeight="1" x14ac:dyDescent="0.2">
      <c r="A7" s="60">
        <v>6</v>
      </c>
      <c r="B7" s="67"/>
      <c r="C7" s="79" t="s">
        <v>86</v>
      </c>
      <c r="D7" s="60" t="s">
        <v>17</v>
      </c>
      <c r="E7" s="58" t="s">
        <v>24</v>
      </c>
      <c r="F7" s="58" t="s">
        <v>63</v>
      </c>
      <c r="G7" s="83" t="s">
        <v>135</v>
      </c>
      <c r="H7" s="84" t="s">
        <v>87</v>
      </c>
      <c r="I7" s="61" t="s">
        <v>115</v>
      </c>
      <c r="J7" s="63" t="s">
        <v>73</v>
      </c>
      <c r="K7" s="67" t="s">
        <v>142</v>
      </c>
      <c r="L7" s="6">
        <v>43251</v>
      </c>
      <c r="M7" s="6">
        <v>42858</v>
      </c>
      <c r="N7" s="6">
        <v>43251</v>
      </c>
      <c r="O7" s="6" t="s">
        <v>14</v>
      </c>
      <c r="P7" s="6" t="s">
        <v>14</v>
      </c>
      <c r="Q7" s="89" t="s">
        <v>200</v>
      </c>
    </row>
    <row r="8" spans="1:20" s="68" customFormat="1" ht="409.5" customHeight="1" x14ac:dyDescent="0.2">
      <c r="A8" s="69">
        <v>7</v>
      </c>
      <c r="B8" s="67">
        <v>60031</v>
      </c>
      <c r="C8" s="67" t="s">
        <v>75</v>
      </c>
      <c r="D8" s="67" t="s">
        <v>17</v>
      </c>
      <c r="E8" s="58" t="s">
        <v>20</v>
      </c>
      <c r="F8" s="58" t="s">
        <v>62</v>
      </c>
      <c r="G8" s="85" t="s">
        <v>152</v>
      </c>
      <c r="H8" s="66" t="s">
        <v>109</v>
      </c>
      <c r="I8" s="67" t="s">
        <v>115</v>
      </c>
      <c r="J8" s="70">
        <v>100</v>
      </c>
      <c r="K8" s="67" t="s">
        <v>142</v>
      </c>
      <c r="L8" s="81">
        <v>42855</v>
      </c>
      <c r="M8" s="81">
        <v>42858</v>
      </c>
      <c r="N8" s="81">
        <v>43250</v>
      </c>
      <c r="O8" s="81" t="s">
        <v>14</v>
      </c>
      <c r="P8" s="86" t="s">
        <v>14</v>
      </c>
      <c r="Q8" s="89" t="s">
        <v>201</v>
      </c>
    </row>
    <row r="9" spans="1:20" s="68" customFormat="1" ht="409.5" customHeight="1" x14ac:dyDescent="0.2">
      <c r="A9" s="69">
        <v>8</v>
      </c>
      <c r="B9" s="67"/>
      <c r="C9" s="65" t="s">
        <v>96</v>
      </c>
      <c r="D9" s="59" t="s">
        <v>17</v>
      </c>
      <c r="E9" s="60" t="s">
        <v>24</v>
      </c>
      <c r="F9" s="58" t="s">
        <v>63</v>
      </c>
      <c r="G9" s="80" t="s">
        <v>97</v>
      </c>
      <c r="H9" s="80" t="s">
        <v>98</v>
      </c>
      <c r="I9" s="61" t="s">
        <v>99</v>
      </c>
      <c r="J9" s="63" t="s">
        <v>73</v>
      </c>
      <c r="K9" s="67" t="s">
        <v>142</v>
      </c>
      <c r="L9" s="6">
        <v>43251</v>
      </c>
      <c r="M9" s="6">
        <v>42858</v>
      </c>
      <c r="N9" s="6">
        <v>43251</v>
      </c>
      <c r="O9" s="6" t="s">
        <v>14</v>
      </c>
      <c r="P9" s="6" t="s">
        <v>14</v>
      </c>
      <c r="Q9" s="89" t="s">
        <v>202</v>
      </c>
    </row>
    <row r="10" spans="1:20" s="68" customFormat="1" ht="342" customHeight="1" x14ac:dyDescent="0.2">
      <c r="A10" s="69">
        <v>9</v>
      </c>
      <c r="B10" s="67">
        <v>60032</v>
      </c>
      <c r="C10" s="58" t="s">
        <v>110</v>
      </c>
      <c r="D10" s="58" t="s">
        <v>17</v>
      </c>
      <c r="E10" s="58" t="s">
        <v>20</v>
      </c>
      <c r="F10" s="58" t="s">
        <v>62</v>
      </c>
      <c r="G10" s="62" t="s">
        <v>153</v>
      </c>
      <c r="H10" s="62" t="s">
        <v>188</v>
      </c>
      <c r="I10" s="58" t="s">
        <v>125</v>
      </c>
      <c r="J10" s="70">
        <v>100</v>
      </c>
      <c r="K10" s="67" t="s">
        <v>142</v>
      </c>
      <c r="L10" s="81">
        <v>42855</v>
      </c>
      <c r="M10" s="81">
        <v>42858</v>
      </c>
      <c r="N10" s="81">
        <v>43250</v>
      </c>
      <c r="O10" s="81" t="s">
        <v>14</v>
      </c>
      <c r="P10" s="86" t="s">
        <v>14</v>
      </c>
      <c r="Q10" s="89" t="s">
        <v>201</v>
      </c>
    </row>
    <row r="11" spans="1:20" s="68" customFormat="1" ht="186" hidden="1" customHeight="1" x14ac:dyDescent="0.2">
      <c r="A11" s="60">
        <v>10</v>
      </c>
      <c r="B11" s="67"/>
      <c r="C11" s="67" t="s">
        <v>103</v>
      </c>
      <c r="D11" s="67" t="s">
        <v>17</v>
      </c>
      <c r="E11" s="58" t="s">
        <v>24</v>
      </c>
      <c r="F11" s="58" t="s">
        <v>63</v>
      </c>
      <c r="G11" s="66" t="s">
        <v>154</v>
      </c>
      <c r="H11" s="66" t="s">
        <v>155</v>
      </c>
      <c r="I11" s="67" t="s">
        <v>101</v>
      </c>
      <c r="J11" s="70" t="s">
        <v>148</v>
      </c>
      <c r="K11" s="67" t="s">
        <v>142</v>
      </c>
      <c r="L11" s="6">
        <v>43251</v>
      </c>
      <c r="M11" s="6">
        <v>42858</v>
      </c>
      <c r="N11" s="6">
        <v>43251</v>
      </c>
      <c r="O11" s="6" t="s">
        <v>14</v>
      </c>
      <c r="P11" s="6" t="s">
        <v>14</v>
      </c>
      <c r="Q11" s="81"/>
    </row>
    <row r="12" spans="1:20" s="68" customFormat="1" ht="257.25" customHeight="1" x14ac:dyDescent="0.2">
      <c r="A12" s="69">
        <v>11</v>
      </c>
      <c r="B12" s="69">
        <v>57959</v>
      </c>
      <c r="C12" s="67" t="s">
        <v>93</v>
      </c>
      <c r="D12" s="69" t="s">
        <v>17</v>
      </c>
      <c r="E12" s="65" t="s">
        <v>20</v>
      </c>
      <c r="F12" s="65" t="s">
        <v>63</v>
      </c>
      <c r="G12" s="66" t="s">
        <v>189</v>
      </c>
      <c r="H12" s="66" t="s">
        <v>186</v>
      </c>
      <c r="I12" s="67" t="s">
        <v>129</v>
      </c>
      <c r="J12" s="70">
        <v>100</v>
      </c>
      <c r="K12" s="67" t="s">
        <v>142</v>
      </c>
      <c r="L12" s="73">
        <v>42643</v>
      </c>
      <c r="M12" s="73">
        <v>42795</v>
      </c>
      <c r="N12" s="73">
        <v>43250</v>
      </c>
      <c r="O12" s="73">
        <v>42795</v>
      </c>
      <c r="P12" s="67" t="s">
        <v>14</v>
      </c>
      <c r="Q12" s="89" t="s">
        <v>203</v>
      </c>
    </row>
    <row r="13" spans="1:20" s="68" customFormat="1" ht="186" hidden="1" customHeight="1" x14ac:dyDescent="0.2">
      <c r="A13" s="60">
        <v>12</v>
      </c>
      <c r="B13" s="67"/>
      <c r="C13" s="67" t="s">
        <v>159</v>
      </c>
      <c r="D13" s="67" t="s">
        <v>17</v>
      </c>
      <c r="E13" s="58" t="s">
        <v>24</v>
      </c>
      <c r="F13" s="58" t="s">
        <v>63</v>
      </c>
      <c r="G13" s="66" t="s">
        <v>160</v>
      </c>
      <c r="H13" s="66" t="s">
        <v>168</v>
      </c>
      <c r="I13" s="67" t="s">
        <v>102</v>
      </c>
      <c r="J13" s="70" t="s">
        <v>148</v>
      </c>
      <c r="K13" s="67" t="s">
        <v>142</v>
      </c>
      <c r="L13" s="81">
        <v>43008</v>
      </c>
      <c r="M13" s="81">
        <v>42856</v>
      </c>
      <c r="N13" s="81">
        <v>43008</v>
      </c>
      <c r="O13" s="81" t="s">
        <v>14</v>
      </c>
      <c r="P13" s="81" t="s">
        <v>14</v>
      </c>
      <c r="Q13" s="81"/>
    </row>
    <row r="14" spans="1:20" s="68" customFormat="1" ht="203.25" customHeight="1" x14ac:dyDescent="0.2">
      <c r="A14" s="69">
        <v>13</v>
      </c>
      <c r="B14" s="67">
        <v>57953</v>
      </c>
      <c r="C14" s="67" t="s">
        <v>91</v>
      </c>
      <c r="D14" s="67" t="s">
        <v>17</v>
      </c>
      <c r="E14" s="58" t="s">
        <v>20</v>
      </c>
      <c r="F14" s="58" t="s">
        <v>70</v>
      </c>
      <c r="G14" s="85" t="s">
        <v>111</v>
      </c>
      <c r="H14" s="66" t="s">
        <v>190</v>
      </c>
      <c r="I14" s="61" t="s">
        <v>124</v>
      </c>
      <c r="J14" s="70" t="s">
        <v>148</v>
      </c>
      <c r="K14" s="67" t="s">
        <v>142</v>
      </c>
      <c r="L14" s="81">
        <v>42643</v>
      </c>
      <c r="M14" s="6">
        <v>42858</v>
      </c>
      <c r="N14" s="6">
        <v>43251</v>
      </c>
      <c r="O14" s="6" t="s">
        <v>14</v>
      </c>
      <c r="P14" s="86" t="s">
        <v>14</v>
      </c>
      <c r="Q14" s="89" t="s">
        <v>204</v>
      </c>
    </row>
    <row r="15" spans="1:20" s="68" customFormat="1" ht="198" customHeight="1" x14ac:dyDescent="0.2">
      <c r="A15" s="69">
        <v>14</v>
      </c>
      <c r="B15" s="67">
        <v>60037</v>
      </c>
      <c r="C15" s="65" t="s">
        <v>95</v>
      </c>
      <c r="D15" s="59" t="s">
        <v>17</v>
      </c>
      <c r="E15" s="60" t="s">
        <v>20</v>
      </c>
      <c r="F15" s="58" t="s">
        <v>62</v>
      </c>
      <c r="G15" s="80" t="s">
        <v>157</v>
      </c>
      <c r="H15" s="80" t="s">
        <v>158</v>
      </c>
      <c r="I15" s="61" t="s">
        <v>100</v>
      </c>
      <c r="J15" s="63" t="s">
        <v>73</v>
      </c>
      <c r="K15" s="67" t="s">
        <v>142</v>
      </c>
      <c r="L15" s="6">
        <v>42855</v>
      </c>
      <c r="M15" s="6">
        <v>42858</v>
      </c>
      <c r="N15" s="6">
        <v>43251</v>
      </c>
      <c r="O15" s="6" t="s">
        <v>14</v>
      </c>
      <c r="P15" s="6" t="s">
        <v>14</v>
      </c>
      <c r="Q15" s="89" t="s">
        <v>205</v>
      </c>
    </row>
    <row r="16" spans="1:20" s="68" customFormat="1" ht="198" customHeight="1" x14ac:dyDescent="0.2">
      <c r="A16" s="60">
        <v>15</v>
      </c>
      <c r="B16" s="58"/>
      <c r="C16" s="58" t="s">
        <v>104</v>
      </c>
      <c r="D16" s="59" t="s">
        <v>17</v>
      </c>
      <c r="E16" s="60" t="s">
        <v>24</v>
      </c>
      <c r="F16" s="60" t="s">
        <v>63</v>
      </c>
      <c r="G16" s="62" t="s">
        <v>132</v>
      </c>
      <c r="H16" s="62" t="s">
        <v>105</v>
      </c>
      <c r="I16" s="61" t="s">
        <v>99</v>
      </c>
      <c r="J16" s="63" t="s">
        <v>73</v>
      </c>
      <c r="K16" s="67" t="s">
        <v>142</v>
      </c>
      <c r="L16" s="6">
        <v>43251</v>
      </c>
      <c r="M16" s="6">
        <v>42858</v>
      </c>
      <c r="N16" s="6">
        <v>43251</v>
      </c>
      <c r="O16" s="6" t="s">
        <v>14</v>
      </c>
      <c r="P16" s="6" t="s">
        <v>14</v>
      </c>
      <c r="Q16" s="89" t="s">
        <v>206</v>
      </c>
    </row>
    <row r="17" spans="1:17" s="68" customFormat="1" ht="246" hidden="1" customHeight="1" x14ac:dyDescent="0.2">
      <c r="A17" s="69">
        <v>16</v>
      </c>
      <c r="B17" s="67"/>
      <c r="C17" s="65" t="s">
        <v>133</v>
      </c>
      <c r="D17" s="59" t="s">
        <v>17</v>
      </c>
      <c r="E17" s="60" t="s">
        <v>24</v>
      </c>
      <c r="F17" s="58" t="s">
        <v>63</v>
      </c>
      <c r="G17" s="80" t="s">
        <v>134</v>
      </c>
      <c r="H17" s="80" t="s">
        <v>161</v>
      </c>
      <c r="I17" s="61" t="s">
        <v>101</v>
      </c>
      <c r="J17" s="63" t="s">
        <v>73</v>
      </c>
      <c r="K17" s="67" t="s">
        <v>142</v>
      </c>
      <c r="L17" s="6">
        <v>43251</v>
      </c>
      <c r="M17" s="6">
        <v>42858</v>
      </c>
      <c r="N17" s="6">
        <v>43251</v>
      </c>
      <c r="O17" s="6" t="s">
        <v>14</v>
      </c>
      <c r="P17" s="6" t="s">
        <v>14</v>
      </c>
      <c r="Q17" s="81"/>
    </row>
    <row r="18" spans="1:17" s="68" customFormat="1" ht="246" hidden="1" customHeight="1" x14ac:dyDescent="0.2">
      <c r="A18" s="69">
        <v>17</v>
      </c>
      <c r="B18" s="67">
        <v>60038</v>
      </c>
      <c r="C18" s="67" t="s">
        <v>77</v>
      </c>
      <c r="D18" s="67" t="s">
        <v>17</v>
      </c>
      <c r="E18" s="60" t="s">
        <v>25</v>
      </c>
      <c r="F18" s="58" t="s">
        <v>63</v>
      </c>
      <c r="G18" s="80" t="s">
        <v>85</v>
      </c>
      <c r="H18" s="66" t="s">
        <v>167</v>
      </c>
      <c r="I18" s="61" t="s">
        <v>124</v>
      </c>
      <c r="J18" s="63" t="s">
        <v>73</v>
      </c>
      <c r="K18" s="67" t="s">
        <v>142</v>
      </c>
      <c r="L18" s="81">
        <v>42855</v>
      </c>
      <c r="M18" s="81">
        <v>42490</v>
      </c>
      <c r="N18" s="81">
        <v>42855</v>
      </c>
      <c r="O18" s="81">
        <v>42826</v>
      </c>
      <c r="P18" s="81">
        <v>42858</v>
      </c>
      <c r="Q18" s="89" t="s">
        <v>195</v>
      </c>
    </row>
    <row r="19" spans="1:17" s="68" customFormat="1" ht="246" customHeight="1" x14ac:dyDescent="0.2">
      <c r="A19" s="69">
        <v>18</v>
      </c>
      <c r="B19" s="69"/>
      <c r="C19" s="67" t="s">
        <v>191</v>
      </c>
      <c r="D19" s="69" t="s">
        <v>2</v>
      </c>
      <c r="E19" s="65" t="s">
        <v>24</v>
      </c>
      <c r="F19" s="65" t="s">
        <v>63</v>
      </c>
      <c r="G19" s="66" t="s">
        <v>192</v>
      </c>
      <c r="H19" s="66" t="s">
        <v>193</v>
      </c>
      <c r="I19" s="67" t="s">
        <v>131</v>
      </c>
      <c r="J19" s="70" t="s">
        <v>73</v>
      </c>
      <c r="K19" s="71" t="s">
        <v>142</v>
      </c>
      <c r="L19" s="6">
        <v>43251</v>
      </c>
      <c r="M19" s="6">
        <v>42858</v>
      </c>
      <c r="N19" s="6">
        <v>43251</v>
      </c>
      <c r="O19" s="6" t="s">
        <v>14</v>
      </c>
      <c r="P19" s="6" t="s">
        <v>14</v>
      </c>
      <c r="Q19" s="89" t="s">
        <v>207</v>
      </c>
    </row>
    <row r="20" spans="1:17" s="68" customFormat="1" ht="311.25" hidden="1" customHeight="1" x14ac:dyDescent="0.2">
      <c r="A20" s="60">
        <v>19</v>
      </c>
      <c r="B20" s="67">
        <v>57956</v>
      </c>
      <c r="C20" s="67" t="s">
        <v>78</v>
      </c>
      <c r="D20" s="59" t="s">
        <v>2</v>
      </c>
      <c r="E20" s="58" t="s">
        <v>26</v>
      </c>
      <c r="F20" s="58" t="s">
        <v>63</v>
      </c>
      <c r="G20" s="66" t="s">
        <v>112</v>
      </c>
      <c r="H20" s="66" t="s">
        <v>166</v>
      </c>
      <c r="I20" s="67" t="s">
        <v>89</v>
      </c>
      <c r="J20" s="70">
        <v>0</v>
      </c>
      <c r="K20" s="71" t="s">
        <v>79</v>
      </c>
      <c r="L20" s="81">
        <v>42643</v>
      </c>
      <c r="M20" s="81">
        <v>42490</v>
      </c>
      <c r="N20" s="81">
        <v>42643</v>
      </c>
      <c r="O20" s="81">
        <v>42858</v>
      </c>
      <c r="P20" s="81" t="s">
        <v>14</v>
      </c>
      <c r="Q20" s="81"/>
    </row>
    <row r="21" spans="1:17" s="68" customFormat="1" ht="311.25" hidden="1" customHeight="1" x14ac:dyDescent="0.2">
      <c r="A21" s="60">
        <v>20</v>
      </c>
      <c r="B21" s="67"/>
      <c r="C21" s="67" t="s">
        <v>78</v>
      </c>
      <c r="D21" s="59" t="s">
        <v>2</v>
      </c>
      <c r="E21" s="58" t="s">
        <v>24</v>
      </c>
      <c r="F21" s="58" t="s">
        <v>63</v>
      </c>
      <c r="G21" s="66" t="s">
        <v>113</v>
      </c>
      <c r="H21" s="66" t="s">
        <v>173</v>
      </c>
      <c r="I21" s="61" t="s">
        <v>137</v>
      </c>
      <c r="J21" s="63" t="s">
        <v>73</v>
      </c>
      <c r="K21" s="67" t="s">
        <v>142</v>
      </c>
      <c r="L21" s="6">
        <v>43251</v>
      </c>
      <c r="M21" s="6">
        <v>42858</v>
      </c>
      <c r="N21" s="6">
        <v>43251</v>
      </c>
      <c r="O21" s="6">
        <v>43223</v>
      </c>
      <c r="P21" s="6" t="s">
        <v>14</v>
      </c>
      <c r="Q21" s="81"/>
    </row>
    <row r="22" spans="1:17" s="68" customFormat="1" ht="311.25" customHeight="1" x14ac:dyDescent="0.2">
      <c r="A22" s="60">
        <v>21</v>
      </c>
      <c r="B22" s="67">
        <v>55478</v>
      </c>
      <c r="C22" s="67" t="s">
        <v>33</v>
      </c>
      <c r="D22" s="67" t="s">
        <v>2</v>
      </c>
      <c r="E22" s="58" t="s">
        <v>20</v>
      </c>
      <c r="F22" s="58" t="s">
        <v>62</v>
      </c>
      <c r="G22" s="66" t="s">
        <v>114</v>
      </c>
      <c r="H22" s="66" t="s">
        <v>165</v>
      </c>
      <c r="I22" s="67" t="s">
        <v>125</v>
      </c>
      <c r="J22" s="63" t="s">
        <v>73</v>
      </c>
      <c r="K22" s="67" t="s">
        <v>142</v>
      </c>
      <c r="L22" s="81">
        <v>42643</v>
      </c>
      <c r="M22" s="81">
        <v>42856</v>
      </c>
      <c r="N22" s="81">
        <v>43250</v>
      </c>
      <c r="O22" s="81" t="s">
        <v>14</v>
      </c>
      <c r="P22" s="81" t="s">
        <v>14</v>
      </c>
      <c r="Q22" s="89" t="s">
        <v>208</v>
      </c>
    </row>
    <row r="23" spans="1:17" s="68" customFormat="1" ht="409.5" hidden="1" customHeight="1" x14ac:dyDescent="0.2">
      <c r="A23" s="60">
        <v>22</v>
      </c>
      <c r="B23" s="67">
        <v>57955</v>
      </c>
      <c r="C23" s="67" t="s">
        <v>92</v>
      </c>
      <c r="D23" s="67" t="s">
        <v>2</v>
      </c>
      <c r="E23" s="58" t="s">
        <v>19</v>
      </c>
      <c r="F23" s="58" t="s">
        <v>63</v>
      </c>
      <c r="G23" s="66" t="s">
        <v>162</v>
      </c>
      <c r="H23" s="66" t="s">
        <v>163</v>
      </c>
      <c r="I23" s="67" t="s">
        <v>122</v>
      </c>
      <c r="J23" s="70">
        <v>0</v>
      </c>
      <c r="K23" s="71" t="s">
        <v>138</v>
      </c>
      <c r="L23" s="81">
        <v>42643</v>
      </c>
      <c r="M23" s="81">
        <v>42856</v>
      </c>
      <c r="N23" s="81">
        <v>43250</v>
      </c>
      <c r="O23" s="81" t="s">
        <v>138</v>
      </c>
      <c r="P23" s="81" t="s">
        <v>138</v>
      </c>
      <c r="Q23" s="89"/>
    </row>
    <row r="24" spans="1:17" s="68" customFormat="1" ht="409.5" hidden="1" customHeight="1" x14ac:dyDescent="0.2">
      <c r="A24" s="60">
        <v>23</v>
      </c>
      <c r="B24" s="67">
        <v>57957</v>
      </c>
      <c r="C24" s="79" t="s">
        <v>145</v>
      </c>
      <c r="D24" s="60" t="s">
        <v>2</v>
      </c>
      <c r="E24" s="58" t="s">
        <v>25</v>
      </c>
      <c r="F24" s="58" t="s">
        <v>63</v>
      </c>
      <c r="G24" s="83" t="s">
        <v>180</v>
      </c>
      <c r="H24" s="84" t="s">
        <v>185</v>
      </c>
      <c r="I24" s="67" t="s">
        <v>122</v>
      </c>
      <c r="J24" s="63" t="s">
        <v>73</v>
      </c>
      <c r="K24" s="87" t="s">
        <v>142</v>
      </c>
      <c r="L24" s="6">
        <v>42643</v>
      </c>
      <c r="M24" s="6">
        <v>42430</v>
      </c>
      <c r="N24" s="6">
        <v>42643</v>
      </c>
      <c r="O24" s="6">
        <v>42858</v>
      </c>
      <c r="P24" s="6">
        <v>42858</v>
      </c>
      <c r="Q24" s="89" t="s">
        <v>195</v>
      </c>
    </row>
    <row r="25" spans="1:17" s="68" customFormat="1" ht="263.25" hidden="1" customHeight="1" x14ac:dyDescent="0.2">
      <c r="A25" s="60">
        <v>24</v>
      </c>
      <c r="B25" s="67">
        <v>60039</v>
      </c>
      <c r="C25" s="79" t="s">
        <v>80</v>
      </c>
      <c r="D25" s="60" t="s">
        <v>2</v>
      </c>
      <c r="E25" s="65" t="s">
        <v>25</v>
      </c>
      <c r="F25" s="58" t="s">
        <v>63</v>
      </c>
      <c r="G25" s="83" t="s">
        <v>116</v>
      </c>
      <c r="H25" s="84" t="s">
        <v>181</v>
      </c>
      <c r="I25" s="67" t="s">
        <v>122</v>
      </c>
      <c r="J25" s="63" t="s">
        <v>73</v>
      </c>
      <c r="K25" s="87" t="s">
        <v>142</v>
      </c>
      <c r="L25" s="6">
        <v>42855</v>
      </c>
      <c r="M25" s="6">
        <v>42490</v>
      </c>
      <c r="N25" s="6">
        <v>42855</v>
      </c>
      <c r="O25" s="6">
        <v>42795</v>
      </c>
      <c r="P25" s="6">
        <v>43223</v>
      </c>
      <c r="Q25" s="89"/>
    </row>
    <row r="26" spans="1:17" s="68" customFormat="1" ht="370.5" hidden="1" customHeight="1" x14ac:dyDescent="0.2">
      <c r="A26" s="60">
        <v>25</v>
      </c>
      <c r="B26" s="67"/>
      <c r="C26" s="79" t="s">
        <v>80</v>
      </c>
      <c r="D26" s="60" t="s">
        <v>2</v>
      </c>
      <c r="E26" s="65" t="s">
        <v>24</v>
      </c>
      <c r="F26" s="58" t="s">
        <v>63</v>
      </c>
      <c r="G26" s="83" t="s">
        <v>117</v>
      </c>
      <c r="H26" s="84" t="s">
        <v>118</v>
      </c>
      <c r="I26" s="61" t="s">
        <v>101</v>
      </c>
      <c r="J26" s="70" t="s">
        <v>76</v>
      </c>
      <c r="K26" s="71" t="s">
        <v>142</v>
      </c>
      <c r="L26" s="6">
        <v>43251</v>
      </c>
      <c r="M26" s="6">
        <v>42858</v>
      </c>
      <c r="N26" s="6">
        <v>43251</v>
      </c>
      <c r="O26" s="6" t="s">
        <v>14</v>
      </c>
      <c r="P26" s="6" t="s">
        <v>14</v>
      </c>
      <c r="Q26" s="81"/>
    </row>
    <row r="27" spans="1:17" s="72" customFormat="1" ht="252.75" hidden="1" customHeight="1" x14ac:dyDescent="0.2">
      <c r="A27" s="60">
        <v>26</v>
      </c>
      <c r="B27" s="67">
        <v>60040</v>
      </c>
      <c r="C27" s="79" t="s">
        <v>81</v>
      </c>
      <c r="D27" s="60" t="s">
        <v>2</v>
      </c>
      <c r="E27" s="58" t="s">
        <v>20</v>
      </c>
      <c r="F27" s="58" t="s">
        <v>66</v>
      </c>
      <c r="G27" s="83" t="s">
        <v>169</v>
      </c>
      <c r="H27" s="84" t="s">
        <v>171</v>
      </c>
      <c r="I27" s="61" t="s">
        <v>170</v>
      </c>
      <c r="J27" s="63">
        <v>100</v>
      </c>
      <c r="K27" s="87" t="s">
        <v>142</v>
      </c>
      <c r="L27" s="6">
        <v>42643</v>
      </c>
      <c r="M27" s="6">
        <v>42858</v>
      </c>
      <c r="N27" s="6">
        <v>43251</v>
      </c>
      <c r="O27" s="6" t="s">
        <v>14</v>
      </c>
      <c r="P27" s="6" t="s">
        <v>14</v>
      </c>
      <c r="Q27" s="81"/>
    </row>
    <row r="28" spans="1:17" s="72" customFormat="1" ht="312.75" customHeight="1" x14ac:dyDescent="0.2">
      <c r="A28" s="60">
        <v>27</v>
      </c>
      <c r="B28" s="67">
        <v>60041</v>
      </c>
      <c r="C28" s="79" t="s">
        <v>37</v>
      </c>
      <c r="D28" s="60" t="s">
        <v>2</v>
      </c>
      <c r="E28" s="58" t="s">
        <v>20</v>
      </c>
      <c r="F28" s="58" t="s">
        <v>69</v>
      </c>
      <c r="G28" s="83" t="s">
        <v>120</v>
      </c>
      <c r="H28" s="84" t="s">
        <v>121</v>
      </c>
      <c r="I28" s="67" t="s">
        <v>126</v>
      </c>
      <c r="J28" s="70" t="s">
        <v>76</v>
      </c>
      <c r="K28" s="71" t="s">
        <v>142</v>
      </c>
      <c r="L28" s="6">
        <v>42643</v>
      </c>
      <c r="M28" s="6">
        <v>42826</v>
      </c>
      <c r="N28" s="6">
        <v>43251</v>
      </c>
      <c r="O28" s="6">
        <v>42826</v>
      </c>
      <c r="P28" s="6" t="s">
        <v>14</v>
      </c>
      <c r="Q28" s="89" t="s">
        <v>209</v>
      </c>
    </row>
    <row r="29" spans="1:17" s="72" customFormat="1" ht="234.75" customHeight="1" x14ac:dyDescent="0.2">
      <c r="A29" s="69">
        <v>28</v>
      </c>
      <c r="B29" s="69">
        <v>57958</v>
      </c>
      <c r="C29" s="67" t="s">
        <v>144</v>
      </c>
      <c r="D29" s="69" t="s">
        <v>2</v>
      </c>
      <c r="E29" s="65" t="s">
        <v>20</v>
      </c>
      <c r="F29" s="65" t="s">
        <v>62</v>
      </c>
      <c r="G29" s="66" t="s">
        <v>140</v>
      </c>
      <c r="H29" s="66" t="s">
        <v>139</v>
      </c>
      <c r="I29" s="67" t="s">
        <v>127</v>
      </c>
      <c r="J29" s="70" t="s">
        <v>73</v>
      </c>
      <c r="K29" s="67" t="s">
        <v>142</v>
      </c>
      <c r="L29" s="73">
        <v>42643</v>
      </c>
      <c r="M29" s="73">
        <v>42858</v>
      </c>
      <c r="N29" s="73">
        <v>43250</v>
      </c>
      <c r="O29" s="73" t="s">
        <v>14</v>
      </c>
      <c r="P29" s="67" t="s">
        <v>14</v>
      </c>
      <c r="Q29" s="89" t="s">
        <v>210</v>
      </c>
    </row>
    <row r="30" spans="1:17" s="72" customFormat="1" ht="182.25" hidden="1" customHeight="1" x14ac:dyDescent="0.2">
      <c r="A30" s="69">
        <v>29</v>
      </c>
      <c r="B30" s="69">
        <v>55479</v>
      </c>
      <c r="C30" s="58" t="s">
        <v>82</v>
      </c>
      <c r="D30" s="59" t="s">
        <v>2</v>
      </c>
      <c r="E30" s="58" t="s">
        <v>25</v>
      </c>
      <c r="F30" s="58" t="s">
        <v>63</v>
      </c>
      <c r="G30" s="62" t="s">
        <v>108</v>
      </c>
      <c r="H30" s="62" t="s">
        <v>182</v>
      </c>
      <c r="I30" s="61" t="s">
        <v>115</v>
      </c>
      <c r="J30" s="70">
        <v>500</v>
      </c>
      <c r="K30" s="71" t="s">
        <v>143</v>
      </c>
      <c r="L30" s="6">
        <v>42643</v>
      </c>
      <c r="M30" s="81">
        <v>42460</v>
      </c>
      <c r="N30" s="81">
        <v>42643</v>
      </c>
      <c r="O30" s="81">
        <v>42460</v>
      </c>
      <c r="P30" s="6">
        <v>43223</v>
      </c>
      <c r="Q30" s="89"/>
    </row>
    <row r="31" spans="1:17" s="72" customFormat="1" ht="300" hidden="1" customHeight="1" x14ac:dyDescent="0.2">
      <c r="A31" s="69">
        <v>30</v>
      </c>
      <c r="B31" s="69">
        <v>60042</v>
      </c>
      <c r="C31" s="67" t="s">
        <v>29</v>
      </c>
      <c r="D31" s="69" t="s">
        <v>2</v>
      </c>
      <c r="E31" s="65" t="s">
        <v>25</v>
      </c>
      <c r="F31" s="65" t="s">
        <v>63</v>
      </c>
      <c r="G31" s="66" t="s">
        <v>88</v>
      </c>
      <c r="H31" s="66" t="s">
        <v>183</v>
      </c>
      <c r="I31" s="67" t="s">
        <v>128</v>
      </c>
      <c r="J31" s="70" t="s">
        <v>73</v>
      </c>
      <c r="K31" s="67" t="s">
        <v>142</v>
      </c>
      <c r="L31" s="73">
        <v>42643</v>
      </c>
      <c r="M31" s="73">
        <v>42490</v>
      </c>
      <c r="N31" s="73">
        <v>42643</v>
      </c>
      <c r="O31" s="73">
        <v>42644</v>
      </c>
      <c r="P31" s="73">
        <v>42855</v>
      </c>
      <c r="Q31" s="89"/>
    </row>
    <row r="32" spans="1:17" s="72" customFormat="1" ht="237" hidden="1" customHeight="1" x14ac:dyDescent="0.2">
      <c r="A32" s="69">
        <v>31</v>
      </c>
      <c r="B32" s="69">
        <v>60043</v>
      </c>
      <c r="C32" s="67" t="s">
        <v>83</v>
      </c>
      <c r="D32" s="69" t="s">
        <v>2</v>
      </c>
      <c r="E32" s="65" t="s">
        <v>25</v>
      </c>
      <c r="F32" s="58" t="s">
        <v>63</v>
      </c>
      <c r="G32" s="66" t="s">
        <v>141</v>
      </c>
      <c r="H32" s="66" t="s">
        <v>184</v>
      </c>
      <c r="I32" s="67" t="s">
        <v>115</v>
      </c>
      <c r="J32" s="70" t="s">
        <v>148</v>
      </c>
      <c r="K32" s="67" t="s">
        <v>142</v>
      </c>
      <c r="L32" s="73">
        <v>42855</v>
      </c>
      <c r="M32" s="73">
        <v>42856</v>
      </c>
      <c r="N32" s="73">
        <v>42855</v>
      </c>
      <c r="O32" s="73">
        <v>42767</v>
      </c>
      <c r="P32" s="73">
        <v>42767</v>
      </c>
      <c r="Q32" s="89"/>
    </row>
    <row r="33" spans="1:17" s="69" customFormat="1" ht="245.25" hidden="1" customHeight="1" x14ac:dyDescent="0.25">
      <c r="A33" s="69">
        <v>32</v>
      </c>
      <c r="B33" s="69">
        <v>60044</v>
      </c>
      <c r="C33" s="67" t="s">
        <v>176</v>
      </c>
      <c r="D33" s="69" t="s">
        <v>2</v>
      </c>
      <c r="E33" s="69" t="s">
        <v>19</v>
      </c>
      <c r="F33" s="58" t="s">
        <v>63</v>
      </c>
      <c r="G33" s="66" t="s">
        <v>179</v>
      </c>
      <c r="H33" s="66" t="s">
        <v>177</v>
      </c>
      <c r="I33" s="67" t="s">
        <v>130</v>
      </c>
      <c r="J33" s="70">
        <v>0</v>
      </c>
      <c r="K33" s="71" t="s">
        <v>138</v>
      </c>
      <c r="L33" s="6">
        <v>42855</v>
      </c>
      <c r="M33" s="6">
        <v>42461</v>
      </c>
      <c r="N33" s="6">
        <v>42855</v>
      </c>
      <c r="O33" s="73" t="s">
        <v>138</v>
      </c>
      <c r="P33" s="73" t="s">
        <v>138</v>
      </c>
      <c r="Q33" s="89"/>
    </row>
    <row r="34" spans="1:17" s="72" customFormat="1" ht="225" hidden="1" customHeight="1" x14ac:dyDescent="0.2">
      <c r="A34" s="69">
        <v>33</v>
      </c>
      <c r="B34" s="69">
        <v>55480</v>
      </c>
      <c r="C34" s="67" t="s">
        <v>84</v>
      </c>
      <c r="D34" s="69" t="s">
        <v>2</v>
      </c>
      <c r="E34" s="65" t="s">
        <v>19</v>
      </c>
      <c r="F34" s="65" t="s">
        <v>63</v>
      </c>
      <c r="G34" s="66" t="s">
        <v>90</v>
      </c>
      <c r="H34" s="66" t="s">
        <v>164</v>
      </c>
      <c r="I34" s="67" t="s">
        <v>122</v>
      </c>
      <c r="J34" s="70">
        <v>0</v>
      </c>
      <c r="K34" s="71" t="s">
        <v>138</v>
      </c>
      <c r="L34" s="73">
        <v>42643</v>
      </c>
      <c r="M34" s="73">
        <v>42490</v>
      </c>
      <c r="N34" s="73">
        <v>42643</v>
      </c>
      <c r="O34" s="73" t="s">
        <v>138</v>
      </c>
      <c r="P34" s="73" t="s">
        <v>138</v>
      </c>
      <c r="Q34" s="89"/>
    </row>
    <row r="35" spans="1:17" s="72" customFormat="1" x14ac:dyDescent="0.2">
      <c r="A35" s="76"/>
      <c r="B35" s="76"/>
      <c r="C35" s="76"/>
      <c r="D35" s="76"/>
      <c r="E35" s="76"/>
      <c r="F35" s="76"/>
      <c r="G35" s="76"/>
      <c r="H35" s="76"/>
      <c r="I35" s="76"/>
      <c r="J35" s="76"/>
      <c r="K35" s="76"/>
      <c r="L35" s="76"/>
      <c r="M35" s="73"/>
      <c r="N35" s="73"/>
      <c r="O35" s="73"/>
      <c r="P35" s="74"/>
    </row>
    <row r="36" spans="1:17" s="72" customFormat="1" x14ac:dyDescent="0.2">
      <c r="A36" s="76"/>
      <c r="B36" s="76"/>
      <c r="C36" s="76"/>
      <c r="D36" s="76"/>
      <c r="E36" s="76"/>
      <c r="F36" s="76"/>
      <c r="G36" s="76"/>
      <c r="H36" s="76"/>
      <c r="I36" s="76"/>
      <c r="J36" s="76"/>
      <c r="K36" s="76"/>
      <c r="L36" s="76"/>
      <c r="M36" s="73"/>
      <c r="N36" s="73"/>
      <c r="O36" s="73"/>
      <c r="P36" s="74"/>
    </row>
    <row r="37" spans="1:17" s="72" customFormat="1" x14ac:dyDescent="0.2">
      <c r="A37" s="76"/>
      <c r="B37" s="76"/>
      <c r="C37" s="76"/>
      <c r="D37" s="76"/>
      <c r="E37" s="76"/>
      <c r="F37" s="76"/>
      <c r="G37" s="76"/>
      <c r="H37" s="76"/>
      <c r="I37" s="76"/>
      <c r="J37" s="76"/>
      <c r="K37" s="76"/>
      <c r="L37" s="76"/>
      <c r="M37" s="73"/>
      <c r="N37" s="73"/>
      <c r="O37" s="73"/>
      <c r="P37" s="74"/>
    </row>
    <row r="38" spans="1:17" s="72" customFormat="1" x14ac:dyDescent="0.2">
      <c r="A38" s="76"/>
      <c r="B38" s="76"/>
      <c r="C38" s="76"/>
      <c r="D38" s="76"/>
      <c r="E38" s="76"/>
      <c r="F38" s="76"/>
      <c r="G38" s="76"/>
      <c r="H38" s="76"/>
      <c r="I38" s="76"/>
      <c r="J38" s="76"/>
      <c r="K38" s="76"/>
      <c r="L38" s="76"/>
      <c r="M38" s="73"/>
      <c r="N38" s="73"/>
      <c r="O38" s="73"/>
      <c r="P38" s="74"/>
    </row>
    <row r="39" spans="1:17" s="72" customFormat="1" x14ac:dyDescent="0.2">
      <c r="A39" s="76"/>
      <c r="B39" s="76"/>
      <c r="C39" s="76"/>
      <c r="D39" s="76"/>
      <c r="E39" s="76"/>
      <c r="F39" s="76"/>
      <c r="G39" s="76"/>
      <c r="H39" s="76"/>
      <c r="I39" s="76"/>
      <c r="J39" s="76"/>
      <c r="K39" s="76"/>
      <c r="L39" s="76"/>
      <c r="M39" s="73"/>
      <c r="N39" s="73"/>
      <c r="O39" s="73"/>
      <c r="P39" s="74"/>
    </row>
    <row r="40" spans="1:17" s="72" customFormat="1" x14ac:dyDescent="0.2">
      <c r="A40" s="76"/>
      <c r="B40" s="76"/>
      <c r="C40" s="76"/>
      <c r="D40" s="76"/>
      <c r="E40" s="76"/>
      <c r="F40" s="76"/>
      <c r="G40" s="76"/>
      <c r="H40" s="76"/>
      <c r="I40" s="76"/>
      <c r="J40" s="76"/>
      <c r="K40" s="76"/>
      <c r="L40" s="76"/>
      <c r="M40" s="73"/>
      <c r="N40" s="73"/>
      <c r="O40" s="73"/>
      <c r="P40" s="74"/>
    </row>
    <row r="41" spans="1:17" s="72" customFormat="1" x14ac:dyDescent="0.2">
      <c r="A41" s="76"/>
      <c r="B41" s="76"/>
      <c r="C41" s="76"/>
      <c r="D41" s="76"/>
      <c r="E41" s="76"/>
      <c r="F41" s="76"/>
      <c r="G41" s="76"/>
      <c r="H41" s="76"/>
      <c r="I41" s="76"/>
      <c r="J41" s="76"/>
      <c r="K41" s="76"/>
      <c r="L41" s="76"/>
      <c r="M41" s="73"/>
      <c r="N41" s="73"/>
      <c r="O41" s="73"/>
      <c r="P41" s="74"/>
    </row>
    <row r="42" spans="1:17" s="72" customFormat="1" x14ac:dyDescent="0.2">
      <c r="A42" s="76"/>
      <c r="B42" s="76"/>
      <c r="C42" s="76"/>
      <c r="D42" s="76"/>
      <c r="E42" s="76"/>
      <c r="F42" s="76"/>
      <c r="G42" s="76"/>
      <c r="H42" s="76"/>
      <c r="I42" s="76"/>
      <c r="J42" s="76"/>
      <c r="K42" s="76"/>
      <c r="L42" s="76"/>
      <c r="M42" s="73"/>
      <c r="N42" s="73"/>
      <c r="O42" s="73"/>
      <c r="P42" s="74"/>
    </row>
    <row r="43" spans="1:17" s="72" customFormat="1" x14ac:dyDescent="0.2">
      <c r="A43" s="76"/>
      <c r="B43" s="76"/>
      <c r="C43" s="76"/>
      <c r="D43" s="76"/>
      <c r="E43" s="76"/>
      <c r="F43" s="76"/>
      <c r="G43" s="76"/>
      <c r="H43" s="76"/>
      <c r="I43" s="76"/>
      <c r="J43" s="76"/>
      <c r="K43" s="76"/>
      <c r="L43" s="76"/>
      <c r="M43" s="73"/>
      <c r="N43" s="73"/>
      <c r="O43" s="73"/>
      <c r="P43" s="74"/>
    </row>
    <row r="44" spans="1:17" s="72" customFormat="1" x14ac:dyDescent="0.2">
      <c r="A44" s="76"/>
      <c r="B44" s="76"/>
      <c r="C44" s="76"/>
      <c r="D44" s="76"/>
      <c r="E44" s="76"/>
      <c r="F44" s="76"/>
      <c r="G44" s="76"/>
      <c r="H44" s="76"/>
      <c r="I44" s="76"/>
      <c r="J44" s="76"/>
      <c r="K44" s="76"/>
      <c r="L44" s="76"/>
      <c r="M44" s="73"/>
      <c r="N44" s="73"/>
      <c r="O44" s="73"/>
      <c r="P44" s="74"/>
    </row>
    <row r="45" spans="1:17" s="72" customFormat="1" x14ac:dyDescent="0.2">
      <c r="A45" s="76"/>
      <c r="B45" s="76"/>
      <c r="C45" s="76"/>
      <c r="D45" s="76"/>
      <c r="E45" s="76"/>
      <c r="F45" s="76"/>
      <c r="G45" s="76"/>
      <c r="H45" s="76"/>
      <c r="I45" s="76"/>
      <c r="J45" s="76"/>
      <c r="K45" s="76"/>
      <c r="L45" s="76"/>
      <c r="M45" s="73"/>
      <c r="N45" s="73"/>
      <c r="O45" s="73"/>
      <c r="P45" s="74"/>
    </row>
    <row r="46" spans="1:17" s="72" customFormat="1" x14ac:dyDescent="0.2">
      <c r="A46" s="76"/>
      <c r="B46" s="76"/>
      <c r="C46" s="76"/>
      <c r="D46" s="76"/>
      <c r="E46" s="76"/>
      <c r="F46" s="76"/>
      <c r="G46" s="76"/>
      <c r="H46" s="76"/>
      <c r="I46" s="76"/>
      <c r="J46" s="76"/>
      <c r="K46" s="76"/>
      <c r="L46" s="76"/>
      <c r="M46" s="73"/>
      <c r="N46" s="73"/>
      <c r="O46" s="73"/>
      <c r="P46" s="74"/>
    </row>
    <row r="47" spans="1:17" s="72" customFormat="1" x14ac:dyDescent="0.2">
      <c r="A47" s="76"/>
      <c r="B47" s="76"/>
      <c r="C47" s="76"/>
      <c r="D47" s="76"/>
      <c r="E47" s="76"/>
      <c r="F47" s="76"/>
      <c r="G47" s="76"/>
      <c r="H47" s="76"/>
      <c r="I47" s="76"/>
      <c r="J47" s="76"/>
      <c r="K47" s="76"/>
      <c r="L47" s="76"/>
      <c r="M47" s="73"/>
      <c r="N47" s="73"/>
      <c r="O47" s="73"/>
      <c r="P47" s="74"/>
    </row>
    <row r="48" spans="1:17" s="72" customFormat="1" x14ac:dyDescent="0.2">
      <c r="A48" s="76"/>
      <c r="B48" s="76"/>
      <c r="C48" s="76"/>
      <c r="D48" s="76"/>
      <c r="E48" s="76"/>
      <c r="F48" s="76"/>
      <c r="G48" s="76"/>
      <c r="H48" s="76"/>
      <c r="I48" s="76"/>
      <c r="J48" s="76"/>
      <c r="K48" s="76"/>
      <c r="L48" s="76"/>
      <c r="M48" s="73"/>
      <c r="N48" s="73"/>
      <c r="O48" s="73"/>
      <c r="P48" s="74"/>
    </row>
    <row r="49" spans="1:16" s="72" customFormat="1" x14ac:dyDescent="0.2">
      <c r="A49" s="76"/>
      <c r="B49" s="76"/>
      <c r="C49" s="76"/>
      <c r="D49" s="76"/>
      <c r="E49" s="76"/>
      <c r="F49" s="76"/>
      <c r="G49" s="76"/>
      <c r="H49" s="76"/>
      <c r="I49" s="76"/>
      <c r="J49" s="76"/>
      <c r="K49" s="76"/>
      <c r="L49" s="76"/>
      <c r="M49" s="73"/>
      <c r="N49" s="73"/>
      <c r="O49" s="73"/>
      <c r="P49" s="74"/>
    </row>
    <row r="50" spans="1:16" s="72" customFormat="1" x14ac:dyDescent="0.2">
      <c r="A50" s="76"/>
      <c r="B50" s="76"/>
      <c r="C50" s="76"/>
      <c r="D50" s="76"/>
      <c r="E50" s="76"/>
      <c r="F50" s="76"/>
      <c r="G50" s="76"/>
      <c r="H50" s="76"/>
      <c r="I50" s="76"/>
      <c r="J50" s="76"/>
      <c r="K50" s="76"/>
      <c r="L50" s="76"/>
      <c r="M50" s="73"/>
      <c r="N50" s="73"/>
      <c r="O50" s="73"/>
      <c r="P50" s="74"/>
    </row>
    <row r="51" spans="1:16" s="72" customFormat="1" x14ac:dyDescent="0.2">
      <c r="A51" s="76"/>
      <c r="B51" s="76"/>
      <c r="C51" s="76"/>
      <c r="D51" s="76"/>
      <c r="E51" s="76"/>
      <c r="F51" s="76"/>
      <c r="G51" s="76"/>
      <c r="H51" s="76"/>
      <c r="I51" s="76"/>
      <c r="J51" s="76"/>
      <c r="K51" s="76"/>
      <c r="L51" s="76"/>
      <c r="M51" s="73"/>
      <c r="N51" s="73"/>
      <c r="O51" s="73"/>
      <c r="P51" s="74"/>
    </row>
    <row r="52" spans="1:16" s="72" customFormat="1" x14ac:dyDescent="0.2">
      <c r="A52" s="76"/>
      <c r="B52" s="76"/>
      <c r="C52" s="76"/>
      <c r="D52" s="76"/>
      <c r="E52" s="76"/>
      <c r="F52" s="76"/>
      <c r="G52" s="76"/>
      <c r="H52" s="76"/>
      <c r="I52" s="76"/>
      <c r="J52" s="76"/>
      <c r="K52" s="76"/>
      <c r="L52" s="76"/>
      <c r="M52" s="73"/>
      <c r="N52" s="73"/>
      <c r="O52" s="73"/>
      <c r="P52" s="74"/>
    </row>
    <row r="53" spans="1:16" s="72" customFormat="1" x14ac:dyDescent="0.2">
      <c r="A53" s="76"/>
      <c r="B53" s="76"/>
      <c r="C53" s="76"/>
      <c r="D53" s="76"/>
      <c r="E53" s="76"/>
      <c r="F53" s="76"/>
      <c r="G53" s="76"/>
      <c r="H53" s="76"/>
      <c r="I53" s="76"/>
      <c r="J53" s="76"/>
      <c r="K53" s="76"/>
      <c r="L53" s="76"/>
      <c r="M53" s="73"/>
      <c r="N53" s="73"/>
      <c r="O53" s="73"/>
      <c r="P53" s="74"/>
    </row>
    <row r="54" spans="1:16" s="72" customFormat="1" x14ac:dyDescent="0.2">
      <c r="A54" s="76"/>
      <c r="B54" s="76"/>
      <c r="C54" s="76"/>
      <c r="D54" s="76"/>
      <c r="E54" s="76"/>
      <c r="F54" s="76"/>
      <c r="G54" s="76"/>
      <c r="H54" s="76"/>
      <c r="I54" s="76"/>
      <c r="J54" s="76"/>
      <c r="K54" s="76"/>
      <c r="L54" s="76"/>
      <c r="M54" s="73"/>
      <c r="N54" s="73"/>
      <c r="O54" s="73"/>
      <c r="P54" s="74"/>
    </row>
    <row r="55" spans="1:16" s="72" customFormat="1" x14ac:dyDescent="0.2">
      <c r="A55" s="76"/>
      <c r="B55" s="76"/>
      <c r="C55" s="76"/>
      <c r="D55" s="76"/>
      <c r="E55" s="76"/>
      <c r="F55" s="76"/>
      <c r="G55" s="76"/>
      <c r="H55" s="76"/>
      <c r="I55" s="76"/>
      <c r="J55" s="76"/>
      <c r="K55" s="76"/>
      <c r="L55" s="76"/>
      <c r="M55" s="73"/>
      <c r="N55" s="73"/>
      <c r="O55" s="73"/>
      <c r="P55" s="74"/>
    </row>
    <row r="56" spans="1:16" s="72" customFormat="1" x14ac:dyDescent="0.2">
      <c r="A56" s="76"/>
      <c r="B56" s="76"/>
      <c r="C56" s="76"/>
      <c r="D56" s="76"/>
      <c r="E56" s="76"/>
      <c r="F56" s="76"/>
      <c r="G56" s="76"/>
      <c r="H56" s="76"/>
      <c r="I56" s="76"/>
      <c r="J56" s="76"/>
      <c r="K56" s="76"/>
      <c r="L56" s="76"/>
      <c r="M56" s="73"/>
      <c r="N56" s="73"/>
      <c r="O56" s="73"/>
      <c r="P56" s="74"/>
    </row>
    <row r="57" spans="1:16" s="72" customFormat="1" x14ac:dyDescent="0.2">
      <c r="A57" s="75"/>
      <c r="B57" s="75"/>
      <c r="C57" s="75"/>
      <c r="D57" s="75"/>
      <c r="E57" s="64"/>
      <c r="F57" s="64"/>
      <c r="G57" s="76"/>
      <c r="H57" s="76"/>
      <c r="I57" s="75"/>
      <c r="J57" s="77"/>
      <c r="K57" s="75"/>
      <c r="L57" s="78"/>
      <c r="M57" s="78"/>
      <c r="N57" s="78"/>
      <c r="O57" s="78"/>
      <c r="P57" s="78"/>
    </row>
    <row r="58" spans="1:16" s="72" customFormat="1" x14ac:dyDescent="0.2">
      <c r="A58" s="75"/>
      <c r="B58" s="75"/>
      <c r="C58" s="75"/>
      <c r="D58" s="75"/>
      <c r="E58" s="64"/>
      <c r="F58" s="64"/>
      <c r="G58" s="76"/>
      <c r="H58" s="76"/>
      <c r="I58" s="75"/>
      <c r="J58" s="77"/>
      <c r="K58" s="75"/>
      <c r="L58" s="78"/>
      <c r="M58" s="78"/>
      <c r="N58" s="78"/>
      <c r="O58" s="78"/>
      <c r="P58" s="78"/>
    </row>
    <row r="59" spans="1:16" s="72" customFormat="1" x14ac:dyDescent="0.2">
      <c r="A59" s="75"/>
      <c r="B59" s="75"/>
      <c r="C59" s="75"/>
      <c r="D59" s="75"/>
      <c r="E59" s="64"/>
      <c r="F59" s="64"/>
      <c r="G59" s="76"/>
      <c r="H59" s="76"/>
      <c r="I59" s="75"/>
      <c r="J59" s="77"/>
      <c r="K59" s="75"/>
      <c r="L59" s="78"/>
      <c r="M59" s="78"/>
      <c r="N59" s="78"/>
      <c r="O59" s="78"/>
      <c r="P59" s="78"/>
    </row>
    <row r="60" spans="1:16" s="72" customFormat="1" x14ac:dyDescent="0.2">
      <c r="A60" s="75"/>
      <c r="B60" s="75"/>
      <c r="C60" s="75"/>
      <c r="D60" s="75"/>
      <c r="E60" s="64"/>
      <c r="F60" s="64"/>
      <c r="G60" s="76"/>
      <c r="H60" s="76"/>
      <c r="I60" s="75"/>
      <c r="J60" s="77"/>
      <c r="K60" s="75"/>
      <c r="L60" s="78"/>
      <c r="M60" s="78"/>
      <c r="N60" s="78"/>
      <c r="O60" s="78"/>
      <c r="P60" s="78"/>
    </row>
    <row r="61" spans="1:16" s="72" customFormat="1" x14ac:dyDescent="0.2">
      <c r="A61" s="75"/>
      <c r="B61" s="75"/>
      <c r="C61" s="75"/>
      <c r="D61" s="75"/>
      <c r="E61" s="64"/>
      <c r="F61" s="64"/>
      <c r="G61" s="76"/>
      <c r="H61" s="76"/>
      <c r="I61" s="75"/>
      <c r="J61" s="77"/>
      <c r="K61" s="75"/>
      <c r="L61" s="78"/>
      <c r="M61" s="78"/>
      <c r="N61" s="78"/>
      <c r="O61" s="78"/>
      <c r="P61" s="78"/>
    </row>
    <row r="62" spans="1:16" s="72" customFormat="1" x14ac:dyDescent="0.2">
      <c r="A62" s="75"/>
      <c r="B62" s="75"/>
      <c r="C62" s="75"/>
      <c r="D62" s="75"/>
      <c r="E62" s="64"/>
      <c r="F62" s="64"/>
      <c r="G62" s="76"/>
      <c r="H62" s="76"/>
      <c r="I62" s="75"/>
      <c r="J62" s="77"/>
      <c r="K62" s="75"/>
      <c r="L62" s="78"/>
      <c r="M62" s="78"/>
      <c r="N62" s="78"/>
      <c r="O62" s="78"/>
      <c r="P62" s="78"/>
    </row>
    <row r="63" spans="1:16" s="72" customFormat="1" x14ac:dyDescent="0.2">
      <c r="A63" s="75"/>
      <c r="B63" s="75"/>
      <c r="C63" s="75"/>
      <c r="D63" s="75"/>
      <c r="E63" s="64"/>
      <c r="F63" s="64"/>
      <c r="G63" s="76"/>
      <c r="H63" s="76"/>
      <c r="I63" s="75"/>
      <c r="J63" s="77"/>
      <c r="K63" s="75"/>
      <c r="L63" s="78"/>
      <c r="M63" s="78"/>
      <c r="N63" s="78"/>
      <c r="O63" s="78"/>
      <c r="P63" s="78"/>
    </row>
    <row r="64" spans="1:16" s="72" customFormat="1" x14ac:dyDescent="0.2">
      <c r="A64" s="75"/>
      <c r="B64" s="75"/>
      <c r="C64" s="75"/>
      <c r="D64" s="75"/>
      <c r="E64" s="64"/>
      <c r="F64" s="64"/>
      <c r="G64" s="76"/>
      <c r="H64" s="76"/>
      <c r="I64" s="75"/>
      <c r="J64" s="77"/>
      <c r="K64" s="75"/>
      <c r="L64" s="78"/>
      <c r="M64" s="78"/>
      <c r="N64" s="78"/>
      <c r="O64" s="78"/>
      <c r="P64" s="78"/>
    </row>
    <row r="65" spans="1:16" s="72" customFormat="1" x14ac:dyDescent="0.2">
      <c r="A65" s="75"/>
      <c r="B65" s="75"/>
      <c r="C65" s="75"/>
      <c r="D65" s="75"/>
      <c r="E65" s="64"/>
      <c r="F65" s="64"/>
      <c r="G65" s="76"/>
      <c r="H65" s="76"/>
      <c r="I65" s="75"/>
      <c r="J65" s="77"/>
      <c r="K65" s="75"/>
      <c r="L65" s="78"/>
      <c r="M65" s="78"/>
      <c r="N65" s="78"/>
      <c r="O65" s="78"/>
      <c r="P65" s="78"/>
    </row>
    <row r="66" spans="1:16" s="72" customFormat="1" x14ac:dyDescent="0.2">
      <c r="A66" s="75"/>
      <c r="B66" s="75"/>
      <c r="C66" s="75"/>
      <c r="D66" s="75"/>
      <c r="E66" s="64"/>
      <c r="F66" s="64"/>
      <c r="G66" s="76"/>
      <c r="H66" s="76"/>
      <c r="I66" s="75"/>
      <c r="J66" s="77"/>
      <c r="K66" s="75"/>
      <c r="L66" s="78"/>
      <c r="M66" s="78"/>
      <c r="N66" s="78"/>
      <c r="O66" s="78"/>
      <c r="P66" s="78"/>
    </row>
    <row r="67" spans="1:16" s="72" customFormat="1" x14ac:dyDescent="0.2">
      <c r="A67" s="75"/>
      <c r="B67" s="75"/>
      <c r="C67" s="75"/>
      <c r="D67" s="75"/>
      <c r="E67" s="64"/>
      <c r="F67" s="64"/>
      <c r="G67" s="76"/>
      <c r="H67" s="76"/>
      <c r="I67" s="75"/>
      <c r="J67" s="77"/>
      <c r="K67" s="75"/>
      <c r="L67" s="78"/>
      <c r="M67" s="78"/>
      <c r="N67" s="78"/>
      <c r="O67" s="78"/>
      <c r="P67" s="78"/>
    </row>
    <row r="68" spans="1:16" s="72" customFormat="1" x14ac:dyDescent="0.2">
      <c r="A68" s="75"/>
      <c r="B68" s="75"/>
      <c r="C68" s="75"/>
      <c r="D68" s="75"/>
      <c r="E68" s="64"/>
      <c r="F68" s="64"/>
      <c r="G68" s="76"/>
      <c r="H68" s="76"/>
      <c r="I68" s="75"/>
      <c r="J68" s="77"/>
      <c r="K68" s="75"/>
      <c r="L68" s="78"/>
      <c r="M68" s="78"/>
      <c r="N68" s="78"/>
      <c r="O68" s="78"/>
      <c r="P68" s="78"/>
    </row>
    <row r="69" spans="1:16" s="72" customFormat="1" x14ac:dyDescent="0.2">
      <c r="A69" s="75"/>
      <c r="B69" s="75"/>
      <c r="C69" s="75"/>
      <c r="D69" s="75"/>
      <c r="E69" s="64"/>
      <c r="F69" s="64"/>
      <c r="G69" s="76"/>
      <c r="H69" s="76"/>
      <c r="I69" s="75"/>
      <c r="J69" s="77"/>
      <c r="K69" s="75"/>
      <c r="L69" s="78"/>
      <c r="M69" s="78"/>
      <c r="N69" s="78"/>
      <c r="O69" s="78"/>
      <c r="P69" s="78"/>
    </row>
    <row r="70" spans="1:16" s="72" customFormat="1" x14ac:dyDescent="0.2">
      <c r="A70" s="75"/>
      <c r="B70" s="75"/>
      <c r="C70" s="75"/>
      <c r="D70" s="75"/>
      <c r="E70" s="64"/>
      <c r="F70" s="64"/>
      <c r="G70" s="76"/>
      <c r="H70" s="76"/>
      <c r="I70" s="75"/>
      <c r="J70" s="77"/>
      <c r="K70" s="75"/>
      <c r="L70" s="78"/>
      <c r="M70" s="78"/>
      <c r="N70" s="78"/>
      <c r="O70" s="78"/>
      <c r="P70" s="78"/>
    </row>
    <row r="71" spans="1:16" s="72" customFormat="1" x14ac:dyDescent="0.2">
      <c r="A71" s="75"/>
      <c r="B71" s="75"/>
      <c r="C71" s="75"/>
      <c r="D71" s="75"/>
      <c r="E71" s="64"/>
      <c r="F71" s="64"/>
      <c r="G71" s="76"/>
      <c r="H71" s="76"/>
      <c r="I71" s="75"/>
      <c r="J71" s="77"/>
      <c r="K71" s="75"/>
      <c r="L71" s="78"/>
      <c r="M71" s="78"/>
      <c r="N71" s="78"/>
      <c r="O71" s="78"/>
      <c r="P71" s="78"/>
    </row>
    <row r="72" spans="1:16" s="72" customFormat="1" x14ac:dyDescent="0.2">
      <c r="A72" s="75"/>
      <c r="B72" s="75"/>
      <c r="C72" s="75"/>
      <c r="D72" s="75"/>
      <c r="E72" s="64"/>
      <c r="F72" s="64"/>
      <c r="G72" s="76"/>
      <c r="H72" s="76"/>
      <c r="I72" s="75"/>
      <c r="J72" s="77"/>
      <c r="K72" s="75"/>
      <c r="L72" s="78"/>
      <c r="M72" s="78"/>
      <c r="N72" s="78"/>
      <c r="O72" s="78"/>
      <c r="P72" s="78"/>
    </row>
    <row r="73" spans="1:16" s="72" customFormat="1" x14ac:dyDescent="0.2">
      <c r="A73" s="75"/>
      <c r="B73" s="75"/>
      <c r="C73" s="75"/>
      <c r="D73" s="75"/>
      <c r="E73" s="64"/>
      <c r="F73" s="64"/>
      <c r="G73" s="76"/>
      <c r="H73" s="76"/>
      <c r="I73" s="75"/>
      <c r="J73" s="77"/>
      <c r="K73" s="75"/>
      <c r="L73" s="78"/>
      <c r="M73" s="78"/>
      <c r="N73" s="78"/>
      <c r="O73" s="78"/>
      <c r="P73" s="78"/>
    </row>
    <row r="74" spans="1:16" s="72" customFormat="1" x14ac:dyDescent="0.2">
      <c r="A74" s="75"/>
      <c r="B74" s="75"/>
      <c r="C74" s="75"/>
      <c r="D74" s="75"/>
      <c r="E74" s="64"/>
      <c r="F74" s="64"/>
      <c r="G74" s="76"/>
      <c r="H74" s="76"/>
      <c r="I74" s="75"/>
      <c r="J74" s="77"/>
      <c r="K74" s="75"/>
      <c r="L74" s="78"/>
      <c r="M74" s="78"/>
      <c r="N74" s="78"/>
      <c r="O74" s="78"/>
      <c r="P74" s="78"/>
    </row>
    <row r="75" spans="1:16" s="72" customFormat="1" x14ac:dyDescent="0.2">
      <c r="A75" s="75"/>
      <c r="B75" s="75"/>
      <c r="C75" s="75"/>
      <c r="D75" s="75"/>
      <c r="E75" s="64"/>
      <c r="F75" s="64"/>
      <c r="G75" s="76"/>
      <c r="H75" s="76"/>
      <c r="I75" s="75"/>
      <c r="J75" s="77"/>
      <c r="K75" s="75"/>
      <c r="L75" s="78"/>
      <c r="M75" s="78"/>
      <c r="N75" s="78"/>
      <c r="O75" s="78"/>
      <c r="P75" s="78"/>
    </row>
    <row r="76" spans="1:16" s="72" customFormat="1" x14ac:dyDescent="0.2">
      <c r="A76" s="75"/>
      <c r="B76" s="75"/>
      <c r="C76" s="75"/>
      <c r="D76" s="75"/>
      <c r="E76" s="64"/>
      <c r="F76" s="64"/>
      <c r="G76" s="76"/>
      <c r="H76" s="76"/>
      <c r="I76" s="75"/>
      <c r="J76" s="77"/>
      <c r="K76" s="75"/>
      <c r="L76" s="78"/>
      <c r="M76" s="78"/>
      <c r="N76" s="78"/>
      <c r="O76" s="78"/>
      <c r="P76" s="78"/>
    </row>
    <row r="77" spans="1:16" s="72" customFormat="1" x14ac:dyDescent="0.2">
      <c r="A77" s="75"/>
      <c r="B77" s="75"/>
      <c r="C77" s="75"/>
      <c r="D77" s="75"/>
      <c r="E77" s="64"/>
      <c r="F77" s="64"/>
      <c r="G77" s="76"/>
      <c r="H77" s="76"/>
      <c r="I77" s="75"/>
      <c r="J77" s="77"/>
      <c r="K77" s="75"/>
      <c r="L77" s="78"/>
      <c r="M77" s="78"/>
      <c r="N77" s="78"/>
      <c r="O77" s="78"/>
      <c r="P77" s="78"/>
    </row>
    <row r="78" spans="1:16" s="72" customFormat="1" x14ac:dyDescent="0.2">
      <c r="A78" s="75"/>
      <c r="B78" s="75"/>
      <c r="C78" s="75"/>
      <c r="D78" s="75"/>
      <c r="E78" s="64"/>
      <c r="F78" s="64"/>
      <c r="G78" s="76"/>
      <c r="H78" s="76"/>
      <c r="I78" s="75"/>
      <c r="J78" s="77"/>
      <c r="K78" s="75"/>
      <c r="L78" s="78"/>
      <c r="M78" s="78"/>
      <c r="N78" s="78"/>
      <c r="O78" s="78"/>
      <c r="P78" s="78"/>
    </row>
    <row r="79" spans="1:16" s="72" customFormat="1" x14ac:dyDescent="0.2">
      <c r="A79" s="75"/>
      <c r="B79" s="75"/>
      <c r="C79" s="75"/>
      <c r="D79" s="75"/>
      <c r="E79" s="64"/>
      <c r="F79" s="64"/>
      <c r="G79" s="76"/>
      <c r="H79" s="76"/>
      <c r="I79" s="75"/>
      <c r="J79" s="77"/>
      <c r="K79" s="75"/>
      <c r="L79" s="78"/>
      <c r="M79" s="78"/>
      <c r="N79" s="78"/>
      <c r="O79" s="78"/>
      <c r="P79" s="78"/>
    </row>
    <row r="80" spans="1:16" s="72" customFormat="1" x14ac:dyDescent="0.2">
      <c r="A80" s="75"/>
      <c r="B80" s="75"/>
      <c r="C80" s="75"/>
      <c r="D80" s="75"/>
      <c r="E80" s="64"/>
      <c r="F80" s="64"/>
      <c r="G80" s="76"/>
      <c r="H80" s="76"/>
      <c r="I80" s="75"/>
      <c r="J80" s="77"/>
      <c r="K80" s="75"/>
      <c r="L80" s="78"/>
      <c r="M80" s="78"/>
      <c r="N80" s="78"/>
      <c r="O80" s="78"/>
      <c r="P80" s="78"/>
    </row>
    <row r="81" spans="1:16" s="72" customFormat="1" x14ac:dyDescent="0.2">
      <c r="A81" s="75"/>
      <c r="B81" s="75"/>
      <c r="C81" s="75"/>
      <c r="D81" s="75"/>
      <c r="E81" s="64"/>
      <c r="F81" s="64"/>
      <c r="G81" s="76"/>
      <c r="H81" s="76"/>
      <c r="I81" s="75"/>
      <c r="J81" s="77"/>
      <c r="K81" s="75"/>
      <c r="L81" s="78"/>
      <c r="M81" s="78"/>
      <c r="N81" s="78"/>
      <c r="O81" s="78"/>
      <c r="P81" s="78"/>
    </row>
    <row r="82" spans="1:16" s="72" customFormat="1" x14ac:dyDescent="0.2">
      <c r="A82" s="75"/>
      <c r="B82" s="75"/>
      <c r="C82" s="75"/>
      <c r="D82" s="75"/>
      <c r="E82" s="64"/>
      <c r="F82" s="64"/>
      <c r="G82" s="76"/>
      <c r="H82" s="76"/>
      <c r="I82" s="75"/>
      <c r="J82" s="77"/>
      <c r="K82" s="75"/>
      <c r="L82" s="78"/>
      <c r="M82" s="78"/>
      <c r="N82" s="78"/>
      <c r="O82" s="78"/>
      <c r="P82" s="78"/>
    </row>
    <row r="83" spans="1:16" s="72" customFormat="1" x14ac:dyDescent="0.2">
      <c r="A83" s="75"/>
      <c r="B83" s="75"/>
      <c r="C83" s="75"/>
      <c r="D83" s="75"/>
      <c r="E83" s="64"/>
      <c r="F83" s="64"/>
      <c r="G83" s="76"/>
      <c r="H83" s="76"/>
      <c r="I83" s="75"/>
      <c r="J83" s="77"/>
      <c r="K83" s="75"/>
      <c r="L83" s="78"/>
      <c r="M83" s="78"/>
      <c r="N83" s="78"/>
      <c r="O83" s="78"/>
      <c r="P83" s="78"/>
    </row>
    <row r="84" spans="1:16" s="72" customFormat="1" x14ac:dyDescent="0.2">
      <c r="A84" s="75"/>
      <c r="B84" s="75"/>
      <c r="C84" s="75"/>
      <c r="D84" s="75"/>
      <c r="E84" s="64"/>
      <c r="F84" s="64"/>
      <c r="G84" s="76"/>
      <c r="H84" s="76"/>
      <c r="I84" s="75"/>
      <c r="J84" s="77"/>
      <c r="K84" s="75"/>
      <c r="L84" s="78"/>
      <c r="M84" s="78"/>
      <c r="N84" s="78"/>
      <c r="O84" s="78"/>
      <c r="P84" s="78"/>
    </row>
    <row r="85" spans="1:16" s="72" customFormat="1" x14ac:dyDescent="0.2">
      <c r="A85" s="75"/>
      <c r="B85" s="75"/>
      <c r="C85" s="75"/>
      <c r="D85" s="75"/>
      <c r="E85" s="64"/>
      <c r="F85" s="64"/>
      <c r="G85" s="76"/>
      <c r="H85" s="76"/>
      <c r="I85" s="75"/>
      <c r="J85" s="77"/>
      <c r="K85" s="75"/>
      <c r="L85" s="78"/>
      <c r="M85" s="78"/>
      <c r="N85" s="78"/>
      <c r="O85" s="78"/>
      <c r="P85" s="78"/>
    </row>
    <row r="86" spans="1:16" s="72" customFormat="1" x14ac:dyDescent="0.2">
      <c r="A86" s="75"/>
      <c r="B86" s="75"/>
      <c r="C86" s="75"/>
      <c r="D86" s="75"/>
      <c r="E86" s="64"/>
      <c r="F86" s="64"/>
      <c r="G86" s="76"/>
      <c r="H86" s="76"/>
      <c r="I86" s="75"/>
      <c r="J86" s="77"/>
      <c r="K86" s="75"/>
      <c r="L86" s="78"/>
      <c r="M86" s="78"/>
      <c r="N86" s="78"/>
      <c r="O86" s="78"/>
      <c r="P86" s="78"/>
    </row>
    <row r="87" spans="1:16" s="72" customFormat="1" x14ac:dyDescent="0.2">
      <c r="A87" s="75"/>
      <c r="B87" s="75"/>
      <c r="C87" s="75"/>
      <c r="D87" s="75"/>
      <c r="E87" s="64"/>
      <c r="F87" s="64"/>
      <c r="G87" s="76"/>
      <c r="H87" s="76"/>
      <c r="I87" s="75"/>
      <c r="J87" s="77"/>
      <c r="K87" s="75"/>
      <c r="L87" s="78"/>
      <c r="M87" s="78"/>
      <c r="N87" s="78"/>
      <c r="O87" s="78"/>
      <c r="P87" s="78"/>
    </row>
    <row r="88" spans="1:16" s="72" customFormat="1" x14ac:dyDescent="0.2">
      <c r="A88" s="75"/>
      <c r="B88" s="75"/>
      <c r="C88" s="75"/>
      <c r="D88" s="75"/>
      <c r="E88" s="64"/>
      <c r="F88" s="64"/>
      <c r="G88" s="76"/>
      <c r="H88" s="76"/>
      <c r="I88" s="75"/>
      <c r="J88" s="77"/>
      <c r="K88" s="75"/>
      <c r="L88" s="78"/>
      <c r="M88" s="78"/>
      <c r="N88" s="78"/>
      <c r="O88" s="78"/>
      <c r="P88" s="78"/>
    </row>
    <row r="89" spans="1:16" s="72" customFormat="1" x14ac:dyDescent="0.2">
      <c r="A89" s="75"/>
      <c r="B89" s="75"/>
      <c r="C89" s="75"/>
      <c r="D89" s="75"/>
      <c r="E89" s="64"/>
      <c r="F89" s="64"/>
      <c r="G89" s="76"/>
      <c r="H89" s="76"/>
      <c r="I89" s="75"/>
      <c r="J89" s="77"/>
      <c r="K89" s="75"/>
      <c r="L89" s="78"/>
      <c r="M89" s="78"/>
      <c r="N89" s="78"/>
      <c r="O89" s="78"/>
      <c r="P89" s="78"/>
    </row>
    <row r="90" spans="1:16" s="72" customFormat="1" x14ac:dyDescent="0.2">
      <c r="A90" s="75"/>
      <c r="B90" s="75"/>
      <c r="C90" s="75"/>
      <c r="D90" s="75"/>
      <c r="E90" s="64"/>
      <c r="F90" s="64"/>
      <c r="G90" s="76"/>
      <c r="H90" s="76"/>
      <c r="I90" s="75"/>
      <c r="J90" s="77"/>
      <c r="K90" s="75"/>
      <c r="L90" s="78"/>
      <c r="M90" s="78"/>
      <c r="N90" s="78"/>
      <c r="O90" s="78"/>
      <c r="P90" s="78"/>
    </row>
    <row r="91" spans="1:16" s="72" customFormat="1" x14ac:dyDescent="0.2">
      <c r="A91" s="75"/>
      <c r="B91" s="75"/>
      <c r="C91" s="75"/>
      <c r="D91" s="75"/>
      <c r="E91" s="64"/>
      <c r="F91" s="64"/>
      <c r="G91" s="76"/>
      <c r="H91" s="76"/>
      <c r="I91" s="75"/>
      <c r="J91" s="77"/>
      <c r="K91" s="75"/>
      <c r="L91" s="78"/>
      <c r="M91" s="78"/>
      <c r="N91" s="78"/>
      <c r="O91" s="78"/>
      <c r="P91" s="78"/>
    </row>
    <row r="92" spans="1:16" s="72" customFormat="1" x14ac:dyDescent="0.2">
      <c r="A92" s="75"/>
      <c r="B92" s="75"/>
      <c r="C92" s="75"/>
      <c r="D92" s="75"/>
      <c r="E92" s="64"/>
      <c r="F92" s="64"/>
      <c r="G92" s="76"/>
      <c r="H92" s="76"/>
      <c r="I92" s="75"/>
      <c r="J92" s="77"/>
      <c r="K92" s="75"/>
      <c r="L92" s="78"/>
      <c r="M92" s="78"/>
      <c r="N92" s="78"/>
      <c r="O92" s="78"/>
      <c r="P92" s="78"/>
    </row>
    <row r="93" spans="1:16" s="72" customFormat="1" x14ac:dyDescent="0.2">
      <c r="A93" s="75"/>
      <c r="B93" s="75"/>
      <c r="C93" s="75"/>
      <c r="D93" s="75"/>
      <c r="E93" s="64"/>
      <c r="F93" s="64"/>
      <c r="G93" s="76"/>
      <c r="H93" s="76"/>
      <c r="I93" s="75"/>
      <c r="J93" s="77"/>
      <c r="K93" s="75"/>
      <c r="L93" s="78"/>
      <c r="M93" s="78"/>
      <c r="N93" s="78"/>
      <c r="O93" s="78"/>
      <c r="P93" s="78"/>
    </row>
    <row r="94" spans="1:16" s="72" customFormat="1" x14ac:dyDescent="0.2">
      <c r="A94" s="75"/>
      <c r="B94" s="75"/>
      <c r="C94" s="75"/>
      <c r="D94" s="75"/>
      <c r="E94" s="64"/>
      <c r="F94" s="64"/>
      <c r="G94" s="76"/>
      <c r="H94" s="76"/>
      <c r="I94" s="75"/>
      <c r="J94" s="77"/>
      <c r="K94" s="75"/>
      <c r="L94" s="78"/>
      <c r="M94" s="78"/>
      <c r="N94" s="78"/>
      <c r="O94" s="78"/>
      <c r="P94" s="78"/>
    </row>
    <row r="95" spans="1:16" s="72" customFormat="1" x14ac:dyDescent="0.2">
      <c r="A95" s="75"/>
      <c r="B95" s="75"/>
      <c r="C95" s="75"/>
      <c r="D95" s="75"/>
      <c r="E95" s="64"/>
      <c r="F95" s="64"/>
      <c r="G95" s="76"/>
      <c r="H95" s="76"/>
      <c r="I95" s="75"/>
      <c r="J95" s="77"/>
      <c r="K95" s="75"/>
      <c r="L95" s="78"/>
      <c r="M95" s="78"/>
      <c r="N95" s="78"/>
      <c r="O95" s="78"/>
      <c r="P95" s="78"/>
    </row>
    <row r="96" spans="1:16" s="72" customFormat="1" x14ac:dyDescent="0.2">
      <c r="A96" s="75"/>
      <c r="B96" s="75"/>
      <c r="C96" s="75"/>
      <c r="D96" s="75"/>
      <c r="E96" s="64"/>
      <c r="F96" s="64"/>
      <c r="G96" s="76"/>
      <c r="H96" s="76"/>
      <c r="I96" s="75"/>
      <c r="J96" s="77"/>
      <c r="K96" s="75"/>
      <c r="L96" s="78"/>
      <c r="M96" s="78"/>
      <c r="N96" s="78"/>
      <c r="O96" s="78"/>
      <c r="P96" s="78"/>
    </row>
    <row r="97" spans="1:16" s="72" customFormat="1" x14ac:dyDescent="0.2">
      <c r="A97" s="75"/>
      <c r="B97" s="75"/>
      <c r="C97" s="75"/>
      <c r="D97" s="75"/>
      <c r="E97" s="64"/>
      <c r="F97" s="64"/>
      <c r="G97" s="76"/>
      <c r="H97" s="76"/>
      <c r="I97" s="75"/>
      <c r="J97" s="77"/>
      <c r="K97" s="75"/>
      <c r="L97" s="78"/>
      <c r="M97" s="78"/>
      <c r="N97" s="78"/>
      <c r="O97" s="78"/>
      <c r="P97" s="78"/>
    </row>
    <row r="98" spans="1:16" s="72" customFormat="1" x14ac:dyDescent="0.2">
      <c r="A98" s="75"/>
      <c r="B98" s="75"/>
      <c r="C98" s="75"/>
      <c r="D98" s="75"/>
      <c r="E98" s="64"/>
      <c r="F98" s="64"/>
      <c r="G98" s="76"/>
      <c r="H98" s="76"/>
      <c r="I98" s="75"/>
      <c r="J98" s="77"/>
      <c r="K98" s="75"/>
      <c r="L98" s="78"/>
      <c r="M98" s="78"/>
      <c r="N98" s="78"/>
      <c r="O98" s="78"/>
      <c r="P98" s="78"/>
    </row>
    <row r="99" spans="1:16" s="72" customFormat="1" x14ac:dyDescent="0.2">
      <c r="A99" s="75"/>
      <c r="B99" s="75"/>
      <c r="C99" s="75"/>
      <c r="D99" s="75"/>
      <c r="E99" s="64"/>
      <c r="F99" s="64"/>
      <c r="G99" s="76"/>
      <c r="H99" s="76"/>
      <c r="I99" s="75"/>
      <c r="J99" s="77"/>
      <c r="K99" s="75"/>
      <c r="L99" s="78"/>
      <c r="M99" s="78"/>
      <c r="N99" s="78"/>
      <c r="O99" s="78"/>
      <c r="P99" s="78"/>
    </row>
    <row r="100" spans="1:16" s="72" customFormat="1" x14ac:dyDescent="0.2">
      <c r="A100" s="75"/>
      <c r="B100" s="75"/>
      <c r="C100" s="75"/>
      <c r="D100" s="75"/>
      <c r="E100" s="64"/>
      <c r="F100" s="64"/>
      <c r="G100" s="76"/>
      <c r="H100" s="76"/>
      <c r="I100" s="75"/>
      <c r="J100" s="77"/>
      <c r="K100" s="75"/>
      <c r="L100" s="78"/>
      <c r="M100" s="78"/>
      <c r="N100" s="78"/>
      <c r="O100" s="78"/>
      <c r="P100" s="78"/>
    </row>
    <row r="101" spans="1:16" s="72" customFormat="1" x14ac:dyDescent="0.2">
      <c r="A101" s="75"/>
      <c r="B101" s="75"/>
      <c r="C101" s="75"/>
      <c r="D101" s="75"/>
      <c r="E101" s="64"/>
      <c r="F101" s="64"/>
      <c r="G101" s="76"/>
      <c r="H101" s="76"/>
      <c r="I101" s="75"/>
      <c r="J101" s="77"/>
      <c r="K101" s="75"/>
      <c r="L101" s="78"/>
      <c r="M101" s="78"/>
      <c r="N101" s="78"/>
      <c r="O101" s="78"/>
      <c r="P101" s="78"/>
    </row>
    <row r="102" spans="1:16" s="72" customFormat="1" x14ac:dyDescent="0.2">
      <c r="A102" s="75"/>
      <c r="B102" s="75"/>
      <c r="C102" s="75"/>
      <c r="D102" s="75"/>
      <c r="E102" s="64"/>
      <c r="F102" s="64"/>
      <c r="G102" s="76"/>
      <c r="H102" s="76"/>
      <c r="I102" s="75"/>
      <c r="J102" s="77"/>
      <c r="K102" s="75"/>
      <c r="L102" s="78"/>
      <c r="M102" s="78"/>
      <c r="N102" s="78"/>
      <c r="O102" s="78"/>
      <c r="P102" s="78"/>
    </row>
    <row r="103" spans="1:16" s="72" customFormat="1" x14ac:dyDescent="0.2">
      <c r="A103" s="75"/>
      <c r="B103" s="75"/>
      <c r="C103" s="75"/>
      <c r="D103" s="75"/>
      <c r="E103" s="64"/>
      <c r="F103" s="64"/>
      <c r="G103" s="76"/>
      <c r="H103" s="76"/>
      <c r="I103" s="75"/>
      <c r="J103" s="77"/>
      <c r="K103" s="75"/>
      <c r="L103" s="78"/>
      <c r="M103" s="78"/>
      <c r="N103" s="78"/>
      <c r="O103" s="78"/>
      <c r="P103" s="78"/>
    </row>
    <row r="104" spans="1:16" s="72" customFormat="1" x14ac:dyDescent="0.2">
      <c r="A104" s="75"/>
      <c r="B104" s="75"/>
      <c r="C104" s="75"/>
      <c r="D104" s="75"/>
      <c r="E104" s="64"/>
      <c r="F104" s="64"/>
      <c r="G104" s="76"/>
      <c r="H104" s="76"/>
      <c r="I104" s="75"/>
      <c r="J104" s="77"/>
      <c r="K104" s="75"/>
      <c r="L104" s="78"/>
      <c r="M104" s="78"/>
      <c r="N104" s="78"/>
      <c r="O104" s="78"/>
      <c r="P104" s="78"/>
    </row>
    <row r="105" spans="1:16" s="72" customFormat="1" x14ac:dyDescent="0.2">
      <c r="A105" s="75"/>
      <c r="B105" s="75"/>
      <c r="C105" s="75"/>
      <c r="D105" s="75"/>
      <c r="E105" s="64"/>
      <c r="F105" s="64"/>
      <c r="G105" s="76"/>
      <c r="H105" s="76"/>
      <c r="I105" s="75"/>
      <c r="J105" s="77"/>
      <c r="K105" s="75"/>
      <c r="L105" s="78"/>
      <c r="M105" s="78"/>
      <c r="N105" s="78"/>
      <c r="O105" s="78"/>
      <c r="P105" s="78"/>
    </row>
    <row r="106" spans="1:16" s="72" customFormat="1" x14ac:dyDescent="0.2">
      <c r="A106" s="75"/>
      <c r="B106" s="75"/>
      <c r="C106" s="75"/>
      <c r="D106" s="75"/>
      <c r="E106" s="64"/>
      <c r="F106" s="64"/>
      <c r="G106" s="76"/>
      <c r="H106" s="76"/>
      <c r="I106" s="75"/>
      <c r="J106" s="77"/>
      <c r="K106" s="75"/>
      <c r="L106" s="78"/>
      <c r="M106" s="78"/>
      <c r="N106" s="78"/>
      <c r="O106" s="78"/>
      <c r="P106" s="78"/>
    </row>
    <row r="107" spans="1:16" s="72" customFormat="1" x14ac:dyDescent="0.2">
      <c r="A107" s="75"/>
      <c r="B107" s="75"/>
      <c r="C107" s="75"/>
      <c r="D107" s="75"/>
      <c r="E107" s="64"/>
      <c r="F107" s="64"/>
      <c r="G107" s="76"/>
      <c r="H107" s="76"/>
      <c r="I107" s="75"/>
      <c r="J107" s="77"/>
      <c r="K107" s="75"/>
      <c r="L107" s="78"/>
      <c r="M107" s="78"/>
      <c r="N107" s="78"/>
      <c r="O107" s="78"/>
      <c r="P107" s="78"/>
    </row>
    <row r="108" spans="1:16" s="72" customFormat="1" x14ac:dyDescent="0.2">
      <c r="A108" s="75"/>
      <c r="B108" s="75"/>
      <c r="C108" s="75"/>
      <c r="D108" s="75"/>
      <c r="E108" s="64"/>
      <c r="F108" s="64"/>
      <c r="G108" s="76"/>
      <c r="H108" s="76"/>
      <c r="I108" s="75"/>
      <c r="J108" s="77"/>
      <c r="K108" s="75"/>
      <c r="L108" s="78"/>
      <c r="M108" s="78"/>
      <c r="N108" s="78"/>
      <c r="O108" s="78"/>
      <c r="P108" s="78"/>
    </row>
    <row r="109" spans="1:16" s="72" customFormat="1" x14ac:dyDescent="0.2">
      <c r="A109" s="75"/>
      <c r="B109" s="75"/>
      <c r="C109" s="75"/>
      <c r="D109" s="75"/>
      <c r="E109" s="64"/>
      <c r="F109" s="64"/>
      <c r="G109" s="76"/>
      <c r="H109" s="76"/>
      <c r="I109" s="75"/>
      <c r="J109" s="77"/>
      <c r="K109" s="75"/>
      <c r="L109" s="78"/>
      <c r="M109" s="78"/>
      <c r="N109" s="78"/>
      <c r="O109" s="78"/>
      <c r="P109" s="78"/>
    </row>
    <row r="110" spans="1:16" s="72" customFormat="1" x14ac:dyDescent="0.2">
      <c r="A110" s="75"/>
      <c r="B110" s="75"/>
      <c r="C110" s="75"/>
      <c r="D110" s="75"/>
      <c r="E110" s="64"/>
      <c r="F110" s="64"/>
      <c r="G110" s="76"/>
      <c r="H110" s="76"/>
      <c r="I110" s="75"/>
      <c r="J110" s="77"/>
      <c r="K110" s="75"/>
      <c r="L110" s="78"/>
      <c r="M110" s="78"/>
      <c r="N110" s="78"/>
      <c r="O110" s="78"/>
      <c r="P110" s="78"/>
    </row>
    <row r="111" spans="1:16" s="72" customFormat="1" x14ac:dyDescent="0.2">
      <c r="A111" s="75"/>
      <c r="B111" s="75"/>
      <c r="C111" s="75"/>
      <c r="D111" s="75"/>
      <c r="E111" s="64"/>
      <c r="F111" s="64"/>
      <c r="G111" s="76"/>
      <c r="H111" s="76"/>
      <c r="I111" s="75"/>
      <c r="J111" s="77"/>
      <c r="K111" s="75"/>
      <c r="L111" s="78"/>
      <c r="M111" s="78"/>
      <c r="N111" s="78"/>
      <c r="O111" s="78"/>
      <c r="P111" s="78"/>
    </row>
    <row r="112" spans="1:16" s="72" customFormat="1" x14ac:dyDescent="0.2">
      <c r="A112" s="75"/>
      <c r="B112" s="75"/>
      <c r="C112" s="75"/>
      <c r="D112" s="75"/>
      <c r="E112" s="64"/>
      <c r="F112" s="64"/>
      <c r="G112" s="76"/>
      <c r="H112" s="76"/>
      <c r="I112" s="75"/>
      <c r="J112" s="77"/>
      <c r="K112" s="75"/>
      <c r="L112" s="78"/>
      <c r="M112" s="78"/>
      <c r="N112" s="78"/>
      <c r="O112" s="78"/>
      <c r="P112" s="78"/>
    </row>
    <row r="113" spans="1:16" s="72" customFormat="1" x14ac:dyDescent="0.2">
      <c r="A113" s="75"/>
      <c r="B113" s="75"/>
      <c r="C113" s="75"/>
      <c r="D113" s="75"/>
      <c r="E113" s="64"/>
      <c r="F113" s="64"/>
      <c r="G113" s="76"/>
      <c r="H113" s="76"/>
      <c r="I113" s="75"/>
      <c r="J113" s="77"/>
      <c r="K113" s="75"/>
      <c r="L113" s="78"/>
      <c r="M113" s="78"/>
      <c r="N113" s="78"/>
      <c r="O113" s="78"/>
      <c r="P113" s="78"/>
    </row>
    <row r="114" spans="1:16" s="72" customFormat="1" x14ac:dyDescent="0.2">
      <c r="A114" s="75"/>
      <c r="B114" s="75"/>
      <c r="C114" s="75"/>
      <c r="D114" s="75"/>
      <c r="E114" s="64"/>
      <c r="F114" s="64"/>
      <c r="G114" s="76"/>
      <c r="H114" s="76"/>
      <c r="I114" s="75"/>
      <c r="J114" s="77"/>
      <c r="K114" s="75"/>
      <c r="L114" s="78"/>
      <c r="M114" s="78"/>
      <c r="N114" s="78"/>
      <c r="O114" s="78"/>
      <c r="P114" s="78"/>
    </row>
    <row r="115" spans="1:16" s="72" customFormat="1" x14ac:dyDescent="0.2">
      <c r="A115" s="75"/>
      <c r="B115" s="75"/>
      <c r="C115" s="75"/>
      <c r="D115" s="75"/>
      <c r="E115" s="64"/>
      <c r="F115" s="64"/>
      <c r="G115" s="76"/>
      <c r="H115" s="76"/>
      <c r="I115" s="75"/>
      <c r="J115" s="77"/>
      <c r="K115" s="75"/>
      <c r="L115" s="78"/>
      <c r="M115" s="78"/>
      <c r="N115" s="78"/>
      <c r="O115" s="78"/>
      <c r="P115" s="78"/>
    </row>
    <row r="116" spans="1:16" s="72" customFormat="1" x14ac:dyDescent="0.2">
      <c r="A116" s="75"/>
      <c r="B116" s="75"/>
      <c r="C116" s="75"/>
      <c r="D116" s="75"/>
      <c r="E116" s="64"/>
      <c r="F116" s="64"/>
      <c r="G116" s="76"/>
      <c r="H116" s="76"/>
      <c r="I116" s="75"/>
      <c r="J116" s="77"/>
      <c r="K116" s="75"/>
      <c r="L116" s="78"/>
      <c r="M116" s="78"/>
      <c r="N116" s="78"/>
      <c r="O116" s="78"/>
      <c r="P116" s="78"/>
    </row>
    <row r="117" spans="1:16" s="72" customFormat="1" x14ac:dyDescent="0.2">
      <c r="A117" s="75"/>
      <c r="B117" s="75"/>
      <c r="C117" s="75"/>
      <c r="D117" s="75"/>
      <c r="E117" s="64"/>
      <c r="F117" s="64"/>
      <c r="G117" s="76"/>
      <c r="H117" s="76"/>
      <c r="I117" s="75"/>
      <c r="J117" s="77"/>
      <c r="K117" s="75"/>
      <c r="L117" s="78"/>
      <c r="M117" s="78"/>
      <c r="N117" s="78"/>
      <c r="O117" s="78"/>
      <c r="P117" s="78"/>
    </row>
    <row r="118" spans="1:16" s="72" customFormat="1" x14ac:dyDescent="0.2">
      <c r="A118" s="75"/>
      <c r="B118" s="75"/>
      <c r="C118" s="75"/>
      <c r="D118" s="75"/>
      <c r="E118" s="64"/>
      <c r="F118" s="64"/>
      <c r="G118" s="76"/>
      <c r="H118" s="76"/>
      <c r="I118" s="75"/>
      <c r="J118" s="77"/>
      <c r="K118" s="75"/>
      <c r="L118" s="78"/>
      <c r="M118" s="78"/>
      <c r="N118" s="78"/>
      <c r="O118" s="78"/>
      <c r="P118" s="78"/>
    </row>
    <row r="119" spans="1:16" s="72" customFormat="1" x14ac:dyDescent="0.2">
      <c r="A119" s="75"/>
      <c r="B119" s="75"/>
      <c r="C119" s="75"/>
      <c r="D119" s="75"/>
      <c r="E119" s="64"/>
      <c r="F119" s="64"/>
      <c r="G119" s="76"/>
      <c r="H119" s="76"/>
      <c r="I119" s="75"/>
      <c r="J119" s="77"/>
      <c r="K119" s="75"/>
      <c r="L119" s="78"/>
      <c r="M119" s="78"/>
      <c r="N119" s="78"/>
      <c r="O119" s="78"/>
      <c r="P119" s="78"/>
    </row>
    <row r="120" spans="1:16" s="72" customFormat="1" x14ac:dyDescent="0.2">
      <c r="A120" s="75"/>
      <c r="B120" s="75"/>
      <c r="C120" s="75"/>
      <c r="D120" s="75"/>
      <c r="E120" s="64"/>
      <c r="F120" s="64"/>
      <c r="G120" s="76"/>
      <c r="H120" s="76"/>
      <c r="I120" s="75"/>
      <c r="J120" s="77"/>
      <c r="K120" s="75"/>
      <c r="L120" s="78"/>
      <c r="M120" s="78"/>
      <c r="N120" s="78"/>
      <c r="O120" s="78"/>
      <c r="P120" s="78"/>
    </row>
    <row r="121" spans="1:16" s="72" customFormat="1" x14ac:dyDescent="0.2">
      <c r="A121" s="75"/>
      <c r="B121" s="75"/>
      <c r="C121" s="75"/>
      <c r="D121" s="75"/>
      <c r="E121" s="64"/>
      <c r="F121" s="64"/>
      <c r="G121" s="76"/>
      <c r="H121" s="76"/>
      <c r="I121" s="75"/>
      <c r="J121" s="77"/>
      <c r="K121" s="75"/>
      <c r="L121" s="78"/>
      <c r="M121" s="78"/>
      <c r="N121" s="78"/>
      <c r="O121" s="78"/>
      <c r="P121" s="78"/>
    </row>
    <row r="122" spans="1:16" s="72" customFormat="1" x14ac:dyDescent="0.2">
      <c r="A122" s="75"/>
      <c r="B122" s="75"/>
      <c r="C122" s="75"/>
      <c r="D122" s="75"/>
      <c r="E122" s="64"/>
      <c r="F122" s="64"/>
      <c r="G122" s="76"/>
      <c r="H122" s="76"/>
      <c r="I122" s="75"/>
      <c r="J122" s="77"/>
      <c r="K122" s="75"/>
      <c r="L122" s="78"/>
      <c r="M122" s="78"/>
      <c r="N122" s="78"/>
      <c r="O122" s="78"/>
      <c r="P122" s="78"/>
    </row>
    <row r="123" spans="1:16" s="72" customFormat="1" x14ac:dyDescent="0.2">
      <c r="A123" s="75"/>
      <c r="B123" s="75"/>
      <c r="C123" s="75"/>
      <c r="D123" s="75"/>
      <c r="E123" s="64"/>
      <c r="F123" s="64"/>
      <c r="G123" s="76"/>
      <c r="H123" s="76"/>
      <c r="I123" s="75"/>
      <c r="J123" s="77"/>
      <c r="K123" s="75"/>
      <c r="L123" s="78"/>
      <c r="M123" s="78"/>
      <c r="N123" s="78"/>
      <c r="O123" s="78"/>
      <c r="P123" s="78"/>
    </row>
    <row r="124" spans="1:16" s="72" customFormat="1" x14ac:dyDescent="0.2">
      <c r="A124" s="75"/>
      <c r="B124" s="75"/>
      <c r="C124" s="75"/>
      <c r="D124" s="75"/>
      <c r="E124" s="64"/>
      <c r="F124" s="64"/>
      <c r="G124" s="76"/>
      <c r="H124" s="76"/>
      <c r="I124" s="75"/>
      <c r="J124" s="77"/>
      <c r="K124" s="75"/>
      <c r="L124" s="78"/>
      <c r="M124" s="78"/>
      <c r="N124" s="78"/>
      <c r="O124" s="78"/>
      <c r="P124" s="78"/>
    </row>
    <row r="125" spans="1:16" s="72" customFormat="1" x14ac:dyDescent="0.2">
      <c r="A125" s="75"/>
      <c r="B125" s="75"/>
      <c r="C125" s="75"/>
      <c r="D125" s="75"/>
      <c r="E125" s="64"/>
      <c r="F125" s="64"/>
      <c r="G125" s="76"/>
      <c r="H125" s="76"/>
      <c r="I125" s="75"/>
      <c r="J125" s="77"/>
      <c r="K125" s="75"/>
      <c r="L125" s="78"/>
      <c r="M125" s="78"/>
      <c r="N125" s="78"/>
      <c r="O125" s="78"/>
      <c r="P125" s="78"/>
    </row>
    <row r="126" spans="1:16" s="72" customFormat="1" x14ac:dyDescent="0.2">
      <c r="A126" s="75"/>
      <c r="B126" s="75"/>
      <c r="C126" s="75"/>
      <c r="D126" s="75"/>
      <c r="E126" s="64"/>
      <c r="F126" s="64"/>
      <c r="G126" s="76"/>
      <c r="H126" s="76"/>
      <c r="I126" s="75"/>
      <c r="J126" s="77"/>
      <c r="K126" s="75"/>
      <c r="L126" s="78"/>
      <c r="M126" s="78"/>
      <c r="N126" s="78"/>
      <c r="O126" s="78"/>
      <c r="P126" s="78"/>
    </row>
    <row r="127" spans="1:16" s="72" customFormat="1" x14ac:dyDescent="0.2">
      <c r="A127" s="75"/>
      <c r="B127" s="75"/>
      <c r="C127" s="75"/>
      <c r="D127" s="75"/>
      <c r="E127" s="64"/>
      <c r="F127" s="64"/>
      <c r="G127" s="76"/>
      <c r="H127" s="76"/>
      <c r="I127" s="75"/>
      <c r="J127" s="77"/>
      <c r="K127" s="75"/>
      <c r="L127" s="78"/>
      <c r="M127" s="78"/>
      <c r="N127" s="78"/>
      <c r="O127" s="78"/>
      <c r="P127" s="78"/>
    </row>
    <row r="128" spans="1:16" s="72" customFormat="1" x14ac:dyDescent="0.2">
      <c r="A128" s="75"/>
      <c r="B128" s="75"/>
      <c r="C128" s="75"/>
      <c r="D128" s="75"/>
      <c r="E128" s="64"/>
      <c r="F128" s="64"/>
      <c r="G128" s="76"/>
      <c r="H128" s="76"/>
      <c r="I128" s="75"/>
      <c r="J128" s="77"/>
      <c r="K128" s="75"/>
      <c r="L128" s="78"/>
      <c r="M128" s="78"/>
      <c r="N128" s="78"/>
      <c r="O128" s="78"/>
      <c r="P128" s="78"/>
    </row>
    <row r="129" spans="1:16" s="72" customFormat="1" x14ac:dyDescent="0.2">
      <c r="A129" s="75"/>
      <c r="B129" s="75"/>
      <c r="C129" s="75"/>
      <c r="D129" s="75"/>
      <c r="E129" s="64"/>
      <c r="F129" s="64"/>
      <c r="G129" s="76"/>
      <c r="H129" s="76"/>
      <c r="I129" s="75"/>
      <c r="J129" s="77"/>
      <c r="K129" s="75"/>
      <c r="L129" s="78"/>
      <c r="M129" s="78"/>
      <c r="N129" s="78"/>
      <c r="O129" s="78"/>
      <c r="P129" s="78"/>
    </row>
    <row r="130" spans="1:16" s="72" customFormat="1" x14ac:dyDescent="0.2">
      <c r="A130" s="75"/>
      <c r="B130" s="75"/>
      <c r="C130" s="75"/>
      <c r="D130" s="75"/>
      <c r="E130" s="64"/>
      <c r="F130" s="64"/>
      <c r="G130" s="76"/>
      <c r="H130" s="76"/>
      <c r="I130" s="75"/>
      <c r="J130" s="77"/>
      <c r="K130" s="75"/>
      <c r="L130" s="78"/>
      <c r="M130" s="78"/>
      <c r="N130" s="78"/>
      <c r="O130" s="78"/>
      <c r="P130" s="78"/>
    </row>
    <row r="131" spans="1:16" s="72" customFormat="1" x14ac:dyDescent="0.2">
      <c r="A131" s="75"/>
      <c r="B131" s="75"/>
      <c r="C131" s="75"/>
      <c r="D131" s="75"/>
      <c r="E131" s="64"/>
      <c r="F131" s="64"/>
      <c r="G131" s="76"/>
      <c r="H131" s="76"/>
      <c r="I131" s="75"/>
      <c r="J131" s="77"/>
      <c r="K131" s="75"/>
      <c r="L131" s="78"/>
      <c r="M131" s="78"/>
      <c r="N131" s="78"/>
      <c r="O131" s="78"/>
      <c r="P131" s="78"/>
    </row>
    <row r="132" spans="1:16" s="72" customFormat="1" x14ac:dyDescent="0.2">
      <c r="A132" s="75"/>
      <c r="B132" s="75"/>
      <c r="C132" s="75"/>
      <c r="D132" s="75"/>
      <c r="E132" s="64"/>
      <c r="F132" s="64"/>
      <c r="G132" s="76"/>
      <c r="H132" s="76"/>
      <c r="I132" s="75"/>
      <c r="J132" s="77"/>
      <c r="K132" s="75"/>
      <c r="L132" s="78"/>
      <c r="M132" s="78"/>
      <c r="N132" s="78"/>
      <c r="O132" s="78"/>
      <c r="P132" s="78"/>
    </row>
    <row r="133" spans="1:16" s="72" customFormat="1" x14ac:dyDescent="0.2">
      <c r="A133" s="75"/>
      <c r="B133" s="75"/>
      <c r="C133" s="75"/>
      <c r="D133" s="75"/>
      <c r="E133" s="64"/>
      <c r="F133" s="64"/>
      <c r="G133" s="76"/>
      <c r="H133" s="76"/>
      <c r="I133" s="75"/>
      <c r="J133" s="77"/>
      <c r="K133" s="75"/>
      <c r="L133" s="78"/>
      <c r="M133" s="78"/>
      <c r="N133" s="78"/>
      <c r="O133" s="78"/>
      <c r="P133" s="78"/>
    </row>
    <row r="134" spans="1:16" s="72" customFormat="1" x14ac:dyDescent="0.2">
      <c r="A134" s="75"/>
      <c r="B134" s="75"/>
      <c r="C134" s="75"/>
      <c r="D134" s="75"/>
      <c r="E134" s="64"/>
      <c r="F134" s="64"/>
      <c r="G134" s="76"/>
      <c r="H134" s="76"/>
      <c r="I134" s="75"/>
      <c r="J134" s="77"/>
      <c r="K134" s="75"/>
      <c r="L134" s="78"/>
      <c r="M134" s="78"/>
      <c r="N134" s="78"/>
      <c r="O134" s="78"/>
      <c r="P134" s="78"/>
    </row>
    <row r="135" spans="1:16" s="72" customFormat="1" x14ac:dyDescent="0.2">
      <c r="A135" s="75"/>
      <c r="B135" s="75"/>
      <c r="C135" s="75"/>
      <c r="D135" s="75"/>
      <c r="E135" s="64"/>
      <c r="F135" s="64"/>
      <c r="G135" s="76"/>
      <c r="H135" s="76"/>
      <c r="I135" s="75"/>
      <c r="J135" s="77"/>
      <c r="K135" s="75"/>
      <c r="L135" s="78"/>
      <c r="M135" s="78"/>
      <c r="N135" s="78"/>
      <c r="O135" s="78"/>
      <c r="P135" s="78"/>
    </row>
    <row r="136" spans="1:16" s="72" customFormat="1" x14ac:dyDescent="0.2">
      <c r="A136" s="75"/>
      <c r="B136" s="75"/>
      <c r="C136" s="75"/>
      <c r="D136" s="75"/>
      <c r="E136" s="64"/>
      <c r="F136" s="64"/>
      <c r="G136" s="76"/>
      <c r="H136" s="76"/>
      <c r="I136" s="75"/>
      <c r="J136" s="77"/>
      <c r="K136" s="75"/>
      <c r="L136" s="78"/>
      <c r="M136" s="78"/>
      <c r="N136" s="78"/>
      <c r="O136" s="78"/>
      <c r="P136" s="78"/>
    </row>
    <row r="137" spans="1:16" s="72" customFormat="1" x14ac:dyDescent="0.2">
      <c r="A137" s="75"/>
      <c r="B137" s="75"/>
      <c r="C137" s="75"/>
      <c r="D137" s="75"/>
      <c r="E137" s="64"/>
      <c r="F137" s="64"/>
      <c r="G137" s="76"/>
      <c r="H137" s="76"/>
      <c r="I137" s="75"/>
      <c r="J137" s="77"/>
      <c r="K137" s="75"/>
      <c r="L137" s="78"/>
      <c r="M137" s="78"/>
      <c r="N137" s="78"/>
      <c r="O137" s="78"/>
      <c r="P137" s="78"/>
    </row>
    <row r="138" spans="1:16" s="72" customFormat="1" x14ac:dyDescent="0.2">
      <c r="A138" s="75"/>
      <c r="B138" s="75"/>
      <c r="C138" s="75"/>
      <c r="D138" s="75"/>
      <c r="E138" s="64"/>
      <c r="F138" s="64"/>
      <c r="G138" s="76"/>
      <c r="H138" s="76"/>
      <c r="I138" s="75"/>
      <c r="J138" s="77"/>
      <c r="K138" s="75"/>
      <c r="L138" s="78"/>
      <c r="M138" s="78"/>
      <c r="N138" s="78"/>
      <c r="O138" s="78"/>
      <c r="P138" s="78"/>
    </row>
    <row r="139" spans="1:16" s="72" customFormat="1" x14ac:dyDescent="0.2">
      <c r="A139" s="75"/>
      <c r="B139" s="75"/>
      <c r="C139" s="75"/>
      <c r="D139" s="75"/>
      <c r="E139" s="64"/>
      <c r="F139" s="64"/>
      <c r="G139" s="76"/>
      <c r="H139" s="76"/>
      <c r="I139" s="75"/>
      <c r="J139" s="77"/>
      <c r="K139" s="75"/>
      <c r="L139" s="78"/>
      <c r="M139" s="78"/>
      <c r="N139" s="78"/>
      <c r="O139" s="78"/>
      <c r="P139" s="78"/>
    </row>
    <row r="140" spans="1:16" s="72" customFormat="1" x14ac:dyDescent="0.2">
      <c r="A140" s="75"/>
      <c r="B140" s="75"/>
      <c r="C140" s="75"/>
      <c r="D140" s="75"/>
      <c r="E140" s="64"/>
      <c r="F140" s="64"/>
      <c r="G140" s="76"/>
      <c r="H140" s="76"/>
      <c r="I140" s="75"/>
      <c r="J140" s="77"/>
      <c r="K140" s="75"/>
      <c r="L140" s="78"/>
      <c r="M140" s="78"/>
      <c r="N140" s="78"/>
      <c r="O140" s="78"/>
      <c r="P140" s="78"/>
    </row>
    <row r="141" spans="1:16" s="72" customFormat="1" x14ac:dyDescent="0.2">
      <c r="A141" s="75"/>
      <c r="B141" s="75"/>
      <c r="C141" s="75"/>
      <c r="D141" s="75"/>
      <c r="E141" s="64"/>
      <c r="F141" s="64"/>
      <c r="G141" s="76"/>
      <c r="H141" s="76"/>
      <c r="I141" s="75"/>
      <c r="J141" s="77"/>
      <c r="K141" s="75"/>
      <c r="L141" s="78"/>
      <c r="M141" s="78"/>
      <c r="N141" s="78"/>
      <c r="O141" s="78"/>
      <c r="P141" s="78"/>
    </row>
    <row r="142" spans="1:16" s="72" customFormat="1" x14ac:dyDescent="0.2">
      <c r="A142" s="75"/>
      <c r="B142" s="75"/>
      <c r="C142" s="75"/>
      <c r="D142" s="75"/>
      <c r="E142" s="64"/>
      <c r="F142" s="64"/>
      <c r="G142" s="76"/>
      <c r="H142" s="76"/>
      <c r="I142" s="75"/>
      <c r="J142" s="77"/>
      <c r="K142" s="75"/>
      <c r="L142" s="78"/>
      <c r="M142" s="78"/>
      <c r="N142" s="78"/>
      <c r="O142" s="78"/>
      <c r="P142" s="78"/>
    </row>
    <row r="143" spans="1:16" s="72" customFormat="1" x14ac:dyDescent="0.2">
      <c r="A143" s="75"/>
      <c r="B143" s="75"/>
      <c r="C143" s="75"/>
      <c r="D143" s="75"/>
      <c r="E143" s="64"/>
      <c r="F143" s="64"/>
      <c r="G143" s="76"/>
      <c r="H143" s="76"/>
      <c r="I143" s="75"/>
      <c r="J143" s="77"/>
      <c r="K143" s="75"/>
      <c r="L143" s="78"/>
      <c r="M143" s="78"/>
      <c r="N143" s="78"/>
      <c r="O143" s="78"/>
      <c r="P143" s="78"/>
    </row>
    <row r="144" spans="1:16" s="72" customFormat="1" x14ac:dyDescent="0.2">
      <c r="A144" s="75"/>
      <c r="B144" s="75"/>
      <c r="C144" s="75"/>
      <c r="D144" s="75"/>
      <c r="E144" s="64"/>
      <c r="F144" s="64"/>
      <c r="G144" s="76"/>
      <c r="H144" s="76"/>
      <c r="I144" s="75"/>
      <c r="J144" s="77"/>
      <c r="K144" s="75"/>
      <c r="L144" s="78"/>
      <c r="M144" s="78"/>
      <c r="N144" s="78"/>
      <c r="O144" s="78"/>
      <c r="P144" s="78"/>
    </row>
    <row r="145" spans="1:16" s="72" customFormat="1" x14ac:dyDescent="0.2">
      <c r="A145" s="75"/>
      <c r="B145" s="75"/>
      <c r="C145" s="75"/>
      <c r="D145" s="75"/>
      <c r="E145" s="64"/>
      <c r="F145" s="64"/>
      <c r="G145" s="76"/>
      <c r="H145" s="76"/>
      <c r="I145" s="75"/>
      <c r="J145" s="77"/>
      <c r="K145" s="75"/>
      <c r="L145" s="78"/>
      <c r="M145" s="78"/>
      <c r="N145" s="78"/>
      <c r="O145" s="78"/>
      <c r="P145" s="78"/>
    </row>
    <row r="146" spans="1:16" s="72" customFormat="1" x14ac:dyDescent="0.2">
      <c r="A146" s="75"/>
      <c r="B146" s="75"/>
      <c r="C146" s="75"/>
      <c r="D146" s="75"/>
      <c r="E146" s="64"/>
      <c r="F146" s="64"/>
      <c r="G146" s="76"/>
      <c r="H146" s="76"/>
      <c r="I146" s="75"/>
      <c r="J146" s="77"/>
      <c r="K146" s="75"/>
      <c r="L146" s="78"/>
      <c r="M146" s="78"/>
      <c r="N146" s="78"/>
      <c r="O146" s="78"/>
      <c r="P146" s="78"/>
    </row>
    <row r="147" spans="1:16" s="72" customFormat="1" x14ac:dyDescent="0.2">
      <c r="A147" s="75"/>
      <c r="B147" s="75"/>
      <c r="C147" s="75"/>
      <c r="D147" s="75"/>
      <c r="E147" s="64"/>
      <c r="F147" s="64"/>
      <c r="G147" s="76"/>
      <c r="H147" s="76"/>
      <c r="I147" s="75"/>
      <c r="J147" s="77"/>
      <c r="K147" s="75"/>
      <c r="L147" s="78"/>
      <c r="M147" s="78"/>
      <c r="N147" s="78"/>
      <c r="O147" s="78"/>
      <c r="P147" s="78"/>
    </row>
    <row r="148" spans="1:16" s="72" customFormat="1" x14ac:dyDescent="0.2">
      <c r="A148" s="75"/>
      <c r="B148" s="75"/>
      <c r="C148" s="75"/>
      <c r="D148" s="75"/>
      <c r="E148" s="64"/>
      <c r="F148" s="64"/>
      <c r="G148" s="76"/>
      <c r="H148" s="76"/>
      <c r="I148" s="75"/>
      <c r="J148" s="77"/>
      <c r="K148" s="75"/>
      <c r="L148" s="78"/>
      <c r="M148" s="78"/>
      <c r="N148" s="78"/>
      <c r="O148" s="78"/>
      <c r="P148" s="78"/>
    </row>
    <row r="149" spans="1:16" s="72" customFormat="1" x14ac:dyDescent="0.2">
      <c r="A149" s="75"/>
      <c r="B149" s="75"/>
      <c r="C149" s="75"/>
      <c r="D149" s="75"/>
      <c r="E149" s="64"/>
      <c r="F149" s="64"/>
      <c r="G149" s="76"/>
      <c r="H149" s="76"/>
      <c r="I149" s="75"/>
      <c r="J149" s="77"/>
      <c r="K149" s="75"/>
      <c r="L149" s="78"/>
      <c r="M149" s="78"/>
      <c r="N149" s="78"/>
      <c r="O149" s="78"/>
      <c r="P149" s="78"/>
    </row>
    <row r="150" spans="1:16" s="72" customFormat="1" x14ac:dyDescent="0.2">
      <c r="A150" s="75"/>
      <c r="B150" s="75"/>
      <c r="C150" s="75"/>
      <c r="D150" s="75"/>
      <c r="E150" s="64"/>
      <c r="F150" s="64"/>
      <c r="G150" s="76"/>
      <c r="H150" s="76"/>
      <c r="I150" s="75"/>
      <c r="J150" s="77"/>
      <c r="K150" s="75"/>
      <c r="L150" s="78"/>
      <c r="M150" s="78"/>
      <c r="N150" s="78"/>
      <c r="O150" s="78"/>
      <c r="P150" s="78"/>
    </row>
    <row r="151" spans="1:16" s="72" customFormat="1" x14ac:dyDescent="0.2">
      <c r="A151" s="75"/>
      <c r="B151" s="75"/>
      <c r="C151" s="75"/>
      <c r="D151" s="75"/>
      <c r="E151" s="64"/>
      <c r="F151" s="64"/>
      <c r="G151" s="76"/>
      <c r="H151" s="76"/>
      <c r="I151" s="75"/>
      <c r="J151" s="77"/>
      <c r="K151" s="75"/>
      <c r="L151" s="78"/>
      <c r="M151" s="78"/>
      <c r="N151" s="78"/>
      <c r="O151" s="78"/>
      <c r="P151" s="78"/>
    </row>
    <row r="152" spans="1:16" s="72" customFormat="1" x14ac:dyDescent="0.2">
      <c r="A152" s="75"/>
      <c r="B152" s="75"/>
      <c r="C152" s="75"/>
      <c r="D152" s="75"/>
      <c r="E152" s="64"/>
      <c r="F152" s="64"/>
      <c r="G152" s="76"/>
      <c r="H152" s="76"/>
      <c r="I152" s="75"/>
      <c r="J152" s="77"/>
      <c r="K152" s="75"/>
      <c r="L152" s="78"/>
      <c r="M152" s="78"/>
      <c r="N152" s="78"/>
      <c r="O152" s="78"/>
      <c r="P152" s="78"/>
    </row>
    <row r="153" spans="1:16" s="72" customFormat="1" x14ac:dyDescent="0.2">
      <c r="A153" s="75"/>
      <c r="B153" s="75"/>
      <c r="C153" s="75"/>
      <c r="D153" s="75"/>
      <c r="E153" s="64"/>
      <c r="F153" s="64"/>
      <c r="G153" s="76"/>
      <c r="H153" s="76"/>
      <c r="I153" s="75"/>
      <c r="J153" s="77"/>
      <c r="K153" s="75"/>
      <c r="L153" s="78"/>
      <c r="M153" s="78"/>
      <c r="N153" s="78"/>
      <c r="O153" s="78"/>
      <c r="P153" s="78"/>
    </row>
    <row r="154" spans="1:16" s="72" customFormat="1" x14ac:dyDescent="0.2">
      <c r="A154" s="75"/>
      <c r="B154" s="75"/>
      <c r="C154" s="75"/>
      <c r="D154" s="75"/>
      <c r="E154" s="64"/>
      <c r="F154" s="64"/>
      <c r="G154" s="76"/>
      <c r="H154" s="76"/>
      <c r="I154" s="75"/>
      <c r="J154" s="77"/>
      <c r="K154" s="75"/>
      <c r="L154" s="78"/>
      <c r="M154" s="78"/>
      <c r="N154" s="78"/>
      <c r="O154" s="78"/>
      <c r="P154" s="78"/>
    </row>
    <row r="155" spans="1:16" s="72" customFormat="1" x14ac:dyDescent="0.2">
      <c r="A155" s="75"/>
      <c r="B155" s="75"/>
      <c r="C155" s="75"/>
      <c r="D155" s="75"/>
      <c r="E155" s="64"/>
      <c r="F155" s="64"/>
      <c r="G155" s="76"/>
      <c r="H155" s="76"/>
      <c r="I155" s="75"/>
      <c r="J155" s="77"/>
      <c r="K155" s="75"/>
      <c r="L155" s="78"/>
      <c r="M155" s="78"/>
      <c r="N155" s="78"/>
      <c r="O155" s="78"/>
      <c r="P155" s="78"/>
    </row>
    <row r="156" spans="1:16" s="72" customFormat="1" x14ac:dyDescent="0.2">
      <c r="A156" s="75"/>
      <c r="B156" s="75"/>
      <c r="C156" s="75"/>
      <c r="D156" s="75"/>
      <c r="E156" s="64"/>
      <c r="F156" s="64"/>
      <c r="G156" s="76"/>
      <c r="H156" s="76"/>
      <c r="I156" s="75"/>
      <c r="J156" s="77"/>
      <c r="K156" s="75"/>
      <c r="L156" s="78"/>
      <c r="M156" s="78"/>
      <c r="N156" s="78"/>
      <c r="O156" s="78"/>
      <c r="P156" s="78"/>
    </row>
    <row r="157" spans="1:16" s="72" customFormat="1" x14ac:dyDescent="0.2">
      <c r="A157" s="75"/>
      <c r="B157" s="75"/>
      <c r="C157" s="75"/>
      <c r="D157" s="75"/>
      <c r="E157" s="64"/>
      <c r="F157" s="64"/>
      <c r="G157" s="76"/>
      <c r="H157" s="76"/>
      <c r="I157" s="75"/>
      <c r="J157" s="77"/>
      <c r="K157" s="75"/>
      <c r="L157" s="78"/>
      <c r="M157" s="78"/>
      <c r="N157" s="78"/>
      <c r="O157" s="78"/>
      <c r="P157" s="78"/>
    </row>
    <row r="158" spans="1:16" s="72" customFormat="1" x14ac:dyDescent="0.2">
      <c r="A158" s="75"/>
      <c r="B158" s="75"/>
      <c r="C158" s="75"/>
      <c r="D158" s="75"/>
      <c r="E158" s="64"/>
      <c r="F158" s="64"/>
      <c r="G158" s="76"/>
      <c r="H158" s="76"/>
      <c r="I158" s="75"/>
      <c r="J158" s="77"/>
      <c r="K158" s="75"/>
      <c r="L158" s="78"/>
      <c r="M158" s="78"/>
      <c r="N158" s="78"/>
      <c r="O158" s="78"/>
      <c r="P158" s="78"/>
    </row>
    <row r="159" spans="1:16" s="72" customFormat="1" x14ac:dyDescent="0.2">
      <c r="A159" s="75"/>
      <c r="B159" s="75"/>
      <c r="C159" s="75"/>
      <c r="D159" s="75"/>
      <c r="E159" s="64"/>
      <c r="F159" s="64"/>
      <c r="G159" s="76"/>
      <c r="H159" s="76"/>
      <c r="I159" s="75"/>
      <c r="J159" s="77"/>
      <c r="K159" s="75"/>
      <c r="L159" s="78"/>
      <c r="M159" s="78"/>
      <c r="N159" s="78"/>
      <c r="O159" s="78"/>
      <c r="P159" s="78"/>
    </row>
    <row r="160" spans="1:16" s="72" customFormat="1" x14ac:dyDescent="0.2">
      <c r="A160" s="75"/>
      <c r="B160" s="75"/>
      <c r="C160" s="75"/>
      <c r="D160" s="75"/>
      <c r="E160" s="64"/>
      <c r="F160" s="64"/>
      <c r="G160" s="76"/>
      <c r="H160" s="76"/>
      <c r="I160" s="75"/>
      <c r="J160" s="77"/>
      <c r="K160" s="75"/>
      <c r="L160" s="78"/>
      <c r="M160" s="78"/>
      <c r="N160" s="78"/>
      <c r="O160" s="78"/>
      <c r="P160" s="78"/>
    </row>
    <row r="161" spans="1:16" s="72" customFormat="1" x14ac:dyDescent="0.2">
      <c r="A161" s="75"/>
      <c r="B161" s="75"/>
      <c r="C161" s="75"/>
      <c r="D161" s="75"/>
      <c r="E161" s="64"/>
      <c r="F161" s="64"/>
      <c r="G161" s="76"/>
      <c r="H161" s="76"/>
      <c r="I161" s="75"/>
      <c r="J161" s="77"/>
      <c r="K161" s="75"/>
      <c r="L161" s="78"/>
      <c r="M161" s="78"/>
      <c r="N161" s="78"/>
      <c r="O161" s="78"/>
      <c r="P161" s="78"/>
    </row>
    <row r="162" spans="1:16" s="72" customFormat="1" x14ac:dyDescent="0.2">
      <c r="A162" s="75"/>
      <c r="B162" s="75"/>
      <c r="C162" s="75"/>
      <c r="D162" s="75"/>
      <c r="E162" s="64"/>
      <c r="F162" s="64"/>
      <c r="G162" s="76"/>
      <c r="H162" s="76"/>
      <c r="I162" s="75"/>
      <c r="J162" s="77"/>
      <c r="K162" s="75"/>
      <c r="L162" s="78"/>
      <c r="M162" s="78"/>
      <c r="N162" s="78"/>
      <c r="O162" s="78"/>
      <c r="P162" s="78"/>
    </row>
    <row r="163" spans="1:16" s="72" customFormat="1" x14ac:dyDescent="0.2">
      <c r="A163" s="75"/>
      <c r="B163" s="75"/>
      <c r="C163" s="75"/>
      <c r="D163" s="75"/>
      <c r="E163" s="64"/>
      <c r="F163" s="64"/>
      <c r="G163" s="76"/>
      <c r="H163" s="76"/>
      <c r="I163" s="75"/>
      <c r="J163" s="77"/>
      <c r="K163" s="75"/>
      <c r="L163" s="78"/>
      <c r="M163" s="78"/>
      <c r="N163" s="78"/>
      <c r="O163" s="78"/>
      <c r="P163" s="78"/>
    </row>
    <row r="164" spans="1:16" s="72" customFormat="1" x14ac:dyDescent="0.2">
      <c r="A164" s="75"/>
      <c r="B164" s="75"/>
      <c r="C164" s="75"/>
      <c r="D164" s="75"/>
      <c r="E164" s="64"/>
      <c r="F164" s="64"/>
      <c r="G164" s="76"/>
      <c r="H164" s="76"/>
      <c r="I164" s="75"/>
      <c r="J164" s="77"/>
      <c r="K164" s="75"/>
      <c r="L164" s="78"/>
      <c r="M164" s="78"/>
      <c r="N164" s="78"/>
      <c r="O164" s="78"/>
      <c r="P164" s="78"/>
    </row>
    <row r="165" spans="1:16" s="72" customFormat="1" x14ac:dyDescent="0.2">
      <c r="A165" s="75"/>
      <c r="B165" s="75"/>
      <c r="C165" s="75"/>
      <c r="D165" s="75"/>
      <c r="E165" s="64"/>
      <c r="F165" s="64"/>
      <c r="G165" s="76"/>
      <c r="H165" s="76"/>
      <c r="I165" s="75"/>
      <c r="J165" s="77"/>
      <c r="K165" s="75"/>
      <c r="L165" s="78"/>
      <c r="M165" s="78"/>
      <c r="N165" s="78"/>
      <c r="O165" s="78"/>
      <c r="P165" s="78"/>
    </row>
    <row r="166" spans="1:16" s="72" customFormat="1" x14ac:dyDescent="0.2">
      <c r="A166" s="75"/>
      <c r="B166" s="75"/>
      <c r="C166" s="75"/>
      <c r="D166" s="75"/>
      <c r="E166" s="64"/>
      <c r="F166" s="64"/>
      <c r="G166" s="76"/>
      <c r="H166" s="76"/>
      <c r="I166" s="75"/>
      <c r="J166" s="77"/>
      <c r="K166" s="75"/>
      <c r="L166" s="78"/>
      <c r="M166" s="78"/>
      <c r="N166" s="78"/>
      <c r="O166" s="78"/>
      <c r="P166" s="78"/>
    </row>
    <row r="167" spans="1:16" s="72" customFormat="1" x14ac:dyDescent="0.2">
      <c r="A167" s="75"/>
      <c r="B167" s="75"/>
      <c r="C167" s="75"/>
      <c r="D167" s="75"/>
      <c r="E167" s="64"/>
      <c r="F167" s="64"/>
      <c r="G167" s="76"/>
      <c r="H167" s="76"/>
      <c r="I167" s="75"/>
      <c r="J167" s="77"/>
      <c r="K167" s="75"/>
      <c r="L167" s="78"/>
      <c r="M167" s="78"/>
      <c r="N167" s="78"/>
      <c r="O167" s="78"/>
      <c r="P167" s="78"/>
    </row>
    <row r="168" spans="1:16" s="72" customFormat="1" x14ac:dyDescent="0.2">
      <c r="A168" s="75"/>
      <c r="B168" s="75"/>
      <c r="C168" s="75"/>
      <c r="D168" s="75"/>
      <c r="E168" s="64"/>
      <c r="F168" s="64"/>
      <c r="G168" s="76"/>
      <c r="H168" s="76"/>
      <c r="I168" s="75"/>
      <c r="J168" s="77"/>
      <c r="K168" s="75"/>
      <c r="L168" s="78"/>
      <c r="M168" s="78"/>
      <c r="N168" s="78"/>
      <c r="O168" s="78"/>
      <c r="P168" s="78"/>
    </row>
    <row r="169" spans="1:16" s="72" customFormat="1" x14ac:dyDescent="0.2">
      <c r="A169" s="75"/>
      <c r="B169" s="75"/>
      <c r="C169" s="75"/>
      <c r="D169" s="75"/>
      <c r="E169" s="64"/>
      <c r="F169" s="64"/>
      <c r="G169" s="76"/>
      <c r="H169" s="76"/>
      <c r="I169" s="75"/>
      <c r="J169" s="77"/>
      <c r="K169" s="75"/>
      <c r="L169" s="78"/>
      <c r="M169" s="78"/>
      <c r="N169" s="78"/>
      <c r="O169" s="78"/>
      <c r="P169" s="78"/>
    </row>
    <row r="170" spans="1:16" s="72" customFormat="1" x14ac:dyDescent="0.2">
      <c r="A170" s="75"/>
      <c r="B170" s="75"/>
      <c r="C170" s="75"/>
      <c r="D170" s="75"/>
      <c r="E170" s="64"/>
      <c r="F170" s="64"/>
      <c r="G170" s="76"/>
      <c r="H170" s="76"/>
      <c r="I170" s="75"/>
      <c r="J170" s="77"/>
      <c r="K170" s="75"/>
      <c r="L170" s="78"/>
      <c r="M170" s="78"/>
      <c r="N170" s="78"/>
      <c r="O170" s="78"/>
      <c r="P170" s="78"/>
    </row>
    <row r="171" spans="1:16" s="72" customFormat="1" x14ac:dyDescent="0.2">
      <c r="A171" s="75"/>
      <c r="B171" s="75"/>
      <c r="C171" s="75"/>
      <c r="D171" s="75"/>
      <c r="E171" s="64"/>
      <c r="F171" s="64"/>
      <c r="G171" s="76"/>
      <c r="H171" s="76"/>
      <c r="I171" s="75"/>
      <c r="J171" s="77"/>
      <c r="K171" s="75"/>
      <c r="L171" s="78"/>
      <c r="M171" s="78"/>
      <c r="N171" s="78"/>
      <c r="O171" s="78"/>
      <c r="P171" s="78"/>
    </row>
    <row r="172" spans="1:16" s="72" customFormat="1" x14ac:dyDescent="0.2">
      <c r="A172" s="75"/>
      <c r="B172" s="75"/>
      <c r="C172" s="75"/>
      <c r="D172" s="75"/>
      <c r="E172" s="64"/>
      <c r="F172" s="64"/>
      <c r="G172" s="76"/>
      <c r="H172" s="76"/>
      <c r="I172" s="75"/>
      <c r="J172" s="77"/>
      <c r="K172" s="75"/>
      <c r="L172" s="78"/>
      <c r="M172" s="78"/>
      <c r="N172" s="78"/>
      <c r="O172" s="78"/>
      <c r="P172" s="78"/>
    </row>
    <row r="173" spans="1:16" s="72" customFormat="1" x14ac:dyDescent="0.2">
      <c r="A173" s="75"/>
      <c r="B173" s="75"/>
      <c r="C173" s="75"/>
      <c r="D173" s="75"/>
      <c r="E173" s="64"/>
      <c r="F173" s="64"/>
      <c r="G173" s="76"/>
      <c r="H173" s="76"/>
      <c r="I173" s="75"/>
      <c r="J173" s="77"/>
      <c r="K173" s="75"/>
      <c r="L173" s="78"/>
      <c r="M173" s="78"/>
      <c r="N173" s="78"/>
      <c r="O173" s="78"/>
      <c r="P173" s="78"/>
    </row>
    <row r="174" spans="1:16" s="72" customFormat="1" x14ac:dyDescent="0.2">
      <c r="A174" s="75"/>
      <c r="B174" s="75"/>
      <c r="C174" s="75"/>
      <c r="D174" s="75"/>
      <c r="E174" s="64"/>
      <c r="F174" s="64"/>
      <c r="G174" s="76"/>
      <c r="H174" s="76"/>
      <c r="I174" s="75"/>
      <c r="J174" s="77"/>
      <c r="K174" s="75"/>
      <c r="L174" s="78"/>
      <c r="M174" s="78"/>
      <c r="N174" s="78"/>
      <c r="O174" s="78"/>
      <c r="P174" s="78"/>
    </row>
    <row r="175" spans="1:16" s="72" customFormat="1" x14ac:dyDescent="0.2">
      <c r="A175" s="75"/>
      <c r="B175" s="75"/>
      <c r="C175" s="75"/>
      <c r="D175" s="75"/>
      <c r="E175" s="64"/>
      <c r="F175" s="64"/>
      <c r="G175" s="76"/>
      <c r="H175" s="76"/>
      <c r="I175" s="75"/>
      <c r="J175" s="77"/>
      <c r="K175" s="75"/>
      <c r="L175" s="78"/>
      <c r="M175" s="78"/>
      <c r="N175" s="78"/>
      <c r="O175" s="78"/>
      <c r="P175" s="78"/>
    </row>
    <row r="176" spans="1:16" s="72" customFormat="1" x14ac:dyDescent="0.2">
      <c r="A176" s="75"/>
      <c r="B176" s="75"/>
      <c r="C176" s="75"/>
      <c r="D176" s="75"/>
      <c r="E176" s="64"/>
      <c r="F176" s="64"/>
      <c r="G176" s="76"/>
      <c r="H176" s="76"/>
      <c r="I176" s="75"/>
      <c r="J176" s="77"/>
      <c r="K176" s="75"/>
      <c r="L176" s="78"/>
      <c r="M176" s="78"/>
      <c r="N176" s="78"/>
      <c r="O176" s="78"/>
      <c r="P176" s="78"/>
    </row>
    <row r="177" spans="1:16" s="72" customFormat="1" x14ac:dyDescent="0.2">
      <c r="A177" s="75"/>
      <c r="B177" s="75"/>
      <c r="C177" s="75"/>
      <c r="D177" s="75"/>
      <c r="E177" s="64"/>
      <c r="F177" s="64"/>
      <c r="G177" s="76"/>
      <c r="H177" s="76"/>
      <c r="I177" s="75"/>
      <c r="J177" s="77"/>
      <c r="K177" s="75"/>
      <c r="L177" s="78"/>
      <c r="M177" s="78"/>
      <c r="N177" s="78"/>
      <c r="O177" s="78"/>
      <c r="P177" s="78"/>
    </row>
    <row r="178" spans="1:16" s="72" customFormat="1" x14ac:dyDescent="0.2">
      <c r="A178" s="75"/>
      <c r="B178" s="75"/>
      <c r="C178" s="75"/>
      <c r="D178" s="75"/>
      <c r="E178" s="64"/>
      <c r="F178" s="64"/>
      <c r="G178" s="76"/>
      <c r="H178" s="76"/>
      <c r="I178" s="75"/>
      <c r="J178" s="77"/>
      <c r="K178" s="75"/>
      <c r="L178" s="78"/>
      <c r="M178" s="78"/>
      <c r="N178" s="78"/>
      <c r="O178" s="78"/>
      <c r="P178" s="78"/>
    </row>
    <row r="179" spans="1:16" s="72" customFormat="1" x14ac:dyDescent="0.2">
      <c r="A179" s="75"/>
      <c r="B179" s="75"/>
      <c r="C179" s="75"/>
      <c r="D179" s="75"/>
      <c r="E179" s="64"/>
      <c r="F179" s="64"/>
      <c r="G179" s="76"/>
      <c r="H179" s="76"/>
      <c r="I179" s="75"/>
      <c r="J179" s="77"/>
      <c r="K179" s="75"/>
      <c r="L179" s="78"/>
      <c r="M179" s="78"/>
      <c r="N179" s="78"/>
      <c r="O179" s="78"/>
      <c r="P179" s="78"/>
    </row>
    <row r="180" spans="1:16" s="72" customFormat="1" x14ac:dyDescent="0.2">
      <c r="A180" s="75"/>
      <c r="B180" s="75"/>
      <c r="C180" s="75"/>
      <c r="D180" s="75"/>
      <c r="E180" s="64"/>
      <c r="F180" s="64"/>
      <c r="G180" s="76"/>
      <c r="H180" s="76"/>
      <c r="I180" s="75"/>
      <c r="J180" s="77"/>
      <c r="K180" s="75"/>
      <c r="L180" s="78"/>
      <c r="M180" s="78"/>
      <c r="N180" s="78"/>
      <c r="O180" s="78"/>
      <c r="P180" s="78"/>
    </row>
    <row r="181" spans="1:16" s="72" customFormat="1" x14ac:dyDescent="0.2">
      <c r="A181" s="75"/>
      <c r="B181" s="75"/>
      <c r="C181" s="75"/>
      <c r="D181" s="75"/>
      <c r="E181" s="64"/>
      <c r="F181" s="64"/>
      <c r="G181" s="76"/>
      <c r="H181" s="76"/>
      <c r="I181" s="75"/>
      <c r="J181" s="77"/>
      <c r="K181" s="75"/>
      <c r="L181" s="78"/>
      <c r="M181" s="78"/>
      <c r="N181" s="78"/>
      <c r="O181" s="78"/>
      <c r="P181" s="78"/>
    </row>
    <row r="182" spans="1:16" s="72" customFormat="1" x14ac:dyDescent="0.2">
      <c r="A182" s="75"/>
      <c r="B182" s="75"/>
      <c r="C182" s="75"/>
      <c r="D182" s="75"/>
      <c r="E182" s="64"/>
      <c r="F182" s="64"/>
      <c r="G182" s="76"/>
      <c r="H182" s="76"/>
      <c r="I182" s="75"/>
      <c r="J182" s="77"/>
      <c r="K182" s="75"/>
      <c r="L182" s="78"/>
      <c r="M182" s="78"/>
      <c r="N182" s="78"/>
      <c r="O182" s="78"/>
      <c r="P182" s="78"/>
    </row>
    <row r="183" spans="1:16" s="72" customFormat="1" x14ac:dyDescent="0.2">
      <c r="A183" s="75"/>
      <c r="B183" s="75"/>
      <c r="C183" s="75"/>
      <c r="D183" s="75"/>
      <c r="E183" s="64"/>
      <c r="F183" s="64"/>
      <c r="G183" s="76"/>
      <c r="H183" s="76"/>
      <c r="I183" s="75"/>
      <c r="J183" s="77"/>
      <c r="K183" s="75"/>
      <c r="L183" s="78"/>
      <c r="M183" s="78"/>
      <c r="N183" s="78"/>
      <c r="O183" s="78"/>
      <c r="P183" s="78"/>
    </row>
    <row r="184" spans="1:16" s="72" customFormat="1" x14ac:dyDescent="0.2">
      <c r="A184" s="75"/>
      <c r="B184" s="75"/>
      <c r="C184" s="75"/>
      <c r="D184" s="75"/>
      <c r="E184" s="64"/>
      <c r="F184" s="64"/>
      <c r="G184" s="76"/>
      <c r="H184" s="76"/>
      <c r="I184" s="75"/>
      <c r="J184" s="77"/>
      <c r="K184" s="75"/>
      <c r="L184" s="78"/>
      <c r="M184" s="78"/>
      <c r="N184" s="78"/>
      <c r="O184" s="78"/>
      <c r="P184" s="78"/>
    </row>
    <row r="185" spans="1:16" s="72" customFormat="1" x14ac:dyDescent="0.2">
      <c r="A185" s="75"/>
      <c r="B185" s="75"/>
      <c r="C185" s="75"/>
      <c r="D185" s="75"/>
      <c r="E185" s="64"/>
      <c r="F185" s="64"/>
      <c r="G185" s="76"/>
      <c r="H185" s="76"/>
      <c r="I185" s="75"/>
      <c r="J185" s="77"/>
      <c r="K185" s="75"/>
      <c r="L185" s="78"/>
      <c r="M185" s="78"/>
      <c r="N185" s="78"/>
      <c r="O185" s="78"/>
      <c r="P185" s="78"/>
    </row>
    <row r="186" spans="1:16" s="72" customFormat="1" x14ac:dyDescent="0.2">
      <c r="A186" s="75"/>
      <c r="B186" s="75"/>
      <c r="C186" s="75"/>
      <c r="D186" s="75"/>
      <c r="E186" s="64"/>
      <c r="F186" s="64"/>
      <c r="G186" s="76"/>
      <c r="H186" s="76"/>
      <c r="I186" s="75"/>
      <c r="J186" s="77"/>
      <c r="K186" s="75"/>
      <c r="L186" s="78"/>
      <c r="M186" s="78"/>
      <c r="N186" s="78"/>
      <c r="O186" s="78"/>
      <c r="P186" s="78"/>
    </row>
    <row r="187" spans="1:16" s="72" customFormat="1" x14ac:dyDescent="0.2">
      <c r="A187" s="75"/>
      <c r="B187" s="75"/>
      <c r="C187" s="75"/>
      <c r="D187" s="75"/>
      <c r="E187" s="64"/>
      <c r="F187" s="64"/>
      <c r="G187" s="76"/>
      <c r="H187" s="76"/>
      <c r="I187" s="75"/>
      <c r="J187" s="77"/>
      <c r="K187" s="75"/>
      <c r="L187" s="78"/>
      <c r="M187" s="78"/>
      <c r="N187" s="78"/>
      <c r="O187" s="78"/>
      <c r="P187" s="78"/>
    </row>
    <row r="188" spans="1:16" s="72" customFormat="1" x14ac:dyDescent="0.2">
      <c r="A188" s="75"/>
      <c r="B188" s="75"/>
      <c r="C188" s="75"/>
      <c r="D188" s="75"/>
      <c r="E188" s="64"/>
      <c r="F188" s="64"/>
      <c r="G188" s="76"/>
      <c r="H188" s="76"/>
      <c r="I188" s="75"/>
      <c r="J188" s="77"/>
      <c r="K188" s="75"/>
      <c r="L188" s="78"/>
      <c r="M188" s="78"/>
      <c r="N188" s="78"/>
      <c r="O188" s="78"/>
      <c r="P188" s="78"/>
    </row>
    <row r="189" spans="1:16" s="72" customFormat="1" x14ac:dyDescent="0.2">
      <c r="A189" s="75"/>
      <c r="B189" s="75"/>
      <c r="C189" s="75"/>
      <c r="D189" s="75"/>
      <c r="E189" s="64"/>
      <c r="F189" s="64"/>
      <c r="G189" s="76"/>
      <c r="H189" s="76"/>
      <c r="I189" s="75"/>
      <c r="J189" s="77"/>
      <c r="K189" s="75"/>
      <c r="L189" s="78"/>
      <c r="M189" s="78"/>
      <c r="N189" s="78"/>
      <c r="O189" s="78"/>
      <c r="P189" s="78"/>
    </row>
    <row r="190" spans="1:16" s="72" customFormat="1" x14ac:dyDescent="0.2">
      <c r="A190" s="75"/>
      <c r="B190" s="75"/>
      <c r="C190" s="75"/>
      <c r="D190" s="75"/>
      <c r="E190" s="64"/>
      <c r="F190" s="64"/>
      <c r="G190" s="76"/>
      <c r="H190" s="76"/>
      <c r="I190" s="75"/>
      <c r="J190" s="77"/>
      <c r="K190" s="75"/>
      <c r="L190" s="78"/>
      <c r="M190" s="78"/>
      <c r="N190" s="78"/>
      <c r="O190" s="78"/>
      <c r="P190" s="78"/>
    </row>
    <row r="191" spans="1:16" s="72" customFormat="1" x14ac:dyDescent="0.2">
      <c r="A191" s="75"/>
      <c r="B191" s="75"/>
      <c r="C191" s="75"/>
      <c r="D191" s="75"/>
      <c r="E191" s="64"/>
      <c r="F191" s="64"/>
      <c r="G191" s="76"/>
      <c r="H191" s="76"/>
      <c r="I191" s="75"/>
      <c r="J191" s="77"/>
      <c r="K191" s="75"/>
      <c r="L191" s="78"/>
      <c r="M191" s="78"/>
      <c r="N191" s="78"/>
      <c r="O191" s="78"/>
      <c r="P191" s="78"/>
    </row>
    <row r="192" spans="1:16" s="72" customFormat="1" x14ac:dyDescent="0.2">
      <c r="A192" s="75"/>
      <c r="B192" s="75"/>
      <c r="C192" s="75"/>
      <c r="D192" s="75"/>
      <c r="E192" s="64"/>
      <c r="F192" s="64"/>
      <c r="G192" s="76"/>
      <c r="H192" s="76"/>
      <c r="I192" s="75"/>
      <c r="J192" s="77"/>
      <c r="K192" s="75"/>
      <c r="L192" s="78"/>
      <c r="M192" s="78"/>
      <c r="N192" s="78"/>
      <c r="O192" s="78"/>
      <c r="P192" s="78"/>
    </row>
    <row r="193" spans="1:16" s="72" customFormat="1" x14ac:dyDescent="0.2">
      <c r="A193" s="75"/>
      <c r="B193" s="75"/>
      <c r="C193" s="75"/>
      <c r="D193" s="75"/>
      <c r="E193" s="64"/>
      <c r="F193" s="64"/>
      <c r="G193" s="76"/>
      <c r="H193" s="76"/>
      <c r="I193" s="75"/>
      <c r="J193" s="77"/>
      <c r="K193" s="75"/>
      <c r="L193" s="78"/>
      <c r="M193" s="78"/>
      <c r="N193" s="78"/>
      <c r="O193" s="78"/>
      <c r="P193" s="78"/>
    </row>
    <row r="194" spans="1:16" s="72" customFormat="1" x14ac:dyDescent="0.2">
      <c r="A194" s="75"/>
      <c r="B194" s="75"/>
      <c r="C194" s="75"/>
      <c r="D194" s="75"/>
      <c r="E194" s="64"/>
      <c r="F194" s="64"/>
      <c r="G194" s="76"/>
      <c r="H194" s="76"/>
      <c r="I194" s="75"/>
      <c r="J194" s="77"/>
      <c r="K194" s="75"/>
      <c r="L194" s="78"/>
      <c r="M194" s="78"/>
      <c r="N194" s="78"/>
      <c r="O194" s="78"/>
      <c r="P194" s="78"/>
    </row>
    <row r="195" spans="1:16" s="72" customFormat="1" x14ac:dyDescent="0.2">
      <c r="A195" s="75"/>
      <c r="B195" s="75"/>
      <c r="C195" s="75"/>
      <c r="D195" s="75"/>
      <c r="E195" s="64"/>
      <c r="F195" s="64"/>
      <c r="G195" s="76"/>
      <c r="H195" s="76"/>
      <c r="I195" s="75"/>
      <c r="J195" s="77"/>
      <c r="K195" s="75"/>
      <c r="L195" s="78"/>
      <c r="M195" s="78"/>
      <c r="N195" s="78"/>
      <c r="O195" s="78"/>
      <c r="P195" s="78"/>
    </row>
    <row r="196" spans="1:16" s="72" customFormat="1" x14ac:dyDescent="0.2">
      <c r="A196" s="75"/>
      <c r="B196" s="75"/>
      <c r="C196" s="75"/>
      <c r="D196" s="75"/>
      <c r="E196" s="64"/>
      <c r="F196" s="64"/>
      <c r="G196" s="76"/>
      <c r="H196" s="76"/>
      <c r="I196" s="75"/>
      <c r="J196" s="77"/>
      <c r="K196" s="75"/>
      <c r="L196" s="78"/>
      <c r="M196" s="78"/>
      <c r="N196" s="78"/>
      <c r="O196" s="78"/>
      <c r="P196" s="78"/>
    </row>
    <row r="197" spans="1:16" s="72" customFormat="1" x14ac:dyDescent="0.2">
      <c r="A197" s="75"/>
      <c r="B197" s="75"/>
      <c r="C197" s="75"/>
      <c r="D197" s="75"/>
      <c r="E197" s="64"/>
      <c r="F197" s="64"/>
      <c r="G197" s="76"/>
      <c r="H197" s="76"/>
      <c r="I197" s="75"/>
      <c r="J197" s="77"/>
      <c r="K197" s="75"/>
      <c r="L197" s="78"/>
      <c r="M197" s="78"/>
      <c r="N197" s="78"/>
      <c r="O197" s="78"/>
      <c r="P197" s="78"/>
    </row>
    <row r="198" spans="1:16" s="72" customFormat="1" x14ac:dyDescent="0.2">
      <c r="A198" s="75"/>
      <c r="B198" s="75"/>
      <c r="C198" s="75"/>
      <c r="D198" s="75"/>
      <c r="E198" s="64"/>
      <c r="F198" s="64"/>
      <c r="G198" s="76"/>
      <c r="H198" s="76"/>
      <c r="I198" s="75"/>
      <c r="J198" s="77"/>
      <c r="K198" s="75"/>
      <c r="L198" s="78"/>
      <c r="M198" s="78"/>
      <c r="N198" s="78"/>
      <c r="O198" s="78"/>
      <c r="P198" s="78"/>
    </row>
    <row r="199" spans="1:16" s="72" customFormat="1" x14ac:dyDescent="0.2">
      <c r="A199" s="75"/>
      <c r="B199" s="75"/>
      <c r="C199" s="75"/>
      <c r="D199" s="75"/>
      <c r="E199" s="64"/>
      <c r="F199" s="64"/>
      <c r="G199" s="76"/>
      <c r="H199" s="76"/>
      <c r="I199" s="75"/>
      <c r="J199" s="77"/>
      <c r="K199" s="75"/>
      <c r="L199" s="78"/>
      <c r="M199" s="78"/>
      <c r="N199" s="78"/>
      <c r="O199" s="78"/>
      <c r="P199" s="78"/>
    </row>
    <row r="200" spans="1:16" s="72" customFormat="1" x14ac:dyDescent="0.2">
      <c r="A200" s="75"/>
      <c r="B200" s="75"/>
      <c r="C200" s="75"/>
      <c r="D200" s="75"/>
      <c r="E200" s="64"/>
      <c r="F200" s="64"/>
      <c r="G200" s="76"/>
      <c r="H200" s="76"/>
      <c r="I200" s="75"/>
      <c r="J200" s="77"/>
      <c r="K200" s="75"/>
      <c r="L200" s="78"/>
      <c r="M200" s="78"/>
      <c r="N200" s="78"/>
      <c r="O200" s="78"/>
      <c r="P200" s="78"/>
    </row>
    <row r="201" spans="1:16" s="72" customFormat="1" x14ac:dyDescent="0.2">
      <c r="A201" s="75"/>
      <c r="B201" s="75"/>
      <c r="C201" s="75"/>
      <c r="D201" s="75"/>
      <c r="E201" s="64"/>
      <c r="F201" s="64"/>
      <c r="G201" s="76"/>
      <c r="H201" s="76"/>
      <c r="I201" s="75"/>
      <c r="J201" s="77"/>
      <c r="K201" s="75"/>
      <c r="L201" s="78"/>
      <c r="M201" s="78"/>
      <c r="N201" s="78"/>
      <c r="O201" s="78"/>
      <c r="P201" s="78"/>
    </row>
    <row r="202" spans="1:16" s="72" customFormat="1" x14ac:dyDescent="0.2">
      <c r="A202" s="75"/>
      <c r="B202" s="75"/>
      <c r="C202" s="75"/>
      <c r="D202" s="75"/>
      <c r="E202" s="64"/>
      <c r="F202" s="64"/>
      <c r="G202" s="76"/>
      <c r="H202" s="76"/>
      <c r="I202" s="75"/>
      <c r="J202" s="77"/>
      <c r="K202" s="75"/>
      <c r="L202" s="78"/>
      <c r="M202" s="78"/>
      <c r="N202" s="78"/>
      <c r="O202" s="78"/>
      <c r="P202" s="78"/>
    </row>
    <row r="203" spans="1:16" s="72" customFormat="1" x14ac:dyDescent="0.2">
      <c r="A203" s="75"/>
      <c r="B203" s="75"/>
      <c r="C203" s="75"/>
      <c r="D203" s="75"/>
      <c r="E203" s="64"/>
      <c r="F203" s="64"/>
      <c r="G203" s="76"/>
      <c r="H203" s="76"/>
      <c r="I203" s="75"/>
      <c r="J203" s="77"/>
      <c r="K203" s="75"/>
      <c r="L203" s="78"/>
      <c r="M203" s="78"/>
      <c r="N203" s="78"/>
      <c r="O203" s="78"/>
      <c r="P203" s="78"/>
    </row>
    <row r="204" spans="1:16" s="72" customFormat="1" x14ac:dyDescent="0.2">
      <c r="A204" s="75"/>
      <c r="B204" s="75"/>
      <c r="C204" s="75"/>
      <c r="D204" s="75"/>
      <c r="E204" s="64"/>
      <c r="F204" s="64"/>
      <c r="G204" s="76"/>
      <c r="H204" s="76"/>
      <c r="I204" s="75"/>
      <c r="J204" s="77"/>
      <c r="K204" s="75"/>
      <c r="L204" s="78"/>
      <c r="M204" s="78"/>
      <c r="N204" s="78"/>
      <c r="O204" s="78"/>
      <c r="P204" s="78"/>
    </row>
    <row r="205" spans="1:16" s="72" customFormat="1" x14ac:dyDescent="0.2">
      <c r="A205" s="75"/>
      <c r="B205" s="75"/>
      <c r="C205" s="75"/>
      <c r="D205" s="75"/>
      <c r="E205" s="64"/>
      <c r="F205" s="64"/>
      <c r="G205" s="76"/>
      <c r="H205" s="76"/>
      <c r="I205" s="75"/>
      <c r="J205" s="77"/>
      <c r="K205" s="75"/>
      <c r="L205" s="78"/>
      <c r="M205" s="78"/>
      <c r="N205" s="78"/>
      <c r="O205" s="78"/>
      <c r="P205" s="78"/>
    </row>
    <row r="206" spans="1:16" s="72" customFormat="1" x14ac:dyDescent="0.2">
      <c r="A206" s="75"/>
      <c r="B206" s="75"/>
      <c r="C206" s="75"/>
      <c r="D206" s="75"/>
      <c r="E206" s="64"/>
      <c r="F206" s="64"/>
      <c r="G206" s="76"/>
      <c r="H206" s="76"/>
      <c r="I206" s="75"/>
      <c r="J206" s="77"/>
      <c r="K206" s="75"/>
      <c r="L206" s="78"/>
      <c r="M206" s="78"/>
      <c r="N206" s="78"/>
      <c r="O206" s="78"/>
      <c r="P206" s="78"/>
    </row>
    <row r="207" spans="1:16" s="72" customFormat="1" x14ac:dyDescent="0.2">
      <c r="A207" s="75"/>
      <c r="B207" s="75"/>
      <c r="C207" s="75"/>
      <c r="D207" s="75"/>
      <c r="E207" s="64"/>
      <c r="F207" s="64"/>
      <c r="G207" s="76"/>
      <c r="H207" s="76"/>
      <c r="I207" s="75"/>
      <c r="J207" s="77"/>
      <c r="K207" s="75"/>
      <c r="L207" s="78"/>
      <c r="M207" s="78"/>
      <c r="N207" s="78"/>
      <c r="O207" s="78"/>
      <c r="P207" s="78"/>
    </row>
    <row r="208" spans="1:16" s="72" customFormat="1" x14ac:dyDescent="0.2">
      <c r="A208" s="75"/>
      <c r="B208" s="75"/>
      <c r="C208" s="75"/>
      <c r="D208" s="75"/>
      <c r="E208" s="64"/>
      <c r="F208" s="64"/>
      <c r="G208" s="76"/>
      <c r="H208" s="76"/>
      <c r="I208" s="75"/>
      <c r="J208" s="77"/>
      <c r="K208" s="75"/>
      <c r="L208" s="78"/>
      <c r="M208" s="78"/>
      <c r="N208" s="78"/>
      <c r="O208" s="78"/>
      <c r="P208" s="78"/>
    </row>
    <row r="209" spans="1:16" s="72" customFormat="1" x14ac:dyDescent="0.2">
      <c r="A209" s="75"/>
      <c r="B209" s="75"/>
      <c r="C209" s="75"/>
      <c r="D209" s="75"/>
      <c r="E209" s="64"/>
      <c r="F209" s="64"/>
      <c r="G209" s="76"/>
      <c r="H209" s="76"/>
      <c r="I209" s="75"/>
      <c r="J209" s="77"/>
      <c r="K209" s="75"/>
      <c r="L209" s="78"/>
      <c r="M209" s="78"/>
      <c r="N209" s="78"/>
      <c r="O209" s="78"/>
      <c r="P209" s="78"/>
    </row>
    <row r="210" spans="1:16" s="72" customFormat="1" x14ac:dyDescent="0.2">
      <c r="A210" s="75"/>
      <c r="B210" s="75"/>
      <c r="C210" s="75"/>
      <c r="D210" s="75"/>
      <c r="E210" s="64"/>
      <c r="F210" s="64"/>
      <c r="G210" s="76"/>
      <c r="H210" s="76"/>
      <c r="I210" s="75"/>
      <c r="J210" s="77"/>
      <c r="K210" s="75"/>
      <c r="L210" s="78"/>
      <c r="M210" s="78"/>
      <c r="N210" s="78"/>
      <c r="O210" s="78"/>
      <c r="P210" s="78"/>
    </row>
    <row r="211" spans="1:16" s="72" customFormat="1" x14ac:dyDescent="0.2">
      <c r="A211" s="75"/>
      <c r="B211" s="75"/>
      <c r="C211" s="75"/>
      <c r="D211" s="75"/>
      <c r="E211" s="64"/>
      <c r="F211" s="64"/>
      <c r="G211" s="76"/>
      <c r="H211" s="76"/>
      <c r="I211" s="75"/>
      <c r="J211" s="77"/>
      <c r="K211" s="75"/>
      <c r="L211" s="78"/>
      <c r="M211" s="78"/>
      <c r="N211" s="78"/>
      <c r="O211" s="78"/>
      <c r="P211" s="78"/>
    </row>
    <row r="212" spans="1:16" s="72" customFormat="1" x14ac:dyDescent="0.2">
      <c r="A212" s="75"/>
      <c r="B212" s="75"/>
      <c r="C212" s="75"/>
      <c r="D212" s="75"/>
      <c r="E212" s="64"/>
      <c r="F212" s="64"/>
      <c r="G212" s="76"/>
      <c r="H212" s="76"/>
      <c r="I212" s="75"/>
      <c r="J212" s="77"/>
      <c r="K212" s="75"/>
      <c r="L212" s="78"/>
      <c r="M212" s="78"/>
      <c r="N212" s="78"/>
      <c r="O212" s="78"/>
      <c r="P212" s="78"/>
    </row>
    <row r="213" spans="1:16" s="72" customFormat="1" x14ac:dyDescent="0.2">
      <c r="A213" s="75"/>
      <c r="B213" s="75"/>
      <c r="C213" s="75"/>
      <c r="D213" s="75"/>
      <c r="E213" s="64"/>
      <c r="F213" s="64"/>
      <c r="G213" s="76"/>
      <c r="H213" s="76"/>
      <c r="I213" s="75"/>
      <c r="J213" s="77"/>
      <c r="K213" s="75"/>
      <c r="L213" s="78"/>
      <c r="M213" s="78"/>
      <c r="N213" s="78"/>
      <c r="O213" s="78"/>
      <c r="P213" s="78"/>
    </row>
    <row r="214" spans="1:16" s="72" customFormat="1" x14ac:dyDescent="0.2">
      <c r="A214" s="75"/>
      <c r="B214" s="75"/>
      <c r="C214" s="75"/>
      <c r="D214" s="75"/>
      <c r="E214" s="64"/>
      <c r="F214" s="64"/>
      <c r="G214" s="76"/>
      <c r="H214" s="76"/>
      <c r="I214" s="75"/>
      <c r="J214" s="77"/>
      <c r="K214" s="75"/>
      <c r="L214" s="78"/>
      <c r="M214" s="78"/>
      <c r="N214" s="78"/>
      <c r="O214" s="78"/>
      <c r="P214" s="78"/>
    </row>
    <row r="215" spans="1:16" s="72" customFormat="1" x14ac:dyDescent="0.2">
      <c r="A215" s="75"/>
      <c r="B215" s="75"/>
      <c r="C215" s="75"/>
      <c r="D215" s="75"/>
      <c r="E215" s="64"/>
      <c r="F215" s="64"/>
      <c r="G215" s="76"/>
      <c r="H215" s="76"/>
      <c r="I215" s="75"/>
      <c r="J215" s="77"/>
      <c r="K215" s="75"/>
      <c r="L215" s="78"/>
      <c r="M215" s="78"/>
      <c r="N215" s="78"/>
      <c r="O215" s="78"/>
      <c r="P215" s="78"/>
    </row>
    <row r="216" spans="1:16" s="72" customFormat="1" x14ac:dyDescent="0.2">
      <c r="A216" s="75"/>
      <c r="B216" s="75"/>
      <c r="C216" s="75"/>
      <c r="D216" s="75"/>
      <c r="E216" s="64"/>
      <c r="F216" s="64"/>
      <c r="G216" s="76"/>
      <c r="H216" s="76"/>
      <c r="I216" s="75"/>
      <c r="J216" s="77"/>
      <c r="K216" s="75"/>
      <c r="L216" s="78"/>
      <c r="M216" s="78"/>
      <c r="N216" s="78"/>
      <c r="O216" s="78"/>
      <c r="P216" s="78"/>
    </row>
    <row r="217" spans="1:16" s="72" customFormat="1" x14ac:dyDescent="0.2">
      <c r="A217" s="75"/>
      <c r="B217" s="75"/>
      <c r="C217" s="75"/>
      <c r="D217" s="75"/>
      <c r="E217" s="64"/>
      <c r="F217" s="64"/>
      <c r="G217" s="76"/>
      <c r="H217" s="76"/>
      <c r="I217" s="75"/>
      <c r="J217" s="77"/>
      <c r="K217" s="75"/>
      <c r="L217" s="78"/>
      <c r="M217" s="78"/>
      <c r="N217" s="78"/>
      <c r="O217" s="78"/>
      <c r="P217" s="78"/>
    </row>
    <row r="218" spans="1:16" s="72" customFormat="1" x14ac:dyDescent="0.2">
      <c r="A218" s="75"/>
      <c r="B218" s="75"/>
      <c r="C218" s="75"/>
      <c r="D218" s="75"/>
      <c r="E218" s="64"/>
      <c r="F218" s="64"/>
      <c r="G218" s="76"/>
      <c r="H218" s="76"/>
      <c r="I218" s="75"/>
      <c r="J218" s="77"/>
      <c r="K218" s="75"/>
      <c r="L218" s="78"/>
      <c r="M218" s="78"/>
      <c r="N218" s="78"/>
      <c r="O218" s="78"/>
      <c r="P218" s="78"/>
    </row>
    <row r="219" spans="1:16" s="72" customFormat="1" x14ac:dyDescent="0.2">
      <c r="A219" s="75"/>
      <c r="B219" s="75"/>
      <c r="C219" s="75"/>
      <c r="D219" s="75"/>
      <c r="E219" s="64"/>
      <c r="F219" s="64"/>
      <c r="G219" s="76"/>
      <c r="H219" s="76"/>
      <c r="I219" s="75"/>
      <c r="J219" s="77"/>
      <c r="K219" s="75"/>
      <c r="L219" s="78"/>
      <c r="M219" s="78"/>
      <c r="N219" s="78"/>
      <c r="O219" s="78"/>
      <c r="P219" s="78"/>
    </row>
    <row r="220" spans="1:16" s="72" customFormat="1" x14ac:dyDescent="0.2">
      <c r="A220" s="75"/>
      <c r="B220" s="75"/>
      <c r="C220" s="75"/>
      <c r="D220" s="75"/>
      <c r="E220" s="64"/>
      <c r="F220" s="64"/>
      <c r="G220" s="76"/>
      <c r="H220" s="76"/>
      <c r="I220" s="75"/>
      <c r="J220" s="77"/>
      <c r="K220" s="75"/>
      <c r="L220" s="78"/>
      <c r="M220" s="78"/>
      <c r="N220" s="78"/>
      <c r="O220" s="78"/>
      <c r="P220" s="78"/>
    </row>
    <row r="221" spans="1:16" s="72" customFormat="1" x14ac:dyDescent="0.2">
      <c r="A221" s="75"/>
      <c r="B221" s="75"/>
      <c r="C221" s="75"/>
      <c r="D221" s="75"/>
      <c r="E221" s="64"/>
      <c r="F221" s="64"/>
      <c r="G221" s="76"/>
      <c r="H221" s="76"/>
      <c r="I221" s="75"/>
      <c r="J221" s="77"/>
      <c r="K221" s="75"/>
      <c r="L221" s="78"/>
      <c r="M221" s="78"/>
      <c r="N221" s="78"/>
      <c r="O221" s="78"/>
      <c r="P221" s="78"/>
    </row>
    <row r="222" spans="1:16" s="72" customFormat="1" x14ac:dyDescent="0.2">
      <c r="A222" s="75"/>
      <c r="B222" s="75"/>
      <c r="C222" s="75"/>
      <c r="D222" s="75"/>
      <c r="E222" s="64"/>
      <c r="F222" s="64"/>
      <c r="G222" s="76"/>
      <c r="H222" s="76"/>
      <c r="I222" s="75"/>
      <c r="J222" s="77"/>
      <c r="K222" s="75"/>
      <c r="L222" s="78"/>
      <c r="M222" s="78"/>
      <c r="N222" s="78"/>
      <c r="O222" s="78"/>
      <c r="P222" s="78"/>
    </row>
    <row r="223" spans="1:16" s="72" customFormat="1" x14ac:dyDescent="0.2">
      <c r="A223" s="75"/>
      <c r="B223" s="75"/>
      <c r="C223" s="75"/>
      <c r="D223" s="75"/>
      <c r="E223" s="64"/>
      <c r="F223" s="64"/>
      <c r="G223" s="76"/>
      <c r="H223" s="76"/>
      <c r="I223" s="75"/>
      <c r="J223" s="77"/>
      <c r="K223" s="75"/>
      <c r="L223" s="78"/>
      <c r="M223" s="78"/>
      <c r="N223" s="78"/>
      <c r="O223" s="78"/>
      <c r="P223" s="78"/>
    </row>
    <row r="224" spans="1:16" s="16" customFormat="1" x14ac:dyDescent="0.2">
      <c r="A224" s="7"/>
      <c r="B224" s="7"/>
      <c r="C224" s="7"/>
      <c r="D224" s="7"/>
      <c r="E224" s="9"/>
      <c r="F224" s="40"/>
      <c r="G224" s="11"/>
      <c r="H224" s="11"/>
      <c r="I224" s="7"/>
      <c r="J224" s="8"/>
      <c r="K224" s="7"/>
      <c r="L224" s="10"/>
      <c r="M224" s="10"/>
      <c r="N224" s="10"/>
      <c r="O224" s="10"/>
      <c r="P224" s="10"/>
    </row>
    <row r="225" spans="1:16" s="16" customFormat="1" x14ac:dyDescent="0.2">
      <c r="A225" s="7"/>
      <c r="B225" s="7"/>
      <c r="C225" s="7"/>
      <c r="D225" s="7"/>
      <c r="E225" s="9"/>
      <c r="F225" s="40"/>
      <c r="G225" s="11"/>
      <c r="H225" s="11"/>
      <c r="I225" s="7"/>
      <c r="J225" s="8"/>
      <c r="K225" s="7"/>
      <c r="L225" s="10"/>
      <c r="M225" s="10"/>
      <c r="N225" s="10"/>
      <c r="O225" s="10"/>
      <c r="P225" s="10"/>
    </row>
    <row r="226" spans="1:16" s="16" customFormat="1" x14ac:dyDescent="0.2">
      <c r="A226" s="7"/>
      <c r="B226" s="7"/>
      <c r="C226" s="7"/>
      <c r="D226" s="7"/>
      <c r="E226" s="9"/>
      <c r="F226" s="40"/>
      <c r="G226" s="11"/>
      <c r="H226" s="11"/>
      <c r="I226" s="7"/>
      <c r="J226" s="8"/>
      <c r="K226" s="7"/>
      <c r="L226" s="10"/>
      <c r="M226" s="10"/>
      <c r="N226" s="10"/>
      <c r="O226" s="10"/>
      <c r="P226" s="10"/>
    </row>
    <row r="227" spans="1:16" s="16" customFormat="1" x14ac:dyDescent="0.2">
      <c r="A227" s="7"/>
      <c r="B227" s="7"/>
      <c r="C227" s="7"/>
      <c r="D227" s="7"/>
      <c r="E227" s="9"/>
      <c r="F227" s="40"/>
      <c r="G227" s="11"/>
      <c r="H227" s="11"/>
      <c r="I227" s="7"/>
      <c r="J227" s="8"/>
      <c r="K227" s="7"/>
      <c r="L227" s="10"/>
      <c r="M227" s="10"/>
      <c r="N227" s="10"/>
      <c r="O227" s="10"/>
      <c r="P227" s="10"/>
    </row>
    <row r="228" spans="1:16" s="16" customFormat="1" x14ac:dyDescent="0.2">
      <c r="A228" s="7"/>
      <c r="B228" s="7"/>
      <c r="C228" s="7"/>
      <c r="D228" s="7"/>
      <c r="E228" s="9"/>
      <c r="F228" s="40"/>
      <c r="G228" s="11"/>
      <c r="H228" s="11"/>
      <c r="I228" s="7"/>
      <c r="J228" s="8"/>
      <c r="K228" s="7"/>
      <c r="L228" s="10"/>
      <c r="M228" s="10"/>
      <c r="N228" s="10"/>
      <c r="O228" s="10"/>
      <c r="P228" s="10"/>
    </row>
    <row r="229" spans="1:16" s="16" customFormat="1" x14ac:dyDescent="0.2">
      <c r="A229" s="7"/>
      <c r="B229" s="7"/>
      <c r="C229" s="7"/>
      <c r="D229" s="7"/>
      <c r="E229" s="9"/>
      <c r="F229" s="40"/>
      <c r="G229" s="11"/>
      <c r="H229" s="11"/>
      <c r="I229" s="7"/>
      <c r="J229" s="8"/>
      <c r="K229" s="7"/>
      <c r="L229" s="10"/>
      <c r="M229" s="10"/>
      <c r="N229" s="10"/>
      <c r="O229" s="10"/>
      <c r="P229" s="10"/>
    </row>
    <row r="230" spans="1:16" s="16" customFormat="1" x14ac:dyDescent="0.2">
      <c r="A230" s="7"/>
      <c r="B230" s="7"/>
      <c r="C230" s="7"/>
      <c r="D230" s="7"/>
      <c r="E230" s="9"/>
      <c r="F230" s="40"/>
      <c r="G230" s="11"/>
      <c r="H230" s="11"/>
      <c r="I230" s="7"/>
      <c r="J230" s="8"/>
      <c r="K230" s="7"/>
      <c r="L230" s="10"/>
      <c r="M230" s="10"/>
      <c r="N230" s="10"/>
      <c r="O230" s="10"/>
      <c r="P230" s="10"/>
    </row>
    <row r="231" spans="1:16" s="16" customFormat="1" x14ac:dyDescent="0.2">
      <c r="A231" s="7"/>
      <c r="B231" s="7"/>
      <c r="C231" s="7"/>
      <c r="D231" s="7"/>
      <c r="E231" s="9"/>
      <c r="F231" s="40"/>
      <c r="G231" s="11"/>
      <c r="H231" s="11"/>
      <c r="I231" s="7"/>
      <c r="J231" s="8"/>
      <c r="K231" s="7"/>
      <c r="L231" s="10"/>
      <c r="M231" s="10"/>
      <c r="N231" s="10"/>
      <c r="O231" s="10"/>
      <c r="P231" s="10"/>
    </row>
    <row r="232" spans="1:16" s="16" customFormat="1" x14ac:dyDescent="0.2">
      <c r="A232" s="7"/>
      <c r="B232" s="7"/>
      <c r="C232" s="7"/>
      <c r="D232" s="7"/>
      <c r="E232" s="9"/>
      <c r="F232" s="40"/>
      <c r="G232" s="11"/>
      <c r="H232" s="11"/>
      <c r="I232" s="7"/>
      <c r="J232" s="8"/>
      <c r="K232" s="7"/>
      <c r="L232" s="10"/>
      <c r="M232" s="10"/>
      <c r="N232" s="10"/>
      <c r="O232" s="10"/>
      <c r="P232" s="10"/>
    </row>
    <row r="233" spans="1:16" s="16" customFormat="1" x14ac:dyDescent="0.2">
      <c r="A233" s="7"/>
      <c r="B233" s="7"/>
      <c r="C233" s="7"/>
      <c r="D233" s="7"/>
      <c r="E233" s="9"/>
      <c r="F233" s="40"/>
      <c r="G233" s="11"/>
      <c r="H233" s="11"/>
      <c r="I233" s="7"/>
      <c r="J233" s="8"/>
      <c r="K233" s="7"/>
      <c r="L233" s="10"/>
      <c r="M233" s="10"/>
      <c r="N233" s="10"/>
      <c r="O233" s="10"/>
      <c r="P233" s="10"/>
    </row>
    <row r="234" spans="1:16" s="16" customFormat="1" x14ac:dyDescent="0.2">
      <c r="A234" s="7"/>
      <c r="B234" s="7"/>
      <c r="C234" s="7"/>
      <c r="D234" s="7"/>
      <c r="E234" s="9"/>
      <c r="F234" s="40"/>
      <c r="G234" s="11"/>
      <c r="H234" s="11"/>
      <c r="I234" s="7"/>
      <c r="J234" s="8"/>
      <c r="K234" s="7"/>
      <c r="L234" s="10"/>
      <c r="M234" s="10"/>
      <c r="N234" s="10"/>
      <c r="O234" s="10"/>
      <c r="P234" s="10"/>
    </row>
    <row r="235" spans="1:16" s="16" customFormat="1" x14ac:dyDescent="0.2">
      <c r="A235" s="7"/>
      <c r="B235" s="7"/>
      <c r="C235" s="7"/>
      <c r="D235" s="7"/>
      <c r="E235" s="9"/>
      <c r="F235" s="40"/>
      <c r="G235" s="11"/>
      <c r="H235" s="11"/>
      <c r="I235" s="7"/>
      <c r="J235" s="8"/>
      <c r="K235" s="7"/>
      <c r="L235" s="10"/>
      <c r="M235" s="10"/>
      <c r="N235" s="10"/>
      <c r="O235" s="10"/>
      <c r="P235" s="10"/>
    </row>
    <row r="236" spans="1:16" s="16" customFormat="1" x14ac:dyDescent="0.2">
      <c r="A236" s="7"/>
      <c r="B236" s="7"/>
      <c r="C236" s="7"/>
      <c r="D236" s="7"/>
      <c r="E236" s="9"/>
      <c r="F236" s="40"/>
      <c r="G236" s="11"/>
      <c r="H236" s="11"/>
      <c r="I236" s="7"/>
      <c r="J236" s="8"/>
      <c r="K236" s="7"/>
      <c r="L236" s="10"/>
      <c r="M236" s="10"/>
      <c r="N236" s="10"/>
      <c r="O236" s="10"/>
      <c r="P236" s="10"/>
    </row>
    <row r="237" spans="1:16" s="16" customFormat="1" x14ac:dyDescent="0.2">
      <c r="A237" s="7"/>
      <c r="B237" s="7"/>
      <c r="C237" s="7"/>
      <c r="D237" s="7"/>
      <c r="E237" s="9"/>
      <c r="F237" s="40"/>
      <c r="G237" s="11"/>
      <c r="H237" s="11"/>
      <c r="I237" s="7"/>
      <c r="J237" s="8"/>
      <c r="K237" s="7"/>
      <c r="L237" s="10"/>
      <c r="M237" s="10"/>
      <c r="N237" s="10"/>
      <c r="O237" s="10"/>
      <c r="P237" s="10"/>
    </row>
    <row r="238" spans="1:16" s="16" customFormat="1" x14ac:dyDescent="0.2">
      <c r="A238" s="7"/>
      <c r="B238" s="7"/>
      <c r="C238" s="7"/>
      <c r="D238" s="7"/>
      <c r="E238" s="9"/>
      <c r="F238" s="40"/>
      <c r="G238" s="11"/>
      <c r="H238" s="11"/>
      <c r="I238" s="7"/>
      <c r="J238" s="8"/>
      <c r="K238" s="7"/>
      <c r="L238" s="10"/>
      <c r="M238" s="10"/>
      <c r="N238" s="10"/>
      <c r="O238" s="10"/>
      <c r="P238" s="10"/>
    </row>
    <row r="239" spans="1:16" s="16" customFormat="1" x14ac:dyDescent="0.2">
      <c r="A239" s="7"/>
      <c r="B239" s="7"/>
      <c r="C239" s="7"/>
      <c r="D239" s="7"/>
      <c r="E239" s="9"/>
      <c r="F239" s="40"/>
      <c r="G239" s="11"/>
      <c r="H239" s="11"/>
      <c r="I239" s="7"/>
      <c r="J239" s="8"/>
      <c r="K239" s="7"/>
      <c r="L239" s="10"/>
      <c r="M239" s="10"/>
      <c r="N239" s="10"/>
      <c r="O239" s="10"/>
      <c r="P239" s="10"/>
    </row>
    <row r="240" spans="1:16" s="16" customFormat="1" x14ac:dyDescent="0.2">
      <c r="A240" s="7"/>
      <c r="B240" s="7"/>
      <c r="C240" s="7"/>
      <c r="D240" s="7"/>
      <c r="E240" s="9"/>
      <c r="F240" s="40"/>
      <c r="G240" s="11"/>
      <c r="H240" s="11"/>
      <c r="I240" s="7"/>
      <c r="J240" s="8"/>
      <c r="K240" s="7"/>
      <c r="L240" s="10"/>
      <c r="M240" s="10"/>
      <c r="N240" s="10"/>
      <c r="O240" s="10"/>
      <c r="P240" s="10"/>
    </row>
    <row r="241" spans="1:16" s="16" customFormat="1" x14ac:dyDescent="0.2">
      <c r="A241" s="7"/>
      <c r="B241" s="7"/>
      <c r="C241" s="7"/>
      <c r="D241" s="7"/>
      <c r="E241" s="9"/>
      <c r="F241" s="40"/>
      <c r="G241" s="11"/>
      <c r="H241" s="11"/>
      <c r="I241" s="7"/>
      <c r="J241" s="8"/>
      <c r="K241" s="7"/>
      <c r="L241" s="10"/>
      <c r="M241" s="10"/>
      <c r="N241" s="10"/>
      <c r="O241" s="10"/>
      <c r="P241" s="10"/>
    </row>
    <row r="242" spans="1:16" s="16" customFormat="1" x14ac:dyDescent="0.2">
      <c r="A242" s="7"/>
      <c r="B242" s="7"/>
      <c r="C242" s="7"/>
      <c r="D242" s="7"/>
      <c r="E242" s="9"/>
      <c r="F242" s="40"/>
      <c r="G242" s="11"/>
      <c r="H242" s="11"/>
      <c r="I242" s="7"/>
      <c r="J242" s="8"/>
      <c r="K242" s="7"/>
      <c r="L242" s="10"/>
      <c r="M242" s="10"/>
      <c r="N242" s="10"/>
      <c r="O242" s="10"/>
      <c r="P242" s="10"/>
    </row>
    <row r="243" spans="1:16" s="16" customFormat="1" x14ac:dyDescent="0.2">
      <c r="A243" s="7"/>
      <c r="B243" s="7"/>
      <c r="C243" s="7"/>
      <c r="D243" s="7"/>
      <c r="E243" s="9"/>
      <c r="F243" s="40"/>
      <c r="G243" s="11"/>
      <c r="H243" s="11"/>
      <c r="I243" s="7"/>
      <c r="J243" s="8"/>
      <c r="K243" s="7"/>
      <c r="L243" s="10"/>
      <c r="M243" s="10"/>
      <c r="N243" s="10"/>
      <c r="O243" s="10"/>
      <c r="P243" s="10"/>
    </row>
    <row r="244" spans="1:16" s="16" customFormat="1" x14ac:dyDescent="0.2">
      <c r="A244" s="7"/>
      <c r="B244" s="7"/>
      <c r="C244" s="7"/>
      <c r="D244" s="7"/>
      <c r="E244" s="9"/>
      <c r="F244" s="40"/>
      <c r="G244" s="11"/>
      <c r="H244" s="11"/>
      <c r="I244" s="7"/>
      <c r="J244" s="8"/>
      <c r="K244" s="7"/>
      <c r="L244" s="10"/>
      <c r="M244" s="10"/>
      <c r="N244" s="10"/>
      <c r="O244" s="10"/>
      <c r="P244" s="10"/>
    </row>
    <row r="245" spans="1:16" s="16" customFormat="1" x14ac:dyDescent="0.2">
      <c r="A245" s="7"/>
      <c r="B245" s="7"/>
      <c r="C245" s="7"/>
      <c r="D245" s="7"/>
      <c r="E245" s="9"/>
      <c r="F245" s="40"/>
      <c r="G245" s="11"/>
      <c r="H245" s="11"/>
      <c r="I245" s="7"/>
      <c r="J245" s="8"/>
      <c r="K245" s="7"/>
      <c r="L245" s="10"/>
      <c r="M245" s="10"/>
      <c r="N245" s="10"/>
      <c r="O245" s="10"/>
      <c r="P245" s="10"/>
    </row>
    <row r="246" spans="1:16" s="16" customFormat="1" x14ac:dyDescent="0.2">
      <c r="A246" s="7"/>
      <c r="B246" s="7"/>
      <c r="C246" s="7"/>
      <c r="D246" s="7"/>
      <c r="E246" s="9"/>
      <c r="F246" s="40"/>
      <c r="G246" s="11"/>
      <c r="H246" s="11"/>
      <c r="I246" s="7"/>
      <c r="J246" s="8"/>
      <c r="K246" s="7"/>
      <c r="L246" s="10"/>
      <c r="M246" s="10"/>
      <c r="N246" s="10"/>
      <c r="O246" s="10"/>
      <c r="P246" s="10"/>
    </row>
    <row r="247" spans="1:16" s="16" customFormat="1" x14ac:dyDescent="0.2">
      <c r="A247" s="7"/>
      <c r="B247" s="7"/>
      <c r="C247" s="7"/>
      <c r="D247" s="7"/>
      <c r="E247" s="9"/>
      <c r="F247" s="40"/>
      <c r="G247" s="11"/>
      <c r="H247" s="11"/>
      <c r="I247" s="7"/>
      <c r="J247" s="8"/>
      <c r="K247" s="7"/>
      <c r="L247" s="10"/>
      <c r="M247" s="10"/>
      <c r="N247" s="10"/>
      <c r="O247" s="10"/>
      <c r="P247" s="10"/>
    </row>
    <row r="248" spans="1:16" s="16" customFormat="1" x14ac:dyDescent="0.2">
      <c r="A248" s="7"/>
      <c r="B248" s="7"/>
      <c r="C248" s="7"/>
      <c r="D248" s="7"/>
      <c r="E248" s="9"/>
      <c r="F248" s="40"/>
      <c r="G248" s="11"/>
      <c r="H248" s="11"/>
      <c r="I248" s="7"/>
      <c r="J248" s="8"/>
      <c r="K248" s="7"/>
      <c r="L248" s="10"/>
      <c r="M248" s="10"/>
      <c r="N248" s="10"/>
      <c r="O248" s="10"/>
      <c r="P248" s="10"/>
    </row>
    <row r="249" spans="1:16" s="16" customFormat="1" x14ac:dyDescent="0.2">
      <c r="A249" s="7"/>
      <c r="B249" s="7"/>
      <c r="C249" s="7"/>
      <c r="D249" s="7"/>
      <c r="E249" s="9"/>
      <c r="F249" s="40"/>
      <c r="G249" s="11"/>
      <c r="H249" s="11"/>
      <c r="I249" s="7"/>
      <c r="J249" s="8"/>
      <c r="K249" s="7"/>
      <c r="L249" s="10"/>
      <c r="M249" s="10"/>
      <c r="N249" s="10"/>
      <c r="O249" s="10"/>
      <c r="P249" s="10"/>
    </row>
    <row r="250" spans="1:16" s="16" customFormat="1" x14ac:dyDescent="0.2">
      <c r="A250" s="7"/>
      <c r="B250" s="7"/>
      <c r="C250" s="7"/>
      <c r="D250" s="7"/>
      <c r="E250" s="9"/>
      <c r="F250" s="40"/>
      <c r="G250" s="11"/>
      <c r="H250" s="11"/>
      <c r="I250" s="7"/>
      <c r="J250" s="8"/>
      <c r="K250" s="7"/>
      <c r="L250" s="10"/>
      <c r="M250" s="10"/>
      <c r="N250" s="10"/>
      <c r="O250" s="10"/>
      <c r="P250" s="10"/>
    </row>
    <row r="251" spans="1:16" s="16" customFormat="1" x14ac:dyDescent="0.2">
      <c r="A251" s="7"/>
      <c r="B251" s="7"/>
      <c r="C251" s="7"/>
      <c r="D251" s="7"/>
      <c r="E251" s="9"/>
      <c r="F251" s="40"/>
      <c r="G251" s="11"/>
      <c r="H251" s="11"/>
      <c r="I251" s="7"/>
      <c r="J251" s="8"/>
      <c r="K251" s="7"/>
      <c r="L251" s="10"/>
      <c r="M251" s="10"/>
      <c r="N251" s="10"/>
      <c r="O251" s="10"/>
      <c r="P251" s="10"/>
    </row>
    <row r="252" spans="1:16" s="16" customFormat="1" x14ac:dyDescent="0.2">
      <c r="A252" s="7"/>
      <c r="B252" s="7"/>
      <c r="C252" s="7"/>
      <c r="D252" s="7"/>
      <c r="E252" s="9"/>
      <c r="F252" s="40"/>
      <c r="G252" s="11"/>
      <c r="H252" s="11"/>
      <c r="I252" s="7"/>
      <c r="J252" s="8"/>
      <c r="K252" s="7"/>
      <c r="L252" s="10"/>
      <c r="M252" s="10"/>
      <c r="N252" s="10"/>
      <c r="O252" s="10"/>
      <c r="P252" s="10"/>
    </row>
    <row r="253" spans="1:16" s="16" customFormat="1" x14ac:dyDescent="0.2">
      <c r="A253" s="7"/>
      <c r="B253" s="7"/>
      <c r="C253" s="7"/>
      <c r="D253" s="7"/>
      <c r="E253" s="9"/>
      <c r="F253" s="40"/>
      <c r="G253" s="11"/>
      <c r="H253" s="11"/>
      <c r="I253" s="7"/>
      <c r="J253" s="8"/>
      <c r="K253" s="7"/>
      <c r="L253" s="10"/>
      <c r="M253" s="10"/>
      <c r="N253" s="10"/>
      <c r="O253" s="10"/>
      <c r="P253" s="10"/>
    </row>
    <row r="254" spans="1:16" s="16" customFormat="1" x14ac:dyDescent="0.2">
      <c r="A254" s="7"/>
      <c r="B254" s="7"/>
      <c r="C254" s="7"/>
      <c r="D254" s="7"/>
      <c r="E254" s="9"/>
      <c r="F254" s="40"/>
      <c r="G254" s="11"/>
      <c r="H254" s="11"/>
      <c r="I254" s="7"/>
      <c r="J254" s="8"/>
      <c r="K254" s="7"/>
      <c r="L254" s="10"/>
      <c r="M254" s="10"/>
      <c r="N254" s="10"/>
      <c r="O254" s="10"/>
      <c r="P254" s="10"/>
    </row>
    <row r="255" spans="1:16" s="16" customFormat="1" x14ac:dyDescent="0.2">
      <c r="A255" s="7"/>
      <c r="B255" s="7"/>
      <c r="C255" s="7"/>
      <c r="D255" s="7"/>
      <c r="E255" s="9"/>
      <c r="F255" s="40"/>
      <c r="G255" s="11"/>
      <c r="H255" s="11"/>
      <c r="I255" s="7"/>
      <c r="J255" s="8"/>
      <c r="K255" s="7"/>
      <c r="L255" s="10"/>
      <c r="M255" s="10"/>
      <c r="N255" s="10"/>
      <c r="O255" s="10"/>
      <c r="P255" s="10"/>
    </row>
    <row r="256" spans="1:16" s="16" customFormat="1" x14ac:dyDescent="0.2">
      <c r="A256" s="7"/>
      <c r="B256" s="7"/>
      <c r="C256" s="7"/>
      <c r="D256" s="7"/>
      <c r="E256" s="9"/>
      <c r="F256" s="40"/>
      <c r="G256" s="11"/>
      <c r="H256" s="11"/>
      <c r="I256" s="7"/>
      <c r="J256" s="8"/>
      <c r="K256" s="7"/>
      <c r="L256" s="10"/>
      <c r="M256" s="10"/>
      <c r="N256" s="10"/>
      <c r="O256" s="10"/>
      <c r="P256" s="10"/>
    </row>
    <row r="257" spans="1:16" s="16" customFormat="1" x14ac:dyDescent="0.2">
      <c r="A257" s="7"/>
      <c r="B257" s="7"/>
      <c r="C257" s="7"/>
      <c r="D257" s="7"/>
      <c r="E257" s="9"/>
      <c r="F257" s="40"/>
      <c r="G257" s="11"/>
      <c r="H257" s="11"/>
      <c r="I257" s="7"/>
      <c r="J257" s="8"/>
      <c r="K257" s="7"/>
      <c r="L257" s="10"/>
      <c r="M257" s="10"/>
      <c r="N257" s="10"/>
      <c r="O257" s="10"/>
      <c r="P257" s="10"/>
    </row>
    <row r="258" spans="1:16" s="16" customFormat="1" x14ac:dyDescent="0.2">
      <c r="A258" s="7"/>
      <c r="B258" s="7"/>
      <c r="C258" s="7"/>
      <c r="D258" s="7"/>
      <c r="E258" s="9"/>
      <c r="F258" s="40"/>
      <c r="G258" s="11"/>
      <c r="H258" s="11"/>
      <c r="I258" s="7"/>
      <c r="J258" s="8"/>
      <c r="K258" s="7"/>
      <c r="L258" s="10"/>
      <c r="M258" s="10"/>
      <c r="N258" s="10"/>
      <c r="O258" s="10"/>
      <c r="P258" s="10"/>
    </row>
    <row r="259" spans="1:16" s="16" customFormat="1" x14ac:dyDescent="0.2">
      <c r="A259" s="7"/>
      <c r="B259" s="7"/>
      <c r="C259" s="7"/>
      <c r="D259" s="7"/>
      <c r="E259" s="9"/>
      <c r="F259" s="40"/>
      <c r="G259" s="11"/>
      <c r="H259" s="11"/>
      <c r="I259" s="7"/>
      <c r="J259" s="8"/>
      <c r="K259" s="7"/>
      <c r="L259" s="10"/>
      <c r="M259" s="10"/>
      <c r="N259" s="10"/>
      <c r="O259" s="10"/>
      <c r="P259" s="10"/>
    </row>
    <row r="260" spans="1:16" s="16" customFormat="1" x14ac:dyDescent="0.2">
      <c r="A260" s="7"/>
      <c r="B260" s="7"/>
      <c r="C260" s="7"/>
      <c r="D260" s="7"/>
      <c r="E260" s="9"/>
      <c r="F260" s="40"/>
      <c r="G260" s="11"/>
      <c r="H260" s="11"/>
      <c r="I260" s="7"/>
      <c r="J260" s="8"/>
      <c r="K260" s="7"/>
      <c r="L260" s="10"/>
      <c r="M260" s="10"/>
      <c r="N260" s="10"/>
      <c r="O260" s="10"/>
      <c r="P260" s="10"/>
    </row>
    <row r="261" spans="1:16" s="16" customFormat="1" x14ac:dyDescent="0.2">
      <c r="A261" s="7"/>
      <c r="B261" s="7"/>
      <c r="C261" s="7"/>
      <c r="D261" s="7"/>
      <c r="E261" s="9"/>
      <c r="F261" s="40"/>
      <c r="G261" s="11"/>
      <c r="H261" s="11"/>
      <c r="I261" s="7"/>
      <c r="J261" s="8"/>
      <c r="K261" s="7"/>
      <c r="L261" s="10"/>
      <c r="M261" s="10"/>
      <c r="N261" s="10"/>
      <c r="O261" s="10"/>
      <c r="P261" s="10"/>
    </row>
    <row r="262" spans="1:16" s="16" customFormat="1" x14ac:dyDescent="0.2">
      <c r="A262" s="7"/>
      <c r="B262" s="7"/>
      <c r="C262" s="7"/>
      <c r="D262" s="7"/>
      <c r="E262" s="9"/>
      <c r="F262" s="40"/>
      <c r="G262" s="11"/>
      <c r="H262" s="11"/>
      <c r="I262" s="7"/>
      <c r="J262" s="8"/>
      <c r="K262" s="7"/>
      <c r="L262" s="10"/>
      <c r="M262" s="10"/>
      <c r="N262" s="10"/>
      <c r="O262" s="10"/>
      <c r="P262" s="10"/>
    </row>
    <row r="263" spans="1:16" s="16" customFormat="1" x14ac:dyDescent="0.2">
      <c r="A263" s="7"/>
      <c r="B263" s="7"/>
      <c r="C263" s="7"/>
      <c r="D263" s="7"/>
      <c r="E263" s="9"/>
      <c r="F263" s="40"/>
      <c r="G263" s="11"/>
      <c r="H263" s="11"/>
      <c r="I263" s="7"/>
      <c r="J263" s="8"/>
      <c r="K263" s="7"/>
      <c r="L263" s="10"/>
      <c r="M263" s="10"/>
      <c r="N263" s="10"/>
      <c r="O263" s="10"/>
      <c r="P263" s="10"/>
    </row>
    <row r="264" spans="1:16" s="16" customFormat="1" x14ac:dyDescent="0.2">
      <c r="A264" s="7"/>
      <c r="B264" s="7"/>
      <c r="C264" s="7"/>
      <c r="D264" s="7"/>
      <c r="E264" s="9"/>
      <c r="F264" s="40"/>
      <c r="G264" s="11"/>
      <c r="H264" s="11"/>
      <c r="I264" s="7"/>
      <c r="J264" s="8"/>
      <c r="K264" s="7"/>
      <c r="L264" s="10"/>
      <c r="M264" s="10"/>
      <c r="N264" s="10"/>
      <c r="O264" s="10"/>
      <c r="P264" s="10"/>
    </row>
    <row r="265" spans="1:16" s="16" customFormat="1" x14ac:dyDescent="0.2">
      <c r="A265" s="7"/>
      <c r="B265" s="7"/>
      <c r="C265" s="7"/>
      <c r="D265" s="7"/>
      <c r="E265" s="9"/>
      <c r="F265" s="40"/>
      <c r="G265" s="11"/>
      <c r="H265" s="11"/>
      <c r="I265" s="7"/>
      <c r="J265" s="8"/>
      <c r="K265" s="7"/>
      <c r="L265" s="10"/>
      <c r="M265" s="10"/>
      <c r="N265" s="10"/>
      <c r="O265" s="10"/>
      <c r="P265" s="10"/>
    </row>
    <row r="266" spans="1:16" s="16" customFormat="1" x14ac:dyDescent="0.2">
      <c r="A266" s="7"/>
      <c r="B266" s="7"/>
      <c r="C266" s="7"/>
      <c r="D266" s="7"/>
      <c r="E266" s="9"/>
      <c r="F266" s="40"/>
      <c r="G266" s="11"/>
      <c r="H266" s="11"/>
      <c r="I266" s="7"/>
      <c r="J266" s="8"/>
      <c r="K266" s="7"/>
      <c r="L266" s="10"/>
      <c r="M266" s="10"/>
      <c r="N266" s="10"/>
      <c r="O266" s="10"/>
      <c r="P266" s="10"/>
    </row>
    <row r="267" spans="1:16" s="16" customFormat="1" x14ac:dyDescent="0.2">
      <c r="A267" s="7"/>
      <c r="B267" s="7"/>
      <c r="C267" s="7"/>
      <c r="D267" s="7"/>
      <c r="E267" s="9"/>
      <c r="F267" s="40"/>
      <c r="G267" s="11"/>
      <c r="H267" s="11"/>
      <c r="I267" s="7"/>
      <c r="J267" s="8"/>
      <c r="K267" s="7"/>
      <c r="L267" s="10"/>
      <c r="M267" s="10"/>
      <c r="N267" s="10"/>
      <c r="O267" s="10"/>
      <c r="P267" s="10"/>
    </row>
    <row r="268" spans="1:16" s="16" customFormat="1" x14ac:dyDescent="0.2">
      <c r="A268" s="7"/>
      <c r="B268" s="7"/>
      <c r="C268" s="7"/>
      <c r="D268" s="7"/>
      <c r="E268" s="9"/>
      <c r="F268" s="40"/>
      <c r="G268" s="11"/>
      <c r="H268" s="11"/>
      <c r="I268" s="7"/>
      <c r="J268" s="8"/>
      <c r="K268" s="7"/>
      <c r="L268" s="10"/>
      <c r="M268" s="10"/>
      <c r="N268" s="10"/>
      <c r="O268" s="10"/>
      <c r="P268" s="10"/>
    </row>
    <row r="269" spans="1:16" s="16" customFormat="1" x14ac:dyDescent="0.2">
      <c r="A269" s="7"/>
      <c r="B269" s="7"/>
      <c r="C269" s="7"/>
      <c r="D269" s="7"/>
      <c r="E269" s="9"/>
      <c r="F269" s="40"/>
      <c r="G269" s="11"/>
      <c r="H269" s="11"/>
      <c r="I269" s="7"/>
      <c r="J269" s="8"/>
      <c r="K269" s="7"/>
      <c r="L269" s="10"/>
      <c r="M269" s="10"/>
      <c r="N269" s="10"/>
      <c r="O269" s="10"/>
      <c r="P269" s="10"/>
    </row>
    <row r="270" spans="1:16" s="16" customFormat="1" x14ac:dyDescent="0.2">
      <c r="A270" s="7"/>
      <c r="B270" s="7"/>
      <c r="C270" s="7"/>
      <c r="D270" s="7"/>
      <c r="E270" s="9"/>
      <c r="F270" s="40"/>
      <c r="G270" s="11"/>
      <c r="H270" s="11"/>
      <c r="I270" s="7"/>
      <c r="J270" s="8"/>
      <c r="K270" s="7"/>
      <c r="L270" s="10"/>
      <c r="M270" s="10"/>
      <c r="N270" s="10"/>
      <c r="O270" s="10"/>
      <c r="P270" s="10"/>
    </row>
    <row r="271" spans="1:16" s="16" customFormat="1" x14ac:dyDescent="0.2">
      <c r="A271" s="7"/>
      <c r="B271" s="7"/>
      <c r="C271" s="7"/>
      <c r="D271" s="7"/>
      <c r="E271" s="9"/>
      <c r="F271" s="40"/>
      <c r="G271" s="11"/>
      <c r="H271" s="11"/>
      <c r="I271" s="7"/>
      <c r="J271" s="8"/>
      <c r="K271" s="7"/>
      <c r="L271" s="10"/>
      <c r="M271" s="10"/>
      <c r="N271" s="10"/>
      <c r="O271" s="10"/>
      <c r="P271" s="10"/>
    </row>
    <row r="272" spans="1:16" s="16" customFormat="1" x14ac:dyDescent="0.2">
      <c r="A272" s="7"/>
      <c r="B272" s="7"/>
      <c r="C272" s="7"/>
      <c r="D272" s="7"/>
      <c r="E272" s="9"/>
      <c r="F272" s="40"/>
      <c r="G272" s="11"/>
      <c r="H272" s="11"/>
      <c r="I272" s="7"/>
      <c r="J272" s="8"/>
      <c r="K272" s="7"/>
      <c r="L272" s="10"/>
      <c r="M272" s="10"/>
      <c r="N272" s="10"/>
      <c r="O272" s="10"/>
      <c r="P272" s="10"/>
    </row>
    <row r="273" spans="1:16" s="16" customFormat="1" x14ac:dyDescent="0.2">
      <c r="A273" s="7"/>
      <c r="B273" s="7"/>
      <c r="C273" s="7"/>
      <c r="D273" s="7"/>
      <c r="E273" s="9"/>
      <c r="F273" s="40"/>
      <c r="G273" s="11"/>
      <c r="H273" s="11"/>
      <c r="I273" s="7"/>
      <c r="J273" s="8"/>
      <c r="K273" s="7"/>
      <c r="L273" s="10"/>
      <c r="M273" s="10"/>
      <c r="N273" s="10"/>
      <c r="O273" s="10"/>
      <c r="P273" s="10"/>
    </row>
    <row r="274" spans="1:16" s="16" customFormat="1" x14ac:dyDescent="0.2">
      <c r="A274" s="7"/>
      <c r="B274" s="7"/>
      <c r="C274" s="7"/>
      <c r="D274" s="7"/>
      <c r="E274" s="9"/>
      <c r="F274" s="40"/>
      <c r="G274" s="11"/>
      <c r="H274" s="11"/>
      <c r="I274" s="7"/>
      <c r="J274" s="8"/>
      <c r="K274" s="7"/>
      <c r="L274" s="10"/>
      <c r="M274" s="10"/>
      <c r="N274" s="10"/>
      <c r="O274" s="10"/>
      <c r="P274" s="10"/>
    </row>
    <row r="275" spans="1:16" s="16" customFormat="1" x14ac:dyDescent="0.2">
      <c r="A275" s="7"/>
      <c r="B275" s="7"/>
      <c r="C275" s="7"/>
      <c r="D275" s="7"/>
      <c r="E275" s="9"/>
      <c r="F275" s="40"/>
      <c r="G275" s="11"/>
      <c r="H275" s="11"/>
      <c r="I275" s="7"/>
      <c r="J275" s="8"/>
      <c r="K275" s="7"/>
      <c r="L275" s="10"/>
      <c r="M275" s="10"/>
      <c r="N275" s="10"/>
      <c r="O275" s="10"/>
      <c r="P275" s="10"/>
    </row>
    <row r="276" spans="1:16" s="16" customFormat="1" x14ac:dyDescent="0.2">
      <c r="A276" s="7"/>
      <c r="B276" s="7"/>
      <c r="C276" s="7"/>
      <c r="D276" s="7"/>
      <c r="E276" s="9"/>
      <c r="F276" s="40"/>
      <c r="G276" s="11"/>
      <c r="H276" s="11"/>
      <c r="I276" s="7"/>
      <c r="J276" s="8"/>
      <c r="K276" s="7"/>
      <c r="L276" s="10"/>
      <c r="M276" s="10"/>
      <c r="N276" s="10"/>
      <c r="O276" s="10"/>
      <c r="P276" s="10"/>
    </row>
    <row r="277" spans="1:16" s="16" customFormat="1" x14ac:dyDescent="0.2">
      <c r="A277" s="7"/>
      <c r="B277" s="7"/>
      <c r="C277" s="7"/>
      <c r="D277" s="7"/>
      <c r="E277" s="9"/>
      <c r="F277" s="40"/>
      <c r="G277" s="11"/>
      <c r="H277" s="11"/>
      <c r="I277" s="7"/>
      <c r="J277" s="8"/>
      <c r="K277" s="7"/>
      <c r="L277" s="10"/>
      <c r="M277" s="10"/>
      <c r="N277" s="10"/>
      <c r="O277" s="10"/>
      <c r="P277" s="10"/>
    </row>
    <row r="278" spans="1:16" s="16" customFormat="1" x14ac:dyDescent="0.2">
      <c r="A278" s="7"/>
      <c r="B278" s="7"/>
      <c r="C278" s="7"/>
      <c r="D278" s="7"/>
      <c r="E278" s="9"/>
      <c r="F278" s="40"/>
      <c r="G278" s="11"/>
      <c r="H278" s="11"/>
      <c r="I278" s="7"/>
      <c r="J278" s="8"/>
      <c r="K278" s="7"/>
      <c r="L278" s="10"/>
      <c r="M278" s="10"/>
      <c r="N278" s="10"/>
      <c r="O278" s="10"/>
      <c r="P278" s="10"/>
    </row>
    <row r="279" spans="1:16" s="16" customFormat="1" x14ac:dyDescent="0.2">
      <c r="A279" s="7"/>
      <c r="B279" s="7"/>
      <c r="C279" s="7"/>
      <c r="D279" s="7"/>
      <c r="E279" s="9"/>
      <c r="F279" s="40"/>
      <c r="G279" s="11"/>
      <c r="H279" s="11"/>
      <c r="I279" s="7"/>
      <c r="J279" s="8"/>
      <c r="K279" s="7"/>
      <c r="L279" s="10"/>
      <c r="M279" s="10"/>
      <c r="N279" s="10"/>
      <c r="O279" s="10"/>
      <c r="P279" s="10"/>
    </row>
    <row r="280" spans="1:16" s="16" customFormat="1" x14ac:dyDescent="0.2">
      <c r="A280" s="7"/>
      <c r="B280" s="7"/>
      <c r="C280" s="7"/>
      <c r="D280" s="7"/>
      <c r="E280" s="9"/>
      <c r="F280" s="40"/>
      <c r="G280" s="11"/>
      <c r="H280" s="11"/>
      <c r="I280" s="7"/>
      <c r="J280" s="8"/>
      <c r="K280" s="7"/>
      <c r="L280" s="10"/>
      <c r="M280" s="10"/>
      <c r="N280" s="10"/>
      <c r="O280" s="10"/>
      <c r="P280" s="10"/>
    </row>
    <row r="281" spans="1:16" s="16" customFormat="1" x14ac:dyDescent="0.2">
      <c r="A281" s="7"/>
      <c r="B281" s="7"/>
      <c r="C281" s="7"/>
      <c r="D281" s="7"/>
      <c r="E281" s="9"/>
      <c r="F281" s="40"/>
      <c r="G281" s="11"/>
      <c r="H281" s="11"/>
      <c r="I281" s="7"/>
      <c r="J281" s="8"/>
      <c r="K281" s="7"/>
      <c r="L281" s="10"/>
      <c r="M281" s="10"/>
      <c r="N281" s="10"/>
      <c r="O281" s="10"/>
      <c r="P281" s="10"/>
    </row>
    <row r="282" spans="1:16" s="16" customFormat="1" x14ac:dyDescent="0.2">
      <c r="A282" s="7"/>
      <c r="B282" s="7"/>
      <c r="C282" s="7"/>
      <c r="D282" s="7"/>
      <c r="E282" s="9"/>
      <c r="F282" s="40"/>
      <c r="G282" s="11"/>
      <c r="H282" s="11"/>
      <c r="I282" s="7"/>
      <c r="J282" s="8"/>
      <c r="K282" s="7"/>
      <c r="L282" s="10"/>
      <c r="M282" s="10"/>
      <c r="N282" s="10"/>
      <c r="O282" s="10"/>
      <c r="P282" s="10"/>
    </row>
    <row r="283" spans="1:16" s="16" customFormat="1" x14ac:dyDescent="0.2">
      <c r="A283" s="7"/>
      <c r="B283" s="7"/>
      <c r="C283" s="7"/>
      <c r="D283" s="7"/>
      <c r="E283" s="9"/>
      <c r="F283" s="40"/>
      <c r="G283" s="11"/>
      <c r="H283" s="11"/>
      <c r="I283" s="7"/>
      <c r="J283" s="8"/>
      <c r="K283" s="7"/>
      <c r="L283" s="10"/>
      <c r="M283" s="10"/>
      <c r="N283" s="10"/>
      <c r="O283" s="10"/>
      <c r="P283" s="10"/>
    </row>
    <row r="284" spans="1:16" s="16" customFormat="1" x14ac:dyDescent="0.2">
      <c r="A284" s="7"/>
      <c r="B284" s="7"/>
      <c r="C284" s="7"/>
      <c r="D284" s="7"/>
      <c r="E284" s="9"/>
      <c r="F284" s="40"/>
      <c r="G284" s="11"/>
      <c r="H284" s="11"/>
      <c r="I284" s="7"/>
      <c r="J284" s="8"/>
      <c r="K284" s="7"/>
      <c r="L284" s="10"/>
      <c r="M284" s="10"/>
      <c r="N284" s="10"/>
      <c r="O284" s="10"/>
      <c r="P284" s="10"/>
    </row>
    <row r="285" spans="1:16" s="16" customFormat="1" x14ac:dyDescent="0.2">
      <c r="A285" s="7"/>
      <c r="B285" s="7"/>
      <c r="C285" s="7"/>
      <c r="D285" s="7"/>
      <c r="E285" s="9"/>
      <c r="F285" s="40"/>
      <c r="G285" s="11"/>
      <c r="H285" s="11"/>
      <c r="I285" s="7"/>
      <c r="J285" s="8"/>
      <c r="K285" s="7"/>
      <c r="L285" s="10"/>
      <c r="M285" s="10"/>
      <c r="N285" s="10"/>
      <c r="O285" s="10"/>
      <c r="P285" s="10"/>
    </row>
    <row r="286" spans="1:16" s="16" customFormat="1" x14ac:dyDescent="0.2">
      <c r="A286" s="7"/>
      <c r="B286" s="7"/>
      <c r="C286" s="7"/>
      <c r="D286" s="7"/>
      <c r="E286" s="9"/>
      <c r="F286" s="40"/>
      <c r="G286" s="11"/>
      <c r="H286" s="11"/>
      <c r="I286" s="7"/>
      <c r="J286" s="8"/>
      <c r="K286" s="7"/>
      <c r="L286" s="10"/>
      <c r="M286" s="10"/>
      <c r="N286" s="10"/>
      <c r="O286" s="10"/>
      <c r="P286" s="10"/>
    </row>
    <row r="287" spans="1:16" s="16" customFormat="1" x14ac:dyDescent="0.2">
      <c r="A287" s="7"/>
      <c r="B287" s="7"/>
      <c r="C287" s="7"/>
      <c r="D287" s="7"/>
      <c r="E287" s="9"/>
      <c r="F287" s="40"/>
      <c r="G287" s="11"/>
      <c r="H287" s="11"/>
      <c r="I287" s="7"/>
      <c r="J287" s="8"/>
      <c r="K287" s="7"/>
      <c r="L287" s="10"/>
      <c r="M287" s="10"/>
      <c r="N287" s="10"/>
      <c r="O287" s="10"/>
      <c r="P287" s="10"/>
    </row>
    <row r="288" spans="1:16" s="16" customFormat="1" x14ac:dyDescent="0.2">
      <c r="A288" s="7"/>
      <c r="B288" s="7"/>
      <c r="C288" s="7"/>
      <c r="D288" s="7"/>
      <c r="E288" s="9"/>
      <c r="F288" s="40"/>
      <c r="G288" s="11"/>
      <c r="H288" s="11"/>
      <c r="I288" s="7"/>
      <c r="J288" s="8"/>
      <c r="K288" s="7"/>
      <c r="L288" s="10"/>
      <c r="M288" s="10"/>
      <c r="N288" s="10"/>
      <c r="O288" s="10"/>
      <c r="P288" s="10"/>
    </row>
    <row r="289" spans="1:16" s="16" customFormat="1" x14ac:dyDescent="0.2">
      <c r="A289" s="7"/>
      <c r="B289" s="7"/>
      <c r="C289" s="7"/>
      <c r="D289" s="7"/>
      <c r="E289" s="9"/>
      <c r="F289" s="40"/>
      <c r="G289" s="11"/>
      <c r="H289" s="11"/>
      <c r="I289" s="7"/>
      <c r="J289" s="8"/>
      <c r="K289" s="7"/>
      <c r="L289" s="10"/>
      <c r="M289" s="10"/>
      <c r="N289" s="10"/>
      <c r="O289" s="10"/>
      <c r="P289" s="10"/>
    </row>
    <row r="290" spans="1:16" s="16" customFormat="1" x14ac:dyDescent="0.2">
      <c r="A290" s="7"/>
      <c r="B290" s="7"/>
      <c r="C290" s="7"/>
      <c r="D290" s="7"/>
      <c r="E290" s="9"/>
      <c r="F290" s="40"/>
      <c r="G290" s="11"/>
      <c r="H290" s="11"/>
      <c r="I290" s="7"/>
      <c r="J290" s="8"/>
      <c r="K290" s="7"/>
      <c r="L290" s="10"/>
      <c r="M290" s="10"/>
      <c r="N290" s="10"/>
      <c r="O290" s="10"/>
      <c r="P290" s="10"/>
    </row>
    <row r="291" spans="1:16" s="16" customFormat="1" x14ac:dyDescent="0.2">
      <c r="A291" s="7"/>
      <c r="B291" s="7"/>
      <c r="C291" s="7"/>
      <c r="D291" s="7"/>
      <c r="E291" s="9"/>
      <c r="F291" s="40"/>
      <c r="G291" s="11"/>
      <c r="H291" s="11"/>
      <c r="I291" s="7"/>
      <c r="J291" s="8"/>
      <c r="K291" s="7"/>
      <c r="L291" s="10"/>
      <c r="M291" s="10"/>
      <c r="N291" s="10"/>
      <c r="O291" s="10"/>
      <c r="P291" s="10"/>
    </row>
    <row r="292" spans="1:16" s="16" customFormat="1" x14ac:dyDescent="0.2">
      <c r="A292" s="7"/>
      <c r="B292" s="7"/>
      <c r="C292" s="7"/>
      <c r="D292" s="7"/>
      <c r="E292" s="9"/>
      <c r="F292" s="40"/>
      <c r="G292" s="11"/>
      <c r="H292" s="11"/>
      <c r="I292" s="7"/>
      <c r="J292" s="8"/>
      <c r="K292" s="7"/>
      <c r="L292" s="10"/>
      <c r="M292" s="10"/>
      <c r="N292" s="10"/>
      <c r="O292" s="10"/>
      <c r="P292" s="10"/>
    </row>
    <row r="293" spans="1:16" s="16" customFormat="1" x14ac:dyDescent="0.2">
      <c r="A293" s="7"/>
      <c r="B293" s="7"/>
      <c r="C293" s="7"/>
      <c r="D293" s="7"/>
      <c r="E293" s="9"/>
      <c r="F293" s="40"/>
      <c r="G293" s="11"/>
      <c r="H293" s="11"/>
      <c r="I293" s="7"/>
      <c r="J293" s="8"/>
      <c r="K293" s="7"/>
      <c r="L293" s="10"/>
      <c r="M293" s="10"/>
      <c r="N293" s="10"/>
      <c r="O293" s="10"/>
      <c r="P293" s="10"/>
    </row>
    <row r="294" spans="1:16" s="16" customFormat="1" x14ac:dyDescent="0.2">
      <c r="A294" s="7"/>
      <c r="B294" s="7"/>
      <c r="C294" s="7"/>
      <c r="D294" s="7"/>
      <c r="E294" s="9"/>
      <c r="F294" s="40"/>
      <c r="G294" s="11"/>
      <c r="H294" s="11"/>
      <c r="I294" s="7"/>
      <c r="J294" s="8"/>
      <c r="K294" s="7"/>
      <c r="L294" s="10"/>
      <c r="M294" s="10"/>
      <c r="N294" s="10"/>
      <c r="O294" s="10"/>
      <c r="P294" s="10"/>
    </row>
    <row r="295" spans="1:16" s="16" customFormat="1" x14ac:dyDescent="0.2">
      <c r="A295" s="7"/>
      <c r="B295" s="7"/>
      <c r="C295" s="7"/>
      <c r="D295" s="7"/>
      <c r="E295" s="9"/>
      <c r="F295" s="40"/>
      <c r="G295" s="11"/>
      <c r="H295" s="11"/>
      <c r="I295" s="7"/>
      <c r="J295" s="8"/>
      <c r="K295" s="7"/>
      <c r="L295" s="10"/>
      <c r="M295" s="10"/>
      <c r="N295" s="10"/>
      <c r="O295" s="10"/>
      <c r="P295" s="10"/>
    </row>
    <row r="296" spans="1:16" s="16" customFormat="1" x14ac:dyDescent="0.2">
      <c r="A296" s="7"/>
      <c r="B296" s="7"/>
      <c r="C296" s="7"/>
      <c r="D296" s="7"/>
      <c r="E296" s="9"/>
      <c r="F296" s="40"/>
      <c r="G296" s="11"/>
      <c r="H296" s="11"/>
      <c r="I296" s="7"/>
      <c r="J296" s="8"/>
      <c r="K296" s="7"/>
      <c r="L296" s="10"/>
      <c r="M296" s="10"/>
      <c r="N296" s="10"/>
      <c r="O296" s="10"/>
      <c r="P296" s="10"/>
    </row>
    <row r="297" spans="1:16" s="16" customFormat="1" x14ac:dyDescent="0.2">
      <c r="A297" s="7"/>
      <c r="B297" s="7"/>
      <c r="C297" s="7"/>
      <c r="D297" s="7"/>
      <c r="E297" s="9"/>
      <c r="F297" s="40"/>
      <c r="G297" s="11"/>
      <c r="H297" s="11"/>
      <c r="I297" s="7"/>
      <c r="J297" s="8"/>
      <c r="K297" s="7"/>
      <c r="L297" s="10"/>
      <c r="M297" s="10"/>
      <c r="N297" s="10"/>
      <c r="O297" s="10"/>
      <c r="P297" s="10"/>
    </row>
    <row r="298" spans="1:16" s="16" customFormat="1" x14ac:dyDescent="0.2">
      <c r="A298" s="7"/>
      <c r="B298" s="7"/>
      <c r="C298" s="7"/>
      <c r="D298" s="7"/>
      <c r="E298" s="9"/>
      <c r="F298" s="40"/>
      <c r="G298" s="11"/>
      <c r="H298" s="11"/>
      <c r="I298" s="7"/>
      <c r="J298" s="8"/>
      <c r="K298" s="7"/>
      <c r="L298" s="10"/>
      <c r="M298" s="10"/>
      <c r="N298" s="10"/>
      <c r="O298" s="10"/>
      <c r="P298" s="10"/>
    </row>
    <row r="299" spans="1:16" s="16" customFormat="1" x14ac:dyDescent="0.2">
      <c r="A299" s="7"/>
      <c r="B299" s="7"/>
      <c r="C299" s="7"/>
      <c r="D299" s="7"/>
      <c r="E299" s="9"/>
      <c r="F299" s="40"/>
      <c r="G299" s="11"/>
      <c r="H299" s="11"/>
      <c r="I299" s="7"/>
      <c r="J299" s="8"/>
      <c r="K299" s="7"/>
      <c r="L299" s="10"/>
      <c r="M299" s="10"/>
      <c r="N299" s="10"/>
      <c r="O299" s="10"/>
      <c r="P299" s="10"/>
    </row>
    <row r="300" spans="1:16" s="16" customFormat="1" x14ac:dyDescent="0.2">
      <c r="A300" s="7"/>
      <c r="B300" s="7"/>
      <c r="C300" s="7"/>
      <c r="D300" s="7"/>
      <c r="E300" s="9"/>
      <c r="F300" s="40"/>
      <c r="G300" s="11"/>
      <c r="H300" s="11"/>
      <c r="I300" s="7"/>
      <c r="J300" s="8"/>
      <c r="K300" s="7"/>
      <c r="L300" s="10"/>
      <c r="M300" s="10"/>
      <c r="N300" s="10"/>
      <c r="O300" s="10"/>
      <c r="P300" s="10"/>
    </row>
    <row r="301" spans="1:16" s="16" customFormat="1" x14ac:dyDescent="0.2">
      <c r="A301" s="7"/>
      <c r="B301" s="7"/>
      <c r="C301" s="7"/>
      <c r="D301" s="7"/>
      <c r="E301" s="9"/>
      <c r="F301" s="40"/>
      <c r="G301" s="11"/>
      <c r="H301" s="11"/>
      <c r="I301" s="7"/>
      <c r="J301" s="8"/>
      <c r="K301" s="7"/>
      <c r="L301" s="10"/>
      <c r="M301" s="10"/>
      <c r="N301" s="10"/>
      <c r="O301" s="10"/>
      <c r="P301" s="10"/>
    </row>
    <row r="302" spans="1:16" s="16" customFormat="1" x14ac:dyDescent="0.2">
      <c r="A302" s="7"/>
      <c r="B302" s="7"/>
      <c r="C302" s="7"/>
      <c r="D302" s="7"/>
      <c r="E302" s="9"/>
      <c r="F302" s="40"/>
      <c r="G302" s="11"/>
      <c r="H302" s="11"/>
      <c r="I302" s="7"/>
      <c r="J302" s="8"/>
      <c r="K302" s="7"/>
      <c r="L302" s="10"/>
      <c r="M302" s="10"/>
      <c r="N302" s="10"/>
      <c r="O302" s="10"/>
      <c r="P302" s="10"/>
    </row>
    <row r="303" spans="1:16" s="16" customFormat="1" x14ac:dyDescent="0.2">
      <c r="A303" s="7"/>
      <c r="B303" s="7"/>
      <c r="C303" s="7"/>
      <c r="D303" s="7"/>
      <c r="E303" s="9"/>
      <c r="F303" s="40"/>
      <c r="G303" s="11"/>
      <c r="H303" s="11"/>
      <c r="I303" s="7"/>
      <c r="J303" s="8"/>
      <c r="K303" s="7"/>
      <c r="L303" s="10"/>
      <c r="M303" s="10"/>
      <c r="N303" s="10"/>
      <c r="O303" s="10"/>
      <c r="P303" s="10"/>
    </row>
    <row r="304" spans="1:16" s="16" customFormat="1" x14ac:dyDescent="0.2">
      <c r="A304" s="7"/>
      <c r="B304" s="7"/>
      <c r="C304" s="7"/>
      <c r="D304" s="7"/>
      <c r="E304" s="9"/>
      <c r="F304" s="40"/>
      <c r="G304" s="11"/>
      <c r="H304" s="11"/>
      <c r="I304" s="7"/>
      <c r="J304" s="8"/>
      <c r="K304" s="7"/>
      <c r="L304" s="10"/>
      <c r="M304" s="10"/>
      <c r="N304" s="10"/>
      <c r="O304" s="10"/>
      <c r="P304" s="10"/>
    </row>
    <row r="305" spans="1:16" s="16" customFormat="1" x14ac:dyDescent="0.2">
      <c r="A305" s="7"/>
      <c r="B305" s="7"/>
      <c r="C305" s="7"/>
      <c r="D305" s="7"/>
      <c r="E305" s="9"/>
      <c r="F305" s="40"/>
      <c r="G305" s="11"/>
      <c r="H305" s="11"/>
      <c r="I305" s="7"/>
      <c r="J305" s="8"/>
      <c r="K305" s="7"/>
      <c r="L305" s="10"/>
      <c r="M305" s="10"/>
      <c r="N305" s="10"/>
      <c r="O305" s="10"/>
      <c r="P305" s="10"/>
    </row>
    <row r="306" spans="1:16" s="16" customFormat="1" x14ac:dyDescent="0.2">
      <c r="A306" s="7"/>
      <c r="B306" s="7"/>
      <c r="C306" s="7"/>
      <c r="D306" s="7"/>
      <c r="E306" s="9"/>
      <c r="F306" s="40"/>
      <c r="G306" s="11"/>
      <c r="H306" s="11"/>
      <c r="I306" s="7"/>
      <c r="J306" s="8"/>
      <c r="K306" s="7"/>
      <c r="L306" s="10"/>
      <c r="M306" s="10"/>
      <c r="N306" s="10"/>
      <c r="O306" s="10"/>
      <c r="P306" s="10"/>
    </row>
    <row r="307" spans="1:16" s="16" customFormat="1" x14ac:dyDescent="0.2">
      <c r="A307" s="7"/>
      <c r="B307" s="7"/>
      <c r="C307" s="7"/>
      <c r="D307" s="7"/>
      <c r="E307" s="9"/>
      <c r="F307" s="40"/>
      <c r="G307" s="11"/>
      <c r="H307" s="11"/>
      <c r="I307" s="7"/>
      <c r="J307" s="8"/>
      <c r="K307" s="7"/>
      <c r="L307" s="10"/>
      <c r="M307" s="10"/>
      <c r="N307" s="10"/>
      <c r="O307" s="10"/>
      <c r="P307" s="10"/>
    </row>
    <row r="308" spans="1:16" s="16" customFormat="1" x14ac:dyDescent="0.2">
      <c r="A308" s="7"/>
      <c r="B308" s="7"/>
      <c r="C308" s="7"/>
      <c r="D308" s="7"/>
      <c r="E308" s="9"/>
      <c r="F308" s="40"/>
      <c r="G308" s="11"/>
      <c r="H308" s="11"/>
      <c r="I308" s="7"/>
      <c r="J308" s="8"/>
      <c r="K308" s="7"/>
      <c r="L308" s="10"/>
      <c r="M308" s="10"/>
      <c r="N308" s="10"/>
      <c r="O308" s="10"/>
      <c r="P308" s="10"/>
    </row>
    <row r="309" spans="1:16" s="16" customFormat="1" x14ac:dyDescent="0.2">
      <c r="A309" s="7"/>
      <c r="B309" s="7"/>
      <c r="C309" s="7"/>
      <c r="D309" s="7"/>
      <c r="E309" s="9"/>
      <c r="F309" s="40"/>
      <c r="G309" s="11"/>
      <c r="H309" s="11"/>
      <c r="I309" s="7"/>
      <c r="J309" s="8"/>
      <c r="K309" s="7"/>
      <c r="L309" s="10"/>
      <c r="M309" s="10"/>
      <c r="N309" s="10"/>
      <c r="O309" s="10"/>
      <c r="P309" s="10"/>
    </row>
    <row r="310" spans="1:16" s="16" customFormat="1" x14ac:dyDescent="0.2">
      <c r="A310" s="7"/>
      <c r="B310" s="7"/>
      <c r="C310" s="7"/>
      <c r="D310" s="7"/>
      <c r="E310" s="9"/>
      <c r="F310" s="40"/>
      <c r="G310" s="11"/>
      <c r="H310" s="11"/>
      <c r="I310" s="7"/>
      <c r="J310" s="8"/>
      <c r="K310" s="7"/>
      <c r="L310" s="10"/>
      <c r="M310" s="10"/>
      <c r="N310" s="10"/>
      <c r="O310" s="10"/>
      <c r="P310" s="10"/>
    </row>
    <row r="311" spans="1:16" s="16" customFormat="1" x14ac:dyDescent="0.2">
      <c r="A311" s="7"/>
      <c r="B311" s="7"/>
      <c r="C311" s="7"/>
      <c r="D311" s="7"/>
      <c r="E311" s="9"/>
      <c r="F311" s="40"/>
      <c r="G311" s="11"/>
      <c r="H311" s="11"/>
      <c r="I311" s="7"/>
      <c r="J311" s="8"/>
      <c r="K311" s="7"/>
      <c r="L311" s="10"/>
      <c r="M311" s="10"/>
      <c r="N311" s="10"/>
      <c r="O311" s="10"/>
      <c r="P311" s="10"/>
    </row>
    <row r="312" spans="1:16" s="16" customFormat="1" x14ac:dyDescent="0.2">
      <c r="A312" s="7"/>
      <c r="B312" s="7"/>
      <c r="C312" s="7"/>
      <c r="D312" s="7"/>
      <c r="E312" s="9"/>
      <c r="F312" s="40"/>
      <c r="G312" s="11"/>
      <c r="H312" s="11"/>
      <c r="I312" s="7"/>
      <c r="J312" s="8"/>
      <c r="K312" s="7"/>
      <c r="L312" s="10"/>
      <c r="M312" s="10"/>
      <c r="N312" s="10"/>
      <c r="O312" s="10"/>
      <c r="P312" s="10"/>
    </row>
    <row r="313" spans="1:16" s="16" customFormat="1" x14ac:dyDescent="0.2">
      <c r="A313" s="7"/>
      <c r="B313" s="7"/>
      <c r="C313" s="7"/>
      <c r="D313" s="7"/>
      <c r="E313" s="9"/>
      <c r="F313" s="40"/>
      <c r="G313" s="11"/>
      <c r="H313" s="11"/>
      <c r="I313" s="7"/>
      <c r="J313" s="8"/>
      <c r="K313" s="7"/>
      <c r="L313" s="10"/>
      <c r="M313" s="10"/>
      <c r="N313" s="10"/>
      <c r="O313" s="10"/>
      <c r="P313" s="10"/>
    </row>
    <row r="314" spans="1:16" s="16" customFormat="1" x14ac:dyDescent="0.2">
      <c r="A314" s="7"/>
      <c r="B314" s="7"/>
      <c r="C314" s="7"/>
      <c r="D314" s="7"/>
      <c r="E314" s="9"/>
      <c r="F314" s="40"/>
      <c r="G314" s="11"/>
      <c r="H314" s="11"/>
      <c r="I314" s="7"/>
      <c r="J314" s="8"/>
      <c r="K314" s="7"/>
      <c r="L314" s="10"/>
      <c r="M314" s="10"/>
      <c r="N314" s="10"/>
      <c r="O314" s="10"/>
      <c r="P314" s="10"/>
    </row>
    <row r="315" spans="1:16" s="16" customFormat="1" x14ac:dyDescent="0.2">
      <c r="A315" s="7"/>
      <c r="B315" s="7"/>
      <c r="C315" s="7"/>
      <c r="D315" s="7"/>
      <c r="E315" s="9"/>
      <c r="F315" s="40"/>
      <c r="G315" s="11"/>
      <c r="H315" s="11"/>
      <c r="I315" s="7"/>
      <c r="J315" s="8"/>
      <c r="K315" s="7"/>
      <c r="L315" s="10"/>
      <c r="M315" s="10"/>
      <c r="N315" s="10"/>
      <c r="O315" s="10"/>
      <c r="P315" s="10"/>
    </row>
    <row r="316" spans="1:16" s="16" customFormat="1" x14ac:dyDescent="0.2">
      <c r="A316" s="7"/>
      <c r="B316" s="7"/>
      <c r="C316" s="7"/>
      <c r="D316" s="7"/>
      <c r="E316" s="9"/>
      <c r="F316" s="40"/>
      <c r="G316" s="11"/>
      <c r="H316" s="11"/>
      <c r="I316" s="7"/>
      <c r="J316" s="8"/>
      <c r="K316" s="7"/>
      <c r="L316" s="10"/>
      <c r="M316" s="10"/>
      <c r="N316" s="10"/>
      <c r="O316" s="10"/>
      <c r="P316" s="10"/>
    </row>
    <row r="317" spans="1:16" s="16" customFormat="1" x14ac:dyDescent="0.2">
      <c r="A317" s="7"/>
      <c r="B317" s="7"/>
      <c r="C317" s="7"/>
      <c r="D317" s="7"/>
      <c r="E317" s="9"/>
      <c r="F317" s="40"/>
      <c r="G317" s="11"/>
      <c r="H317" s="11"/>
      <c r="I317" s="7"/>
      <c r="J317" s="8"/>
      <c r="K317" s="7"/>
      <c r="L317" s="10"/>
      <c r="M317" s="10"/>
      <c r="N317" s="10"/>
      <c r="O317" s="10"/>
      <c r="P317" s="10"/>
    </row>
    <row r="318" spans="1:16" s="16" customFormat="1" x14ac:dyDescent="0.2">
      <c r="A318" s="7"/>
      <c r="B318" s="7"/>
      <c r="C318" s="7"/>
      <c r="D318" s="7"/>
      <c r="E318" s="9"/>
      <c r="F318" s="40"/>
      <c r="G318" s="11"/>
      <c r="H318" s="11"/>
      <c r="I318" s="7"/>
      <c r="J318" s="8"/>
      <c r="K318" s="7"/>
      <c r="L318" s="10"/>
      <c r="M318" s="10"/>
      <c r="N318" s="10"/>
      <c r="O318" s="10"/>
      <c r="P318" s="10"/>
    </row>
    <row r="319" spans="1:16" s="16" customFormat="1" x14ac:dyDescent="0.2">
      <c r="A319" s="7"/>
      <c r="B319" s="7"/>
      <c r="C319" s="7"/>
      <c r="D319" s="7"/>
      <c r="E319" s="9"/>
      <c r="F319" s="40"/>
      <c r="G319" s="11"/>
      <c r="H319" s="11"/>
      <c r="I319" s="7"/>
      <c r="J319" s="8"/>
      <c r="K319" s="7"/>
      <c r="L319" s="10"/>
      <c r="M319" s="10"/>
      <c r="N319" s="10"/>
      <c r="O319" s="10"/>
      <c r="P319" s="10"/>
    </row>
    <row r="320" spans="1:16" s="16" customFormat="1" x14ac:dyDescent="0.2">
      <c r="A320" s="7"/>
      <c r="B320" s="7"/>
      <c r="C320" s="7"/>
      <c r="D320" s="7"/>
      <c r="E320" s="9"/>
      <c r="F320" s="40"/>
      <c r="G320" s="11"/>
      <c r="H320" s="11"/>
      <c r="I320" s="7"/>
      <c r="J320" s="8"/>
      <c r="K320" s="7"/>
      <c r="L320" s="10"/>
      <c r="M320" s="10"/>
      <c r="N320" s="10"/>
      <c r="O320" s="10"/>
      <c r="P320" s="10"/>
    </row>
    <row r="321" spans="1:16" s="16" customFormat="1" x14ac:dyDescent="0.2">
      <c r="A321" s="7"/>
      <c r="B321" s="7"/>
      <c r="C321" s="7"/>
      <c r="D321" s="7"/>
      <c r="E321" s="9"/>
      <c r="F321" s="40"/>
      <c r="G321" s="11"/>
      <c r="H321" s="11"/>
      <c r="I321" s="7"/>
      <c r="J321" s="8"/>
      <c r="K321" s="7"/>
      <c r="L321" s="10"/>
      <c r="M321" s="10"/>
      <c r="N321" s="10"/>
      <c r="O321" s="10"/>
      <c r="P321" s="10"/>
    </row>
    <row r="322" spans="1:16" s="16" customFormat="1" x14ac:dyDescent="0.2">
      <c r="A322" s="7"/>
      <c r="B322" s="7"/>
      <c r="C322" s="7"/>
      <c r="D322" s="7"/>
      <c r="E322" s="9"/>
      <c r="F322" s="40"/>
      <c r="G322" s="11"/>
      <c r="H322" s="11"/>
      <c r="I322" s="7"/>
      <c r="J322" s="8"/>
      <c r="K322" s="7"/>
      <c r="L322" s="10"/>
      <c r="M322" s="10"/>
      <c r="N322" s="10"/>
      <c r="O322" s="10"/>
      <c r="P322" s="10"/>
    </row>
    <row r="323" spans="1:16" s="16" customFormat="1" x14ac:dyDescent="0.2">
      <c r="A323" s="7"/>
      <c r="B323" s="7"/>
      <c r="C323" s="7"/>
      <c r="D323" s="7"/>
      <c r="E323" s="9"/>
      <c r="F323" s="40"/>
      <c r="G323" s="11"/>
      <c r="H323" s="11"/>
      <c r="I323" s="7"/>
      <c r="J323" s="8"/>
      <c r="K323" s="7"/>
      <c r="L323" s="10"/>
      <c r="M323" s="10"/>
      <c r="N323" s="10"/>
      <c r="O323" s="10"/>
      <c r="P323" s="10"/>
    </row>
    <row r="324" spans="1:16" s="16" customFormat="1" x14ac:dyDescent="0.2">
      <c r="A324" s="7"/>
      <c r="B324" s="7"/>
      <c r="C324" s="7"/>
      <c r="D324" s="7"/>
      <c r="E324" s="9"/>
      <c r="F324" s="40"/>
      <c r="G324" s="11"/>
      <c r="H324" s="11"/>
      <c r="I324" s="7"/>
      <c r="J324" s="8"/>
      <c r="K324" s="7"/>
      <c r="L324" s="10"/>
      <c r="M324" s="10"/>
      <c r="N324" s="10"/>
      <c r="O324" s="10"/>
      <c r="P324" s="10"/>
    </row>
    <row r="325" spans="1:16" s="16" customFormat="1" x14ac:dyDescent="0.2">
      <c r="A325" s="7"/>
      <c r="B325" s="7"/>
      <c r="C325" s="7"/>
      <c r="D325" s="7"/>
      <c r="E325" s="9"/>
      <c r="F325" s="40"/>
      <c r="G325" s="11"/>
      <c r="H325" s="11"/>
      <c r="I325" s="7"/>
      <c r="J325" s="8"/>
      <c r="K325" s="7"/>
      <c r="L325" s="10"/>
      <c r="M325" s="10"/>
      <c r="N325" s="10"/>
      <c r="O325" s="10"/>
      <c r="P325" s="10"/>
    </row>
    <row r="326" spans="1:16" s="16" customFormat="1" x14ac:dyDescent="0.2">
      <c r="A326" s="7"/>
      <c r="B326" s="7"/>
      <c r="C326" s="7"/>
      <c r="D326" s="7"/>
      <c r="E326" s="9"/>
      <c r="F326" s="40"/>
      <c r="G326" s="11"/>
      <c r="H326" s="11"/>
      <c r="I326" s="7"/>
      <c r="J326" s="8"/>
      <c r="K326" s="7"/>
      <c r="L326" s="10"/>
      <c r="M326" s="10"/>
      <c r="N326" s="10"/>
      <c r="O326" s="10"/>
      <c r="P326" s="10"/>
    </row>
    <row r="327" spans="1:16" s="16" customFormat="1" x14ac:dyDescent="0.2">
      <c r="A327" s="7"/>
      <c r="B327" s="7"/>
      <c r="C327" s="7"/>
      <c r="D327" s="7"/>
      <c r="E327" s="9"/>
      <c r="F327" s="40"/>
      <c r="G327" s="11"/>
      <c r="H327" s="11"/>
      <c r="I327" s="7"/>
      <c r="J327" s="8"/>
      <c r="K327" s="7"/>
      <c r="L327" s="10"/>
      <c r="M327" s="10"/>
      <c r="N327" s="10"/>
      <c r="O327" s="10"/>
      <c r="P327" s="10"/>
    </row>
    <row r="328" spans="1:16" s="16" customFormat="1" x14ac:dyDescent="0.2">
      <c r="A328" s="7"/>
      <c r="B328" s="7"/>
      <c r="C328" s="7"/>
      <c r="D328" s="7"/>
      <c r="E328" s="9"/>
      <c r="F328" s="40"/>
      <c r="G328" s="11"/>
      <c r="H328" s="11"/>
      <c r="I328" s="7"/>
      <c r="J328" s="8"/>
      <c r="K328" s="7"/>
      <c r="L328" s="10"/>
      <c r="M328" s="10"/>
      <c r="N328" s="10"/>
      <c r="O328" s="10"/>
      <c r="P328" s="10"/>
    </row>
    <row r="329" spans="1:16" s="16" customFormat="1" x14ac:dyDescent="0.2">
      <c r="A329" s="7"/>
      <c r="B329" s="7"/>
      <c r="C329" s="7"/>
      <c r="D329" s="7"/>
      <c r="E329" s="9"/>
      <c r="F329" s="40"/>
      <c r="G329" s="11"/>
      <c r="H329" s="11"/>
      <c r="I329" s="7"/>
      <c r="J329" s="8"/>
      <c r="K329" s="7"/>
      <c r="L329" s="10"/>
      <c r="M329" s="10"/>
      <c r="N329" s="10"/>
      <c r="O329" s="10"/>
      <c r="P329" s="10"/>
    </row>
    <row r="330" spans="1:16" s="16" customFormat="1" x14ac:dyDescent="0.2">
      <c r="A330" s="7"/>
      <c r="B330" s="7"/>
      <c r="C330" s="7"/>
      <c r="D330" s="7"/>
      <c r="E330" s="9"/>
      <c r="F330" s="40"/>
      <c r="G330" s="11"/>
      <c r="H330" s="11"/>
      <c r="I330" s="7"/>
      <c r="J330" s="8"/>
      <c r="K330" s="7"/>
      <c r="L330" s="10"/>
      <c r="M330" s="10"/>
      <c r="N330" s="10"/>
      <c r="O330" s="10"/>
      <c r="P330" s="10"/>
    </row>
    <row r="331" spans="1:16" s="16" customFormat="1" x14ac:dyDescent="0.2">
      <c r="A331" s="7"/>
      <c r="B331" s="7"/>
      <c r="C331" s="7"/>
      <c r="D331" s="7"/>
      <c r="E331" s="9"/>
      <c r="F331" s="40"/>
      <c r="G331" s="11"/>
      <c r="H331" s="11"/>
      <c r="I331" s="7"/>
      <c r="J331" s="8"/>
      <c r="K331" s="7"/>
      <c r="L331" s="10"/>
      <c r="M331" s="10"/>
      <c r="N331" s="10"/>
      <c r="O331" s="10"/>
      <c r="P331" s="10"/>
    </row>
    <row r="332" spans="1:16" s="16" customFormat="1" x14ac:dyDescent="0.2">
      <c r="A332" s="7"/>
      <c r="B332" s="7"/>
      <c r="C332" s="7"/>
      <c r="D332" s="7"/>
      <c r="E332" s="9"/>
      <c r="F332" s="40"/>
      <c r="G332" s="11"/>
      <c r="H332" s="11"/>
      <c r="I332" s="7"/>
      <c r="J332" s="8"/>
      <c r="K332" s="7"/>
      <c r="L332" s="10"/>
      <c r="M332" s="10"/>
      <c r="N332" s="10"/>
      <c r="O332" s="10"/>
      <c r="P332" s="10"/>
    </row>
    <row r="333" spans="1:16" s="16" customFormat="1" x14ac:dyDescent="0.2">
      <c r="A333" s="7"/>
      <c r="B333" s="7"/>
      <c r="C333" s="7"/>
      <c r="D333" s="7"/>
      <c r="E333" s="9"/>
      <c r="F333" s="40"/>
      <c r="G333" s="11"/>
      <c r="H333" s="11"/>
      <c r="I333" s="7"/>
      <c r="J333" s="8"/>
      <c r="K333" s="7"/>
      <c r="L333" s="10"/>
      <c r="M333" s="10"/>
      <c r="N333" s="10"/>
      <c r="O333" s="10"/>
      <c r="P333" s="10"/>
    </row>
    <row r="334" spans="1:16" s="16" customFormat="1" x14ac:dyDescent="0.2">
      <c r="A334" s="7"/>
      <c r="B334" s="7"/>
      <c r="C334" s="7"/>
      <c r="D334" s="7"/>
      <c r="E334" s="9"/>
      <c r="F334" s="40"/>
      <c r="G334" s="11"/>
      <c r="H334" s="11"/>
      <c r="I334" s="7"/>
      <c r="J334" s="8"/>
      <c r="K334" s="7"/>
      <c r="L334" s="10"/>
      <c r="M334" s="10"/>
      <c r="N334" s="10"/>
      <c r="O334" s="10"/>
      <c r="P334" s="10"/>
    </row>
    <row r="335" spans="1:16" s="16" customFormat="1" x14ac:dyDescent="0.2">
      <c r="A335" s="7"/>
      <c r="B335" s="7"/>
      <c r="C335" s="7"/>
      <c r="D335" s="7"/>
      <c r="E335" s="9"/>
      <c r="F335" s="40"/>
      <c r="G335" s="11"/>
      <c r="H335" s="11"/>
      <c r="I335" s="7"/>
      <c r="J335" s="8"/>
      <c r="K335" s="7"/>
      <c r="L335" s="10"/>
      <c r="M335" s="10"/>
      <c r="N335" s="10"/>
      <c r="O335" s="10"/>
      <c r="P335" s="10"/>
    </row>
    <row r="336" spans="1:16" s="16" customFormat="1" x14ac:dyDescent="0.2">
      <c r="A336" s="7"/>
      <c r="B336" s="7"/>
      <c r="C336" s="7"/>
      <c r="D336" s="7"/>
      <c r="E336" s="9"/>
      <c r="F336" s="40"/>
      <c r="G336" s="11"/>
      <c r="H336" s="11"/>
      <c r="I336" s="7"/>
      <c r="J336" s="8"/>
      <c r="K336" s="7"/>
      <c r="L336" s="10"/>
      <c r="M336" s="10"/>
      <c r="N336" s="10"/>
      <c r="O336" s="10"/>
      <c r="P336" s="10"/>
    </row>
    <row r="337" spans="1:16" s="16" customFormat="1" x14ac:dyDescent="0.2">
      <c r="A337" s="7"/>
      <c r="B337" s="7"/>
      <c r="C337" s="7"/>
      <c r="D337" s="7"/>
      <c r="E337" s="9"/>
      <c r="F337" s="40"/>
      <c r="G337" s="11"/>
      <c r="H337" s="11"/>
      <c r="I337" s="7"/>
      <c r="J337" s="8"/>
      <c r="K337" s="7"/>
      <c r="L337" s="10"/>
      <c r="M337" s="10"/>
      <c r="N337" s="10"/>
      <c r="O337" s="10"/>
      <c r="P337" s="10"/>
    </row>
    <row r="338" spans="1:16" s="16" customFormat="1" x14ac:dyDescent="0.2">
      <c r="A338" s="7"/>
      <c r="B338" s="7"/>
      <c r="C338" s="7"/>
      <c r="D338" s="7"/>
      <c r="E338" s="9"/>
      <c r="F338" s="40"/>
      <c r="G338" s="11"/>
      <c r="H338" s="11"/>
      <c r="I338" s="7"/>
      <c r="J338" s="8"/>
      <c r="K338" s="7"/>
      <c r="L338" s="10"/>
      <c r="M338" s="10"/>
      <c r="N338" s="10"/>
      <c r="O338" s="10"/>
      <c r="P338" s="10"/>
    </row>
    <row r="339" spans="1:16" s="16" customFormat="1" x14ac:dyDescent="0.2">
      <c r="A339" s="7"/>
      <c r="B339" s="7"/>
      <c r="C339" s="7"/>
      <c r="D339" s="7"/>
      <c r="E339" s="9"/>
      <c r="F339" s="40"/>
      <c r="G339" s="11"/>
      <c r="H339" s="11"/>
      <c r="I339" s="7"/>
      <c r="J339" s="8"/>
      <c r="K339" s="7"/>
      <c r="L339" s="10"/>
      <c r="M339" s="10"/>
      <c r="N339" s="10"/>
      <c r="O339" s="10"/>
      <c r="P339" s="10"/>
    </row>
    <row r="340" spans="1:16" s="16" customFormat="1" x14ac:dyDescent="0.2">
      <c r="A340" s="7"/>
      <c r="B340" s="7"/>
      <c r="C340" s="7"/>
      <c r="D340" s="7"/>
      <c r="E340" s="9"/>
      <c r="F340" s="40"/>
      <c r="G340" s="11"/>
      <c r="H340" s="11"/>
      <c r="I340" s="7"/>
      <c r="J340" s="8"/>
      <c r="K340" s="7"/>
      <c r="L340" s="10"/>
      <c r="M340" s="10"/>
      <c r="N340" s="10"/>
      <c r="O340" s="10"/>
      <c r="P340" s="10"/>
    </row>
    <row r="341" spans="1:16" s="16" customFormat="1" x14ac:dyDescent="0.2">
      <c r="A341" s="7"/>
      <c r="B341" s="7"/>
      <c r="C341" s="7"/>
      <c r="D341" s="7"/>
      <c r="E341" s="9"/>
      <c r="F341" s="40"/>
      <c r="G341" s="11"/>
      <c r="H341" s="11"/>
      <c r="I341" s="7"/>
      <c r="J341" s="8"/>
      <c r="K341" s="7"/>
      <c r="L341" s="10"/>
      <c r="M341" s="10"/>
      <c r="N341" s="10"/>
      <c r="O341" s="10"/>
      <c r="P341" s="10"/>
    </row>
    <row r="342" spans="1:16" s="16" customFormat="1" x14ac:dyDescent="0.2">
      <c r="A342" s="7"/>
      <c r="B342" s="7"/>
      <c r="C342" s="7"/>
      <c r="D342" s="7"/>
      <c r="E342" s="9"/>
      <c r="F342" s="40"/>
      <c r="G342" s="11"/>
      <c r="H342" s="11"/>
      <c r="I342" s="7"/>
      <c r="J342" s="8"/>
      <c r="K342" s="7"/>
      <c r="L342" s="10"/>
      <c r="M342" s="10"/>
      <c r="N342" s="10"/>
      <c r="O342" s="10"/>
      <c r="P342" s="10"/>
    </row>
    <row r="343" spans="1:16" s="16" customFormat="1" x14ac:dyDescent="0.2">
      <c r="A343" s="7"/>
      <c r="B343" s="7"/>
      <c r="C343" s="7"/>
      <c r="D343" s="7"/>
      <c r="E343" s="9"/>
      <c r="F343" s="40"/>
      <c r="G343" s="11"/>
      <c r="H343" s="11"/>
      <c r="I343" s="7"/>
      <c r="J343" s="8"/>
      <c r="K343" s="7"/>
      <c r="L343" s="10"/>
      <c r="M343" s="10"/>
      <c r="N343" s="10"/>
      <c r="O343" s="10"/>
      <c r="P343" s="10"/>
    </row>
    <row r="344" spans="1:16" s="16" customFormat="1" x14ac:dyDescent="0.2">
      <c r="A344" s="7"/>
      <c r="B344" s="7"/>
      <c r="C344" s="7"/>
      <c r="D344" s="7"/>
      <c r="E344" s="9"/>
      <c r="F344" s="40"/>
      <c r="G344" s="11"/>
      <c r="H344" s="11"/>
      <c r="I344" s="7"/>
      <c r="J344" s="8"/>
      <c r="K344" s="7"/>
      <c r="L344" s="10"/>
      <c r="M344" s="10"/>
      <c r="N344" s="10"/>
      <c r="O344" s="10"/>
      <c r="P344" s="10"/>
    </row>
    <row r="345" spans="1:16" s="16" customFormat="1" x14ac:dyDescent="0.2">
      <c r="A345" s="7"/>
      <c r="B345" s="7"/>
      <c r="C345" s="7"/>
      <c r="D345" s="7"/>
      <c r="E345" s="9"/>
      <c r="F345" s="40"/>
      <c r="G345" s="11"/>
      <c r="H345" s="11"/>
      <c r="I345" s="7"/>
      <c r="J345" s="8"/>
      <c r="K345" s="7"/>
      <c r="L345" s="10"/>
      <c r="M345" s="10"/>
      <c r="N345" s="10"/>
      <c r="O345" s="10"/>
      <c r="P345" s="10"/>
    </row>
    <row r="346" spans="1:16" s="16" customFormat="1" x14ac:dyDescent="0.2">
      <c r="A346" s="7"/>
      <c r="B346" s="7"/>
      <c r="C346" s="7"/>
      <c r="D346" s="7"/>
      <c r="E346" s="9"/>
      <c r="F346" s="40"/>
      <c r="G346" s="11"/>
      <c r="H346" s="11"/>
      <c r="I346" s="7"/>
      <c r="J346" s="8"/>
      <c r="K346" s="7"/>
      <c r="L346" s="10"/>
      <c r="M346" s="10"/>
      <c r="N346" s="10"/>
      <c r="O346" s="10"/>
      <c r="P346" s="10"/>
    </row>
    <row r="347" spans="1:16" s="16" customFormat="1" x14ac:dyDescent="0.2">
      <c r="A347" s="7"/>
      <c r="B347" s="7"/>
      <c r="C347" s="7"/>
      <c r="D347" s="7"/>
      <c r="E347" s="9"/>
      <c r="F347" s="40"/>
      <c r="G347" s="11"/>
      <c r="H347" s="11"/>
      <c r="I347" s="7"/>
      <c r="J347" s="8"/>
      <c r="K347" s="7"/>
      <c r="L347" s="10"/>
      <c r="M347" s="10"/>
      <c r="N347" s="10"/>
      <c r="O347" s="10"/>
      <c r="P347" s="10"/>
    </row>
    <row r="348" spans="1:16" s="16" customFormat="1" x14ac:dyDescent="0.2">
      <c r="A348" s="7"/>
      <c r="B348" s="7"/>
      <c r="C348" s="7"/>
      <c r="D348" s="7"/>
      <c r="E348" s="9"/>
      <c r="F348" s="40"/>
      <c r="G348" s="11"/>
      <c r="H348" s="11"/>
      <c r="I348" s="7"/>
      <c r="J348" s="8"/>
      <c r="K348" s="7"/>
      <c r="L348" s="10"/>
      <c r="M348" s="10"/>
      <c r="N348" s="10"/>
      <c r="O348" s="10"/>
      <c r="P348" s="10"/>
    </row>
    <row r="349" spans="1:16" s="16" customFormat="1" x14ac:dyDescent="0.2">
      <c r="A349" s="7"/>
      <c r="B349" s="7"/>
      <c r="C349" s="7"/>
      <c r="D349" s="7"/>
      <c r="E349" s="9"/>
      <c r="F349" s="40"/>
      <c r="G349" s="11"/>
      <c r="H349" s="11"/>
      <c r="I349" s="7"/>
      <c r="J349" s="8"/>
      <c r="K349" s="7"/>
      <c r="L349" s="10"/>
      <c r="M349" s="10"/>
      <c r="N349" s="10"/>
      <c r="O349" s="10"/>
      <c r="P349" s="10"/>
    </row>
    <row r="350" spans="1:16" s="16" customFormat="1" x14ac:dyDescent="0.2">
      <c r="A350" s="7"/>
      <c r="B350" s="7"/>
      <c r="C350" s="7"/>
      <c r="D350" s="7"/>
      <c r="E350" s="9"/>
      <c r="F350" s="40"/>
      <c r="G350" s="11"/>
      <c r="H350" s="11"/>
      <c r="I350" s="7"/>
      <c r="J350" s="8"/>
      <c r="K350" s="7"/>
      <c r="L350" s="10"/>
      <c r="M350" s="10"/>
      <c r="N350" s="10"/>
      <c r="O350" s="10"/>
      <c r="P350" s="10"/>
    </row>
    <row r="351" spans="1:16" s="16" customFormat="1" x14ac:dyDescent="0.2">
      <c r="A351" s="7"/>
      <c r="B351" s="7"/>
      <c r="C351" s="7"/>
      <c r="D351" s="7"/>
      <c r="E351" s="9"/>
      <c r="F351" s="40"/>
      <c r="G351" s="11"/>
      <c r="H351" s="11"/>
      <c r="I351" s="7"/>
      <c r="J351" s="8"/>
      <c r="K351" s="7"/>
      <c r="L351" s="10"/>
      <c r="M351" s="10"/>
      <c r="N351" s="10"/>
      <c r="O351" s="10"/>
      <c r="P351" s="10"/>
    </row>
    <row r="352" spans="1:16" s="16" customFormat="1" x14ac:dyDescent="0.2">
      <c r="A352" s="7"/>
      <c r="B352" s="7"/>
      <c r="C352" s="7"/>
      <c r="D352" s="7"/>
      <c r="E352" s="9"/>
      <c r="F352" s="40"/>
      <c r="G352" s="11"/>
      <c r="H352" s="11"/>
      <c r="I352" s="7"/>
      <c r="J352" s="8"/>
      <c r="K352" s="7"/>
      <c r="L352" s="10"/>
      <c r="M352" s="10"/>
      <c r="N352" s="10"/>
      <c r="O352" s="10"/>
      <c r="P352" s="10"/>
    </row>
    <row r="353" spans="1:16" s="16" customFormat="1" x14ac:dyDescent="0.2">
      <c r="A353" s="7"/>
      <c r="B353" s="7"/>
      <c r="C353" s="7"/>
      <c r="D353" s="7"/>
      <c r="E353" s="9"/>
      <c r="F353" s="40"/>
      <c r="G353" s="11"/>
      <c r="H353" s="11"/>
      <c r="I353" s="7"/>
      <c r="J353" s="8"/>
      <c r="K353" s="7"/>
      <c r="L353" s="10"/>
      <c r="M353" s="10"/>
      <c r="N353" s="10"/>
      <c r="O353" s="10"/>
      <c r="P353" s="10"/>
    </row>
    <row r="354" spans="1:16" s="16" customFormat="1" x14ac:dyDescent="0.2">
      <c r="A354" s="7"/>
      <c r="B354" s="7"/>
      <c r="C354" s="7"/>
      <c r="D354" s="7"/>
      <c r="E354" s="9"/>
      <c r="F354" s="40"/>
      <c r="G354" s="11"/>
      <c r="H354" s="11"/>
      <c r="I354" s="7"/>
      <c r="J354" s="8"/>
      <c r="K354" s="7"/>
      <c r="L354" s="10"/>
      <c r="M354" s="10"/>
      <c r="N354" s="10"/>
      <c r="O354" s="10"/>
      <c r="P354" s="10"/>
    </row>
    <row r="355" spans="1:16" s="16" customFormat="1" x14ac:dyDescent="0.2">
      <c r="A355" s="7"/>
      <c r="B355" s="7"/>
      <c r="C355" s="7"/>
      <c r="D355" s="7"/>
      <c r="E355" s="9"/>
      <c r="F355" s="40"/>
      <c r="G355" s="11"/>
      <c r="H355" s="11"/>
      <c r="I355" s="7"/>
      <c r="J355" s="8"/>
      <c r="K355" s="7"/>
      <c r="L355" s="10"/>
      <c r="M355" s="10"/>
      <c r="N355" s="10"/>
      <c r="O355" s="10"/>
      <c r="P355" s="10"/>
    </row>
    <row r="356" spans="1:16" s="16" customFormat="1" x14ac:dyDescent="0.2">
      <c r="A356" s="7"/>
      <c r="B356" s="7"/>
      <c r="C356" s="7"/>
      <c r="D356" s="7"/>
      <c r="E356" s="9"/>
      <c r="F356" s="40"/>
      <c r="G356" s="11"/>
      <c r="H356" s="11"/>
      <c r="I356" s="7"/>
      <c r="J356" s="8"/>
      <c r="K356" s="7"/>
      <c r="L356" s="10"/>
      <c r="M356" s="10"/>
      <c r="N356" s="10"/>
      <c r="O356" s="10"/>
      <c r="P356" s="10"/>
    </row>
    <row r="357" spans="1:16" s="16" customFormat="1" x14ac:dyDescent="0.2">
      <c r="A357" s="7"/>
      <c r="B357" s="7"/>
      <c r="C357" s="7"/>
      <c r="D357" s="7"/>
      <c r="E357" s="9"/>
      <c r="F357" s="40"/>
      <c r="G357" s="11"/>
      <c r="H357" s="11"/>
      <c r="I357" s="7"/>
      <c r="J357" s="8"/>
      <c r="K357" s="7"/>
      <c r="L357" s="10"/>
      <c r="M357" s="10"/>
      <c r="N357" s="10"/>
      <c r="O357" s="10"/>
      <c r="P357" s="10"/>
    </row>
    <row r="358" spans="1:16" s="16" customFormat="1" x14ac:dyDescent="0.2">
      <c r="A358" s="7"/>
      <c r="B358" s="7"/>
      <c r="C358" s="7"/>
      <c r="D358" s="7"/>
      <c r="E358" s="9"/>
      <c r="F358" s="40"/>
      <c r="G358" s="11"/>
      <c r="H358" s="11"/>
      <c r="I358" s="7"/>
      <c r="J358" s="8"/>
      <c r="K358" s="7"/>
      <c r="L358" s="10"/>
      <c r="M358" s="10"/>
      <c r="N358" s="10"/>
      <c r="O358" s="10"/>
      <c r="P358" s="10"/>
    </row>
    <row r="359" spans="1:16" s="16" customFormat="1" x14ac:dyDescent="0.2">
      <c r="A359" s="7"/>
      <c r="B359" s="7"/>
      <c r="C359" s="7"/>
      <c r="D359" s="7"/>
      <c r="E359" s="9"/>
      <c r="F359" s="40"/>
      <c r="G359" s="11"/>
      <c r="H359" s="11"/>
      <c r="I359" s="7"/>
      <c r="J359" s="8"/>
      <c r="K359" s="7"/>
      <c r="L359" s="10"/>
      <c r="M359" s="10"/>
      <c r="N359" s="10"/>
      <c r="O359" s="10"/>
      <c r="P359" s="10"/>
    </row>
    <row r="360" spans="1:16" s="16" customFormat="1" x14ac:dyDescent="0.2">
      <c r="A360" s="7"/>
      <c r="B360" s="7"/>
      <c r="C360" s="7"/>
      <c r="D360" s="7"/>
      <c r="E360" s="9"/>
      <c r="F360" s="40"/>
      <c r="G360" s="11"/>
      <c r="H360" s="11"/>
      <c r="I360" s="7"/>
      <c r="J360" s="8"/>
      <c r="K360" s="7"/>
      <c r="L360" s="10"/>
      <c r="M360" s="10"/>
      <c r="N360" s="10"/>
      <c r="O360" s="10"/>
      <c r="P360" s="10"/>
    </row>
    <row r="361" spans="1:16" s="16" customFormat="1" x14ac:dyDescent="0.2">
      <c r="A361" s="7"/>
      <c r="B361" s="7"/>
      <c r="C361" s="7"/>
      <c r="D361" s="7"/>
      <c r="E361" s="9"/>
      <c r="F361" s="40"/>
      <c r="G361" s="11"/>
      <c r="H361" s="11"/>
      <c r="I361" s="7"/>
      <c r="J361" s="8"/>
      <c r="K361" s="7"/>
      <c r="L361" s="10"/>
      <c r="M361" s="10"/>
      <c r="N361" s="10"/>
      <c r="O361" s="10"/>
      <c r="P361" s="10"/>
    </row>
    <row r="362" spans="1:16" s="16" customFormat="1" x14ac:dyDescent="0.2">
      <c r="A362" s="7"/>
      <c r="B362" s="7"/>
      <c r="C362" s="7"/>
      <c r="D362" s="7"/>
      <c r="E362" s="9"/>
      <c r="F362" s="40"/>
      <c r="G362" s="11"/>
      <c r="H362" s="11"/>
      <c r="I362" s="7"/>
      <c r="J362" s="8"/>
      <c r="K362" s="7"/>
      <c r="L362" s="10"/>
      <c r="M362" s="10"/>
      <c r="N362" s="10"/>
      <c r="O362" s="10"/>
      <c r="P362" s="10"/>
    </row>
    <row r="363" spans="1:16" s="16" customFormat="1" x14ac:dyDescent="0.2">
      <c r="A363" s="7"/>
      <c r="B363" s="7"/>
      <c r="C363" s="7"/>
      <c r="D363" s="7"/>
      <c r="E363" s="9"/>
      <c r="F363" s="40"/>
      <c r="G363" s="11"/>
      <c r="H363" s="11"/>
      <c r="I363" s="7"/>
      <c r="J363" s="8"/>
      <c r="K363" s="7"/>
      <c r="L363" s="10"/>
      <c r="M363" s="10"/>
      <c r="N363" s="10"/>
      <c r="O363" s="10"/>
      <c r="P363" s="10"/>
    </row>
    <row r="364" spans="1:16" s="16" customFormat="1" x14ac:dyDescent="0.2">
      <c r="A364" s="7"/>
      <c r="B364" s="7"/>
      <c r="C364" s="7"/>
      <c r="D364" s="7"/>
      <c r="E364" s="9"/>
      <c r="F364" s="40"/>
      <c r="G364" s="11"/>
      <c r="H364" s="11"/>
      <c r="I364" s="7"/>
      <c r="J364" s="8"/>
      <c r="K364" s="7"/>
      <c r="L364" s="10"/>
      <c r="M364" s="10"/>
      <c r="N364" s="10"/>
      <c r="O364" s="10"/>
      <c r="P364" s="10"/>
    </row>
    <row r="365" spans="1:16" s="16" customFormat="1" x14ac:dyDescent="0.2">
      <c r="A365" s="7"/>
      <c r="B365" s="7"/>
      <c r="C365" s="7"/>
      <c r="D365" s="7"/>
      <c r="E365" s="9"/>
      <c r="F365" s="40"/>
      <c r="G365" s="11"/>
      <c r="H365" s="11"/>
      <c r="I365" s="7"/>
      <c r="J365" s="8"/>
      <c r="K365" s="7"/>
      <c r="L365" s="10"/>
      <c r="M365" s="10"/>
      <c r="N365" s="10"/>
      <c r="O365" s="10"/>
      <c r="P365" s="10"/>
    </row>
    <row r="366" spans="1:16" s="16" customFormat="1" x14ac:dyDescent="0.2">
      <c r="A366" s="7"/>
      <c r="B366" s="7"/>
      <c r="C366" s="7"/>
      <c r="D366" s="7"/>
      <c r="E366" s="9"/>
      <c r="F366" s="40"/>
      <c r="G366" s="11"/>
      <c r="H366" s="11"/>
      <c r="I366" s="7"/>
      <c r="J366" s="8"/>
      <c r="K366" s="7"/>
      <c r="L366" s="10"/>
      <c r="M366" s="10"/>
      <c r="N366" s="10"/>
      <c r="O366" s="10"/>
      <c r="P366" s="10"/>
    </row>
    <row r="367" spans="1:16" s="16" customFormat="1" x14ac:dyDescent="0.2">
      <c r="A367" s="7"/>
      <c r="B367" s="7"/>
      <c r="C367" s="7"/>
      <c r="D367" s="7"/>
      <c r="E367" s="9"/>
      <c r="F367" s="40"/>
      <c r="G367" s="11"/>
      <c r="H367" s="11"/>
      <c r="I367" s="7"/>
      <c r="J367" s="8"/>
      <c r="K367" s="7"/>
      <c r="L367" s="10"/>
      <c r="M367" s="10"/>
      <c r="N367" s="10"/>
      <c r="O367" s="10"/>
      <c r="P367" s="10"/>
    </row>
    <row r="368" spans="1:16" s="16" customFormat="1" x14ac:dyDescent="0.2">
      <c r="A368" s="7"/>
      <c r="B368" s="7"/>
      <c r="C368" s="7"/>
      <c r="D368" s="7"/>
      <c r="E368" s="9"/>
      <c r="F368" s="40"/>
      <c r="G368" s="11"/>
      <c r="H368" s="11"/>
      <c r="I368" s="7"/>
      <c r="J368" s="8"/>
      <c r="K368" s="7"/>
      <c r="L368" s="10"/>
      <c r="M368" s="10"/>
      <c r="N368" s="10"/>
      <c r="O368" s="10"/>
      <c r="P368" s="10"/>
    </row>
    <row r="369" spans="1:16" s="16" customFormat="1" x14ac:dyDescent="0.2">
      <c r="A369" s="7"/>
      <c r="B369" s="7"/>
      <c r="C369" s="7"/>
      <c r="D369" s="7"/>
      <c r="E369" s="9"/>
      <c r="F369" s="40"/>
      <c r="G369" s="11"/>
      <c r="H369" s="11"/>
      <c r="I369" s="7"/>
      <c r="J369" s="8"/>
      <c r="K369" s="7"/>
      <c r="L369" s="10"/>
      <c r="M369" s="10"/>
      <c r="N369" s="10"/>
      <c r="O369" s="10"/>
      <c r="P369" s="10"/>
    </row>
    <row r="370" spans="1:16" s="16" customFormat="1" x14ac:dyDescent="0.2">
      <c r="A370" s="7"/>
      <c r="B370" s="7"/>
      <c r="C370" s="7"/>
      <c r="D370" s="7"/>
      <c r="E370" s="9"/>
      <c r="F370" s="40"/>
      <c r="G370" s="11"/>
      <c r="H370" s="11"/>
      <c r="I370" s="7"/>
      <c r="J370" s="8"/>
      <c r="K370" s="7"/>
      <c r="L370" s="10"/>
      <c r="M370" s="10"/>
      <c r="N370" s="10"/>
      <c r="O370" s="10"/>
      <c r="P370" s="10"/>
    </row>
    <row r="371" spans="1:16" s="16" customFormat="1" x14ac:dyDescent="0.2">
      <c r="A371" s="7"/>
      <c r="B371" s="7"/>
      <c r="C371" s="7"/>
      <c r="D371" s="7"/>
      <c r="E371" s="9"/>
      <c r="F371" s="40"/>
      <c r="G371" s="11"/>
      <c r="H371" s="11"/>
      <c r="I371" s="7"/>
      <c r="J371" s="8"/>
      <c r="K371" s="7"/>
      <c r="L371" s="10"/>
      <c r="M371" s="10"/>
      <c r="N371" s="10"/>
      <c r="O371" s="10"/>
      <c r="P371" s="10"/>
    </row>
    <row r="372" spans="1:16" s="16" customFormat="1" x14ac:dyDescent="0.2">
      <c r="A372" s="7"/>
      <c r="B372" s="7"/>
      <c r="C372" s="7"/>
      <c r="D372" s="7"/>
      <c r="E372" s="9"/>
      <c r="F372" s="40"/>
      <c r="G372" s="11"/>
      <c r="H372" s="11"/>
      <c r="I372" s="7"/>
      <c r="J372" s="8"/>
      <c r="K372" s="7"/>
      <c r="L372" s="10"/>
      <c r="M372" s="10"/>
      <c r="N372" s="10"/>
      <c r="O372" s="10"/>
      <c r="P372" s="10"/>
    </row>
    <row r="373" spans="1:16" s="16" customFormat="1" x14ac:dyDescent="0.2">
      <c r="A373" s="7"/>
      <c r="B373" s="7"/>
      <c r="C373" s="7"/>
      <c r="D373" s="7"/>
      <c r="E373" s="9"/>
      <c r="F373" s="40"/>
      <c r="G373" s="11"/>
      <c r="H373" s="11"/>
      <c r="I373" s="7"/>
      <c r="J373" s="8"/>
      <c r="K373" s="7"/>
      <c r="L373" s="10"/>
      <c r="M373" s="10"/>
      <c r="N373" s="10"/>
      <c r="O373" s="10"/>
      <c r="P373" s="10"/>
    </row>
    <row r="374" spans="1:16" s="16" customFormat="1" x14ac:dyDescent="0.2">
      <c r="A374" s="7"/>
      <c r="B374" s="7"/>
      <c r="C374" s="7"/>
      <c r="D374" s="7"/>
      <c r="E374" s="9"/>
      <c r="F374" s="40"/>
      <c r="G374" s="11"/>
      <c r="H374" s="11"/>
      <c r="I374" s="7"/>
      <c r="J374" s="8"/>
      <c r="K374" s="7"/>
      <c r="L374" s="10"/>
      <c r="M374" s="10"/>
      <c r="N374" s="10"/>
      <c r="O374" s="10"/>
      <c r="P374" s="10"/>
    </row>
    <row r="375" spans="1:16" s="16" customFormat="1" x14ac:dyDescent="0.2">
      <c r="A375" s="7"/>
      <c r="B375" s="7"/>
      <c r="C375" s="7"/>
      <c r="D375" s="7"/>
      <c r="E375" s="9"/>
      <c r="F375" s="40"/>
      <c r="G375" s="11"/>
      <c r="H375" s="11"/>
      <c r="I375" s="7"/>
      <c r="J375" s="8"/>
      <c r="K375" s="7"/>
      <c r="L375" s="10"/>
      <c r="M375" s="10"/>
      <c r="N375" s="10"/>
      <c r="O375" s="10"/>
      <c r="P375" s="10"/>
    </row>
    <row r="376" spans="1:16" s="16" customFormat="1" x14ac:dyDescent="0.2">
      <c r="A376" s="7"/>
      <c r="B376" s="7"/>
      <c r="C376" s="7"/>
      <c r="D376" s="7"/>
      <c r="E376" s="9"/>
      <c r="F376" s="40"/>
      <c r="G376" s="11"/>
      <c r="H376" s="11"/>
      <c r="I376" s="7"/>
      <c r="J376" s="8"/>
      <c r="K376" s="7"/>
      <c r="L376" s="10"/>
      <c r="M376" s="10"/>
      <c r="N376" s="10"/>
      <c r="O376" s="10"/>
      <c r="P376" s="10"/>
    </row>
    <row r="377" spans="1:16" s="16" customFormat="1" x14ac:dyDescent="0.2">
      <c r="A377" s="7"/>
      <c r="B377" s="7"/>
      <c r="C377" s="7"/>
      <c r="D377" s="7"/>
      <c r="E377" s="9"/>
      <c r="F377" s="40"/>
      <c r="G377" s="11"/>
      <c r="H377" s="11"/>
      <c r="I377" s="7"/>
      <c r="J377" s="8"/>
      <c r="K377" s="7"/>
      <c r="L377" s="10"/>
      <c r="M377" s="10"/>
      <c r="N377" s="10"/>
      <c r="O377" s="10"/>
      <c r="P377" s="10"/>
    </row>
    <row r="378" spans="1:16" s="16" customFormat="1" x14ac:dyDescent="0.2">
      <c r="A378" s="7"/>
      <c r="B378" s="7"/>
      <c r="C378" s="7"/>
      <c r="D378" s="7"/>
      <c r="E378" s="9"/>
      <c r="F378" s="40"/>
      <c r="G378" s="11"/>
      <c r="H378" s="11"/>
      <c r="I378" s="7"/>
      <c r="J378" s="8"/>
      <c r="K378" s="7"/>
      <c r="L378" s="10"/>
      <c r="M378" s="10"/>
      <c r="N378" s="10"/>
      <c r="O378" s="10"/>
      <c r="P378" s="10"/>
    </row>
    <row r="379" spans="1:16" s="16" customFormat="1" x14ac:dyDescent="0.2">
      <c r="A379" s="7"/>
      <c r="B379" s="7"/>
      <c r="C379" s="7"/>
      <c r="D379" s="7"/>
      <c r="E379" s="9"/>
      <c r="F379" s="40"/>
      <c r="G379" s="11"/>
      <c r="H379" s="11"/>
      <c r="I379" s="7"/>
      <c r="J379" s="8"/>
      <c r="K379" s="7"/>
      <c r="L379" s="10"/>
      <c r="M379" s="10"/>
      <c r="N379" s="10"/>
      <c r="O379" s="10"/>
      <c r="P379" s="10"/>
    </row>
    <row r="380" spans="1:16" s="16" customFormat="1" x14ac:dyDescent="0.2">
      <c r="A380" s="7"/>
      <c r="B380" s="7"/>
      <c r="C380" s="7"/>
      <c r="D380" s="7"/>
      <c r="E380" s="9"/>
      <c r="F380" s="40"/>
      <c r="G380" s="11"/>
      <c r="H380" s="11"/>
      <c r="I380" s="7"/>
      <c r="J380" s="8"/>
      <c r="K380" s="7"/>
      <c r="L380" s="10"/>
      <c r="M380" s="10"/>
      <c r="N380" s="10"/>
      <c r="O380" s="10"/>
      <c r="P380" s="10"/>
    </row>
    <row r="381" spans="1:16" s="16" customFormat="1" x14ac:dyDescent="0.2">
      <c r="A381" s="7"/>
      <c r="B381" s="7"/>
      <c r="C381" s="7"/>
      <c r="D381" s="7"/>
      <c r="E381" s="9"/>
      <c r="F381" s="40"/>
      <c r="G381" s="11"/>
      <c r="H381" s="11"/>
      <c r="I381" s="7"/>
      <c r="J381" s="8"/>
      <c r="K381" s="7"/>
      <c r="L381" s="10"/>
      <c r="M381" s="10"/>
      <c r="N381" s="10"/>
      <c r="O381" s="10"/>
      <c r="P381" s="10"/>
    </row>
    <row r="382" spans="1:16" s="16" customFormat="1" x14ac:dyDescent="0.2">
      <c r="A382" s="7"/>
      <c r="B382" s="7"/>
      <c r="C382" s="7"/>
      <c r="D382" s="7"/>
      <c r="E382" s="9"/>
      <c r="F382" s="40"/>
      <c r="G382" s="11"/>
      <c r="H382" s="11"/>
      <c r="I382" s="7"/>
      <c r="J382" s="8"/>
      <c r="K382" s="7"/>
      <c r="L382" s="10"/>
      <c r="M382" s="10"/>
      <c r="N382" s="10"/>
      <c r="O382" s="10"/>
      <c r="P382" s="10"/>
    </row>
    <row r="383" spans="1:16" s="16" customFormat="1" x14ac:dyDescent="0.2">
      <c r="A383" s="7"/>
      <c r="B383" s="7"/>
      <c r="C383" s="7"/>
      <c r="D383" s="7"/>
      <c r="E383" s="9"/>
      <c r="F383" s="40"/>
      <c r="G383" s="11"/>
      <c r="H383" s="11"/>
      <c r="I383" s="7"/>
      <c r="J383" s="8"/>
      <c r="K383" s="7"/>
      <c r="L383" s="10"/>
      <c r="M383" s="10"/>
      <c r="N383" s="10"/>
      <c r="O383" s="10"/>
      <c r="P383" s="10"/>
    </row>
    <row r="384" spans="1:16" s="16" customFormat="1" x14ac:dyDescent="0.2">
      <c r="A384" s="7"/>
      <c r="B384" s="7"/>
      <c r="C384" s="7"/>
      <c r="D384" s="7"/>
      <c r="E384" s="9"/>
      <c r="F384" s="40"/>
      <c r="G384" s="11"/>
      <c r="H384" s="11"/>
      <c r="I384" s="7"/>
      <c r="J384" s="8"/>
      <c r="K384" s="7"/>
      <c r="L384" s="10"/>
      <c r="M384" s="10"/>
      <c r="N384" s="10"/>
      <c r="O384" s="10"/>
      <c r="P384" s="10"/>
    </row>
    <row r="385" spans="1:16" s="16" customFormat="1" x14ac:dyDescent="0.2">
      <c r="A385" s="7"/>
      <c r="B385" s="7"/>
      <c r="C385" s="7"/>
      <c r="D385" s="7"/>
      <c r="E385" s="9"/>
      <c r="F385" s="40"/>
      <c r="G385" s="11"/>
      <c r="H385" s="11"/>
      <c r="I385" s="7"/>
      <c r="J385" s="8"/>
      <c r="K385" s="7"/>
      <c r="L385" s="10"/>
      <c r="M385" s="10"/>
      <c r="N385" s="10"/>
      <c r="O385" s="10"/>
      <c r="P385" s="10"/>
    </row>
    <row r="386" spans="1:16" s="16" customFormat="1" x14ac:dyDescent="0.2">
      <c r="A386" s="7"/>
      <c r="B386" s="7"/>
      <c r="C386" s="7"/>
      <c r="D386" s="7"/>
      <c r="E386" s="9"/>
      <c r="F386" s="40"/>
      <c r="G386" s="11"/>
      <c r="H386" s="11"/>
      <c r="I386" s="7"/>
      <c r="J386" s="8"/>
      <c r="K386" s="7"/>
      <c r="L386" s="10"/>
      <c r="M386" s="10"/>
      <c r="N386" s="10"/>
      <c r="O386" s="10"/>
      <c r="P386" s="10"/>
    </row>
    <row r="387" spans="1:16" s="16" customFormat="1" x14ac:dyDescent="0.2">
      <c r="A387" s="7"/>
      <c r="B387" s="7"/>
      <c r="C387" s="7"/>
      <c r="D387" s="7"/>
      <c r="E387" s="9"/>
      <c r="F387" s="40"/>
      <c r="G387" s="11"/>
      <c r="H387" s="11"/>
      <c r="I387" s="7"/>
      <c r="J387" s="8"/>
      <c r="K387" s="7"/>
      <c r="L387" s="10"/>
      <c r="M387" s="10"/>
      <c r="N387" s="10"/>
      <c r="O387" s="10"/>
      <c r="P387" s="10"/>
    </row>
    <row r="388" spans="1:16" s="16" customFormat="1" x14ac:dyDescent="0.2">
      <c r="A388" s="7"/>
      <c r="B388" s="7"/>
      <c r="C388" s="7"/>
      <c r="D388" s="7"/>
      <c r="E388" s="9"/>
      <c r="F388" s="40"/>
      <c r="G388" s="11"/>
      <c r="H388" s="11"/>
      <c r="I388" s="7"/>
      <c r="J388" s="8"/>
      <c r="K388" s="7"/>
      <c r="L388" s="10"/>
      <c r="M388" s="10"/>
      <c r="N388" s="10"/>
      <c r="O388" s="10"/>
      <c r="P388" s="10"/>
    </row>
    <row r="389" spans="1:16" s="16" customFormat="1" x14ac:dyDescent="0.2">
      <c r="A389" s="7"/>
      <c r="B389" s="7"/>
      <c r="C389" s="7"/>
      <c r="D389" s="7"/>
      <c r="E389" s="9"/>
      <c r="F389" s="40"/>
      <c r="G389" s="11"/>
      <c r="H389" s="11"/>
      <c r="I389" s="7"/>
      <c r="J389" s="8"/>
      <c r="K389" s="7"/>
      <c r="L389" s="10"/>
      <c r="M389" s="10"/>
      <c r="N389" s="10"/>
      <c r="O389" s="10"/>
      <c r="P389" s="10"/>
    </row>
    <row r="390" spans="1:16" s="16" customFormat="1" x14ac:dyDescent="0.2">
      <c r="A390" s="7"/>
      <c r="B390" s="7"/>
      <c r="C390" s="7"/>
      <c r="D390" s="7"/>
      <c r="E390" s="9"/>
      <c r="F390" s="40"/>
      <c r="G390" s="11"/>
      <c r="H390" s="11"/>
      <c r="I390" s="7"/>
      <c r="J390" s="8"/>
      <c r="K390" s="7"/>
      <c r="L390" s="10"/>
      <c r="M390" s="10"/>
      <c r="N390" s="10"/>
      <c r="O390" s="10"/>
      <c r="P390" s="10"/>
    </row>
    <row r="391" spans="1:16" s="16" customFormat="1" x14ac:dyDescent="0.2">
      <c r="A391" s="7"/>
      <c r="B391" s="7"/>
      <c r="C391" s="7"/>
      <c r="D391" s="7"/>
      <c r="E391" s="9"/>
      <c r="F391" s="40"/>
      <c r="G391" s="11"/>
      <c r="H391" s="11"/>
      <c r="I391" s="7"/>
      <c r="J391" s="8"/>
      <c r="K391" s="7"/>
      <c r="L391" s="10"/>
      <c r="M391" s="10"/>
      <c r="N391" s="10"/>
      <c r="O391" s="10"/>
      <c r="P391" s="10"/>
    </row>
    <row r="392" spans="1:16" s="16" customFormat="1" x14ac:dyDescent="0.2">
      <c r="A392" s="7"/>
      <c r="B392" s="7"/>
      <c r="C392" s="7"/>
      <c r="D392" s="7"/>
      <c r="E392" s="9"/>
      <c r="F392" s="40"/>
      <c r="G392" s="11"/>
      <c r="H392" s="11"/>
      <c r="I392" s="7"/>
      <c r="J392" s="8"/>
      <c r="K392" s="7"/>
      <c r="L392" s="10"/>
      <c r="M392" s="10"/>
      <c r="N392" s="10"/>
      <c r="O392" s="10"/>
      <c r="P392" s="10"/>
    </row>
    <row r="393" spans="1:16" s="16" customFormat="1" x14ac:dyDescent="0.2">
      <c r="A393" s="7"/>
      <c r="B393" s="7"/>
      <c r="C393" s="7"/>
      <c r="D393" s="7"/>
      <c r="E393" s="9"/>
      <c r="F393" s="40"/>
      <c r="G393" s="11"/>
      <c r="H393" s="11"/>
      <c r="I393" s="7"/>
      <c r="J393" s="8"/>
      <c r="K393" s="7"/>
      <c r="L393" s="10"/>
      <c r="M393" s="10"/>
      <c r="N393" s="10"/>
      <c r="O393" s="10"/>
      <c r="P393" s="10"/>
    </row>
    <row r="394" spans="1:16" s="16" customFormat="1" x14ac:dyDescent="0.2">
      <c r="A394" s="7"/>
      <c r="B394" s="7"/>
      <c r="C394" s="7"/>
      <c r="D394" s="7"/>
      <c r="E394" s="9"/>
      <c r="F394" s="40"/>
      <c r="G394" s="11"/>
      <c r="H394" s="11"/>
      <c r="I394" s="7"/>
      <c r="J394" s="8"/>
      <c r="K394" s="7"/>
      <c r="L394" s="10"/>
      <c r="M394" s="10"/>
      <c r="N394" s="10"/>
      <c r="O394" s="10"/>
      <c r="P394" s="10"/>
    </row>
    <row r="395" spans="1:16" s="16" customFormat="1" x14ac:dyDescent="0.2">
      <c r="A395" s="7"/>
      <c r="B395" s="7"/>
      <c r="C395" s="7"/>
      <c r="D395" s="7"/>
      <c r="E395" s="9"/>
      <c r="F395" s="40"/>
      <c r="G395" s="11"/>
      <c r="H395" s="11"/>
      <c r="I395" s="7"/>
      <c r="J395" s="8"/>
      <c r="K395" s="7"/>
      <c r="L395" s="10"/>
      <c r="M395" s="10"/>
      <c r="N395" s="10"/>
      <c r="O395" s="10"/>
      <c r="P395" s="10"/>
    </row>
    <row r="396" spans="1:16" s="16" customFormat="1" x14ac:dyDescent="0.2">
      <c r="A396" s="7"/>
      <c r="B396" s="7"/>
      <c r="C396" s="7"/>
      <c r="D396" s="7"/>
      <c r="E396" s="9"/>
      <c r="F396" s="40"/>
      <c r="G396" s="11"/>
      <c r="H396" s="11"/>
      <c r="I396" s="7"/>
      <c r="J396" s="8"/>
      <c r="K396" s="7"/>
      <c r="L396" s="10"/>
      <c r="M396" s="10"/>
      <c r="N396" s="10"/>
      <c r="O396" s="10"/>
      <c r="P396" s="10"/>
    </row>
    <row r="397" spans="1:16" s="16" customFormat="1" x14ac:dyDescent="0.2">
      <c r="A397" s="7"/>
      <c r="B397" s="7"/>
      <c r="C397" s="7"/>
      <c r="D397" s="7"/>
      <c r="E397" s="9"/>
      <c r="F397" s="40"/>
      <c r="G397" s="11"/>
      <c r="H397" s="11"/>
      <c r="I397" s="7"/>
      <c r="J397" s="8"/>
      <c r="K397" s="7"/>
      <c r="L397" s="10"/>
      <c r="M397" s="10"/>
      <c r="N397" s="10"/>
      <c r="O397" s="10"/>
      <c r="P397" s="10"/>
    </row>
    <row r="398" spans="1:16" s="16" customFormat="1" x14ac:dyDescent="0.2">
      <c r="A398" s="7"/>
      <c r="B398" s="7"/>
      <c r="C398" s="7"/>
      <c r="D398" s="7"/>
      <c r="E398" s="9"/>
      <c r="F398" s="40"/>
      <c r="G398" s="11"/>
      <c r="H398" s="11"/>
      <c r="I398" s="7"/>
      <c r="J398" s="8"/>
      <c r="K398" s="7"/>
      <c r="L398" s="10"/>
      <c r="M398" s="10"/>
      <c r="N398" s="10"/>
      <c r="O398" s="10"/>
      <c r="P398" s="10"/>
    </row>
    <row r="399" spans="1:16" s="16" customFormat="1" x14ac:dyDescent="0.2">
      <c r="A399" s="7"/>
      <c r="B399" s="7"/>
      <c r="C399" s="7"/>
      <c r="D399" s="7"/>
      <c r="E399" s="9"/>
      <c r="F399" s="40"/>
      <c r="G399" s="11"/>
      <c r="H399" s="11"/>
      <c r="I399" s="7"/>
      <c r="J399" s="8"/>
      <c r="K399" s="7"/>
      <c r="L399" s="10"/>
      <c r="M399" s="10"/>
      <c r="N399" s="10"/>
      <c r="O399" s="10"/>
      <c r="P399" s="10"/>
    </row>
    <row r="400" spans="1:16" s="16" customFormat="1" x14ac:dyDescent="0.2">
      <c r="A400" s="7"/>
      <c r="B400" s="7"/>
      <c r="C400" s="7"/>
      <c r="D400" s="7"/>
      <c r="E400" s="9"/>
      <c r="F400" s="40"/>
      <c r="G400" s="11"/>
      <c r="H400" s="11"/>
      <c r="I400" s="7"/>
      <c r="J400" s="8"/>
      <c r="K400" s="7"/>
      <c r="L400" s="10"/>
      <c r="M400" s="10"/>
      <c r="N400" s="10"/>
      <c r="O400" s="10"/>
      <c r="P400" s="10"/>
    </row>
    <row r="401" spans="1:16" s="16" customFormat="1" x14ac:dyDescent="0.2">
      <c r="A401" s="7"/>
      <c r="B401" s="7"/>
      <c r="C401" s="7"/>
      <c r="D401" s="7"/>
      <c r="E401" s="9"/>
      <c r="F401" s="40"/>
      <c r="G401" s="11"/>
      <c r="H401" s="11"/>
      <c r="I401" s="7"/>
      <c r="J401" s="8"/>
      <c r="K401" s="7"/>
      <c r="L401" s="10"/>
      <c r="M401" s="10"/>
      <c r="N401" s="10"/>
      <c r="O401" s="10"/>
      <c r="P401" s="10"/>
    </row>
    <row r="402" spans="1:16" s="16" customFormat="1" x14ac:dyDescent="0.2">
      <c r="A402" s="7"/>
      <c r="B402" s="7"/>
      <c r="C402" s="7"/>
      <c r="D402" s="7"/>
      <c r="E402" s="9"/>
      <c r="F402" s="40"/>
      <c r="G402" s="11"/>
      <c r="H402" s="11"/>
      <c r="I402" s="7"/>
      <c r="J402" s="8"/>
      <c r="K402" s="7"/>
      <c r="L402" s="10"/>
      <c r="M402" s="10"/>
      <c r="N402" s="10"/>
      <c r="O402" s="10"/>
      <c r="P402" s="10"/>
    </row>
    <row r="403" spans="1:16" s="16" customFormat="1" x14ac:dyDescent="0.2">
      <c r="A403" s="7"/>
      <c r="B403" s="7"/>
      <c r="C403" s="7"/>
      <c r="D403" s="7"/>
      <c r="E403" s="9"/>
      <c r="F403" s="40"/>
      <c r="G403" s="11"/>
      <c r="H403" s="11"/>
      <c r="I403" s="7"/>
      <c r="J403" s="8"/>
      <c r="K403" s="7"/>
      <c r="L403" s="10"/>
      <c r="M403" s="10"/>
      <c r="N403" s="10"/>
      <c r="O403" s="10"/>
      <c r="P403" s="10"/>
    </row>
    <row r="404" spans="1:16" s="16" customFormat="1" x14ac:dyDescent="0.2">
      <c r="A404" s="7"/>
      <c r="B404" s="7"/>
      <c r="C404" s="7"/>
      <c r="D404" s="7"/>
      <c r="E404" s="9"/>
      <c r="F404" s="40"/>
      <c r="G404" s="11"/>
      <c r="H404" s="11"/>
      <c r="I404" s="7"/>
      <c r="J404" s="8"/>
      <c r="K404" s="7"/>
      <c r="L404" s="10"/>
      <c r="M404" s="10"/>
      <c r="N404" s="10"/>
      <c r="O404" s="10"/>
      <c r="P404" s="10"/>
    </row>
    <row r="405" spans="1:16" s="16" customFormat="1" x14ac:dyDescent="0.2">
      <c r="A405" s="7"/>
      <c r="B405" s="7"/>
      <c r="C405" s="7"/>
      <c r="D405" s="7"/>
      <c r="E405" s="9"/>
      <c r="F405" s="40"/>
      <c r="G405" s="11"/>
      <c r="H405" s="11"/>
      <c r="I405" s="7"/>
      <c r="J405" s="8"/>
      <c r="K405" s="7"/>
      <c r="L405" s="10"/>
      <c r="M405" s="10"/>
      <c r="N405" s="10"/>
      <c r="O405" s="10"/>
      <c r="P405" s="10"/>
    </row>
    <row r="406" spans="1:16" s="16" customFormat="1" x14ac:dyDescent="0.2">
      <c r="A406" s="7"/>
      <c r="B406" s="7"/>
      <c r="C406" s="7"/>
      <c r="D406" s="7"/>
      <c r="E406" s="9"/>
      <c r="F406" s="40"/>
      <c r="G406" s="11"/>
      <c r="H406" s="11"/>
      <c r="I406" s="7"/>
      <c r="J406" s="8"/>
      <c r="K406" s="7"/>
      <c r="L406" s="10"/>
      <c r="M406" s="10"/>
      <c r="N406" s="10"/>
      <c r="O406" s="10"/>
      <c r="P406" s="10"/>
    </row>
    <row r="407" spans="1:16" s="16" customFormat="1" x14ac:dyDescent="0.2">
      <c r="A407" s="7"/>
      <c r="B407" s="7"/>
      <c r="C407" s="7"/>
      <c r="D407" s="7"/>
      <c r="E407" s="9"/>
      <c r="F407" s="40"/>
      <c r="G407" s="11"/>
      <c r="H407" s="11"/>
      <c r="I407" s="7"/>
      <c r="J407" s="8"/>
      <c r="K407" s="7"/>
      <c r="L407" s="10"/>
      <c r="M407" s="10"/>
      <c r="N407" s="10"/>
      <c r="O407" s="10"/>
      <c r="P407" s="10"/>
    </row>
    <row r="408" spans="1:16" s="16" customFormat="1" x14ac:dyDescent="0.2">
      <c r="A408" s="7"/>
      <c r="B408" s="7"/>
      <c r="C408" s="7"/>
      <c r="D408" s="7"/>
      <c r="E408" s="9"/>
      <c r="F408" s="40"/>
      <c r="G408" s="11"/>
      <c r="H408" s="11"/>
      <c r="I408" s="7"/>
      <c r="J408" s="8"/>
      <c r="K408" s="7"/>
      <c r="L408" s="10"/>
      <c r="M408" s="10"/>
      <c r="N408" s="10"/>
      <c r="O408" s="10"/>
      <c r="P408" s="10"/>
    </row>
    <row r="409" spans="1:16" s="16" customFormat="1" x14ac:dyDescent="0.2">
      <c r="A409" s="7"/>
      <c r="B409" s="7"/>
      <c r="C409" s="7"/>
      <c r="D409" s="7"/>
      <c r="E409" s="9"/>
      <c r="F409" s="40"/>
      <c r="G409" s="11"/>
      <c r="H409" s="11"/>
      <c r="I409" s="7"/>
      <c r="J409" s="8"/>
      <c r="K409" s="7"/>
      <c r="L409" s="10"/>
      <c r="M409" s="10"/>
      <c r="N409" s="10"/>
      <c r="O409" s="10"/>
      <c r="P409" s="10"/>
    </row>
    <row r="410" spans="1:16" s="16" customFormat="1" x14ac:dyDescent="0.2">
      <c r="A410" s="7"/>
      <c r="B410" s="7"/>
      <c r="C410" s="7"/>
      <c r="D410" s="7"/>
      <c r="E410" s="9"/>
      <c r="F410" s="40"/>
      <c r="G410" s="11"/>
      <c r="H410" s="11"/>
      <c r="I410" s="7"/>
      <c r="J410" s="8"/>
      <c r="K410" s="7"/>
      <c r="L410" s="10"/>
      <c r="M410" s="10"/>
      <c r="N410" s="10"/>
      <c r="O410" s="10"/>
      <c r="P410" s="10"/>
    </row>
    <row r="411" spans="1:16" s="16" customFormat="1" x14ac:dyDescent="0.2">
      <c r="A411" s="7"/>
      <c r="B411" s="7"/>
      <c r="C411" s="7"/>
      <c r="D411" s="7"/>
      <c r="E411" s="9"/>
      <c r="F411" s="40"/>
      <c r="G411" s="11"/>
      <c r="H411" s="11"/>
      <c r="I411" s="7"/>
      <c r="J411" s="8"/>
      <c r="K411" s="7"/>
      <c r="L411" s="10"/>
      <c r="M411" s="10"/>
      <c r="N411" s="10"/>
      <c r="O411" s="10"/>
      <c r="P411" s="10"/>
    </row>
    <row r="412" spans="1:16" s="16" customFormat="1" x14ac:dyDescent="0.2">
      <c r="A412" s="7"/>
      <c r="B412" s="7"/>
      <c r="C412" s="7"/>
      <c r="D412" s="7"/>
      <c r="E412" s="9"/>
      <c r="F412" s="40"/>
      <c r="G412" s="11"/>
      <c r="H412" s="11"/>
      <c r="I412" s="7"/>
      <c r="J412" s="8"/>
      <c r="K412" s="7"/>
      <c r="L412" s="10"/>
      <c r="M412" s="10"/>
      <c r="N412" s="10"/>
      <c r="O412" s="10"/>
      <c r="P412" s="10"/>
    </row>
    <row r="413" spans="1:16" s="16" customFormat="1" x14ac:dyDescent="0.2">
      <c r="A413" s="7"/>
      <c r="B413" s="7"/>
      <c r="C413" s="7"/>
      <c r="D413" s="7"/>
      <c r="E413" s="9"/>
      <c r="F413" s="40"/>
      <c r="G413" s="11"/>
      <c r="H413" s="11"/>
      <c r="I413" s="7"/>
      <c r="J413" s="8"/>
      <c r="K413" s="7"/>
      <c r="L413" s="10"/>
      <c r="M413" s="10"/>
      <c r="N413" s="10"/>
      <c r="O413" s="10"/>
      <c r="P413" s="10"/>
    </row>
    <row r="414" spans="1:16" s="16" customFormat="1" x14ac:dyDescent="0.2">
      <c r="A414" s="7"/>
      <c r="B414" s="7"/>
      <c r="C414" s="7"/>
      <c r="D414" s="7"/>
      <c r="E414" s="9"/>
      <c r="F414" s="40"/>
      <c r="G414" s="11"/>
      <c r="H414" s="11"/>
      <c r="I414" s="7"/>
      <c r="J414" s="8"/>
      <c r="K414" s="7"/>
      <c r="L414" s="10"/>
      <c r="M414" s="10"/>
      <c r="N414" s="10"/>
      <c r="O414" s="10"/>
      <c r="P414" s="10"/>
    </row>
    <row r="415" spans="1:16" s="16" customFormat="1" x14ac:dyDescent="0.2">
      <c r="A415" s="7"/>
      <c r="B415" s="7"/>
      <c r="C415" s="7"/>
      <c r="D415" s="7"/>
      <c r="E415" s="9"/>
      <c r="F415" s="40"/>
      <c r="G415" s="11"/>
      <c r="H415" s="11"/>
      <c r="I415" s="7"/>
      <c r="J415" s="8"/>
      <c r="K415" s="7"/>
      <c r="L415" s="10"/>
      <c r="M415" s="10"/>
      <c r="N415" s="10"/>
      <c r="O415" s="10"/>
      <c r="P415" s="10"/>
    </row>
    <row r="416" spans="1:16" s="16" customFormat="1" x14ac:dyDescent="0.2">
      <c r="A416" s="7"/>
      <c r="B416" s="7"/>
      <c r="C416" s="7"/>
      <c r="D416" s="7"/>
      <c r="E416" s="9"/>
      <c r="F416" s="40"/>
      <c r="G416" s="11"/>
      <c r="H416" s="11"/>
      <c r="I416" s="7"/>
      <c r="J416" s="8"/>
      <c r="K416" s="7"/>
      <c r="L416" s="10"/>
      <c r="M416" s="10"/>
      <c r="N416" s="10"/>
      <c r="O416" s="10"/>
      <c r="P416" s="10"/>
    </row>
    <row r="417" spans="1:16" s="16" customFormat="1" x14ac:dyDescent="0.2">
      <c r="A417" s="7"/>
      <c r="B417" s="7"/>
      <c r="C417" s="7"/>
      <c r="D417" s="7"/>
      <c r="E417" s="9"/>
      <c r="F417" s="40"/>
      <c r="G417" s="11"/>
      <c r="H417" s="11"/>
      <c r="I417" s="7"/>
      <c r="J417" s="8"/>
      <c r="K417" s="7"/>
      <c r="L417" s="10"/>
      <c r="M417" s="10"/>
      <c r="N417" s="10"/>
      <c r="O417" s="10"/>
      <c r="P417" s="10"/>
    </row>
    <row r="418" spans="1:16" s="16" customFormat="1" x14ac:dyDescent="0.2">
      <c r="A418" s="7"/>
      <c r="B418" s="7"/>
      <c r="C418" s="7"/>
      <c r="D418" s="7"/>
      <c r="E418" s="9"/>
      <c r="F418" s="40"/>
      <c r="G418" s="11"/>
      <c r="H418" s="11"/>
      <c r="I418" s="7"/>
      <c r="J418" s="8"/>
      <c r="K418" s="7"/>
      <c r="L418" s="10"/>
      <c r="M418" s="10"/>
      <c r="N418" s="10"/>
      <c r="O418" s="10"/>
      <c r="P418" s="10"/>
    </row>
    <row r="419" spans="1:16" s="16" customFormat="1" x14ac:dyDescent="0.2">
      <c r="A419" s="7"/>
      <c r="B419" s="7"/>
      <c r="C419" s="7"/>
      <c r="D419" s="7"/>
      <c r="E419" s="9"/>
      <c r="F419" s="40"/>
      <c r="G419" s="11"/>
      <c r="H419" s="11"/>
      <c r="I419" s="7"/>
      <c r="J419" s="8"/>
      <c r="K419" s="7"/>
      <c r="L419" s="10"/>
      <c r="M419" s="10"/>
      <c r="N419" s="10"/>
      <c r="O419" s="10"/>
      <c r="P419" s="10"/>
    </row>
    <row r="420" spans="1:16" s="16" customFormat="1" x14ac:dyDescent="0.2">
      <c r="A420" s="7"/>
      <c r="B420" s="7"/>
      <c r="C420" s="7"/>
      <c r="D420" s="7"/>
      <c r="E420" s="9"/>
      <c r="F420" s="40"/>
      <c r="G420" s="11"/>
      <c r="H420" s="11"/>
      <c r="I420" s="7"/>
      <c r="J420" s="8"/>
      <c r="K420" s="7"/>
      <c r="L420" s="10"/>
      <c r="M420" s="10"/>
      <c r="N420" s="10"/>
      <c r="O420" s="10"/>
      <c r="P420" s="10"/>
    </row>
    <row r="421" spans="1:16" s="16" customFormat="1" x14ac:dyDescent="0.2">
      <c r="A421" s="7"/>
      <c r="B421" s="7"/>
      <c r="C421" s="7"/>
      <c r="D421" s="7"/>
      <c r="E421" s="9"/>
      <c r="F421" s="40"/>
      <c r="G421" s="11"/>
      <c r="H421" s="11"/>
      <c r="I421" s="7"/>
      <c r="J421" s="8"/>
      <c r="K421" s="7"/>
      <c r="L421" s="10"/>
      <c r="M421" s="10"/>
      <c r="N421" s="10"/>
      <c r="O421" s="10"/>
      <c r="P421" s="10"/>
    </row>
    <row r="422" spans="1:16" s="16" customFormat="1" x14ac:dyDescent="0.2">
      <c r="A422" s="7"/>
      <c r="B422" s="7"/>
      <c r="C422" s="7"/>
      <c r="D422" s="7"/>
      <c r="E422" s="9"/>
      <c r="F422" s="40"/>
      <c r="G422" s="11"/>
      <c r="H422" s="11"/>
      <c r="I422" s="7"/>
      <c r="J422" s="8"/>
      <c r="K422" s="7"/>
      <c r="L422" s="10"/>
      <c r="M422" s="10"/>
      <c r="N422" s="10"/>
      <c r="O422" s="10"/>
      <c r="P422" s="10"/>
    </row>
    <row r="423" spans="1:16" s="16" customFormat="1" x14ac:dyDescent="0.2">
      <c r="A423" s="7"/>
      <c r="B423" s="7"/>
      <c r="C423" s="7"/>
      <c r="D423" s="7"/>
      <c r="E423" s="9"/>
      <c r="F423" s="40"/>
      <c r="G423" s="11"/>
      <c r="H423" s="11"/>
      <c r="I423" s="7"/>
      <c r="J423" s="8"/>
      <c r="K423" s="7"/>
      <c r="L423" s="10"/>
      <c r="M423" s="10"/>
      <c r="N423" s="10"/>
      <c r="O423" s="10"/>
      <c r="P423" s="10"/>
    </row>
    <row r="424" spans="1:16" s="16" customFormat="1" x14ac:dyDescent="0.2">
      <c r="A424" s="7"/>
      <c r="B424" s="7"/>
      <c r="C424" s="7"/>
      <c r="D424" s="7"/>
      <c r="E424" s="9"/>
      <c r="F424" s="40"/>
      <c r="G424" s="11"/>
      <c r="H424" s="11"/>
      <c r="I424" s="7"/>
      <c r="J424" s="8"/>
      <c r="K424" s="7"/>
      <c r="L424" s="10"/>
      <c r="M424" s="10"/>
      <c r="N424" s="10"/>
      <c r="O424" s="10"/>
      <c r="P424" s="10"/>
    </row>
    <row r="425" spans="1:16" s="16" customFormat="1" x14ac:dyDescent="0.2">
      <c r="A425" s="7"/>
      <c r="B425" s="7"/>
      <c r="C425" s="7"/>
      <c r="D425" s="7"/>
      <c r="E425" s="9"/>
      <c r="F425" s="40"/>
      <c r="G425" s="11"/>
      <c r="H425" s="11"/>
      <c r="I425" s="7"/>
      <c r="J425" s="8"/>
      <c r="K425" s="7"/>
      <c r="L425" s="10"/>
      <c r="M425" s="10"/>
      <c r="N425" s="10"/>
      <c r="O425" s="10"/>
      <c r="P425" s="10"/>
    </row>
    <row r="426" spans="1:16" s="16" customFormat="1" x14ac:dyDescent="0.2">
      <c r="A426" s="7"/>
      <c r="B426" s="7"/>
      <c r="C426" s="7"/>
      <c r="D426" s="7"/>
      <c r="E426" s="9"/>
      <c r="F426" s="40"/>
      <c r="G426" s="11"/>
      <c r="H426" s="11"/>
      <c r="I426" s="7"/>
      <c r="J426" s="8"/>
      <c r="K426" s="7"/>
      <c r="L426" s="10"/>
      <c r="M426" s="10"/>
      <c r="N426" s="10"/>
      <c r="O426" s="10"/>
      <c r="P426" s="10"/>
    </row>
    <row r="427" spans="1:16" s="16" customFormat="1" x14ac:dyDescent="0.2">
      <c r="A427" s="7"/>
      <c r="B427" s="7"/>
      <c r="C427" s="7"/>
      <c r="D427" s="7"/>
      <c r="E427" s="9"/>
      <c r="F427" s="40"/>
      <c r="G427" s="11"/>
      <c r="H427" s="11"/>
      <c r="I427" s="7"/>
      <c r="J427" s="8"/>
      <c r="K427" s="7"/>
      <c r="L427" s="10"/>
      <c r="M427" s="10"/>
      <c r="N427" s="10"/>
      <c r="O427" s="10"/>
      <c r="P427" s="10"/>
    </row>
    <row r="428" spans="1:16" s="16" customFormat="1" x14ac:dyDescent="0.2">
      <c r="A428" s="7"/>
      <c r="B428" s="7"/>
      <c r="C428" s="7"/>
      <c r="D428" s="7"/>
      <c r="E428" s="9"/>
      <c r="F428" s="40"/>
      <c r="G428" s="11"/>
      <c r="H428" s="11"/>
      <c r="I428" s="7"/>
      <c r="J428" s="8"/>
      <c r="K428" s="7"/>
      <c r="L428" s="10"/>
      <c r="M428" s="10"/>
      <c r="N428" s="10"/>
      <c r="O428" s="10"/>
      <c r="P428" s="10"/>
    </row>
    <row r="429" spans="1:16" s="16" customFormat="1" x14ac:dyDescent="0.2">
      <c r="A429" s="7"/>
      <c r="B429" s="7"/>
      <c r="C429" s="7"/>
      <c r="D429" s="7"/>
      <c r="E429" s="9"/>
      <c r="F429" s="40"/>
      <c r="G429" s="11"/>
      <c r="H429" s="11"/>
      <c r="I429" s="7"/>
      <c r="J429" s="8"/>
      <c r="K429" s="7"/>
      <c r="L429" s="10"/>
      <c r="M429" s="10"/>
      <c r="N429" s="10"/>
      <c r="O429" s="10"/>
      <c r="P429" s="10"/>
    </row>
    <row r="430" spans="1:16" s="16" customFormat="1" x14ac:dyDescent="0.2">
      <c r="A430" s="7"/>
      <c r="B430" s="7"/>
      <c r="C430" s="7"/>
      <c r="D430" s="7"/>
      <c r="E430" s="9"/>
      <c r="F430" s="40"/>
      <c r="G430" s="11"/>
      <c r="H430" s="11"/>
      <c r="I430" s="7"/>
      <c r="J430" s="8"/>
      <c r="K430" s="7"/>
      <c r="L430" s="10"/>
      <c r="M430" s="10"/>
      <c r="N430" s="10"/>
      <c r="O430" s="10"/>
      <c r="P430" s="10"/>
    </row>
    <row r="431" spans="1:16" s="16" customFormat="1" x14ac:dyDescent="0.2">
      <c r="A431" s="7"/>
      <c r="B431" s="7"/>
      <c r="C431" s="7"/>
      <c r="D431" s="7"/>
      <c r="E431" s="9"/>
      <c r="F431" s="40"/>
      <c r="G431" s="11"/>
      <c r="H431" s="11"/>
      <c r="I431" s="7"/>
      <c r="J431" s="8"/>
      <c r="K431" s="7"/>
      <c r="L431" s="10"/>
      <c r="M431" s="10"/>
      <c r="N431" s="10"/>
      <c r="O431" s="10"/>
      <c r="P431" s="10"/>
    </row>
    <row r="432" spans="1:16" s="16" customFormat="1" x14ac:dyDescent="0.2">
      <c r="A432" s="7"/>
      <c r="B432" s="7"/>
      <c r="C432" s="7"/>
      <c r="D432" s="7"/>
      <c r="E432" s="9"/>
      <c r="F432" s="40"/>
      <c r="G432" s="11"/>
      <c r="H432" s="11"/>
      <c r="I432" s="7"/>
      <c r="J432" s="8"/>
      <c r="K432" s="7"/>
      <c r="L432" s="10"/>
      <c r="M432" s="10"/>
      <c r="N432" s="10"/>
      <c r="O432" s="10"/>
      <c r="P432" s="10"/>
    </row>
    <row r="433" spans="1:16" s="16" customFormat="1" x14ac:dyDescent="0.2">
      <c r="A433" s="7"/>
      <c r="B433" s="7"/>
      <c r="C433" s="7"/>
      <c r="D433" s="7"/>
      <c r="E433" s="9"/>
      <c r="F433" s="40"/>
      <c r="G433" s="11"/>
      <c r="H433" s="11"/>
      <c r="I433" s="7"/>
      <c r="J433" s="8"/>
      <c r="K433" s="7"/>
      <c r="L433" s="10"/>
      <c r="M433" s="10"/>
      <c r="N433" s="10"/>
      <c r="O433" s="10"/>
      <c r="P433" s="10"/>
    </row>
    <row r="434" spans="1:16" s="16" customFormat="1" x14ac:dyDescent="0.2">
      <c r="A434" s="7"/>
      <c r="B434" s="7"/>
      <c r="C434" s="7"/>
      <c r="D434" s="7"/>
      <c r="E434" s="9"/>
      <c r="F434" s="40"/>
      <c r="G434" s="11"/>
      <c r="H434" s="11"/>
      <c r="I434" s="7"/>
      <c r="J434" s="8"/>
      <c r="K434" s="7"/>
      <c r="L434" s="10"/>
      <c r="M434" s="10"/>
      <c r="N434" s="10"/>
      <c r="O434" s="10"/>
      <c r="P434" s="10"/>
    </row>
    <row r="435" spans="1:16" s="16" customFormat="1" x14ac:dyDescent="0.2">
      <c r="A435" s="7"/>
      <c r="B435" s="7"/>
      <c r="C435" s="7"/>
      <c r="D435" s="7"/>
      <c r="E435" s="9"/>
      <c r="F435" s="40"/>
      <c r="G435" s="11"/>
      <c r="H435" s="11"/>
      <c r="I435" s="7"/>
      <c r="J435" s="8"/>
      <c r="K435" s="7"/>
      <c r="L435" s="10"/>
      <c r="M435" s="10"/>
      <c r="N435" s="10"/>
      <c r="O435" s="10"/>
      <c r="P435" s="10"/>
    </row>
    <row r="436" spans="1:16" s="16" customFormat="1" x14ac:dyDescent="0.2">
      <c r="A436" s="7"/>
      <c r="B436" s="7"/>
      <c r="C436" s="7"/>
      <c r="D436" s="7"/>
      <c r="E436" s="9"/>
      <c r="F436" s="40"/>
      <c r="G436" s="11"/>
      <c r="H436" s="11"/>
      <c r="I436" s="7"/>
      <c r="J436" s="8"/>
      <c r="K436" s="7"/>
      <c r="L436" s="10"/>
      <c r="M436" s="10"/>
      <c r="N436" s="10"/>
      <c r="O436" s="10"/>
      <c r="P436" s="10"/>
    </row>
    <row r="437" spans="1:16" s="16" customFormat="1" x14ac:dyDescent="0.2">
      <c r="A437" s="7"/>
      <c r="B437" s="7"/>
      <c r="C437" s="7"/>
      <c r="D437" s="7"/>
      <c r="E437" s="9"/>
      <c r="F437" s="40"/>
      <c r="G437" s="11"/>
      <c r="H437" s="11"/>
      <c r="I437" s="7"/>
      <c r="J437" s="8"/>
      <c r="K437" s="7"/>
      <c r="L437" s="10"/>
      <c r="M437" s="10"/>
      <c r="N437" s="10"/>
      <c r="O437" s="10"/>
      <c r="P437" s="10"/>
    </row>
    <row r="438" spans="1:16" s="16" customFormat="1" x14ac:dyDescent="0.2">
      <c r="A438" s="7"/>
      <c r="B438" s="7"/>
      <c r="C438" s="7"/>
      <c r="D438" s="7"/>
      <c r="E438" s="9"/>
      <c r="F438" s="40"/>
      <c r="G438" s="11"/>
      <c r="H438" s="11"/>
      <c r="I438" s="7"/>
      <c r="J438" s="8"/>
      <c r="K438" s="7"/>
      <c r="L438" s="10"/>
      <c r="M438" s="10"/>
      <c r="N438" s="10"/>
      <c r="O438" s="10"/>
      <c r="P438" s="10"/>
    </row>
    <row r="439" spans="1:16" s="16" customFormat="1" x14ac:dyDescent="0.2">
      <c r="A439" s="7"/>
      <c r="B439" s="7"/>
      <c r="C439" s="7"/>
      <c r="D439" s="7"/>
      <c r="E439" s="9"/>
      <c r="F439" s="40"/>
      <c r="G439" s="11"/>
      <c r="H439" s="11"/>
      <c r="I439" s="7"/>
      <c r="J439" s="8"/>
      <c r="K439" s="7"/>
      <c r="L439" s="10"/>
      <c r="M439" s="10"/>
      <c r="N439" s="10"/>
      <c r="O439" s="10"/>
      <c r="P439" s="10"/>
    </row>
    <row r="440" spans="1:16" s="16" customFormat="1" x14ac:dyDescent="0.2">
      <c r="A440" s="7"/>
      <c r="B440" s="7"/>
      <c r="C440" s="7"/>
      <c r="D440" s="7"/>
      <c r="E440" s="9"/>
      <c r="F440" s="40"/>
      <c r="G440" s="11"/>
      <c r="H440" s="11"/>
      <c r="I440" s="7"/>
      <c r="J440" s="8"/>
      <c r="K440" s="7"/>
      <c r="L440" s="10"/>
      <c r="M440" s="10"/>
      <c r="N440" s="10"/>
      <c r="O440" s="10"/>
      <c r="P440" s="10"/>
    </row>
    <row r="441" spans="1:16" s="16" customFormat="1" x14ac:dyDescent="0.2">
      <c r="A441" s="7"/>
      <c r="B441" s="7"/>
      <c r="C441" s="7"/>
      <c r="D441" s="7"/>
      <c r="E441" s="9"/>
      <c r="F441" s="40"/>
      <c r="G441" s="11"/>
      <c r="H441" s="11"/>
      <c r="I441" s="7"/>
      <c r="J441" s="8"/>
      <c r="K441" s="7"/>
      <c r="L441" s="10"/>
      <c r="M441" s="10"/>
      <c r="N441" s="10"/>
      <c r="O441" s="10"/>
      <c r="P441" s="10"/>
    </row>
    <row r="442" spans="1:16" s="16" customFormat="1" x14ac:dyDescent="0.2">
      <c r="A442" s="7"/>
      <c r="B442" s="7"/>
      <c r="C442" s="7"/>
      <c r="D442" s="7"/>
      <c r="E442" s="9"/>
      <c r="F442" s="40"/>
      <c r="G442" s="11"/>
      <c r="H442" s="11"/>
      <c r="I442" s="7"/>
      <c r="J442" s="8"/>
      <c r="K442" s="7"/>
      <c r="L442" s="10"/>
      <c r="M442" s="10"/>
      <c r="N442" s="10"/>
      <c r="O442" s="10"/>
      <c r="P442" s="10"/>
    </row>
    <row r="443" spans="1:16" s="16" customFormat="1" x14ac:dyDescent="0.2">
      <c r="A443" s="7"/>
      <c r="B443" s="7"/>
      <c r="C443" s="7"/>
      <c r="D443" s="7"/>
      <c r="E443" s="9"/>
      <c r="F443" s="40"/>
      <c r="G443" s="11"/>
      <c r="H443" s="11"/>
      <c r="I443" s="7"/>
      <c r="J443" s="8"/>
      <c r="K443" s="7"/>
      <c r="L443" s="10"/>
      <c r="M443" s="10"/>
      <c r="N443" s="10"/>
      <c r="O443" s="10"/>
      <c r="P443" s="10"/>
    </row>
    <row r="444" spans="1:16" s="16" customFormat="1" x14ac:dyDescent="0.2">
      <c r="A444" s="7"/>
      <c r="B444" s="7"/>
      <c r="C444" s="7"/>
      <c r="D444" s="7"/>
      <c r="E444" s="9"/>
      <c r="F444" s="40"/>
      <c r="G444" s="11"/>
      <c r="H444" s="11"/>
      <c r="I444" s="7"/>
      <c r="J444" s="8"/>
      <c r="K444" s="7"/>
      <c r="L444" s="10"/>
      <c r="M444" s="10"/>
      <c r="N444" s="10"/>
      <c r="O444" s="10"/>
      <c r="P444" s="10"/>
    </row>
    <row r="445" spans="1:16" s="16" customFormat="1" x14ac:dyDescent="0.2">
      <c r="A445" s="7"/>
      <c r="B445" s="7"/>
      <c r="C445" s="7"/>
      <c r="D445" s="7"/>
      <c r="E445" s="9"/>
      <c r="F445" s="40"/>
      <c r="G445" s="11"/>
      <c r="H445" s="11"/>
      <c r="I445" s="7"/>
      <c r="J445" s="8"/>
      <c r="K445" s="7"/>
      <c r="L445" s="10"/>
      <c r="M445" s="10"/>
      <c r="N445" s="10"/>
      <c r="O445" s="10"/>
      <c r="P445" s="10"/>
    </row>
    <row r="446" spans="1:16" s="16" customFormat="1" x14ac:dyDescent="0.2">
      <c r="A446" s="7"/>
      <c r="B446" s="7"/>
      <c r="C446" s="7"/>
      <c r="D446" s="7"/>
      <c r="E446" s="9"/>
      <c r="F446" s="40"/>
      <c r="G446" s="11"/>
      <c r="H446" s="11"/>
      <c r="I446" s="7"/>
      <c r="J446" s="8"/>
      <c r="K446" s="7"/>
      <c r="L446" s="10"/>
      <c r="M446" s="10"/>
      <c r="N446" s="10"/>
      <c r="O446" s="10"/>
      <c r="P446" s="10"/>
    </row>
    <row r="447" spans="1:16" s="16" customFormat="1" x14ac:dyDescent="0.2">
      <c r="A447" s="7"/>
      <c r="B447" s="7"/>
      <c r="C447" s="7"/>
      <c r="D447" s="7"/>
      <c r="E447" s="9"/>
      <c r="F447" s="40"/>
      <c r="G447" s="11"/>
      <c r="H447" s="11"/>
      <c r="I447" s="7"/>
      <c r="J447" s="8"/>
      <c r="K447" s="7"/>
      <c r="L447" s="10"/>
      <c r="M447" s="10"/>
      <c r="N447" s="10"/>
      <c r="O447" s="10"/>
      <c r="P447" s="10"/>
    </row>
    <row r="448" spans="1:16" s="16" customFormat="1" x14ac:dyDescent="0.2">
      <c r="A448" s="7"/>
      <c r="B448" s="7"/>
      <c r="C448" s="7"/>
      <c r="D448" s="7"/>
      <c r="E448" s="9"/>
      <c r="F448" s="40"/>
      <c r="G448" s="11"/>
      <c r="H448" s="11"/>
      <c r="I448" s="7"/>
      <c r="J448" s="8"/>
      <c r="K448" s="7"/>
      <c r="L448" s="10"/>
      <c r="M448" s="10"/>
      <c r="N448" s="10"/>
      <c r="O448" s="10"/>
      <c r="P448" s="10"/>
    </row>
    <row r="449" spans="1:16" s="16" customFormat="1" x14ac:dyDescent="0.2">
      <c r="A449" s="7"/>
      <c r="B449" s="7"/>
      <c r="C449" s="7"/>
      <c r="D449" s="7"/>
      <c r="E449" s="9"/>
      <c r="F449" s="40"/>
      <c r="G449" s="11"/>
      <c r="H449" s="11"/>
      <c r="I449" s="7"/>
      <c r="J449" s="8"/>
      <c r="K449" s="7"/>
      <c r="L449" s="10"/>
      <c r="M449" s="10"/>
      <c r="N449" s="10"/>
      <c r="O449" s="10"/>
      <c r="P449" s="10"/>
    </row>
    <row r="450" spans="1:16" s="16" customFormat="1" x14ac:dyDescent="0.2">
      <c r="A450" s="7"/>
      <c r="B450" s="7"/>
      <c r="C450" s="7"/>
      <c r="D450" s="7"/>
      <c r="E450" s="9"/>
      <c r="F450" s="40"/>
      <c r="G450" s="11"/>
      <c r="H450" s="11"/>
      <c r="I450" s="7"/>
      <c r="J450" s="8"/>
      <c r="K450" s="7"/>
      <c r="L450" s="10"/>
      <c r="M450" s="10"/>
      <c r="N450" s="10"/>
      <c r="O450" s="10"/>
      <c r="P450" s="10"/>
    </row>
    <row r="451" spans="1:16" s="16" customFormat="1" x14ac:dyDescent="0.2">
      <c r="A451" s="7"/>
      <c r="B451" s="7"/>
      <c r="C451" s="7"/>
      <c r="D451" s="7"/>
      <c r="E451" s="9"/>
      <c r="F451" s="40"/>
      <c r="G451" s="11"/>
      <c r="H451" s="11"/>
      <c r="I451" s="7"/>
      <c r="J451" s="8"/>
      <c r="K451" s="7"/>
      <c r="L451" s="10"/>
      <c r="M451" s="10"/>
      <c r="N451" s="10"/>
      <c r="O451" s="10"/>
      <c r="P451" s="10"/>
    </row>
    <row r="452" spans="1:16" s="16" customFormat="1" x14ac:dyDescent="0.2">
      <c r="A452" s="7"/>
      <c r="B452" s="7"/>
      <c r="C452" s="7"/>
      <c r="D452" s="7"/>
      <c r="E452" s="9"/>
      <c r="F452" s="40"/>
      <c r="G452" s="11"/>
      <c r="H452" s="11"/>
      <c r="I452" s="7"/>
      <c r="J452" s="8"/>
      <c r="K452" s="7"/>
      <c r="L452" s="10"/>
      <c r="M452" s="10"/>
      <c r="N452" s="10"/>
      <c r="O452" s="10"/>
      <c r="P452" s="10"/>
    </row>
    <row r="453" spans="1:16" s="16" customFormat="1" x14ac:dyDescent="0.2">
      <c r="A453" s="7"/>
      <c r="B453" s="7"/>
      <c r="C453" s="7"/>
      <c r="D453" s="7"/>
      <c r="E453" s="9"/>
      <c r="F453" s="40"/>
      <c r="G453" s="11"/>
      <c r="H453" s="11"/>
      <c r="I453" s="7"/>
      <c r="J453" s="8"/>
      <c r="K453" s="7"/>
      <c r="L453" s="10"/>
      <c r="M453" s="10"/>
      <c r="N453" s="10"/>
      <c r="O453" s="10"/>
      <c r="P453" s="10"/>
    </row>
    <row r="454" spans="1:16" s="16" customFormat="1" x14ac:dyDescent="0.2">
      <c r="A454" s="7"/>
      <c r="B454" s="7"/>
      <c r="C454" s="7"/>
      <c r="D454" s="7"/>
      <c r="E454" s="9"/>
      <c r="F454" s="40"/>
      <c r="G454" s="11"/>
      <c r="H454" s="11"/>
      <c r="I454" s="7"/>
      <c r="J454" s="8"/>
      <c r="K454" s="7"/>
      <c r="L454" s="10"/>
      <c r="M454" s="10"/>
      <c r="N454" s="10"/>
      <c r="O454" s="10"/>
      <c r="P454" s="10"/>
    </row>
    <row r="455" spans="1:16" s="16" customFormat="1" x14ac:dyDescent="0.2">
      <c r="A455" s="7"/>
      <c r="B455" s="7"/>
      <c r="C455" s="7"/>
      <c r="D455" s="7"/>
      <c r="E455" s="9"/>
      <c r="F455" s="40"/>
      <c r="G455" s="11"/>
      <c r="H455" s="11"/>
      <c r="I455" s="7"/>
      <c r="J455" s="8"/>
      <c r="K455" s="7"/>
      <c r="L455" s="10"/>
      <c r="M455" s="10"/>
      <c r="N455" s="10"/>
      <c r="O455" s="10"/>
      <c r="P455" s="10"/>
    </row>
    <row r="456" spans="1:16" s="16" customFormat="1" x14ac:dyDescent="0.2">
      <c r="A456" s="7"/>
      <c r="B456" s="7"/>
      <c r="C456" s="7"/>
      <c r="D456" s="7"/>
      <c r="E456" s="9"/>
      <c r="F456" s="40"/>
      <c r="G456" s="11"/>
      <c r="H456" s="11"/>
      <c r="I456" s="7"/>
      <c r="J456" s="8"/>
      <c r="K456" s="7"/>
      <c r="L456" s="10"/>
      <c r="M456" s="10"/>
      <c r="N456" s="10"/>
      <c r="O456" s="10"/>
      <c r="P456" s="10"/>
    </row>
    <row r="457" spans="1:16" s="16" customFormat="1" x14ac:dyDescent="0.2">
      <c r="A457" s="7"/>
      <c r="B457" s="7"/>
      <c r="C457" s="7"/>
      <c r="D457" s="7"/>
      <c r="E457" s="9"/>
      <c r="F457" s="40"/>
      <c r="G457" s="11"/>
      <c r="H457" s="11"/>
      <c r="I457" s="7"/>
      <c r="J457" s="8"/>
      <c r="K457" s="7"/>
      <c r="L457" s="10"/>
      <c r="M457" s="10"/>
      <c r="N457" s="10"/>
      <c r="O457" s="10"/>
      <c r="P457" s="10"/>
    </row>
    <row r="458" spans="1:16" s="16" customFormat="1" x14ac:dyDescent="0.2">
      <c r="A458" s="7"/>
      <c r="B458" s="7"/>
      <c r="C458" s="7"/>
      <c r="D458" s="7"/>
      <c r="E458" s="9"/>
      <c r="F458" s="40"/>
      <c r="G458" s="11"/>
      <c r="H458" s="11"/>
      <c r="I458" s="7"/>
      <c r="J458" s="8"/>
      <c r="K458" s="7"/>
      <c r="L458" s="10"/>
      <c r="M458" s="10"/>
      <c r="N458" s="10"/>
      <c r="O458" s="10"/>
      <c r="P458" s="10"/>
    </row>
    <row r="459" spans="1:16" s="16" customFormat="1" x14ac:dyDescent="0.2">
      <c r="A459" s="7"/>
      <c r="B459" s="7"/>
      <c r="C459" s="7"/>
      <c r="D459" s="7"/>
      <c r="E459" s="9"/>
      <c r="F459" s="40"/>
      <c r="G459" s="11"/>
      <c r="H459" s="11"/>
      <c r="I459" s="7"/>
      <c r="J459" s="8"/>
      <c r="K459" s="7"/>
      <c r="L459" s="10"/>
      <c r="M459" s="10"/>
      <c r="N459" s="10"/>
      <c r="O459" s="10"/>
      <c r="P459" s="10"/>
    </row>
    <row r="460" spans="1:16" s="16" customFormat="1" x14ac:dyDescent="0.2">
      <c r="A460" s="7"/>
      <c r="B460" s="7"/>
      <c r="C460" s="7"/>
      <c r="D460" s="7"/>
      <c r="E460" s="9"/>
      <c r="F460" s="40"/>
      <c r="G460" s="11"/>
      <c r="H460" s="11"/>
      <c r="I460" s="7"/>
      <c r="J460" s="8"/>
      <c r="K460" s="7"/>
      <c r="L460" s="10"/>
      <c r="M460" s="10"/>
      <c r="N460" s="10"/>
      <c r="O460" s="10"/>
      <c r="P460" s="10"/>
    </row>
    <row r="461" spans="1:16" s="16" customFormat="1" x14ac:dyDescent="0.2">
      <c r="A461" s="7"/>
      <c r="B461" s="7"/>
      <c r="C461" s="7"/>
      <c r="D461" s="7"/>
      <c r="E461" s="9"/>
      <c r="F461" s="40"/>
      <c r="G461" s="11"/>
      <c r="H461" s="11"/>
      <c r="I461" s="7"/>
      <c r="J461" s="8"/>
      <c r="K461" s="7"/>
      <c r="L461" s="10"/>
      <c r="M461" s="10"/>
      <c r="N461" s="10"/>
      <c r="O461" s="10"/>
      <c r="P461" s="10"/>
    </row>
    <row r="462" spans="1:16" s="16" customFormat="1" x14ac:dyDescent="0.2">
      <c r="A462" s="7"/>
      <c r="B462" s="7"/>
      <c r="C462" s="7"/>
      <c r="D462" s="7"/>
      <c r="E462" s="9"/>
      <c r="F462" s="40"/>
      <c r="G462" s="11"/>
      <c r="H462" s="11"/>
      <c r="I462" s="7"/>
      <c r="J462" s="8"/>
      <c r="K462" s="7"/>
      <c r="L462" s="10"/>
      <c r="M462" s="10"/>
      <c r="N462" s="10"/>
      <c r="O462" s="10"/>
      <c r="P462" s="10"/>
    </row>
    <row r="463" spans="1:16" s="16" customFormat="1" x14ac:dyDescent="0.2">
      <c r="A463" s="7"/>
      <c r="B463" s="7"/>
      <c r="C463" s="7"/>
      <c r="D463" s="7"/>
      <c r="E463" s="9"/>
      <c r="F463" s="40"/>
      <c r="G463" s="11"/>
      <c r="H463" s="11"/>
      <c r="I463" s="7"/>
      <c r="J463" s="8"/>
      <c r="K463" s="7"/>
      <c r="L463" s="10"/>
      <c r="M463" s="10"/>
      <c r="N463" s="10"/>
      <c r="O463" s="10"/>
      <c r="P463" s="10"/>
    </row>
    <row r="464" spans="1:16" s="16" customFormat="1" x14ac:dyDescent="0.2">
      <c r="A464" s="7"/>
      <c r="B464" s="7"/>
      <c r="C464" s="7"/>
      <c r="D464" s="7"/>
      <c r="E464" s="9"/>
      <c r="F464" s="40"/>
      <c r="G464" s="11"/>
      <c r="H464" s="11"/>
      <c r="I464" s="7"/>
      <c r="J464" s="8"/>
      <c r="K464" s="7"/>
      <c r="L464" s="10"/>
      <c r="M464" s="10"/>
      <c r="N464" s="10"/>
      <c r="O464" s="10"/>
      <c r="P464" s="10"/>
    </row>
    <row r="465" spans="1:16" s="16" customFormat="1" x14ac:dyDescent="0.2">
      <c r="A465" s="7"/>
      <c r="B465" s="7"/>
      <c r="C465" s="7"/>
      <c r="D465" s="7"/>
      <c r="E465" s="9"/>
      <c r="F465" s="40"/>
      <c r="G465" s="11"/>
      <c r="H465" s="11"/>
      <c r="I465" s="7"/>
      <c r="J465" s="8"/>
      <c r="K465" s="7"/>
      <c r="L465" s="10"/>
      <c r="M465" s="10"/>
      <c r="N465" s="10"/>
      <c r="O465" s="10"/>
      <c r="P465" s="10"/>
    </row>
    <row r="466" spans="1:16" s="16" customFormat="1" x14ac:dyDescent="0.2">
      <c r="A466" s="7"/>
      <c r="B466" s="7"/>
      <c r="C466" s="7"/>
      <c r="D466" s="7"/>
      <c r="E466" s="9"/>
      <c r="F466" s="40"/>
      <c r="G466" s="11"/>
      <c r="H466" s="11"/>
      <c r="I466" s="7"/>
      <c r="J466" s="8"/>
      <c r="K466" s="7"/>
      <c r="L466" s="10"/>
      <c r="M466" s="10"/>
      <c r="N466" s="10"/>
      <c r="O466" s="10"/>
      <c r="P466" s="10"/>
    </row>
    <row r="467" spans="1:16" s="16" customFormat="1" x14ac:dyDescent="0.2">
      <c r="A467" s="7"/>
      <c r="B467" s="7"/>
      <c r="C467" s="7"/>
      <c r="D467" s="7"/>
      <c r="E467" s="9"/>
      <c r="F467" s="40"/>
      <c r="G467" s="11"/>
      <c r="H467" s="11"/>
      <c r="I467" s="7"/>
      <c r="J467" s="8"/>
      <c r="K467" s="7"/>
      <c r="L467" s="10"/>
      <c r="M467" s="10"/>
      <c r="N467" s="10"/>
      <c r="O467" s="10"/>
      <c r="P467" s="10"/>
    </row>
    <row r="468" spans="1:16" s="16" customFormat="1" x14ac:dyDescent="0.2">
      <c r="A468" s="7"/>
      <c r="B468" s="7"/>
      <c r="C468" s="7"/>
      <c r="D468" s="7"/>
      <c r="E468" s="9"/>
      <c r="F468" s="40"/>
      <c r="G468" s="11"/>
      <c r="H468" s="11"/>
      <c r="I468" s="7"/>
      <c r="J468" s="8"/>
      <c r="K468" s="7"/>
      <c r="L468" s="10"/>
      <c r="M468" s="10"/>
      <c r="N468" s="10"/>
      <c r="O468" s="10"/>
      <c r="P468" s="10"/>
    </row>
    <row r="469" spans="1:16" s="16" customFormat="1" x14ac:dyDescent="0.2">
      <c r="A469" s="7"/>
      <c r="B469" s="7"/>
      <c r="C469" s="7"/>
      <c r="D469" s="7"/>
      <c r="E469" s="9"/>
      <c r="F469" s="40"/>
      <c r="G469" s="11"/>
      <c r="H469" s="11"/>
      <c r="I469" s="7"/>
      <c r="J469" s="8"/>
      <c r="K469" s="7"/>
      <c r="L469" s="10"/>
      <c r="M469" s="10"/>
      <c r="N469" s="10"/>
      <c r="O469" s="10"/>
      <c r="P469" s="10"/>
    </row>
    <row r="470" spans="1:16" s="16" customFormat="1" x14ac:dyDescent="0.2">
      <c r="A470" s="7"/>
      <c r="B470" s="7"/>
      <c r="C470" s="7"/>
      <c r="D470" s="7"/>
      <c r="E470" s="9"/>
      <c r="F470" s="40"/>
      <c r="G470" s="11"/>
      <c r="H470" s="11"/>
      <c r="I470" s="7"/>
      <c r="J470" s="8"/>
      <c r="K470" s="7"/>
      <c r="L470" s="10"/>
      <c r="M470" s="10"/>
      <c r="N470" s="10"/>
      <c r="O470" s="10"/>
      <c r="P470" s="10"/>
    </row>
    <row r="471" spans="1:16" s="16" customFormat="1" x14ac:dyDescent="0.2">
      <c r="A471" s="7"/>
      <c r="B471" s="7"/>
      <c r="C471" s="7"/>
      <c r="D471" s="7"/>
      <c r="E471" s="9"/>
      <c r="F471" s="40"/>
      <c r="G471" s="11"/>
      <c r="H471" s="11"/>
      <c r="I471" s="7"/>
      <c r="J471" s="8"/>
      <c r="K471" s="7"/>
      <c r="L471" s="10"/>
      <c r="M471" s="10"/>
      <c r="N471" s="10"/>
      <c r="O471" s="10"/>
      <c r="P471" s="10"/>
    </row>
    <row r="472" spans="1:16" s="16" customFormat="1" x14ac:dyDescent="0.2">
      <c r="A472" s="7"/>
      <c r="B472" s="7"/>
      <c r="C472" s="7"/>
      <c r="D472" s="7"/>
      <c r="E472" s="9"/>
      <c r="F472" s="40"/>
      <c r="G472" s="11"/>
      <c r="H472" s="11"/>
      <c r="I472" s="7"/>
      <c r="J472" s="8"/>
      <c r="K472" s="7"/>
      <c r="L472" s="10"/>
      <c r="M472" s="10"/>
      <c r="N472" s="10"/>
      <c r="O472" s="10"/>
      <c r="P472" s="10"/>
    </row>
    <row r="473" spans="1:16" s="16" customFormat="1" x14ac:dyDescent="0.2">
      <c r="A473" s="7"/>
      <c r="B473" s="7"/>
      <c r="C473" s="7"/>
      <c r="D473" s="7"/>
      <c r="E473" s="9"/>
      <c r="F473" s="40"/>
      <c r="G473" s="11"/>
      <c r="H473" s="11"/>
      <c r="I473" s="7"/>
      <c r="J473" s="8"/>
      <c r="K473" s="7"/>
      <c r="L473" s="10"/>
      <c r="M473" s="10"/>
      <c r="N473" s="10"/>
      <c r="O473" s="10"/>
      <c r="P473" s="10"/>
    </row>
    <row r="474" spans="1:16" s="16" customFormat="1" x14ac:dyDescent="0.2">
      <c r="A474" s="7"/>
      <c r="B474" s="7"/>
      <c r="C474" s="7"/>
      <c r="D474" s="7"/>
      <c r="E474" s="9"/>
      <c r="F474" s="40"/>
      <c r="G474" s="11"/>
      <c r="H474" s="11"/>
      <c r="I474" s="7"/>
      <c r="J474" s="8"/>
      <c r="K474" s="7"/>
      <c r="L474" s="10"/>
      <c r="M474" s="10"/>
      <c r="N474" s="10"/>
      <c r="O474" s="10"/>
      <c r="P474" s="10"/>
    </row>
    <row r="475" spans="1:16" s="16" customFormat="1" x14ac:dyDescent="0.2">
      <c r="A475" s="7"/>
      <c r="B475" s="7"/>
      <c r="C475" s="7"/>
      <c r="D475" s="7"/>
      <c r="E475" s="9"/>
      <c r="F475" s="40"/>
      <c r="G475" s="11"/>
      <c r="H475" s="11"/>
      <c r="I475" s="7"/>
      <c r="J475" s="8"/>
      <c r="K475" s="7"/>
      <c r="L475" s="10"/>
      <c r="M475" s="10"/>
      <c r="N475" s="10"/>
      <c r="O475" s="10"/>
      <c r="P475" s="10"/>
    </row>
    <row r="476" spans="1:16" s="16" customFormat="1" x14ac:dyDescent="0.2">
      <c r="A476" s="7"/>
      <c r="B476" s="7"/>
      <c r="C476" s="7"/>
      <c r="D476" s="7"/>
      <c r="E476" s="9"/>
      <c r="F476" s="40"/>
      <c r="G476" s="11"/>
      <c r="H476" s="11"/>
      <c r="I476" s="7"/>
      <c r="J476" s="8"/>
      <c r="K476" s="7"/>
      <c r="L476" s="10"/>
      <c r="M476" s="10"/>
      <c r="N476" s="10"/>
      <c r="O476" s="10"/>
      <c r="P476" s="10"/>
    </row>
    <row r="477" spans="1:16" s="16" customFormat="1" x14ac:dyDescent="0.2">
      <c r="A477" s="7"/>
      <c r="B477" s="7"/>
      <c r="C477" s="7"/>
      <c r="D477" s="7"/>
      <c r="E477" s="9"/>
      <c r="F477" s="40"/>
      <c r="G477" s="11"/>
      <c r="H477" s="11"/>
      <c r="I477" s="7"/>
      <c r="J477" s="8"/>
      <c r="K477" s="7"/>
      <c r="L477" s="10"/>
      <c r="M477" s="10"/>
      <c r="N477" s="10"/>
      <c r="O477" s="10"/>
      <c r="P477" s="10"/>
    </row>
    <row r="478" spans="1:16" s="16" customFormat="1" x14ac:dyDescent="0.2">
      <c r="A478" s="7"/>
      <c r="B478" s="7"/>
      <c r="C478" s="7"/>
      <c r="D478" s="7"/>
      <c r="E478" s="9"/>
      <c r="F478" s="40"/>
      <c r="G478" s="11"/>
      <c r="H478" s="11"/>
      <c r="I478" s="7"/>
      <c r="J478" s="8"/>
      <c r="K478" s="7"/>
      <c r="L478" s="10"/>
      <c r="M478" s="10"/>
      <c r="N478" s="10"/>
      <c r="O478" s="10"/>
      <c r="P478" s="10"/>
    </row>
    <row r="479" spans="1:16" s="16" customFormat="1" x14ac:dyDescent="0.2">
      <c r="A479" s="7"/>
      <c r="B479" s="7"/>
      <c r="C479" s="7"/>
      <c r="D479" s="7"/>
      <c r="E479" s="9"/>
      <c r="F479" s="40"/>
      <c r="G479" s="11"/>
      <c r="H479" s="11"/>
      <c r="I479" s="7"/>
      <c r="J479" s="8"/>
      <c r="K479" s="7"/>
      <c r="L479" s="10"/>
      <c r="M479" s="10"/>
      <c r="N479" s="10"/>
      <c r="O479" s="10"/>
      <c r="P479" s="10"/>
    </row>
    <row r="480" spans="1:16" s="16" customFormat="1" x14ac:dyDescent="0.2">
      <c r="A480" s="7"/>
      <c r="B480" s="7"/>
      <c r="C480" s="7"/>
      <c r="D480" s="7"/>
      <c r="E480" s="9"/>
      <c r="F480" s="40"/>
      <c r="G480" s="11"/>
      <c r="H480" s="11"/>
      <c r="I480" s="7"/>
      <c r="J480" s="8"/>
      <c r="K480" s="7"/>
      <c r="L480" s="10"/>
      <c r="M480" s="10"/>
      <c r="N480" s="10"/>
      <c r="O480" s="10"/>
      <c r="P480" s="10"/>
    </row>
    <row r="481" spans="1:16" s="16" customFormat="1" x14ac:dyDescent="0.2">
      <c r="A481" s="7"/>
      <c r="B481" s="7"/>
      <c r="C481" s="7"/>
      <c r="D481" s="7"/>
      <c r="E481" s="9"/>
      <c r="F481" s="40"/>
      <c r="G481" s="11"/>
      <c r="H481" s="11"/>
      <c r="I481" s="7"/>
      <c r="J481" s="8"/>
      <c r="K481" s="7"/>
      <c r="L481" s="10"/>
      <c r="M481" s="10"/>
      <c r="N481" s="10"/>
      <c r="O481" s="10"/>
      <c r="P481" s="10"/>
    </row>
    <row r="482" spans="1:16" s="16" customFormat="1" x14ac:dyDescent="0.2">
      <c r="A482" s="7"/>
      <c r="B482" s="7"/>
      <c r="C482" s="7"/>
      <c r="D482" s="7"/>
      <c r="E482" s="9"/>
      <c r="F482" s="40"/>
      <c r="G482" s="11"/>
      <c r="H482" s="11"/>
      <c r="I482" s="7"/>
      <c r="J482" s="8"/>
      <c r="K482" s="7"/>
      <c r="L482" s="10"/>
      <c r="M482" s="10"/>
      <c r="N482" s="10"/>
      <c r="O482" s="10"/>
      <c r="P482" s="10"/>
    </row>
    <row r="483" spans="1:16" s="16" customFormat="1" x14ac:dyDescent="0.2">
      <c r="A483" s="7"/>
      <c r="B483" s="7"/>
      <c r="C483" s="7"/>
      <c r="D483" s="7"/>
      <c r="E483" s="9"/>
      <c r="F483" s="40"/>
      <c r="G483" s="11"/>
      <c r="H483" s="11"/>
      <c r="I483" s="7"/>
      <c r="J483" s="8"/>
      <c r="K483" s="7"/>
      <c r="L483" s="10"/>
      <c r="M483" s="10"/>
      <c r="N483" s="10"/>
      <c r="O483" s="10"/>
      <c r="P483" s="10"/>
    </row>
    <row r="484" spans="1:16" s="16" customFormat="1" x14ac:dyDescent="0.2">
      <c r="A484" s="7"/>
      <c r="B484" s="7"/>
      <c r="C484" s="7"/>
      <c r="D484" s="7"/>
      <c r="E484" s="9"/>
      <c r="F484" s="40"/>
      <c r="G484" s="11"/>
      <c r="H484" s="11"/>
      <c r="I484" s="7"/>
      <c r="J484" s="8"/>
      <c r="K484" s="7"/>
      <c r="L484" s="10"/>
      <c r="M484" s="10"/>
      <c r="N484" s="10"/>
      <c r="O484" s="10"/>
      <c r="P484" s="10"/>
    </row>
    <row r="485" spans="1:16" s="16" customFormat="1" x14ac:dyDescent="0.2">
      <c r="A485" s="7"/>
      <c r="B485" s="7"/>
      <c r="C485" s="7"/>
      <c r="D485" s="7"/>
      <c r="E485" s="9"/>
      <c r="F485" s="40"/>
      <c r="G485" s="11"/>
      <c r="H485" s="11"/>
      <c r="I485" s="7"/>
      <c r="J485" s="8"/>
      <c r="K485" s="7"/>
      <c r="L485" s="10"/>
      <c r="M485" s="10"/>
      <c r="N485" s="10"/>
      <c r="O485" s="10"/>
      <c r="P485" s="10"/>
    </row>
    <row r="486" spans="1:16" s="16" customFormat="1" x14ac:dyDescent="0.2">
      <c r="A486" s="7"/>
      <c r="B486" s="7"/>
      <c r="C486" s="7"/>
      <c r="D486" s="7"/>
      <c r="E486" s="9"/>
      <c r="F486" s="40"/>
      <c r="G486" s="11"/>
      <c r="H486" s="11"/>
      <c r="I486" s="7"/>
      <c r="J486" s="8"/>
      <c r="K486" s="7"/>
      <c r="L486" s="10"/>
      <c r="M486" s="10"/>
      <c r="N486" s="10"/>
      <c r="O486" s="10"/>
      <c r="P486" s="10"/>
    </row>
    <row r="487" spans="1:16" s="16" customFormat="1" x14ac:dyDescent="0.2">
      <c r="A487" s="7"/>
      <c r="B487" s="7"/>
      <c r="C487" s="7"/>
      <c r="D487" s="7"/>
      <c r="E487" s="9"/>
      <c r="F487" s="40"/>
      <c r="G487" s="11"/>
      <c r="H487" s="11"/>
      <c r="I487" s="7"/>
      <c r="J487" s="8"/>
      <c r="K487" s="7"/>
      <c r="L487" s="10"/>
      <c r="M487" s="10"/>
      <c r="N487" s="10"/>
      <c r="O487" s="10"/>
      <c r="P487" s="10"/>
    </row>
    <row r="488" spans="1:16" s="16" customFormat="1" x14ac:dyDescent="0.2">
      <c r="A488" s="7"/>
      <c r="B488" s="7"/>
      <c r="C488" s="7"/>
      <c r="D488" s="7"/>
      <c r="E488" s="9"/>
      <c r="F488" s="40"/>
      <c r="G488" s="11"/>
      <c r="H488" s="11"/>
      <c r="I488" s="7"/>
      <c r="J488" s="8"/>
      <c r="K488" s="7"/>
      <c r="L488" s="10"/>
      <c r="M488" s="10"/>
      <c r="N488" s="10"/>
      <c r="O488" s="10"/>
      <c r="P488" s="10"/>
    </row>
    <row r="489" spans="1:16" s="16" customFormat="1" x14ac:dyDescent="0.2">
      <c r="A489" s="7"/>
      <c r="B489" s="7"/>
      <c r="C489" s="7"/>
      <c r="D489" s="7"/>
      <c r="E489" s="9"/>
      <c r="F489" s="40"/>
      <c r="G489" s="11"/>
      <c r="H489" s="11"/>
      <c r="I489" s="7"/>
      <c r="J489" s="8"/>
      <c r="K489" s="7"/>
      <c r="L489" s="10"/>
      <c r="M489" s="10"/>
      <c r="N489" s="10"/>
      <c r="O489" s="10"/>
      <c r="P489" s="10"/>
    </row>
    <row r="490" spans="1:16" s="16" customFormat="1" x14ac:dyDescent="0.2">
      <c r="A490" s="7"/>
      <c r="B490" s="7"/>
      <c r="C490" s="7"/>
      <c r="D490" s="7"/>
      <c r="E490" s="9"/>
      <c r="F490" s="40"/>
      <c r="G490" s="11"/>
      <c r="H490" s="11"/>
      <c r="I490" s="7"/>
      <c r="J490" s="8"/>
      <c r="K490" s="7"/>
      <c r="L490" s="10"/>
      <c r="M490" s="10"/>
      <c r="N490" s="10"/>
      <c r="O490" s="10"/>
      <c r="P490" s="10"/>
    </row>
    <row r="491" spans="1:16" s="16" customFormat="1" x14ac:dyDescent="0.2">
      <c r="A491" s="7"/>
      <c r="B491" s="7"/>
      <c r="C491" s="7"/>
      <c r="D491" s="7"/>
      <c r="E491" s="9"/>
      <c r="F491" s="40"/>
      <c r="G491" s="11"/>
      <c r="H491" s="11"/>
      <c r="I491" s="7"/>
      <c r="J491" s="8"/>
      <c r="K491" s="7"/>
      <c r="L491" s="10"/>
      <c r="M491" s="10"/>
      <c r="N491" s="10"/>
      <c r="O491" s="10"/>
      <c r="P491" s="10"/>
    </row>
    <row r="492" spans="1:16" s="16" customFormat="1" x14ac:dyDescent="0.2">
      <c r="A492" s="7"/>
      <c r="B492" s="7"/>
      <c r="C492" s="7"/>
      <c r="D492" s="7"/>
      <c r="E492" s="9"/>
      <c r="F492" s="40"/>
      <c r="G492" s="11"/>
      <c r="H492" s="11"/>
      <c r="I492" s="7"/>
      <c r="J492" s="8"/>
      <c r="K492" s="7"/>
      <c r="L492" s="10"/>
      <c r="M492" s="10"/>
      <c r="N492" s="10"/>
      <c r="O492" s="10"/>
      <c r="P492" s="10"/>
    </row>
    <row r="493" spans="1:16" s="16" customFormat="1" x14ac:dyDescent="0.2">
      <c r="A493" s="7"/>
      <c r="B493" s="7"/>
      <c r="C493" s="7"/>
      <c r="D493" s="7"/>
      <c r="E493" s="9"/>
      <c r="F493" s="40"/>
      <c r="G493" s="11"/>
      <c r="H493" s="11"/>
      <c r="I493" s="7"/>
      <c r="J493" s="8"/>
      <c r="K493" s="7"/>
      <c r="L493" s="10"/>
      <c r="M493" s="10"/>
      <c r="N493" s="10"/>
      <c r="O493" s="10"/>
      <c r="P493" s="10"/>
    </row>
    <row r="494" spans="1:16" s="16" customFormat="1" x14ac:dyDescent="0.2">
      <c r="A494" s="7"/>
      <c r="B494" s="7"/>
      <c r="C494" s="7"/>
      <c r="D494" s="7"/>
      <c r="E494" s="9"/>
      <c r="F494" s="40"/>
      <c r="G494" s="11"/>
      <c r="H494" s="11"/>
      <c r="I494" s="7"/>
      <c r="J494" s="8"/>
      <c r="K494" s="7"/>
      <c r="L494" s="10"/>
      <c r="M494" s="10"/>
      <c r="N494" s="10"/>
      <c r="O494" s="10"/>
      <c r="P494" s="10"/>
    </row>
    <row r="495" spans="1:16" s="16" customFormat="1" x14ac:dyDescent="0.2">
      <c r="A495" s="7"/>
      <c r="B495" s="7"/>
      <c r="C495" s="7"/>
      <c r="D495" s="7"/>
      <c r="E495" s="9"/>
      <c r="F495" s="40"/>
      <c r="G495" s="11"/>
      <c r="H495" s="11"/>
      <c r="I495" s="7"/>
      <c r="J495" s="8"/>
      <c r="K495" s="7"/>
      <c r="L495" s="10"/>
      <c r="M495" s="10"/>
      <c r="N495" s="10"/>
      <c r="O495" s="10"/>
      <c r="P495" s="10"/>
    </row>
    <row r="496" spans="1:16" s="16" customFormat="1" x14ac:dyDescent="0.2">
      <c r="A496" s="7"/>
      <c r="B496" s="7"/>
      <c r="C496" s="7"/>
      <c r="D496" s="7"/>
      <c r="E496" s="9"/>
      <c r="F496" s="40"/>
      <c r="G496" s="11"/>
      <c r="H496" s="11"/>
      <c r="I496" s="7"/>
      <c r="J496" s="8"/>
      <c r="K496" s="7"/>
      <c r="L496" s="10"/>
      <c r="M496" s="10"/>
      <c r="N496" s="10"/>
      <c r="O496" s="10"/>
      <c r="P496" s="10"/>
    </row>
    <row r="497" spans="1:16" s="16" customFormat="1" x14ac:dyDescent="0.2">
      <c r="A497" s="7"/>
      <c r="B497" s="7"/>
      <c r="C497" s="7"/>
      <c r="D497" s="7"/>
      <c r="E497" s="9"/>
      <c r="F497" s="40"/>
      <c r="G497" s="11"/>
      <c r="H497" s="11"/>
      <c r="I497" s="7"/>
      <c r="J497" s="8"/>
      <c r="K497" s="7"/>
      <c r="L497" s="10"/>
      <c r="M497" s="10"/>
      <c r="N497" s="10"/>
      <c r="O497" s="10"/>
      <c r="P497" s="10"/>
    </row>
    <row r="498" spans="1:16" s="16" customFormat="1" x14ac:dyDescent="0.2">
      <c r="A498" s="7"/>
      <c r="B498" s="7"/>
      <c r="C498" s="7"/>
      <c r="D498" s="7"/>
      <c r="E498" s="9"/>
      <c r="F498" s="40"/>
      <c r="G498" s="11"/>
      <c r="H498" s="11"/>
      <c r="I498" s="7"/>
      <c r="J498" s="8"/>
      <c r="K498" s="7"/>
      <c r="L498" s="10"/>
      <c r="M498" s="10"/>
      <c r="N498" s="10"/>
      <c r="O498" s="10"/>
      <c r="P498" s="10"/>
    </row>
    <row r="499" spans="1:16" s="16" customFormat="1" x14ac:dyDescent="0.2">
      <c r="A499" s="7"/>
      <c r="B499" s="7"/>
      <c r="C499" s="7"/>
      <c r="D499" s="7"/>
      <c r="E499" s="9"/>
      <c r="F499" s="40"/>
      <c r="G499" s="11"/>
      <c r="H499" s="11"/>
      <c r="I499" s="7"/>
      <c r="J499" s="8"/>
      <c r="K499" s="7"/>
      <c r="L499" s="10"/>
      <c r="M499" s="10"/>
      <c r="N499" s="10"/>
      <c r="O499" s="10"/>
      <c r="P499" s="10"/>
    </row>
    <row r="500" spans="1:16" s="16" customFormat="1" x14ac:dyDescent="0.2">
      <c r="A500" s="7"/>
      <c r="B500" s="7"/>
      <c r="C500" s="7"/>
      <c r="D500" s="7"/>
      <c r="E500" s="9"/>
      <c r="F500" s="40"/>
      <c r="G500" s="11"/>
      <c r="H500" s="11"/>
      <c r="I500" s="7"/>
      <c r="J500" s="8"/>
      <c r="K500" s="7"/>
      <c r="L500" s="10"/>
      <c r="M500" s="10"/>
      <c r="N500" s="10"/>
      <c r="O500" s="10"/>
      <c r="P500" s="10"/>
    </row>
    <row r="501" spans="1:16" s="16" customFormat="1" x14ac:dyDescent="0.2">
      <c r="A501" s="7"/>
      <c r="B501" s="7"/>
      <c r="C501" s="7"/>
      <c r="D501" s="7"/>
      <c r="E501" s="9"/>
      <c r="F501" s="40"/>
      <c r="G501" s="11"/>
      <c r="H501" s="11"/>
      <c r="I501" s="7"/>
      <c r="J501" s="8"/>
      <c r="K501" s="7"/>
      <c r="L501" s="10"/>
      <c r="M501" s="10"/>
      <c r="N501" s="10"/>
      <c r="O501" s="10"/>
      <c r="P501" s="10"/>
    </row>
    <row r="502" spans="1:16" s="16" customFormat="1" x14ac:dyDescent="0.2">
      <c r="A502" s="7"/>
      <c r="B502" s="7"/>
      <c r="C502" s="7"/>
      <c r="D502" s="7"/>
      <c r="E502" s="9"/>
      <c r="F502" s="40"/>
      <c r="G502" s="11"/>
      <c r="H502" s="11"/>
      <c r="I502" s="7"/>
      <c r="J502" s="8"/>
      <c r="K502" s="7"/>
      <c r="L502" s="10"/>
      <c r="M502" s="10"/>
      <c r="N502" s="10"/>
      <c r="O502" s="10"/>
      <c r="P502" s="10"/>
    </row>
    <row r="503" spans="1:16" s="16" customFormat="1" x14ac:dyDescent="0.2">
      <c r="A503" s="7"/>
      <c r="B503" s="7"/>
      <c r="C503" s="7"/>
      <c r="D503" s="7"/>
      <c r="E503" s="9"/>
      <c r="F503" s="40"/>
      <c r="G503" s="11"/>
      <c r="H503" s="11"/>
      <c r="I503" s="7"/>
      <c r="J503" s="8"/>
      <c r="K503" s="7"/>
      <c r="L503" s="10"/>
      <c r="M503" s="10"/>
      <c r="N503" s="10"/>
      <c r="O503" s="10"/>
      <c r="P503" s="10"/>
    </row>
    <row r="504" spans="1:16" s="16" customFormat="1" x14ac:dyDescent="0.2">
      <c r="A504" s="7"/>
      <c r="B504" s="7"/>
      <c r="C504" s="7"/>
      <c r="D504" s="7"/>
      <c r="E504" s="9"/>
      <c r="F504" s="40"/>
      <c r="G504" s="11"/>
      <c r="H504" s="11"/>
      <c r="I504" s="7"/>
      <c r="J504" s="8"/>
      <c r="K504" s="7"/>
      <c r="L504" s="10"/>
      <c r="M504" s="10"/>
      <c r="N504" s="10"/>
      <c r="O504" s="10"/>
      <c r="P504" s="10"/>
    </row>
    <row r="505" spans="1:16" s="16" customFormat="1" x14ac:dyDescent="0.2">
      <c r="A505" s="7"/>
      <c r="B505" s="7"/>
      <c r="C505" s="7"/>
      <c r="D505" s="7"/>
      <c r="E505" s="9"/>
      <c r="F505" s="40"/>
      <c r="G505" s="11"/>
      <c r="H505" s="11"/>
      <c r="I505" s="7"/>
      <c r="J505" s="8"/>
      <c r="K505" s="7"/>
      <c r="L505" s="10"/>
      <c r="M505" s="10"/>
      <c r="N505" s="10"/>
      <c r="O505" s="10"/>
      <c r="P505" s="10"/>
    </row>
    <row r="506" spans="1:16" s="16" customFormat="1" x14ac:dyDescent="0.2">
      <c r="A506" s="7"/>
      <c r="B506" s="7"/>
      <c r="C506" s="7"/>
      <c r="D506" s="7"/>
      <c r="E506" s="9"/>
      <c r="F506" s="40"/>
      <c r="G506" s="11"/>
      <c r="H506" s="11"/>
      <c r="I506" s="7"/>
      <c r="J506" s="8"/>
      <c r="K506" s="7"/>
      <c r="L506" s="10"/>
      <c r="M506" s="10"/>
      <c r="N506" s="10"/>
      <c r="O506" s="10"/>
      <c r="P506" s="10"/>
    </row>
    <row r="507" spans="1:16" s="16" customFormat="1" x14ac:dyDescent="0.2">
      <c r="A507" s="7"/>
      <c r="B507" s="7"/>
      <c r="C507" s="7"/>
      <c r="D507" s="7"/>
      <c r="E507" s="9"/>
      <c r="F507" s="40"/>
      <c r="G507" s="11"/>
      <c r="H507" s="11"/>
      <c r="I507" s="7"/>
      <c r="J507" s="8"/>
      <c r="K507" s="7"/>
      <c r="L507" s="10"/>
      <c r="M507" s="10"/>
      <c r="N507" s="10"/>
      <c r="O507" s="10"/>
      <c r="P507" s="10"/>
    </row>
    <row r="508" spans="1:16" s="16" customFormat="1" x14ac:dyDescent="0.2">
      <c r="A508" s="7"/>
      <c r="B508" s="7"/>
      <c r="C508" s="7"/>
      <c r="D508" s="7"/>
      <c r="E508" s="9"/>
      <c r="F508" s="40"/>
      <c r="G508" s="11"/>
      <c r="H508" s="11"/>
      <c r="I508" s="7"/>
      <c r="J508" s="8"/>
      <c r="K508" s="7"/>
      <c r="L508" s="10"/>
      <c r="M508" s="10"/>
      <c r="N508" s="10"/>
      <c r="O508" s="10"/>
      <c r="P508" s="10"/>
    </row>
    <row r="509" spans="1:16" s="16" customFormat="1" x14ac:dyDescent="0.2">
      <c r="A509" s="7"/>
      <c r="B509" s="7"/>
      <c r="C509" s="7"/>
      <c r="D509" s="7"/>
      <c r="E509" s="9"/>
      <c r="F509" s="40"/>
      <c r="G509" s="11"/>
      <c r="H509" s="11"/>
      <c r="I509" s="7"/>
      <c r="J509" s="8"/>
      <c r="K509" s="7"/>
      <c r="L509" s="10"/>
      <c r="M509" s="10"/>
      <c r="N509" s="10"/>
      <c r="O509" s="10"/>
      <c r="P509" s="10"/>
    </row>
    <row r="510" spans="1:16" s="16" customFormat="1" x14ac:dyDescent="0.2">
      <c r="A510" s="7"/>
      <c r="B510" s="7"/>
      <c r="C510" s="7"/>
      <c r="D510" s="7"/>
      <c r="E510" s="9"/>
      <c r="F510" s="40"/>
      <c r="G510" s="11"/>
      <c r="H510" s="11"/>
      <c r="I510" s="7"/>
      <c r="J510" s="8"/>
      <c r="K510" s="7"/>
      <c r="L510" s="10"/>
      <c r="M510" s="10"/>
      <c r="N510" s="10"/>
      <c r="O510" s="10"/>
      <c r="P510" s="10"/>
    </row>
    <row r="511" spans="1:16" s="16" customFormat="1" x14ac:dyDescent="0.2">
      <c r="A511" s="7"/>
      <c r="B511" s="7"/>
      <c r="C511" s="7"/>
      <c r="D511" s="7"/>
      <c r="E511" s="9"/>
      <c r="F511" s="40"/>
      <c r="G511" s="11"/>
      <c r="H511" s="11"/>
      <c r="I511" s="7"/>
      <c r="J511" s="8"/>
      <c r="K511" s="7"/>
      <c r="L511" s="10"/>
      <c r="M511" s="10"/>
      <c r="N511" s="10"/>
      <c r="O511" s="10"/>
      <c r="P511" s="10"/>
    </row>
    <row r="512" spans="1:16" s="16" customFormat="1" x14ac:dyDescent="0.2">
      <c r="A512" s="7"/>
      <c r="B512" s="7"/>
      <c r="C512" s="7"/>
      <c r="D512" s="7"/>
      <c r="E512" s="9"/>
      <c r="F512" s="40"/>
      <c r="G512" s="11"/>
      <c r="H512" s="11"/>
      <c r="I512" s="7"/>
      <c r="J512" s="8"/>
      <c r="K512" s="7"/>
      <c r="L512" s="10"/>
      <c r="M512" s="10"/>
      <c r="N512" s="10"/>
      <c r="O512" s="10"/>
      <c r="P512" s="10"/>
    </row>
    <row r="513" spans="1:16" s="16" customFormat="1" x14ac:dyDescent="0.2">
      <c r="A513" s="7"/>
      <c r="B513" s="7"/>
      <c r="C513" s="7"/>
      <c r="D513" s="7"/>
      <c r="E513" s="9"/>
      <c r="F513" s="40"/>
      <c r="G513" s="11"/>
      <c r="H513" s="11"/>
      <c r="I513" s="7"/>
      <c r="J513" s="8"/>
      <c r="K513" s="7"/>
      <c r="L513" s="10"/>
      <c r="M513" s="10"/>
      <c r="N513" s="10"/>
      <c r="O513" s="10"/>
      <c r="P513" s="10"/>
    </row>
    <row r="514" spans="1:16" s="16" customFormat="1" x14ac:dyDescent="0.2">
      <c r="A514" s="7"/>
      <c r="B514" s="7"/>
      <c r="C514" s="7"/>
      <c r="D514" s="7"/>
      <c r="E514" s="9"/>
      <c r="F514" s="40"/>
      <c r="G514" s="11"/>
      <c r="H514" s="11"/>
      <c r="I514" s="7"/>
      <c r="J514" s="8"/>
      <c r="K514" s="7"/>
      <c r="L514" s="10"/>
      <c r="M514" s="10"/>
      <c r="N514" s="10"/>
      <c r="O514" s="10"/>
      <c r="P514" s="10"/>
    </row>
    <row r="515" spans="1:16" s="16" customFormat="1" x14ac:dyDescent="0.2">
      <c r="A515" s="7"/>
      <c r="B515" s="7"/>
      <c r="C515" s="7"/>
      <c r="D515" s="7"/>
      <c r="E515" s="9"/>
      <c r="F515" s="40"/>
      <c r="G515" s="11"/>
      <c r="H515" s="11"/>
      <c r="I515" s="7"/>
      <c r="J515" s="8"/>
      <c r="K515" s="7"/>
      <c r="L515" s="10"/>
      <c r="M515" s="10"/>
      <c r="N515" s="10"/>
      <c r="O515" s="10"/>
      <c r="P515" s="10"/>
    </row>
    <row r="516" spans="1:16" s="16" customFormat="1" x14ac:dyDescent="0.2">
      <c r="A516" s="7"/>
      <c r="B516" s="7"/>
      <c r="C516" s="7"/>
      <c r="D516" s="7"/>
      <c r="E516" s="9"/>
      <c r="F516" s="40"/>
      <c r="G516" s="11"/>
      <c r="H516" s="11"/>
      <c r="I516" s="7"/>
      <c r="J516" s="8"/>
      <c r="K516" s="7"/>
      <c r="L516" s="10"/>
      <c r="M516" s="10"/>
      <c r="N516" s="10"/>
      <c r="O516" s="10"/>
      <c r="P516" s="10"/>
    </row>
    <row r="517" spans="1:16" s="16" customFormat="1" x14ac:dyDescent="0.2">
      <c r="A517" s="7"/>
      <c r="B517" s="7"/>
      <c r="C517" s="7"/>
      <c r="D517" s="7"/>
      <c r="E517" s="9"/>
      <c r="F517" s="40"/>
      <c r="G517" s="11"/>
      <c r="H517" s="11"/>
      <c r="I517" s="7"/>
      <c r="J517" s="8"/>
      <c r="K517" s="7"/>
      <c r="L517" s="10"/>
      <c r="M517" s="10"/>
      <c r="N517" s="10"/>
      <c r="O517" s="10"/>
      <c r="P517" s="10"/>
    </row>
    <row r="518" spans="1:16" s="16" customFormat="1" x14ac:dyDescent="0.2">
      <c r="A518" s="7"/>
      <c r="B518" s="7"/>
      <c r="C518" s="7"/>
      <c r="D518" s="7"/>
      <c r="E518" s="9"/>
      <c r="F518" s="40"/>
      <c r="G518" s="11"/>
      <c r="H518" s="11"/>
      <c r="I518" s="7"/>
      <c r="J518" s="8"/>
      <c r="K518" s="7"/>
      <c r="L518" s="10"/>
      <c r="M518" s="10"/>
      <c r="N518" s="10"/>
      <c r="O518" s="10"/>
      <c r="P518" s="10"/>
    </row>
    <row r="519" spans="1:16" s="16" customFormat="1" x14ac:dyDescent="0.2">
      <c r="A519" s="7"/>
      <c r="B519" s="7"/>
      <c r="C519" s="7"/>
      <c r="D519" s="7"/>
      <c r="E519" s="9"/>
      <c r="F519" s="40"/>
      <c r="G519" s="11"/>
      <c r="H519" s="11"/>
      <c r="I519" s="7"/>
      <c r="J519" s="8"/>
      <c r="K519" s="7"/>
      <c r="L519" s="10"/>
      <c r="M519" s="10"/>
      <c r="N519" s="10"/>
      <c r="O519" s="10"/>
      <c r="P519" s="10"/>
    </row>
    <row r="520" spans="1:16" s="16" customFormat="1" x14ac:dyDescent="0.2">
      <c r="A520" s="7"/>
      <c r="B520" s="7"/>
      <c r="C520" s="7"/>
      <c r="D520" s="7"/>
      <c r="E520" s="9"/>
      <c r="F520" s="40"/>
      <c r="G520" s="11"/>
      <c r="H520" s="11"/>
      <c r="I520" s="7"/>
      <c r="J520" s="8"/>
      <c r="K520" s="7"/>
      <c r="L520" s="10"/>
      <c r="M520" s="10"/>
      <c r="N520" s="10"/>
      <c r="O520" s="10"/>
      <c r="P520" s="10"/>
    </row>
    <row r="521" spans="1:16" s="16" customFormat="1" x14ac:dyDescent="0.2">
      <c r="A521" s="7"/>
      <c r="B521" s="7"/>
      <c r="C521" s="7"/>
      <c r="D521" s="7"/>
      <c r="E521" s="9"/>
      <c r="F521" s="40"/>
      <c r="G521" s="11"/>
      <c r="H521" s="11"/>
      <c r="I521" s="7"/>
      <c r="J521" s="8"/>
      <c r="K521" s="7"/>
      <c r="L521" s="10"/>
      <c r="M521" s="10"/>
      <c r="N521" s="10"/>
      <c r="O521" s="10"/>
      <c r="P521" s="10"/>
    </row>
    <row r="522" spans="1:16" s="16" customFormat="1" x14ac:dyDescent="0.2">
      <c r="A522" s="7"/>
      <c r="B522" s="7"/>
      <c r="C522" s="7"/>
      <c r="D522" s="7"/>
      <c r="E522" s="9"/>
      <c r="F522" s="40"/>
      <c r="G522" s="11"/>
      <c r="H522" s="11"/>
      <c r="I522" s="7"/>
      <c r="J522" s="8"/>
      <c r="K522" s="7"/>
      <c r="L522" s="10"/>
      <c r="M522" s="10"/>
      <c r="N522" s="10"/>
      <c r="O522" s="10"/>
      <c r="P522" s="10"/>
    </row>
    <row r="523" spans="1:16" s="16" customFormat="1" x14ac:dyDescent="0.2">
      <c r="A523" s="7"/>
      <c r="B523" s="7"/>
      <c r="C523" s="7"/>
      <c r="D523" s="7"/>
      <c r="E523" s="9"/>
      <c r="F523" s="40"/>
      <c r="G523" s="11"/>
      <c r="H523" s="11"/>
      <c r="I523" s="7"/>
      <c r="J523" s="8"/>
      <c r="K523" s="7"/>
      <c r="L523" s="10"/>
      <c r="M523" s="10"/>
      <c r="N523" s="10"/>
      <c r="O523" s="10"/>
      <c r="P523" s="10"/>
    </row>
    <row r="524" spans="1:16" s="16" customFormat="1" x14ac:dyDescent="0.2">
      <c r="A524" s="7"/>
      <c r="B524" s="7"/>
      <c r="C524" s="7"/>
      <c r="D524" s="7"/>
      <c r="E524" s="9"/>
      <c r="F524" s="40"/>
      <c r="G524" s="11"/>
      <c r="H524" s="11"/>
      <c r="I524" s="7"/>
      <c r="J524" s="8"/>
      <c r="K524" s="7"/>
      <c r="L524" s="10"/>
      <c r="M524" s="10"/>
      <c r="N524" s="10"/>
      <c r="O524" s="10"/>
      <c r="P524" s="10"/>
    </row>
    <row r="525" spans="1:16" s="16" customFormat="1" x14ac:dyDescent="0.2">
      <c r="A525" s="7"/>
      <c r="B525" s="7"/>
      <c r="C525" s="7"/>
      <c r="D525" s="7"/>
      <c r="E525" s="9"/>
      <c r="F525" s="40"/>
      <c r="G525" s="11"/>
      <c r="H525" s="11"/>
      <c r="I525" s="7"/>
      <c r="J525" s="8"/>
      <c r="K525" s="7"/>
      <c r="L525" s="10"/>
      <c r="M525" s="10"/>
      <c r="N525" s="10"/>
      <c r="O525" s="10"/>
      <c r="P525" s="10"/>
    </row>
    <row r="526" spans="1:16" s="16" customFormat="1" x14ac:dyDescent="0.2">
      <c r="A526" s="7"/>
      <c r="B526" s="7"/>
      <c r="C526" s="7"/>
      <c r="D526" s="7"/>
      <c r="E526" s="9"/>
      <c r="F526" s="40"/>
      <c r="G526" s="11"/>
      <c r="H526" s="11"/>
      <c r="I526" s="7"/>
      <c r="J526" s="8"/>
      <c r="K526" s="7"/>
      <c r="L526" s="10"/>
      <c r="M526" s="10"/>
      <c r="N526" s="10"/>
      <c r="O526" s="10"/>
      <c r="P526" s="10"/>
    </row>
    <row r="527" spans="1:16" s="16" customFormat="1" x14ac:dyDescent="0.2">
      <c r="A527" s="7"/>
      <c r="B527" s="7"/>
      <c r="C527" s="7"/>
      <c r="D527" s="7"/>
      <c r="E527" s="9"/>
      <c r="F527" s="40"/>
      <c r="G527" s="11"/>
      <c r="H527" s="11"/>
      <c r="I527" s="7"/>
      <c r="J527" s="8"/>
      <c r="K527" s="7"/>
      <c r="L527" s="10"/>
      <c r="M527" s="10"/>
      <c r="N527" s="10"/>
      <c r="O527" s="10"/>
      <c r="P527" s="10"/>
    </row>
    <row r="528" spans="1:16" s="16" customFormat="1" x14ac:dyDescent="0.2">
      <c r="A528" s="7"/>
      <c r="B528" s="7"/>
      <c r="C528" s="7"/>
      <c r="D528" s="7"/>
      <c r="E528" s="9"/>
      <c r="F528" s="40"/>
      <c r="G528" s="11"/>
      <c r="H528" s="11"/>
      <c r="I528" s="7"/>
      <c r="J528" s="8"/>
      <c r="K528" s="7"/>
      <c r="L528" s="10"/>
      <c r="M528" s="10"/>
      <c r="N528" s="10"/>
      <c r="O528" s="10"/>
      <c r="P528" s="10"/>
    </row>
    <row r="529" spans="1:16" s="16" customFormat="1" x14ac:dyDescent="0.2">
      <c r="A529" s="7"/>
      <c r="B529" s="7"/>
      <c r="C529" s="7"/>
      <c r="D529" s="7"/>
      <c r="E529" s="9"/>
      <c r="F529" s="40"/>
      <c r="G529" s="11"/>
      <c r="H529" s="11"/>
      <c r="I529" s="7"/>
      <c r="J529" s="8"/>
      <c r="K529" s="7"/>
      <c r="L529" s="10"/>
      <c r="M529" s="10"/>
      <c r="N529" s="10"/>
      <c r="O529" s="10"/>
      <c r="P529" s="10"/>
    </row>
    <row r="530" spans="1:16" s="16" customFormat="1" x14ac:dyDescent="0.2">
      <c r="A530" s="7"/>
      <c r="B530" s="7"/>
      <c r="C530" s="7"/>
      <c r="D530" s="7"/>
      <c r="E530" s="9"/>
      <c r="F530" s="40"/>
      <c r="G530" s="11"/>
      <c r="H530" s="11"/>
      <c r="I530" s="7"/>
      <c r="J530" s="8"/>
      <c r="K530" s="7"/>
      <c r="L530" s="10"/>
      <c r="M530" s="10"/>
      <c r="N530" s="10"/>
      <c r="O530" s="10"/>
      <c r="P530" s="10"/>
    </row>
    <row r="531" spans="1:16" s="16" customFormat="1" x14ac:dyDescent="0.2">
      <c r="A531" s="7"/>
      <c r="B531" s="7"/>
      <c r="C531" s="7"/>
      <c r="D531" s="7"/>
      <c r="E531" s="9"/>
      <c r="F531" s="40"/>
      <c r="G531" s="11"/>
      <c r="H531" s="11"/>
      <c r="I531" s="7"/>
      <c r="J531" s="8"/>
      <c r="K531" s="7"/>
      <c r="L531" s="10"/>
      <c r="M531" s="10"/>
      <c r="N531" s="10"/>
      <c r="O531" s="10"/>
      <c r="P531" s="10"/>
    </row>
    <row r="532" spans="1:16" s="16" customFormat="1" x14ac:dyDescent="0.2">
      <c r="A532" s="7"/>
      <c r="B532" s="7"/>
      <c r="C532" s="7"/>
      <c r="D532" s="7"/>
      <c r="E532" s="9"/>
      <c r="F532" s="40"/>
      <c r="G532" s="11"/>
      <c r="H532" s="11"/>
      <c r="I532" s="7"/>
      <c r="J532" s="8"/>
      <c r="K532" s="7"/>
      <c r="L532" s="10"/>
      <c r="M532" s="10"/>
      <c r="N532" s="10"/>
      <c r="O532" s="10"/>
      <c r="P532" s="10"/>
    </row>
    <row r="533" spans="1:16" s="16" customFormat="1" x14ac:dyDescent="0.2">
      <c r="A533" s="7"/>
      <c r="B533" s="7"/>
      <c r="C533" s="7"/>
      <c r="D533" s="7"/>
      <c r="E533" s="9"/>
      <c r="F533" s="40"/>
      <c r="G533" s="11"/>
      <c r="H533" s="11"/>
      <c r="I533" s="7"/>
      <c r="J533" s="8"/>
      <c r="K533" s="7"/>
      <c r="L533" s="10"/>
      <c r="M533" s="10"/>
      <c r="N533" s="10"/>
      <c r="O533" s="10"/>
      <c r="P533" s="10"/>
    </row>
    <row r="534" spans="1:16" s="16" customFormat="1" x14ac:dyDescent="0.2">
      <c r="A534" s="7"/>
      <c r="B534" s="7"/>
      <c r="C534" s="7"/>
      <c r="D534" s="7"/>
      <c r="E534" s="9"/>
      <c r="F534" s="40"/>
      <c r="G534" s="11"/>
      <c r="H534" s="11"/>
      <c r="I534" s="7"/>
      <c r="J534" s="8"/>
      <c r="K534" s="7"/>
      <c r="L534" s="10"/>
      <c r="M534" s="10"/>
      <c r="N534" s="10"/>
      <c r="O534" s="10"/>
      <c r="P534" s="10"/>
    </row>
    <row r="535" spans="1:16" s="16" customFormat="1" x14ac:dyDescent="0.2">
      <c r="A535" s="7"/>
      <c r="B535" s="7"/>
      <c r="C535" s="7"/>
      <c r="D535" s="7"/>
      <c r="E535" s="9"/>
      <c r="F535" s="40"/>
      <c r="G535" s="11"/>
      <c r="H535" s="11"/>
      <c r="I535" s="7"/>
      <c r="J535" s="8"/>
      <c r="K535" s="7"/>
      <c r="L535" s="10"/>
      <c r="M535" s="10"/>
      <c r="N535" s="10"/>
      <c r="O535" s="10"/>
      <c r="P535" s="10"/>
    </row>
    <row r="536" spans="1:16" s="16" customFormat="1" x14ac:dyDescent="0.2">
      <c r="A536" s="7"/>
      <c r="B536" s="7"/>
      <c r="C536" s="7"/>
      <c r="D536" s="7"/>
      <c r="E536" s="9"/>
      <c r="F536" s="40"/>
      <c r="G536" s="11"/>
      <c r="H536" s="11"/>
      <c r="I536" s="7"/>
      <c r="J536" s="8"/>
      <c r="K536" s="7"/>
      <c r="L536" s="10"/>
      <c r="M536" s="10"/>
      <c r="N536" s="10"/>
      <c r="O536" s="10"/>
      <c r="P536" s="10"/>
    </row>
    <row r="537" spans="1:16" s="16" customFormat="1" x14ac:dyDescent="0.2">
      <c r="A537" s="7"/>
      <c r="B537" s="7"/>
      <c r="C537" s="7"/>
      <c r="D537" s="7"/>
      <c r="E537" s="9"/>
      <c r="F537" s="40"/>
      <c r="G537" s="11"/>
      <c r="H537" s="11"/>
      <c r="I537" s="7"/>
      <c r="J537" s="8"/>
      <c r="K537" s="7"/>
      <c r="L537" s="10"/>
      <c r="M537" s="10"/>
      <c r="N537" s="10"/>
      <c r="O537" s="10"/>
      <c r="P537" s="10"/>
    </row>
    <row r="538" spans="1:16" s="16" customFormat="1" x14ac:dyDescent="0.2">
      <c r="A538" s="7"/>
      <c r="B538" s="7"/>
      <c r="C538" s="7"/>
      <c r="D538" s="7"/>
      <c r="E538" s="9"/>
      <c r="F538" s="40"/>
      <c r="G538" s="11"/>
      <c r="H538" s="11"/>
      <c r="I538" s="7"/>
      <c r="J538" s="8"/>
      <c r="K538" s="7"/>
      <c r="L538" s="10"/>
      <c r="M538" s="10"/>
      <c r="N538" s="10"/>
      <c r="O538" s="10"/>
      <c r="P538" s="10"/>
    </row>
    <row r="539" spans="1:16" s="16" customFormat="1" x14ac:dyDescent="0.2">
      <c r="A539" s="7"/>
      <c r="B539" s="7"/>
      <c r="C539" s="7"/>
      <c r="D539" s="7"/>
      <c r="E539" s="9"/>
      <c r="F539" s="40"/>
      <c r="G539" s="11"/>
      <c r="H539" s="11"/>
      <c r="I539" s="7"/>
      <c r="J539" s="8"/>
      <c r="K539" s="7"/>
      <c r="L539" s="10"/>
      <c r="M539" s="10"/>
      <c r="N539" s="10"/>
      <c r="O539" s="10"/>
      <c r="P539" s="10"/>
    </row>
    <row r="540" spans="1:16" s="16" customFormat="1" x14ac:dyDescent="0.2">
      <c r="A540" s="7"/>
      <c r="B540" s="7"/>
      <c r="C540" s="7"/>
      <c r="D540" s="7"/>
      <c r="E540" s="9"/>
      <c r="F540" s="40"/>
      <c r="G540" s="11"/>
      <c r="H540" s="11"/>
      <c r="I540" s="7"/>
      <c r="J540" s="8"/>
      <c r="K540" s="7"/>
      <c r="L540" s="10"/>
      <c r="M540" s="10"/>
      <c r="N540" s="10"/>
      <c r="O540" s="10"/>
      <c r="P540" s="10"/>
    </row>
    <row r="541" spans="1:16" s="16" customFormat="1" x14ac:dyDescent="0.2">
      <c r="A541" s="7"/>
      <c r="B541" s="7"/>
      <c r="C541" s="7"/>
      <c r="D541" s="7"/>
      <c r="E541" s="9"/>
      <c r="F541" s="40"/>
      <c r="G541" s="11"/>
      <c r="H541" s="11"/>
      <c r="I541" s="7"/>
      <c r="J541" s="8"/>
      <c r="K541" s="7"/>
      <c r="L541" s="10"/>
      <c r="M541" s="10"/>
      <c r="N541" s="10"/>
      <c r="O541" s="10"/>
      <c r="P541" s="10"/>
    </row>
    <row r="542" spans="1:16" s="16" customFormat="1" x14ac:dyDescent="0.2">
      <c r="A542" s="7"/>
      <c r="B542" s="7"/>
      <c r="C542" s="7"/>
      <c r="D542" s="7"/>
      <c r="E542" s="9"/>
      <c r="F542" s="40"/>
      <c r="G542" s="11"/>
      <c r="H542" s="11"/>
      <c r="I542" s="7"/>
      <c r="J542" s="8"/>
      <c r="K542" s="7"/>
      <c r="L542" s="10"/>
      <c r="M542" s="10"/>
      <c r="N542" s="10"/>
      <c r="O542" s="10"/>
      <c r="P542" s="10"/>
    </row>
    <row r="543" spans="1:16" s="16" customFormat="1" x14ac:dyDescent="0.2">
      <c r="A543" s="7"/>
      <c r="B543" s="7"/>
      <c r="C543" s="7"/>
      <c r="D543" s="7"/>
      <c r="E543" s="9"/>
      <c r="F543" s="40"/>
      <c r="G543" s="11"/>
      <c r="H543" s="11"/>
      <c r="I543" s="7"/>
      <c r="J543" s="8"/>
      <c r="K543" s="7"/>
      <c r="L543" s="10"/>
      <c r="M543" s="10"/>
      <c r="N543" s="10"/>
      <c r="O543" s="10"/>
      <c r="P543" s="10"/>
    </row>
    <row r="544" spans="1:16" s="16" customFormat="1" x14ac:dyDescent="0.2">
      <c r="A544" s="7"/>
      <c r="B544" s="7"/>
      <c r="C544" s="7"/>
      <c r="D544" s="7"/>
      <c r="E544" s="9"/>
      <c r="F544" s="40"/>
      <c r="G544" s="11"/>
      <c r="H544" s="11"/>
      <c r="I544" s="7"/>
      <c r="J544" s="8"/>
      <c r="K544" s="7"/>
      <c r="L544" s="10"/>
      <c r="M544" s="10"/>
      <c r="N544" s="10"/>
      <c r="O544" s="10"/>
      <c r="P544" s="10"/>
    </row>
    <row r="545" spans="1:16" s="16" customFormat="1" x14ac:dyDescent="0.2">
      <c r="A545" s="7"/>
      <c r="B545" s="7"/>
      <c r="C545" s="7"/>
      <c r="D545" s="7"/>
      <c r="E545" s="9"/>
      <c r="F545" s="40"/>
      <c r="G545" s="11"/>
      <c r="H545" s="11"/>
      <c r="I545" s="7"/>
      <c r="J545" s="8"/>
      <c r="K545" s="7"/>
      <c r="L545" s="10"/>
      <c r="M545" s="10"/>
      <c r="N545" s="10"/>
      <c r="O545" s="10"/>
      <c r="P545" s="10"/>
    </row>
    <row r="546" spans="1:16" s="16" customFormat="1" x14ac:dyDescent="0.2">
      <c r="A546" s="7"/>
      <c r="B546" s="7"/>
      <c r="C546" s="7"/>
      <c r="D546" s="7"/>
      <c r="E546" s="9"/>
      <c r="F546" s="40"/>
      <c r="G546" s="11"/>
      <c r="H546" s="11"/>
      <c r="I546" s="7"/>
      <c r="J546" s="8"/>
      <c r="K546" s="7"/>
      <c r="L546" s="10"/>
      <c r="M546" s="10"/>
      <c r="N546" s="10"/>
      <c r="O546" s="10"/>
      <c r="P546" s="10"/>
    </row>
    <row r="547" spans="1:16" s="16" customFormat="1" x14ac:dyDescent="0.2">
      <c r="A547" s="7"/>
      <c r="B547" s="7"/>
      <c r="C547" s="7"/>
      <c r="D547" s="7"/>
      <c r="E547" s="9"/>
      <c r="F547" s="40"/>
      <c r="G547" s="11"/>
      <c r="H547" s="11"/>
      <c r="I547" s="7"/>
      <c r="J547" s="8"/>
      <c r="K547" s="7"/>
      <c r="L547" s="10"/>
      <c r="M547" s="10"/>
      <c r="N547" s="10"/>
      <c r="O547" s="10"/>
      <c r="P547" s="10"/>
    </row>
    <row r="548" spans="1:16" s="16" customFormat="1" x14ac:dyDescent="0.2">
      <c r="A548" s="7"/>
      <c r="B548" s="7"/>
      <c r="C548" s="7"/>
      <c r="D548" s="7"/>
      <c r="E548" s="9"/>
      <c r="F548" s="40"/>
      <c r="G548" s="11"/>
      <c r="H548" s="11"/>
      <c r="I548" s="7"/>
      <c r="J548" s="8"/>
      <c r="K548" s="7"/>
      <c r="L548" s="10"/>
      <c r="M548" s="10"/>
      <c r="N548" s="10"/>
      <c r="O548" s="10"/>
      <c r="P548" s="10"/>
    </row>
    <row r="549" spans="1:16" s="16" customFormat="1" x14ac:dyDescent="0.2">
      <c r="A549" s="7"/>
      <c r="B549" s="7"/>
      <c r="C549" s="7"/>
      <c r="D549" s="7"/>
      <c r="E549" s="9"/>
      <c r="F549" s="40"/>
      <c r="G549" s="11"/>
      <c r="H549" s="11"/>
      <c r="I549" s="7"/>
      <c r="J549" s="8"/>
      <c r="K549" s="7"/>
      <c r="L549" s="10"/>
      <c r="M549" s="10"/>
      <c r="N549" s="10"/>
      <c r="O549" s="10"/>
      <c r="P549" s="10"/>
    </row>
    <row r="550" spans="1:16" s="16" customFormat="1" x14ac:dyDescent="0.2">
      <c r="A550" s="7"/>
      <c r="B550" s="7"/>
      <c r="C550" s="7"/>
      <c r="D550" s="7"/>
      <c r="E550" s="9"/>
      <c r="F550" s="40"/>
      <c r="G550" s="11"/>
      <c r="H550" s="11"/>
      <c r="I550" s="7"/>
      <c r="J550" s="8"/>
      <c r="K550" s="7"/>
      <c r="L550" s="10"/>
      <c r="M550" s="10"/>
      <c r="N550" s="10"/>
      <c r="O550" s="10"/>
      <c r="P550" s="10"/>
    </row>
    <row r="551" spans="1:16" s="16" customFormat="1" x14ac:dyDescent="0.2">
      <c r="A551" s="7"/>
      <c r="B551" s="7"/>
      <c r="C551" s="7"/>
      <c r="D551" s="7"/>
      <c r="E551" s="9"/>
      <c r="F551" s="40"/>
      <c r="G551" s="11"/>
      <c r="H551" s="11"/>
      <c r="I551" s="7"/>
      <c r="J551" s="8"/>
      <c r="K551" s="7"/>
      <c r="L551" s="10"/>
      <c r="M551" s="10"/>
      <c r="N551" s="10"/>
      <c r="O551" s="10"/>
      <c r="P551" s="10"/>
    </row>
    <row r="552" spans="1:16" s="16" customFormat="1" x14ac:dyDescent="0.2">
      <c r="A552" s="7"/>
      <c r="B552" s="7"/>
      <c r="C552" s="7"/>
      <c r="D552" s="7"/>
      <c r="E552" s="9"/>
      <c r="F552" s="40"/>
      <c r="G552" s="11"/>
      <c r="H552" s="11"/>
      <c r="I552" s="7"/>
      <c r="J552" s="8"/>
      <c r="K552" s="7"/>
      <c r="L552" s="10"/>
      <c r="M552" s="10"/>
      <c r="N552" s="10"/>
      <c r="O552" s="10"/>
      <c r="P552" s="10"/>
    </row>
    <row r="553" spans="1:16" s="16" customFormat="1" x14ac:dyDescent="0.2">
      <c r="A553" s="7"/>
      <c r="B553" s="7"/>
      <c r="C553" s="7"/>
      <c r="D553" s="7"/>
      <c r="E553" s="9"/>
      <c r="F553" s="40"/>
      <c r="G553" s="11"/>
      <c r="H553" s="11"/>
      <c r="I553" s="7"/>
      <c r="J553" s="8"/>
      <c r="K553" s="7"/>
      <c r="L553" s="10"/>
      <c r="M553" s="10"/>
      <c r="N553" s="10"/>
      <c r="O553" s="10"/>
      <c r="P553" s="10"/>
    </row>
    <row r="554" spans="1:16" s="16" customFormat="1" x14ac:dyDescent="0.2">
      <c r="A554" s="7"/>
      <c r="B554" s="7"/>
      <c r="C554" s="7"/>
      <c r="D554" s="7"/>
      <c r="E554" s="9"/>
      <c r="F554" s="40"/>
      <c r="G554" s="11"/>
      <c r="H554" s="11"/>
      <c r="I554" s="7"/>
      <c r="J554" s="8"/>
      <c r="K554" s="7"/>
      <c r="L554" s="10"/>
      <c r="M554" s="10"/>
      <c r="N554" s="10"/>
      <c r="O554" s="10"/>
      <c r="P554" s="10"/>
    </row>
    <row r="555" spans="1:16" s="16" customFormat="1" x14ac:dyDescent="0.2">
      <c r="A555" s="7"/>
      <c r="B555" s="7"/>
      <c r="C555" s="7"/>
      <c r="D555" s="7"/>
      <c r="E555" s="9"/>
      <c r="F555" s="40"/>
      <c r="G555" s="11"/>
      <c r="H555" s="11"/>
      <c r="I555" s="7"/>
      <c r="J555" s="8"/>
      <c r="K555" s="7"/>
      <c r="L555" s="10"/>
      <c r="M555" s="10"/>
      <c r="N555" s="10"/>
      <c r="O555" s="10"/>
      <c r="P555" s="10"/>
    </row>
    <row r="556" spans="1:16" s="16" customFormat="1" x14ac:dyDescent="0.2">
      <c r="A556" s="7"/>
      <c r="B556" s="7"/>
      <c r="C556" s="7"/>
      <c r="D556" s="7"/>
      <c r="E556" s="9"/>
      <c r="F556" s="40"/>
      <c r="G556" s="11"/>
      <c r="H556" s="11"/>
      <c r="I556" s="7"/>
      <c r="J556" s="8"/>
      <c r="K556" s="7"/>
      <c r="L556" s="10"/>
      <c r="M556" s="10"/>
      <c r="N556" s="10"/>
      <c r="O556" s="10"/>
      <c r="P556" s="10"/>
    </row>
    <row r="557" spans="1:16" s="16" customFormat="1" x14ac:dyDescent="0.2">
      <c r="A557" s="7"/>
      <c r="B557" s="7"/>
      <c r="C557" s="7"/>
      <c r="D557" s="7"/>
      <c r="E557" s="9"/>
      <c r="F557" s="40"/>
      <c r="G557" s="11"/>
      <c r="H557" s="11"/>
      <c r="I557" s="7"/>
      <c r="J557" s="8"/>
      <c r="K557" s="7"/>
      <c r="L557" s="10"/>
      <c r="M557" s="10"/>
      <c r="N557" s="10"/>
      <c r="O557" s="10"/>
      <c r="P557" s="10"/>
    </row>
    <row r="558" spans="1:16" s="16" customFormat="1" x14ac:dyDescent="0.2">
      <c r="A558" s="7"/>
      <c r="B558" s="7"/>
      <c r="C558" s="7"/>
      <c r="D558" s="7"/>
      <c r="E558" s="9"/>
      <c r="F558" s="40"/>
      <c r="G558" s="11"/>
      <c r="H558" s="11"/>
      <c r="I558" s="7"/>
      <c r="J558" s="8"/>
      <c r="K558" s="7"/>
      <c r="L558" s="10"/>
      <c r="M558" s="10"/>
      <c r="N558" s="10"/>
      <c r="O558" s="10"/>
      <c r="P558" s="10"/>
    </row>
    <row r="559" spans="1:16" s="16" customFormat="1" x14ac:dyDescent="0.2">
      <c r="A559" s="7"/>
      <c r="B559" s="7"/>
      <c r="C559" s="7"/>
      <c r="D559" s="7"/>
      <c r="E559" s="9"/>
      <c r="F559" s="40"/>
      <c r="G559" s="11"/>
      <c r="H559" s="11"/>
      <c r="I559" s="7"/>
      <c r="J559" s="8"/>
      <c r="K559" s="7"/>
      <c r="L559" s="10"/>
      <c r="M559" s="10"/>
      <c r="N559" s="10"/>
      <c r="O559" s="10"/>
      <c r="P559" s="10"/>
    </row>
    <row r="560" spans="1:16" s="16" customFormat="1" x14ac:dyDescent="0.2">
      <c r="A560" s="7"/>
      <c r="B560" s="7"/>
      <c r="C560" s="7"/>
      <c r="D560" s="7"/>
      <c r="E560" s="9"/>
      <c r="F560" s="40"/>
      <c r="G560" s="11"/>
      <c r="H560" s="11"/>
      <c r="I560" s="7"/>
      <c r="J560" s="8"/>
      <c r="K560" s="7"/>
      <c r="L560" s="10"/>
      <c r="M560" s="10"/>
      <c r="N560" s="10"/>
      <c r="O560" s="10"/>
      <c r="P560" s="10"/>
    </row>
    <row r="561" spans="1:16" s="16" customFormat="1" x14ac:dyDescent="0.2">
      <c r="A561" s="7"/>
      <c r="B561" s="7"/>
      <c r="C561" s="7"/>
      <c r="D561" s="7"/>
      <c r="E561" s="9"/>
      <c r="F561" s="40"/>
      <c r="G561" s="11"/>
      <c r="H561" s="11"/>
      <c r="I561" s="7"/>
      <c r="J561" s="8"/>
      <c r="K561" s="7"/>
      <c r="L561" s="10"/>
      <c r="M561" s="10"/>
      <c r="N561" s="10"/>
      <c r="O561" s="10"/>
      <c r="P561" s="10"/>
    </row>
    <row r="562" spans="1:16" s="16" customFormat="1" x14ac:dyDescent="0.2">
      <c r="A562" s="7"/>
      <c r="B562" s="7"/>
      <c r="C562" s="7"/>
      <c r="D562" s="7"/>
      <c r="E562" s="9"/>
      <c r="F562" s="40"/>
      <c r="G562" s="11"/>
      <c r="H562" s="11"/>
      <c r="I562" s="7"/>
      <c r="J562" s="8"/>
      <c r="K562" s="7"/>
      <c r="L562" s="10"/>
      <c r="M562" s="10"/>
      <c r="N562" s="10"/>
      <c r="O562" s="10"/>
      <c r="P562" s="10"/>
    </row>
    <row r="563" spans="1:16" s="16" customFormat="1" x14ac:dyDescent="0.2">
      <c r="A563" s="7"/>
      <c r="B563" s="7"/>
      <c r="C563" s="7"/>
      <c r="D563" s="7"/>
      <c r="E563" s="9"/>
      <c r="F563" s="40"/>
      <c r="G563" s="11"/>
      <c r="H563" s="11"/>
      <c r="I563" s="7"/>
      <c r="J563" s="8"/>
      <c r="K563" s="7"/>
      <c r="L563" s="10"/>
      <c r="M563" s="10"/>
      <c r="N563" s="10"/>
      <c r="O563" s="10"/>
      <c r="P563" s="10"/>
    </row>
    <row r="564" spans="1:16" s="16" customFormat="1" x14ac:dyDescent="0.2">
      <c r="A564" s="7"/>
      <c r="B564" s="7"/>
      <c r="C564" s="7"/>
      <c r="D564" s="7"/>
      <c r="E564" s="9"/>
      <c r="F564" s="40"/>
      <c r="G564" s="11"/>
      <c r="H564" s="11"/>
      <c r="I564" s="7"/>
      <c r="J564" s="8"/>
      <c r="K564" s="7"/>
      <c r="L564" s="10"/>
      <c r="M564" s="10"/>
      <c r="N564" s="10"/>
      <c r="O564" s="10"/>
      <c r="P564" s="10"/>
    </row>
    <row r="565" spans="1:16" s="16" customFormat="1" x14ac:dyDescent="0.2">
      <c r="A565" s="7"/>
      <c r="B565" s="7"/>
      <c r="C565" s="7"/>
      <c r="D565" s="7"/>
      <c r="E565" s="9"/>
      <c r="F565" s="40"/>
      <c r="G565" s="11"/>
      <c r="H565" s="11"/>
      <c r="I565" s="7"/>
      <c r="J565" s="8"/>
      <c r="K565" s="7"/>
      <c r="L565" s="10"/>
      <c r="M565" s="10"/>
      <c r="N565" s="10"/>
      <c r="O565" s="10"/>
      <c r="P565" s="10"/>
    </row>
    <row r="566" spans="1:16" s="16" customFormat="1" x14ac:dyDescent="0.2">
      <c r="A566" s="7"/>
      <c r="B566" s="7"/>
      <c r="C566" s="7"/>
      <c r="D566" s="7"/>
      <c r="E566" s="9"/>
      <c r="F566" s="40"/>
      <c r="G566" s="11"/>
      <c r="H566" s="11"/>
      <c r="I566" s="7"/>
      <c r="J566" s="8"/>
      <c r="K566" s="7"/>
      <c r="L566" s="10"/>
      <c r="M566" s="10"/>
      <c r="N566" s="10"/>
      <c r="O566" s="10"/>
      <c r="P566" s="10"/>
    </row>
    <row r="567" spans="1:16" s="16" customFormat="1" x14ac:dyDescent="0.2">
      <c r="A567" s="7"/>
      <c r="B567" s="7"/>
      <c r="C567" s="7"/>
      <c r="D567" s="7"/>
      <c r="E567" s="9"/>
      <c r="F567" s="40"/>
      <c r="G567" s="11"/>
      <c r="H567" s="11"/>
      <c r="I567" s="7"/>
      <c r="J567" s="8"/>
      <c r="K567" s="7"/>
      <c r="L567" s="10"/>
      <c r="M567" s="10"/>
      <c r="N567" s="10"/>
      <c r="O567" s="10"/>
      <c r="P567" s="10"/>
    </row>
    <row r="568" spans="1:16" s="16" customFormat="1" x14ac:dyDescent="0.2">
      <c r="A568" s="7"/>
      <c r="B568" s="7"/>
      <c r="C568" s="7"/>
      <c r="D568" s="7"/>
      <c r="E568" s="9"/>
      <c r="F568" s="40"/>
      <c r="G568" s="11"/>
      <c r="H568" s="11"/>
      <c r="I568" s="7"/>
      <c r="J568" s="8"/>
      <c r="K568" s="7"/>
      <c r="L568" s="10"/>
      <c r="M568" s="10"/>
      <c r="N568" s="10"/>
      <c r="O568" s="10"/>
      <c r="P568" s="10"/>
    </row>
    <row r="569" spans="1:16" s="16" customFormat="1" x14ac:dyDescent="0.2">
      <c r="A569" s="7"/>
      <c r="B569" s="7"/>
      <c r="C569" s="7"/>
      <c r="D569" s="7"/>
      <c r="E569" s="9"/>
      <c r="F569" s="40"/>
      <c r="G569" s="11"/>
      <c r="H569" s="11"/>
      <c r="I569" s="7"/>
      <c r="J569" s="8"/>
      <c r="K569" s="7"/>
      <c r="L569" s="10"/>
      <c r="M569" s="10"/>
      <c r="N569" s="10"/>
      <c r="O569" s="10"/>
      <c r="P569" s="10"/>
    </row>
    <row r="570" spans="1:16" s="16" customFormat="1" x14ac:dyDescent="0.2">
      <c r="A570" s="7"/>
      <c r="B570" s="7"/>
      <c r="C570" s="7"/>
      <c r="D570" s="7"/>
      <c r="E570" s="9"/>
      <c r="F570" s="40"/>
      <c r="G570" s="11"/>
      <c r="H570" s="11"/>
      <c r="I570" s="7"/>
      <c r="J570" s="8"/>
      <c r="K570" s="7"/>
      <c r="L570" s="10"/>
      <c r="M570" s="10"/>
      <c r="N570" s="10"/>
      <c r="O570" s="10"/>
      <c r="P570" s="10"/>
    </row>
    <row r="571" spans="1:16" s="16" customFormat="1" x14ac:dyDescent="0.2">
      <c r="A571" s="7"/>
      <c r="B571" s="7"/>
      <c r="C571" s="7"/>
      <c r="D571" s="7"/>
      <c r="E571" s="9"/>
      <c r="F571" s="40"/>
      <c r="G571" s="11"/>
      <c r="H571" s="11"/>
      <c r="I571" s="7"/>
      <c r="J571" s="8"/>
      <c r="K571" s="7"/>
      <c r="L571" s="10"/>
      <c r="M571" s="10"/>
      <c r="N571" s="10"/>
      <c r="O571" s="10"/>
      <c r="P571" s="10"/>
    </row>
    <row r="572" spans="1:16" s="16" customFormat="1" x14ac:dyDescent="0.2">
      <c r="A572" s="7"/>
      <c r="B572" s="7"/>
      <c r="C572" s="7"/>
      <c r="D572" s="7"/>
      <c r="E572" s="9"/>
      <c r="F572" s="40"/>
      <c r="G572" s="11"/>
      <c r="H572" s="11"/>
      <c r="I572" s="7"/>
      <c r="J572" s="8"/>
      <c r="K572" s="7"/>
      <c r="L572" s="10"/>
      <c r="M572" s="10"/>
      <c r="N572" s="10"/>
      <c r="O572" s="10"/>
      <c r="P572" s="10"/>
    </row>
    <row r="573" spans="1:16" s="16" customFormat="1" x14ac:dyDescent="0.2">
      <c r="A573" s="7"/>
      <c r="B573" s="7"/>
      <c r="C573" s="7"/>
      <c r="D573" s="7"/>
      <c r="E573" s="9"/>
      <c r="F573" s="40"/>
      <c r="G573" s="11"/>
      <c r="H573" s="11"/>
      <c r="I573" s="7"/>
      <c r="J573" s="8"/>
      <c r="K573" s="7"/>
      <c r="L573" s="10"/>
      <c r="M573" s="10"/>
      <c r="N573" s="10"/>
      <c r="O573" s="10"/>
      <c r="P573" s="10"/>
    </row>
    <row r="574" spans="1:16" s="16" customFormat="1" x14ac:dyDescent="0.2">
      <c r="A574" s="7"/>
      <c r="B574" s="7"/>
      <c r="C574" s="7"/>
      <c r="D574" s="7"/>
      <c r="E574" s="9"/>
      <c r="F574" s="40"/>
      <c r="G574" s="11"/>
      <c r="H574" s="11"/>
      <c r="I574" s="7"/>
      <c r="J574" s="8"/>
      <c r="K574" s="7"/>
      <c r="L574" s="10"/>
      <c r="M574" s="10"/>
      <c r="N574" s="10"/>
      <c r="O574" s="10"/>
      <c r="P574" s="10"/>
    </row>
    <row r="575" spans="1:16" s="16" customFormat="1" x14ac:dyDescent="0.2">
      <c r="A575" s="7"/>
      <c r="B575" s="7"/>
      <c r="C575" s="7"/>
      <c r="D575" s="7"/>
      <c r="E575" s="9"/>
      <c r="F575" s="40"/>
      <c r="G575" s="11"/>
      <c r="H575" s="11"/>
      <c r="I575" s="7"/>
      <c r="J575" s="8"/>
      <c r="K575" s="7"/>
      <c r="L575" s="10"/>
      <c r="M575" s="10"/>
      <c r="N575" s="10"/>
      <c r="O575" s="10"/>
      <c r="P575" s="10"/>
    </row>
    <row r="576" spans="1:16" s="16" customFormat="1" x14ac:dyDescent="0.2">
      <c r="A576" s="7"/>
      <c r="B576" s="7"/>
      <c r="C576" s="7"/>
      <c r="D576" s="7"/>
      <c r="E576" s="9"/>
      <c r="F576" s="40"/>
      <c r="G576" s="11"/>
      <c r="H576" s="11"/>
      <c r="I576" s="7"/>
      <c r="J576" s="8"/>
      <c r="K576" s="7"/>
      <c r="L576" s="10"/>
      <c r="M576" s="10"/>
      <c r="N576" s="10"/>
      <c r="O576" s="10"/>
      <c r="P576" s="10"/>
    </row>
    <row r="577" spans="1:16" s="16" customFormat="1" x14ac:dyDescent="0.2">
      <c r="A577" s="7"/>
      <c r="B577" s="7"/>
      <c r="C577" s="7"/>
      <c r="D577" s="7"/>
      <c r="E577" s="9"/>
      <c r="F577" s="40"/>
      <c r="G577" s="11"/>
      <c r="H577" s="11"/>
      <c r="I577" s="7"/>
      <c r="J577" s="8"/>
      <c r="K577" s="7"/>
      <c r="L577" s="10"/>
      <c r="M577" s="10"/>
      <c r="N577" s="10"/>
      <c r="O577" s="10"/>
      <c r="P577" s="10"/>
    </row>
    <row r="578" spans="1:16" s="16" customFormat="1" x14ac:dyDescent="0.2">
      <c r="A578" s="7"/>
      <c r="B578" s="7"/>
      <c r="C578" s="7"/>
      <c r="D578" s="7"/>
      <c r="E578" s="9"/>
      <c r="F578" s="40"/>
      <c r="G578" s="11"/>
      <c r="H578" s="11"/>
      <c r="I578" s="7"/>
      <c r="J578" s="8"/>
      <c r="K578" s="7"/>
      <c r="L578" s="10"/>
      <c r="M578" s="10"/>
      <c r="N578" s="10"/>
      <c r="O578" s="10"/>
      <c r="P578" s="10"/>
    </row>
    <row r="579" spans="1:16" s="16" customFormat="1" x14ac:dyDescent="0.2">
      <c r="A579" s="7"/>
      <c r="B579" s="7"/>
      <c r="C579" s="7"/>
      <c r="D579" s="7"/>
      <c r="E579" s="9"/>
      <c r="F579" s="40"/>
      <c r="G579" s="11"/>
      <c r="H579" s="11"/>
      <c r="I579" s="7"/>
      <c r="J579" s="8"/>
      <c r="K579" s="7"/>
      <c r="L579" s="10"/>
      <c r="M579" s="10"/>
      <c r="N579" s="10"/>
      <c r="O579" s="10"/>
      <c r="P579" s="10"/>
    </row>
    <row r="580" spans="1:16" s="16" customFormat="1" x14ac:dyDescent="0.2">
      <c r="A580" s="7"/>
      <c r="B580" s="7"/>
      <c r="C580" s="7"/>
      <c r="D580" s="7"/>
      <c r="E580" s="9"/>
      <c r="F580" s="40"/>
      <c r="G580" s="11"/>
      <c r="H580" s="11"/>
      <c r="I580" s="7"/>
      <c r="J580" s="8"/>
      <c r="K580" s="7"/>
      <c r="L580" s="10"/>
      <c r="M580" s="10"/>
      <c r="N580" s="10"/>
      <c r="O580" s="10"/>
      <c r="P580" s="10"/>
    </row>
    <row r="581" spans="1:16" s="16" customFormat="1" x14ac:dyDescent="0.2">
      <c r="A581" s="7"/>
      <c r="B581" s="7"/>
      <c r="C581" s="7"/>
      <c r="D581" s="7"/>
      <c r="E581" s="9"/>
      <c r="F581" s="40"/>
      <c r="G581" s="11"/>
      <c r="H581" s="11"/>
      <c r="I581" s="7"/>
      <c r="J581" s="8"/>
      <c r="K581" s="7"/>
      <c r="L581" s="10"/>
      <c r="M581" s="10"/>
      <c r="N581" s="10"/>
      <c r="O581" s="10"/>
      <c r="P581" s="10"/>
    </row>
    <row r="582" spans="1:16" s="16" customFormat="1" x14ac:dyDescent="0.2">
      <c r="A582" s="7"/>
      <c r="B582" s="7"/>
      <c r="C582" s="7"/>
      <c r="D582" s="7"/>
      <c r="E582" s="9"/>
      <c r="F582" s="40"/>
      <c r="G582" s="11"/>
      <c r="H582" s="11"/>
      <c r="I582" s="7"/>
      <c r="J582" s="8"/>
      <c r="K582" s="7"/>
      <c r="L582" s="10"/>
      <c r="M582" s="10"/>
      <c r="N582" s="10"/>
      <c r="O582" s="10"/>
      <c r="P582" s="10"/>
    </row>
    <row r="583" spans="1:16" s="16" customFormat="1" x14ac:dyDescent="0.2">
      <c r="A583" s="7"/>
      <c r="B583" s="7"/>
      <c r="C583" s="7"/>
      <c r="D583" s="7"/>
      <c r="E583" s="9"/>
      <c r="F583" s="40"/>
      <c r="G583" s="11"/>
      <c r="H583" s="11"/>
      <c r="I583" s="7"/>
      <c r="J583" s="8"/>
      <c r="K583" s="7"/>
      <c r="L583" s="10"/>
      <c r="M583" s="10"/>
      <c r="N583" s="10"/>
      <c r="O583" s="10"/>
      <c r="P583" s="10"/>
    </row>
    <row r="584" spans="1:16" s="16" customFormat="1" x14ac:dyDescent="0.2">
      <c r="A584" s="7"/>
      <c r="B584" s="7"/>
      <c r="C584" s="7"/>
      <c r="D584" s="7"/>
      <c r="E584" s="9"/>
      <c r="F584" s="40"/>
      <c r="G584" s="11"/>
      <c r="H584" s="11"/>
      <c r="I584" s="7"/>
      <c r="J584" s="8"/>
      <c r="K584" s="7"/>
      <c r="L584" s="10"/>
      <c r="M584" s="10"/>
      <c r="N584" s="10"/>
      <c r="O584" s="10"/>
      <c r="P584" s="10"/>
    </row>
    <row r="585" spans="1:16" s="16" customFormat="1" x14ac:dyDescent="0.2">
      <c r="A585" s="7"/>
      <c r="B585" s="7"/>
      <c r="C585" s="7"/>
      <c r="D585" s="7"/>
      <c r="E585" s="9"/>
      <c r="F585" s="40"/>
      <c r="G585" s="11"/>
      <c r="H585" s="11"/>
      <c r="I585" s="7"/>
      <c r="J585" s="8"/>
      <c r="K585" s="7"/>
      <c r="L585" s="10"/>
      <c r="M585" s="10"/>
      <c r="N585" s="10"/>
      <c r="O585" s="10"/>
      <c r="P585" s="10"/>
    </row>
    <row r="586" spans="1:16" s="16" customFormat="1" x14ac:dyDescent="0.2">
      <c r="A586" s="7"/>
      <c r="B586" s="7"/>
      <c r="C586" s="7"/>
      <c r="D586" s="7"/>
      <c r="E586" s="9"/>
      <c r="F586" s="40"/>
      <c r="G586" s="11"/>
      <c r="H586" s="11"/>
      <c r="I586" s="7"/>
      <c r="J586" s="8"/>
      <c r="K586" s="7"/>
      <c r="L586" s="10"/>
      <c r="M586" s="10"/>
      <c r="N586" s="10"/>
      <c r="O586" s="10"/>
      <c r="P586" s="10"/>
    </row>
    <row r="587" spans="1:16" s="16" customFormat="1" x14ac:dyDescent="0.2">
      <c r="A587" s="7"/>
      <c r="B587" s="7"/>
      <c r="C587" s="7"/>
      <c r="D587" s="7"/>
      <c r="E587" s="9"/>
      <c r="F587" s="40"/>
      <c r="G587" s="11"/>
      <c r="H587" s="11"/>
      <c r="I587" s="7"/>
      <c r="J587" s="8"/>
      <c r="K587" s="7"/>
      <c r="L587" s="10"/>
      <c r="M587" s="10"/>
      <c r="N587" s="10"/>
      <c r="O587" s="10"/>
      <c r="P587" s="10"/>
    </row>
    <row r="588" spans="1:16" s="16" customFormat="1" x14ac:dyDescent="0.2">
      <c r="A588" s="7"/>
      <c r="B588" s="7"/>
      <c r="C588" s="7"/>
      <c r="D588" s="7"/>
      <c r="E588" s="9"/>
      <c r="F588" s="40"/>
      <c r="G588" s="11"/>
      <c r="H588" s="11"/>
      <c r="I588" s="7"/>
      <c r="J588" s="8"/>
      <c r="K588" s="7"/>
      <c r="L588" s="10"/>
      <c r="M588" s="10"/>
      <c r="N588" s="10"/>
      <c r="O588" s="10"/>
      <c r="P588" s="10"/>
    </row>
    <row r="589" spans="1:16" s="16" customFormat="1" x14ac:dyDescent="0.2">
      <c r="A589" s="7"/>
      <c r="B589" s="7"/>
      <c r="C589" s="7"/>
      <c r="D589" s="7"/>
      <c r="E589" s="9"/>
      <c r="F589" s="40"/>
      <c r="G589" s="11"/>
      <c r="H589" s="11"/>
      <c r="I589" s="7"/>
      <c r="J589" s="8"/>
      <c r="K589" s="7"/>
      <c r="L589" s="10"/>
      <c r="M589" s="10"/>
      <c r="N589" s="10"/>
      <c r="O589" s="10"/>
      <c r="P589" s="10"/>
    </row>
    <row r="590" spans="1:16" s="16" customFormat="1" x14ac:dyDescent="0.2">
      <c r="A590" s="7"/>
      <c r="B590" s="7"/>
      <c r="C590" s="7"/>
      <c r="D590" s="7"/>
      <c r="E590" s="9"/>
      <c r="F590" s="40"/>
      <c r="G590" s="11"/>
      <c r="H590" s="11"/>
      <c r="I590" s="7"/>
      <c r="J590" s="8"/>
      <c r="K590" s="7"/>
      <c r="L590" s="10"/>
      <c r="M590" s="10"/>
      <c r="N590" s="10"/>
      <c r="O590" s="10"/>
      <c r="P590" s="10"/>
    </row>
    <row r="591" spans="1:16" s="16" customFormat="1" x14ac:dyDescent="0.2">
      <c r="A591" s="7"/>
      <c r="B591" s="7"/>
      <c r="C591" s="7"/>
      <c r="D591" s="7"/>
      <c r="E591" s="9"/>
      <c r="F591" s="40"/>
      <c r="G591" s="11"/>
      <c r="H591" s="11"/>
      <c r="I591" s="7"/>
      <c r="J591" s="8"/>
      <c r="K591" s="7"/>
      <c r="L591" s="10"/>
      <c r="M591" s="10"/>
      <c r="N591" s="10"/>
      <c r="O591" s="10"/>
      <c r="P591" s="10"/>
    </row>
    <row r="592" spans="1:16" s="16" customFormat="1" x14ac:dyDescent="0.2">
      <c r="A592" s="7"/>
      <c r="B592" s="7"/>
      <c r="C592" s="7"/>
      <c r="D592" s="7"/>
      <c r="E592" s="9"/>
      <c r="F592" s="40"/>
      <c r="G592" s="11"/>
      <c r="H592" s="11"/>
      <c r="I592" s="7"/>
      <c r="J592" s="8"/>
      <c r="K592" s="7"/>
      <c r="L592" s="10"/>
      <c r="M592" s="10"/>
      <c r="N592" s="10"/>
      <c r="O592" s="10"/>
      <c r="P592" s="10"/>
    </row>
    <row r="593" spans="1:16" s="16" customFormat="1" x14ac:dyDescent="0.2">
      <c r="A593" s="7"/>
      <c r="B593" s="7"/>
      <c r="C593" s="7"/>
      <c r="D593" s="7"/>
      <c r="E593" s="9"/>
      <c r="F593" s="40"/>
      <c r="G593" s="11"/>
      <c r="H593" s="11"/>
      <c r="I593" s="7"/>
      <c r="J593" s="8"/>
      <c r="K593" s="7"/>
      <c r="L593" s="10"/>
      <c r="M593" s="10"/>
      <c r="N593" s="10"/>
      <c r="O593" s="10"/>
      <c r="P593" s="10"/>
    </row>
    <row r="594" spans="1:16" s="16" customFormat="1" x14ac:dyDescent="0.2">
      <c r="A594" s="7"/>
      <c r="B594" s="7"/>
      <c r="C594" s="7"/>
      <c r="D594" s="7"/>
      <c r="E594" s="9"/>
      <c r="F594" s="40"/>
      <c r="G594" s="11"/>
      <c r="H594" s="11"/>
      <c r="I594" s="7"/>
      <c r="J594" s="8"/>
      <c r="K594" s="7"/>
      <c r="L594" s="10"/>
      <c r="M594" s="10"/>
      <c r="N594" s="10"/>
      <c r="O594" s="10"/>
      <c r="P594" s="10"/>
    </row>
    <row r="595" spans="1:16" s="16" customFormat="1" x14ac:dyDescent="0.2">
      <c r="A595" s="7"/>
      <c r="B595" s="7"/>
      <c r="C595" s="7"/>
      <c r="D595" s="7"/>
      <c r="E595" s="9"/>
      <c r="F595" s="40"/>
      <c r="G595" s="11"/>
      <c r="H595" s="11"/>
      <c r="I595" s="7"/>
      <c r="J595" s="8"/>
      <c r="K595" s="7"/>
      <c r="L595" s="10"/>
      <c r="M595" s="10"/>
      <c r="N595" s="10"/>
      <c r="O595" s="10"/>
      <c r="P595" s="10"/>
    </row>
    <row r="596" spans="1:16" s="16" customFormat="1" x14ac:dyDescent="0.2">
      <c r="A596" s="7"/>
      <c r="B596" s="7"/>
      <c r="C596" s="7"/>
      <c r="D596" s="7"/>
      <c r="E596" s="9"/>
      <c r="F596" s="40"/>
      <c r="G596" s="11"/>
      <c r="H596" s="11"/>
      <c r="I596" s="7"/>
      <c r="J596" s="8"/>
      <c r="K596" s="7"/>
      <c r="L596" s="10"/>
      <c r="M596" s="10"/>
      <c r="N596" s="10"/>
      <c r="O596" s="10"/>
      <c r="P596" s="10"/>
    </row>
    <row r="597" spans="1:16" s="16" customFormat="1" x14ac:dyDescent="0.2">
      <c r="A597" s="7"/>
      <c r="B597" s="7"/>
      <c r="C597" s="7"/>
      <c r="D597" s="7"/>
      <c r="E597" s="9"/>
      <c r="F597" s="40"/>
      <c r="G597" s="11"/>
      <c r="H597" s="11"/>
      <c r="I597" s="7"/>
      <c r="J597" s="8"/>
      <c r="K597" s="7"/>
      <c r="L597" s="10"/>
      <c r="M597" s="10"/>
      <c r="N597" s="10"/>
      <c r="O597" s="10"/>
      <c r="P597" s="10"/>
    </row>
    <row r="598" spans="1:16" s="16" customFormat="1" x14ac:dyDescent="0.2">
      <c r="A598" s="7"/>
      <c r="B598" s="7"/>
      <c r="C598" s="7"/>
      <c r="D598" s="7"/>
      <c r="E598" s="9"/>
      <c r="F598" s="40"/>
      <c r="G598" s="11"/>
      <c r="H598" s="11"/>
      <c r="I598" s="7"/>
      <c r="J598" s="8"/>
      <c r="K598" s="7"/>
      <c r="L598" s="10"/>
      <c r="M598" s="10"/>
      <c r="N598" s="10"/>
      <c r="O598" s="10"/>
      <c r="P598" s="10"/>
    </row>
    <row r="599" spans="1:16" s="16" customFormat="1" x14ac:dyDescent="0.2">
      <c r="A599" s="7"/>
      <c r="B599" s="7"/>
      <c r="C599" s="7"/>
      <c r="D599" s="7"/>
      <c r="E599" s="9"/>
      <c r="F599" s="40"/>
      <c r="G599" s="11"/>
      <c r="H599" s="11"/>
      <c r="I599" s="7"/>
      <c r="J599" s="8"/>
      <c r="K599" s="7"/>
      <c r="L599" s="10"/>
      <c r="M599" s="10"/>
      <c r="N599" s="10"/>
      <c r="O599" s="10"/>
      <c r="P599" s="10"/>
    </row>
    <row r="600" spans="1:16" s="16" customFormat="1" x14ac:dyDescent="0.2">
      <c r="A600" s="7"/>
      <c r="B600" s="7"/>
      <c r="C600" s="7"/>
      <c r="D600" s="7"/>
      <c r="E600" s="9"/>
      <c r="F600" s="40"/>
      <c r="G600" s="11"/>
      <c r="H600" s="11"/>
      <c r="I600" s="7"/>
      <c r="J600" s="8"/>
      <c r="K600" s="7"/>
      <c r="L600" s="10"/>
      <c r="M600" s="10"/>
      <c r="N600" s="10"/>
      <c r="O600" s="10"/>
      <c r="P600" s="10"/>
    </row>
    <row r="601" spans="1:16" s="16" customFormat="1" x14ac:dyDescent="0.2">
      <c r="A601" s="7"/>
      <c r="B601" s="7"/>
      <c r="C601" s="7"/>
      <c r="D601" s="7"/>
      <c r="E601" s="9"/>
      <c r="F601" s="40"/>
      <c r="G601" s="11"/>
      <c r="H601" s="11"/>
      <c r="I601" s="7"/>
      <c r="J601" s="8"/>
      <c r="K601" s="7"/>
      <c r="L601" s="10"/>
      <c r="M601" s="10"/>
      <c r="N601" s="10"/>
      <c r="O601" s="10"/>
      <c r="P601" s="10"/>
    </row>
    <row r="602" spans="1:16" s="16" customFormat="1" x14ac:dyDescent="0.2">
      <c r="A602" s="7"/>
      <c r="B602" s="7"/>
      <c r="C602" s="7"/>
      <c r="D602" s="7"/>
      <c r="E602" s="9"/>
      <c r="F602" s="40"/>
      <c r="G602" s="11"/>
      <c r="H602" s="11"/>
      <c r="I602" s="7"/>
      <c r="J602" s="8"/>
      <c r="K602" s="7"/>
      <c r="L602" s="10"/>
      <c r="M602" s="10"/>
      <c r="N602" s="10"/>
      <c r="O602" s="10"/>
      <c r="P602" s="10"/>
    </row>
    <row r="603" spans="1:16" s="16" customFormat="1" x14ac:dyDescent="0.2">
      <c r="A603" s="7"/>
      <c r="B603" s="7"/>
      <c r="C603" s="7"/>
      <c r="D603" s="7"/>
      <c r="E603" s="9"/>
      <c r="F603" s="40"/>
      <c r="G603" s="11"/>
      <c r="H603" s="11"/>
      <c r="I603" s="7"/>
      <c r="J603" s="8"/>
      <c r="K603" s="7"/>
      <c r="L603" s="10"/>
      <c r="M603" s="10"/>
      <c r="N603" s="10"/>
      <c r="O603" s="10"/>
      <c r="P603" s="10"/>
    </row>
    <row r="604" spans="1:16" s="16" customFormat="1" x14ac:dyDescent="0.2">
      <c r="A604" s="7"/>
      <c r="B604" s="7"/>
      <c r="C604" s="7"/>
      <c r="D604" s="7"/>
      <c r="E604" s="9"/>
      <c r="F604" s="40"/>
      <c r="G604" s="11"/>
      <c r="H604" s="11"/>
      <c r="I604" s="7"/>
      <c r="J604" s="8"/>
      <c r="K604" s="7"/>
      <c r="L604" s="10"/>
      <c r="M604" s="10"/>
      <c r="N604" s="10"/>
      <c r="O604" s="10"/>
      <c r="P604" s="10"/>
    </row>
    <row r="605" spans="1:16" s="16" customFormat="1" x14ac:dyDescent="0.2">
      <c r="A605" s="7"/>
      <c r="B605" s="7"/>
      <c r="C605" s="7"/>
      <c r="D605" s="7"/>
      <c r="E605" s="9"/>
      <c r="F605" s="40"/>
      <c r="G605" s="11"/>
      <c r="H605" s="11"/>
      <c r="I605" s="7"/>
      <c r="J605" s="8"/>
      <c r="K605" s="7"/>
      <c r="L605" s="10"/>
      <c r="M605" s="10"/>
      <c r="N605" s="10"/>
      <c r="O605" s="10"/>
      <c r="P605" s="10"/>
    </row>
    <row r="606" spans="1:16" s="16" customFormat="1" x14ac:dyDescent="0.2">
      <c r="A606" s="7"/>
      <c r="B606" s="7"/>
      <c r="C606" s="7"/>
      <c r="D606" s="7"/>
      <c r="E606" s="9"/>
      <c r="F606" s="40"/>
      <c r="G606" s="11"/>
      <c r="H606" s="11"/>
      <c r="I606" s="7"/>
      <c r="J606" s="8"/>
      <c r="K606" s="7"/>
      <c r="L606" s="10"/>
      <c r="M606" s="10"/>
      <c r="N606" s="10"/>
      <c r="O606" s="10"/>
      <c r="P606" s="10"/>
    </row>
    <row r="607" spans="1:16" s="16" customFormat="1" x14ac:dyDescent="0.2">
      <c r="A607" s="7"/>
      <c r="B607" s="7"/>
      <c r="C607" s="7"/>
      <c r="D607" s="7"/>
      <c r="E607" s="9"/>
      <c r="F607" s="40"/>
      <c r="G607" s="11"/>
      <c r="H607" s="11"/>
      <c r="I607" s="7"/>
      <c r="J607" s="8"/>
      <c r="K607" s="7"/>
      <c r="L607" s="10"/>
      <c r="M607" s="10"/>
      <c r="N607" s="10"/>
      <c r="O607" s="10"/>
      <c r="P607" s="10"/>
    </row>
    <row r="608" spans="1:16" s="16" customFormat="1" x14ac:dyDescent="0.2">
      <c r="A608" s="7"/>
      <c r="B608" s="7"/>
      <c r="C608" s="7"/>
      <c r="D608" s="7"/>
      <c r="E608" s="9"/>
      <c r="F608" s="40"/>
      <c r="G608" s="11"/>
      <c r="H608" s="11"/>
      <c r="I608" s="7"/>
      <c r="J608" s="8"/>
      <c r="K608" s="7"/>
      <c r="L608" s="10"/>
      <c r="M608" s="10"/>
      <c r="N608" s="10"/>
      <c r="O608" s="10"/>
      <c r="P608" s="10"/>
    </row>
    <row r="609" spans="1:16" s="16" customFormat="1" x14ac:dyDescent="0.2">
      <c r="A609" s="7"/>
      <c r="B609" s="7"/>
      <c r="C609" s="7"/>
      <c r="D609" s="7"/>
      <c r="E609" s="9"/>
      <c r="F609" s="40"/>
      <c r="G609" s="11"/>
      <c r="H609" s="11"/>
      <c r="I609" s="7"/>
      <c r="J609" s="8"/>
      <c r="K609" s="7"/>
      <c r="L609" s="10"/>
      <c r="M609" s="10"/>
      <c r="N609" s="10"/>
      <c r="O609" s="10"/>
      <c r="P609" s="10"/>
    </row>
    <row r="610" spans="1:16" s="16" customFormat="1" x14ac:dyDescent="0.2">
      <c r="A610" s="7"/>
      <c r="B610" s="7"/>
      <c r="C610" s="7"/>
      <c r="D610" s="7"/>
      <c r="E610" s="9"/>
      <c r="F610" s="40"/>
      <c r="G610" s="11"/>
      <c r="H610" s="11"/>
      <c r="I610" s="7"/>
      <c r="J610" s="8"/>
      <c r="K610" s="7"/>
      <c r="L610" s="10"/>
      <c r="M610" s="10"/>
      <c r="N610" s="10"/>
      <c r="O610" s="10"/>
      <c r="P610" s="10"/>
    </row>
    <row r="611" spans="1:16" s="16" customFormat="1" x14ac:dyDescent="0.2">
      <c r="A611" s="7"/>
      <c r="B611" s="7"/>
      <c r="C611" s="7"/>
      <c r="D611" s="7"/>
      <c r="E611" s="9"/>
      <c r="F611" s="40"/>
      <c r="G611" s="11"/>
      <c r="H611" s="11"/>
      <c r="I611" s="7"/>
      <c r="J611" s="8"/>
      <c r="K611" s="7"/>
      <c r="L611" s="10"/>
      <c r="M611" s="10"/>
      <c r="N611" s="10"/>
      <c r="O611" s="10"/>
      <c r="P611" s="10"/>
    </row>
    <row r="612" spans="1:16" s="16" customFormat="1" x14ac:dyDescent="0.2">
      <c r="A612" s="7"/>
      <c r="B612" s="7"/>
      <c r="C612" s="7"/>
      <c r="D612" s="7"/>
      <c r="E612" s="9"/>
      <c r="F612" s="40"/>
      <c r="G612" s="11"/>
      <c r="H612" s="11"/>
      <c r="I612" s="7"/>
      <c r="J612" s="8"/>
      <c r="K612" s="7"/>
      <c r="L612" s="10"/>
      <c r="M612" s="10"/>
      <c r="N612" s="10"/>
      <c r="O612" s="10"/>
      <c r="P612" s="10"/>
    </row>
    <row r="613" spans="1:16" s="16" customFormat="1" x14ac:dyDescent="0.2">
      <c r="A613" s="7"/>
      <c r="B613" s="7"/>
      <c r="C613" s="7"/>
      <c r="D613" s="7"/>
      <c r="E613" s="9"/>
      <c r="F613" s="40"/>
      <c r="G613" s="11"/>
      <c r="H613" s="11"/>
      <c r="I613" s="7"/>
      <c r="J613" s="8"/>
      <c r="K613" s="7"/>
      <c r="L613" s="10"/>
      <c r="M613" s="10"/>
      <c r="N613" s="10"/>
      <c r="O613" s="10"/>
      <c r="P613" s="10"/>
    </row>
    <row r="614" spans="1:16" s="16" customFormat="1" x14ac:dyDescent="0.2">
      <c r="A614" s="7"/>
      <c r="B614" s="7"/>
      <c r="C614" s="7"/>
      <c r="D614" s="7"/>
      <c r="E614" s="9"/>
      <c r="F614" s="40"/>
      <c r="G614" s="11"/>
      <c r="H614" s="11"/>
      <c r="I614" s="7"/>
      <c r="J614" s="8"/>
      <c r="K614" s="7"/>
      <c r="L614" s="10"/>
      <c r="M614" s="10"/>
      <c r="N614" s="10"/>
      <c r="O614" s="10"/>
      <c r="P614" s="10"/>
    </row>
    <row r="615" spans="1:16" s="16" customFormat="1" x14ac:dyDescent="0.2">
      <c r="A615" s="7"/>
      <c r="B615" s="7"/>
      <c r="C615" s="7"/>
      <c r="D615" s="7"/>
      <c r="E615" s="9"/>
      <c r="F615" s="40"/>
      <c r="G615" s="11"/>
      <c r="H615" s="11"/>
      <c r="I615" s="7"/>
      <c r="J615" s="8"/>
      <c r="K615" s="7"/>
      <c r="L615" s="10"/>
      <c r="M615" s="10"/>
      <c r="N615" s="10"/>
      <c r="O615" s="10"/>
      <c r="P615" s="10"/>
    </row>
    <row r="616" spans="1:16" s="16" customFormat="1" x14ac:dyDescent="0.2">
      <c r="A616" s="7"/>
      <c r="B616" s="7"/>
      <c r="C616" s="7"/>
      <c r="D616" s="7"/>
      <c r="E616" s="9"/>
      <c r="F616" s="40"/>
      <c r="G616" s="11"/>
      <c r="H616" s="11"/>
      <c r="I616" s="7"/>
      <c r="J616" s="8"/>
      <c r="K616" s="7"/>
      <c r="L616" s="10"/>
      <c r="M616" s="10"/>
      <c r="N616" s="10"/>
      <c r="O616" s="10"/>
      <c r="P616" s="10"/>
    </row>
    <row r="617" spans="1:16" s="16" customFormat="1" x14ac:dyDescent="0.2">
      <c r="A617" s="7"/>
      <c r="B617" s="7"/>
      <c r="C617" s="7"/>
      <c r="D617" s="7"/>
      <c r="E617" s="9"/>
      <c r="F617" s="40"/>
      <c r="G617" s="11"/>
      <c r="H617" s="11"/>
      <c r="I617" s="7"/>
      <c r="J617" s="8"/>
      <c r="K617" s="7"/>
      <c r="L617" s="10"/>
      <c r="M617" s="10"/>
      <c r="N617" s="10"/>
      <c r="O617" s="10"/>
      <c r="P617" s="10"/>
    </row>
    <row r="618" spans="1:16" s="16" customFormat="1" x14ac:dyDescent="0.2">
      <c r="A618" s="7"/>
      <c r="B618" s="7"/>
      <c r="C618" s="7"/>
      <c r="D618" s="7"/>
      <c r="E618" s="9"/>
      <c r="F618" s="40"/>
      <c r="G618" s="11"/>
      <c r="H618" s="11"/>
      <c r="I618" s="7"/>
      <c r="J618" s="8"/>
      <c r="K618" s="7"/>
      <c r="L618" s="10"/>
      <c r="M618" s="10"/>
      <c r="N618" s="10"/>
      <c r="O618" s="10"/>
      <c r="P618" s="10"/>
    </row>
    <row r="619" spans="1:16" s="16" customFormat="1" x14ac:dyDescent="0.2">
      <c r="A619" s="7"/>
      <c r="B619" s="7"/>
      <c r="C619" s="7"/>
      <c r="D619" s="7"/>
      <c r="E619" s="9"/>
      <c r="F619" s="40"/>
      <c r="G619" s="11"/>
      <c r="H619" s="11"/>
      <c r="I619" s="7"/>
      <c r="J619" s="8"/>
      <c r="K619" s="7"/>
      <c r="L619" s="10"/>
      <c r="M619" s="10"/>
      <c r="N619" s="10"/>
      <c r="O619" s="10"/>
      <c r="P619" s="10"/>
    </row>
    <row r="620" spans="1:16" s="16" customFormat="1" x14ac:dyDescent="0.2">
      <c r="A620" s="7"/>
      <c r="B620" s="7"/>
      <c r="C620" s="7"/>
      <c r="D620" s="7"/>
      <c r="E620" s="9"/>
      <c r="F620" s="40"/>
      <c r="G620" s="11"/>
      <c r="H620" s="11"/>
      <c r="I620" s="7"/>
      <c r="J620" s="8"/>
      <c r="K620" s="7"/>
      <c r="L620" s="10"/>
      <c r="M620" s="10"/>
      <c r="N620" s="10"/>
      <c r="O620" s="10"/>
      <c r="P620" s="10"/>
    </row>
    <row r="621" spans="1:16" s="16" customFormat="1" x14ac:dyDescent="0.2">
      <c r="A621" s="7"/>
      <c r="B621" s="7"/>
      <c r="C621" s="7"/>
      <c r="D621" s="7"/>
      <c r="E621" s="9"/>
      <c r="F621" s="40"/>
      <c r="G621" s="11"/>
      <c r="H621" s="11"/>
      <c r="I621" s="7"/>
      <c r="J621" s="8"/>
      <c r="K621" s="7"/>
      <c r="L621" s="10"/>
      <c r="M621" s="10"/>
      <c r="N621" s="10"/>
      <c r="O621" s="10"/>
      <c r="P621" s="10"/>
    </row>
    <row r="622" spans="1:16" s="16" customFormat="1" x14ac:dyDescent="0.2">
      <c r="A622" s="7"/>
      <c r="B622" s="7"/>
      <c r="C622" s="7"/>
      <c r="D622" s="7"/>
      <c r="E622" s="9"/>
      <c r="F622" s="40"/>
      <c r="G622" s="11"/>
      <c r="H622" s="11"/>
      <c r="I622" s="7"/>
      <c r="J622" s="8"/>
      <c r="K622" s="7"/>
      <c r="L622" s="10"/>
      <c r="M622" s="10"/>
      <c r="N622" s="10"/>
      <c r="O622" s="10"/>
      <c r="P622" s="10"/>
    </row>
    <row r="623" spans="1:16" s="16" customFormat="1" x14ac:dyDescent="0.2">
      <c r="A623" s="7"/>
      <c r="B623" s="7"/>
      <c r="C623" s="7"/>
      <c r="D623" s="7"/>
      <c r="E623" s="9"/>
      <c r="F623" s="40"/>
      <c r="G623" s="11"/>
      <c r="H623" s="11"/>
      <c r="I623" s="7"/>
      <c r="J623" s="8"/>
      <c r="K623" s="7"/>
      <c r="L623" s="10"/>
      <c r="M623" s="10"/>
      <c r="N623" s="10"/>
      <c r="O623" s="10"/>
      <c r="P623" s="10"/>
    </row>
    <row r="624" spans="1:16" s="16" customFormat="1" x14ac:dyDescent="0.2">
      <c r="A624" s="7"/>
      <c r="B624" s="7"/>
      <c r="C624" s="7"/>
      <c r="D624" s="7"/>
      <c r="E624" s="9"/>
      <c r="F624" s="40"/>
      <c r="G624" s="11"/>
      <c r="H624" s="11"/>
      <c r="I624" s="7"/>
      <c r="J624" s="8"/>
      <c r="K624" s="7"/>
      <c r="L624" s="10"/>
      <c r="M624" s="10"/>
      <c r="N624" s="10"/>
      <c r="O624" s="10"/>
      <c r="P624" s="10"/>
    </row>
    <row r="625" spans="1:16" s="16" customFormat="1" x14ac:dyDescent="0.2">
      <c r="A625" s="7"/>
      <c r="B625" s="7"/>
      <c r="C625" s="7"/>
      <c r="D625" s="7"/>
      <c r="E625" s="9"/>
      <c r="F625" s="40"/>
      <c r="G625" s="11"/>
      <c r="H625" s="11"/>
      <c r="I625" s="7"/>
      <c r="J625" s="8"/>
      <c r="K625" s="7"/>
      <c r="L625" s="10"/>
      <c r="M625" s="10"/>
      <c r="N625" s="10"/>
      <c r="O625" s="10"/>
      <c r="P625" s="10"/>
    </row>
    <row r="626" spans="1:16" s="16" customFormat="1" x14ac:dyDescent="0.2">
      <c r="A626" s="7"/>
      <c r="B626" s="7"/>
      <c r="C626" s="7"/>
      <c r="D626" s="7"/>
      <c r="E626" s="9"/>
      <c r="F626" s="40"/>
      <c r="G626" s="11"/>
      <c r="H626" s="11"/>
      <c r="I626" s="7"/>
      <c r="J626" s="8"/>
      <c r="K626" s="7"/>
      <c r="L626" s="10"/>
      <c r="M626" s="10"/>
      <c r="N626" s="10"/>
      <c r="O626" s="10"/>
      <c r="P626" s="10"/>
    </row>
    <row r="627" spans="1:16" s="16" customFormat="1" x14ac:dyDescent="0.2">
      <c r="A627" s="7"/>
      <c r="B627" s="7"/>
      <c r="C627" s="7"/>
      <c r="D627" s="7"/>
      <c r="E627" s="9"/>
      <c r="F627" s="40"/>
      <c r="G627" s="11"/>
      <c r="H627" s="11"/>
      <c r="I627" s="7"/>
      <c r="J627" s="8"/>
      <c r="K627" s="7"/>
      <c r="L627" s="10"/>
      <c r="M627" s="10"/>
      <c r="N627" s="10"/>
      <c r="O627" s="10"/>
      <c r="P627" s="10"/>
    </row>
    <row r="628" spans="1:16" s="16" customFormat="1" x14ac:dyDescent="0.2">
      <c r="A628" s="7"/>
      <c r="B628" s="7"/>
      <c r="C628" s="7"/>
      <c r="D628" s="7"/>
      <c r="E628" s="9"/>
      <c r="F628" s="40"/>
      <c r="G628" s="11"/>
      <c r="H628" s="11"/>
      <c r="I628" s="7"/>
      <c r="J628" s="8"/>
      <c r="K628" s="7"/>
      <c r="L628" s="10"/>
      <c r="M628" s="10"/>
      <c r="N628" s="10"/>
      <c r="O628" s="10"/>
      <c r="P628" s="10"/>
    </row>
    <row r="629" spans="1:16" s="16" customFormat="1" x14ac:dyDescent="0.2">
      <c r="A629" s="7"/>
      <c r="B629" s="7"/>
      <c r="C629" s="7"/>
      <c r="D629" s="7"/>
      <c r="E629" s="9"/>
      <c r="F629" s="40"/>
      <c r="G629" s="11"/>
      <c r="H629" s="11"/>
      <c r="I629" s="7"/>
      <c r="J629" s="8"/>
      <c r="K629" s="7"/>
      <c r="L629" s="10"/>
      <c r="M629" s="10"/>
      <c r="N629" s="10"/>
      <c r="O629" s="10"/>
      <c r="P629" s="10"/>
    </row>
    <row r="630" spans="1:16" s="16" customFormat="1" x14ac:dyDescent="0.2">
      <c r="A630" s="7"/>
      <c r="B630" s="7"/>
      <c r="C630" s="7"/>
      <c r="D630" s="7"/>
      <c r="E630" s="9"/>
      <c r="F630" s="40"/>
      <c r="G630" s="11"/>
      <c r="H630" s="11"/>
      <c r="I630" s="7"/>
      <c r="J630" s="8"/>
      <c r="K630" s="7"/>
      <c r="L630" s="10"/>
      <c r="M630" s="10"/>
      <c r="N630" s="10"/>
      <c r="O630" s="10"/>
      <c r="P630" s="10"/>
    </row>
    <row r="631" spans="1:16" s="16" customFormat="1" x14ac:dyDescent="0.2">
      <c r="A631" s="7"/>
      <c r="B631" s="7"/>
      <c r="C631" s="7"/>
      <c r="D631" s="7"/>
      <c r="E631" s="9"/>
      <c r="F631" s="40"/>
      <c r="G631" s="11"/>
      <c r="H631" s="11"/>
      <c r="I631" s="7"/>
      <c r="J631" s="8"/>
      <c r="K631" s="7"/>
      <c r="L631" s="10"/>
      <c r="M631" s="10"/>
      <c r="N631" s="10"/>
      <c r="O631" s="10"/>
      <c r="P631" s="10"/>
    </row>
    <row r="632" spans="1:16" s="16" customFormat="1" x14ac:dyDescent="0.2">
      <c r="A632" s="7"/>
      <c r="B632" s="7"/>
      <c r="C632" s="7"/>
      <c r="D632" s="7"/>
      <c r="E632" s="9"/>
      <c r="F632" s="40"/>
      <c r="G632" s="11"/>
      <c r="H632" s="11"/>
      <c r="I632" s="7"/>
      <c r="J632" s="8"/>
      <c r="K632" s="7"/>
      <c r="L632" s="10"/>
      <c r="M632" s="10"/>
      <c r="N632" s="10"/>
      <c r="O632" s="10"/>
      <c r="P632" s="10"/>
    </row>
    <row r="633" spans="1:16" s="16" customFormat="1" x14ac:dyDescent="0.2">
      <c r="A633" s="7"/>
      <c r="B633" s="7"/>
      <c r="C633" s="7"/>
      <c r="D633" s="7"/>
      <c r="E633" s="9"/>
      <c r="F633" s="40"/>
      <c r="G633" s="11"/>
      <c r="H633" s="11"/>
      <c r="I633" s="7"/>
      <c r="J633" s="8"/>
      <c r="K633" s="7"/>
      <c r="L633" s="10"/>
      <c r="M633" s="10"/>
      <c r="N633" s="10"/>
      <c r="O633" s="10"/>
      <c r="P633" s="10"/>
    </row>
    <row r="634" spans="1:16" s="16" customFormat="1" x14ac:dyDescent="0.2">
      <c r="A634" s="7"/>
      <c r="B634" s="7"/>
      <c r="C634" s="7"/>
      <c r="D634" s="7"/>
      <c r="E634" s="9"/>
      <c r="F634" s="40"/>
      <c r="G634" s="11"/>
      <c r="H634" s="11"/>
      <c r="I634" s="7"/>
      <c r="J634" s="8"/>
      <c r="K634" s="7"/>
      <c r="L634" s="10"/>
      <c r="M634" s="10"/>
      <c r="N634" s="10"/>
      <c r="O634" s="10"/>
      <c r="P634" s="10"/>
    </row>
    <row r="635" spans="1:16" s="16" customFormat="1" x14ac:dyDescent="0.2">
      <c r="A635" s="7"/>
      <c r="B635" s="7"/>
      <c r="C635" s="7"/>
      <c r="D635" s="7"/>
      <c r="E635" s="9"/>
      <c r="F635" s="40"/>
      <c r="G635" s="11"/>
      <c r="H635" s="11"/>
      <c r="I635" s="7"/>
      <c r="J635" s="8"/>
      <c r="K635" s="7"/>
      <c r="L635" s="10"/>
      <c r="M635" s="10"/>
      <c r="N635" s="10"/>
      <c r="O635" s="10"/>
      <c r="P635" s="10"/>
    </row>
    <row r="636" spans="1:16" s="16" customFormat="1" x14ac:dyDescent="0.2">
      <c r="A636" s="7"/>
      <c r="B636" s="7"/>
      <c r="C636" s="7"/>
      <c r="D636" s="7"/>
      <c r="E636" s="9"/>
      <c r="F636" s="40"/>
      <c r="G636" s="11"/>
      <c r="H636" s="11"/>
      <c r="I636" s="7"/>
      <c r="J636" s="8"/>
      <c r="K636" s="7"/>
      <c r="L636" s="10"/>
      <c r="M636" s="10"/>
      <c r="N636" s="10"/>
      <c r="O636" s="10"/>
      <c r="P636" s="10"/>
    </row>
    <row r="637" spans="1:16" s="16" customFormat="1" x14ac:dyDescent="0.2">
      <c r="A637" s="7"/>
      <c r="B637" s="7"/>
      <c r="C637" s="7"/>
      <c r="D637" s="7"/>
      <c r="E637" s="9"/>
      <c r="F637" s="40"/>
      <c r="G637" s="11"/>
      <c r="H637" s="11"/>
      <c r="I637" s="7"/>
      <c r="J637" s="8"/>
      <c r="K637" s="7"/>
      <c r="L637" s="10"/>
      <c r="M637" s="10"/>
      <c r="N637" s="10"/>
      <c r="O637" s="10"/>
      <c r="P637" s="10"/>
    </row>
    <row r="638" spans="1:16" s="16" customFormat="1" x14ac:dyDescent="0.2">
      <c r="A638" s="7"/>
      <c r="B638" s="7"/>
      <c r="C638" s="7"/>
      <c r="D638" s="7"/>
      <c r="E638" s="9"/>
      <c r="F638" s="40"/>
      <c r="G638" s="11"/>
      <c r="H638" s="11"/>
      <c r="I638" s="7"/>
      <c r="J638" s="8"/>
      <c r="K638" s="7"/>
      <c r="L638" s="10"/>
      <c r="M638" s="10"/>
      <c r="N638" s="10"/>
      <c r="O638" s="10"/>
      <c r="P638" s="10"/>
    </row>
    <row r="639" spans="1:16" s="16" customFormat="1" x14ac:dyDescent="0.2">
      <c r="A639" s="7"/>
      <c r="B639" s="7"/>
      <c r="C639" s="7"/>
      <c r="D639" s="7"/>
      <c r="E639" s="9"/>
      <c r="F639" s="40"/>
      <c r="G639" s="11"/>
      <c r="H639" s="11"/>
      <c r="I639" s="7"/>
      <c r="J639" s="8"/>
      <c r="K639" s="7"/>
      <c r="L639" s="10"/>
      <c r="M639" s="10"/>
      <c r="N639" s="10"/>
      <c r="O639" s="10"/>
      <c r="P639" s="10"/>
    </row>
    <row r="640" spans="1:16" s="16" customFormat="1" x14ac:dyDescent="0.2">
      <c r="A640" s="7"/>
      <c r="B640" s="7"/>
      <c r="C640" s="7"/>
      <c r="D640" s="7"/>
      <c r="E640" s="9"/>
      <c r="F640" s="40"/>
      <c r="G640" s="11"/>
      <c r="H640" s="11"/>
      <c r="I640" s="7"/>
      <c r="J640" s="8"/>
      <c r="K640" s="7"/>
      <c r="L640" s="10"/>
      <c r="M640" s="10"/>
      <c r="N640" s="10"/>
      <c r="O640" s="10"/>
      <c r="P640" s="10"/>
    </row>
    <row r="641" spans="1:16" s="16" customFormat="1" x14ac:dyDescent="0.2">
      <c r="A641" s="7"/>
      <c r="B641" s="7"/>
      <c r="C641" s="7"/>
      <c r="D641" s="7"/>
      <c r="E641" s="9"/>
      <c r="F641" s="40"/>
      <c r="G641" s="11"/>
      <c r="H641" s="11"/>
      <c r="I641" s="7"/>
      <c r="J641" s="8"/>
      <c r="K641" s="7"/>
      <c r="L641" s="10"/>
      <c r="M641" s="10"/>
      <c r="N641" s="10"/>
      <c r="O641" s="10"/>
      <c r="P641" s="10"/>
    </row>
    <row r="642" spans="1:16" s="16" customFormat="1" x14ac:dyDescent="0.2">
      <c r="A642" s="7"/>
      <c r="B642" s="7"/>
      <c r="C642" s="7"/>
      <c r="D642" s="7"/>
      <c r="E642" s="9"/>
      <c r="F642" s="40"/>
      <c r="G642" s="11"/>
      <c r="H642" s="11"/>
      <c r="I642" s="7"/>
      <c r="J642" s="8"/>
      <c r="K642" s="7"/>
      <c r="L642" s="10"/>
      <c r="M642" s="10"/>
      <c r="N642" s="10"/>
      <c r="O642" s="10"/>
      <c r="P642" s="10"/>
    </row>
    <row r="643" spans="1:16" s="16" customFormat="1" x14ac:dyDescent="0.2">
      <c r="A643" s="7"/>
      <c r="B643" s="7"/>
      <c r="C643" s="7"/>
      <c r="D643" s="7"/>
      <c r="E643" s="9"/>
      <c r="F643" s="40"/>
      <c r="G643" s="11"/>
      <c r="H643" s="11"/>
      <c r="I643" s="7"/>
      <c r="J643" s="8"/>
      <c r="K643" s="7"/>
      <c r="L643" s="10"/>
      <c r="M643" s="10"/>
      <c r="N643" s="10"/>
      <c r="O643" s="10"/>
      <c r="P643" s="10"/>
    </row>
    <row r="644" spans="1:16" s="16" customFormat="1" x14ac:dyDescent="0.2">
      <c r="A644" s="7"/>
      <c r="B644" s="7"/>
      <c r="C644" s="7"/>
      <c r="D644" s="7"/>
      <c r="E644" s="9"/>
      <c r="F644" s="40"/>
      <c r="G644" s="11"/>
      <c r="H644" s="11"/>
      <c r="I644" s="7"/>
      <c r="J644" s="8"/>
      <c r="K644" s="7"/>
      <c r="L644" s="10"/>
      <c r="M644" s="10"/>
      <c r="N644" s="10"/>
      <c r="O644" s="10"/>
      <c r="P644" s="10"/>
    </row>
    <row r="645" spans="1:16" s="16" customFormat="1" x14ac:dyDescent="0.2">
      <c r="A645" s="7"/>
      <c r="B645" s="7"/>
      <c r="C645" s="7"/>
      <c r="D645" s="7"/>
      <c r="E645" s="9"/>
      <c r="F645" s="40"/>
      <c r="G645" s="11"/>
      <c r="H645" s="11"/>
      <c r="I645" s="7"/>
      <c r="J645" s="8"/>
      <c r="K645" s="7"/>
      <c r="L645" s="10"/>
      <c r="M645" s="10"/>
      <c r="N645" s="10"/>
      <c r="O645" s="10"/>
      <c r="P645" s="10"/>
    </row>
    <row r="646" spans="1:16" s="16" customFormat="1" x14ac:dyDescent="0.2">
      <c r="A646" s="7"/>
      <c r="B646" s="7"/>
      <c r="C646" s="7"/>
      <c r="D646" s="7"/>
      <c r="E646" s="9"/>
      <c r="F646" s="40"/>
      <c r="G646" s="11"/>
      <c r="H646" s="11"/>
      <c r="I646" s="7"/>
      <c r="J646" s="8"/>
      <c r="K646" s="7"/>
      <c r="L646" s="10"/>
      <c r="M646" s="10"/>
      <c r="N646" s="10"/>
      <c r="O646" s="10"/>
      <c r="P646" s="10"/>
    </row>
    <row r="647" spans="1:16" s="16" customFormat="1" x14ac:dyDescent="0.2">
      <c r="A647" s="7"/>
      <c r="B647" s="7"/>
      <c r="C647" s="7"/>
      <c r="D647" s="7"/>
      <c r="E647" s="9"/>
      <c r="F647" s="40"/>
      <c r="G647" s="11"/>
      <c r="H647" s="11"/>
      <c r="I647" s="7"/>
      <c r="J647" s="8"/>
      <c r="K647" s="7"/>
      <c r="L647" s="10"/>
      <c r="M647" s="10"/>
      <c r="N647" s="10"/>
      <c r="O647" s="10"/>
      <c r="P647" s="10"/>
    </row>
    <row r="648" spans="1:16" s="16" customFormat="1" x14ac:dyDescent="0.2">
      <c r="A648" s="7"/>
      <c r="B648" s="7"/>
      <c r="C648" s="7"/>
      <c r="D648" s="7"/>
      <c r="E648" s="9"/>
      <c r="F648" s="40"/>
      <c r="G648" s="11"/>
      <c r="H648" s="11"/>
      <c r="I648" s="7"/>
      <c r="J648" s="8"/>
      <c r="K648" s="7"/>
      <c r="L648" s="10"/>
      <c r="M648" s="10"/>
      <c r="N648" s="10"/>
      <c r="O648" s="10"/>
      <c r="P648" s="10"/>
    </row>
    <row r="649" spans="1:16" s="16" customFormat="1" x14ac:dyDescent="0.2">
      <c r="A649" s="7"/>
      <c r="B649" s="7"/>
      <c r="C649" s="7"/>
      <c r="D649" s="7"/>
      <c r="E649" s="9"/>
      <c r="F649" s="40"/>
      <c r="G649" s="11"/>
      <c r="H649" s="11"/>
      <c r="I649" s="7"/>
      <c r="J649" s="8"/>
      <c r="K649" s="7"/>
      <c r="L649" s="10"/>
      <c r="M649" s="10"/>
      <c r="N649" s="10"/>
      <c r="O649" s="10"/>
      <c r="P649" s="10"/>
    </row>
    <row r="650" spans="1:16" s="16" customFormat="1" x14ac:dyDescent="0.2">
      <c r="A650" s="7"/>
      <c r="B650" s="7"/>
      <c r="C650" s="7"/>
      <c r="D650" s="7"/>
      <c r="E650" s="9"/>
      <c r="F650" s="40"/>
      <c r="G650" s="11"/>
      <c r="H650" s="11"/>
      <c r="I650" s="7"/>
      <c r="J650" s="8"/>
      <c r="K650" s="7"/>
      <c r="L650" s="10"/>
      <c r="M650" s="10"/>
      <c r="N650" s="10"/>
      <c r="O650" s="10"/>
      <c r="P650" s="10"/>
    </row>
    <row r="651" spans="1:16" s="16" customFormat="1" x14ac:dyDescent="0.2">
      <c r="A651" s="7"/>
      <c r="B651" s="7"/>
      <c r="C651" s="7"/>
      <c r="D651" s="7"/>
      <c r="E651" s="9"/>
      <c r="F651" s="40"/>
      <c r="G651" s="11"/>
      <c r="H651" s="11"/>
      <c r="I651" s="7"/>
      <c r="J651" s="8"/>
      <c r="K651" s="7"/>
      <c r="L651" s="10"/>
      <c r="M651" s="10"/>
      <c r="N651" s="10"/>
      <c r="O651" s="10"/>
      <c r="P651" s="10"/>
    </row>
    <row r="652" spans="1:16" s="16" customFormat="1" x14ac:dyDescent="0.2">
      <c r="A652" s="7"/>
      <c r="B652" s="7"/>
      <c r="C652" s="7"/>
      <c r="D652" s="7"/>
      <c r="E652" s="9"/>
      <c r="F652" s="40"/>
      <c r="G652" s="11"/>
      <c r="H652" s="11"/>
      <c r="I652" s="7"/>
      <c r="J652" s="8"/>
      <c r="K652" s="7"/>
      <c r="L652" s="10"/>
      <c r="M652" s="10"/>
      <c r="N652" s="10"/>
      <c r="O652" s="10"/>
      <c r="P652" s="10"/>
    </row>
    <row r="653" spans="1:16" s="16" customFormat="1" x14ac:dyDescent="0.2">
      <c r="A653" s="7"/>
      <c r="B653" s="7"/>
      <c r="C653" s="7"/>
      <c r="D653" s="7"/>
      <c r="E653" s="9"/>
      <c r="F653" s="40"/>
      <c r="G653" s="11"/>
      <c r="H653" s="11"/>
      <c r="I653" s="7"/>
      <c r="J653" s="8"/>
      <c r="K653" s="7"/>
      <c r="L653" s="10"/>
      <c r="M653" s="10"/>
      <c r="N653" s="10"/>
      <c r="O653" s="10"/>
      <c r="P653" s="10"/>
    </row>
    <row r="654" spans="1:16" s="16" customFormat="1" x14ac:dyDescent="0.2">
      <c r="A654" s="7"/>
      <c r="B654" s="7"/>
      <c r="C654" s="7"/>
      <c r="D654" s="7"/>
      <c r="E654" s="9"/>
      <c r="F654" s="40"/>
      <c r="G654" s="11"/>
      <c r="H654" s="11"/>
      <c r="I654" s="7"/>
      <c r="J654" s="8"/>
      <c r="K654" s="7"/>
      <c r="L654" s="10"/>
      <c r="M654" s="10"/>
      <c r="N654" s="10"/>
      <c r="O654" s="10"/>
      <c r="P654" s="10"/>
    </row>
    <row r="655" spans="1:16" s="16" customFormat="1" x14ac:dyDescent="0.2">
      <c r="A655" s="7"/>
      <c r="B655" s="7"/>
      <c r="C655" s="7"/>
      <c r="D655" s="7"/>
      <c r="E655" s="9"/>
      <c r="F655" s="40"/>
      <c r="G655" s="11"/>
      <c r="H655" s="11"/>
      <c r="I655" s="7"/>
      <c r="J655" s="8"/>
      <c r="K655" s="7"/>
      <c r="L655" s="10"/>
      <c r="M655" s="10"/>
      <c r="N655" s="10"/>
      <c r="O655" s="10"/>
      <c r="P655" s="10"/>
    </row>
    <row r="656" spans="1:16" s="16" customFormat="1" x14ac:dyDescent="0.2">
      <c r="A656" s="7"/>
      <c r="B656" s="7"/>
      <c r="C656" s="7"/>
      <c r="D656" s="7"/>
      <c r="E656" s="9"/>
      <c r="F656" s="40"/>
      <c r="G656" s="11"/>
      <c r="H656" s="11"/>
      <c r="I656" s="7"/>
      <c r="J656" s="8"/>
      <c r="K656" s="7"/>
      <c r="L656" s="10"/>
      <c r="M656" s="10"/>
      <c r="N656" s="10"/>
      <c r="O656" s="10"/>
      <c r="P656" s="10"/>
    </row>
    <row r="657" spans="1:16" s="16" customFormat="1" x14ac:dyDescent="0.2">
      <c r="A657" s="7"/>
      <c r="B657" s="7"/>
      <c r="C657" s="7"/>
      <c r="D657" s="7"/>
      <c r="E657" s="9"/>
      <c r="F657" s="40"/>
      <c r="G657" s="11"/>
      <c r="H657" s="11"/>
      <c r="I657" s="7"/>
      <c r="J657" s="8"/>
      <c r="K657" s="7"/>
      <c r="L657" s="10"/>
      <c r="M657" s="10"/>
      <c r="N657" s="10"/>
      <c r="O657" s="10"/>
      <c r="P657" s="10"/>
    </row>
    <row r="658" spans="1:16" s="16" customFormat="1" x14ac:dyDescent="0.2">
      <c r="A658" s="7"/>
      <c r="B658" s="7"/>
      <c r="C658" s="7"/>
      <c r="D658" s="7"/>
      <c r="E658" s="9"/>
      <c r="F658" s="40"/>
      <c r="G658" s="11"/>
      <c r="H658" s="11"/>
      <c r="I658" s="7"/>
      <c r="J658" s="8"/>
      <c r="K658" s="7"/>
      <c r="L658" s="10"/>
      <c r="M658" s="10"/>
      <c r="N658" s="10"/>
      <c r="O658" s="10"/>
      <c r="P658" s="10"/>
    </row>
    <row r="659" spans="1:16" s="16" customFormat="1" x14ac:dyDescent="0.2">
      <c r="A659" s="7"/>
      <c r="B659" s="7"/>
      <c r="C659" s="7"/>
      <c r="D659" s="7"/>
      <c r="E659" s="9"/>
      <c r="F659" s="40"/>
      <c r="G659" s="11"/>
      <c r="H659" s="11"/>
      <c r="I659" s="7"/>
      <c r="J659" s="8"/>
      <c r="K659" s="7"/>
      <c r="L659" s="10"/>
      <c r="M659" s="10"/>
      <c r="N659" s="10"/>
      <c r="O659" s="10"/>
      <c r="P659" s="10"/>
    </row>
    <row r="660" spans="1:16" s="16" customFormat="1" x14ac:dyDescent="0.2">
      <c r="A660" s="7"/>
      <c r="B660" s="7"/>
      <c r="C660" s="7"/>
      <c r="D660" s="7"/>
      <c r="E660" s="9"/>
      <c r="F660" s="40"/>
      <c r="G660" s="11"/>
      <c r="H660" s="11"/>
      <c r="I660" s="7"/>
      <c r="J660" s="8"/>
      <c r="K660" s="7"/>
      <c r="L660" s="10"/>
      <c r="M660" s="10"/>
      <c r="N660" s="10"/>
      <c r="O660" s="10"/>
      <c r="P660" s="10"/>
    </row>
    <row r="661" spans="1:16" s="16" customFormat="1" x14ac:dyDescent="0.2">
      <c r="A661" s="7"/>
      <c r="B661" s="7"/>
      <c r="C661" s="7"/>
      <c r="D661" s="7"/>
      <c r="E661" s="9"/>
      <c r="F661" s="40"/>
      <c r="G661" s="11"/>
      <c r="H661" s="11"/>
      <c r="I661" s="7"/>
      <c r="J661" s="8"/>
      <c r="K661" s="7"/>
      <c r="L661" s="10"/>
      <c r="M661" s="10"/>
      <c r="N661" s="10"/>
      <c r="O661" s="10"/>
      <c r="P661" s="10"/>
    </row>
    <row r="662" spans="1:16" s="16" customFormat="1" x14ac:dyDescent="0.2">
      <c r="A662" s="7"/>
      <c r="B662" s="7"/>
      <c r="C662" s="7"/>
      <c r="D662" s="7"/>
      <c r="E662" s="9"/>
      <c r="F662" s="40"/>
      <c r="G662" s="11"/>
      <c r="H662" s="11"/>
      <c r="I662" s="7"/>
      <c r="J662" s="8"/>
      <c r="K662" s="7"/>
      <c r="L662" s="10"/>
      <c r="M662" s="10"/>
      <c r="N662" s="10"/>
      <c r="O662" s="10"/>
      <c r="P662" s="10"/>
    </row>
    <row r="663" spans="1:16" s="16" customFormat="1" x14ac:dyDescent="0.2">
      <c r="A663" s="7"/>
      <c r="B663" s="7"/>
      <c r="C663" s="7"/>
      <c r="D663" s="7"/>
      <c r="E663" s="9"/>
      <c r="F663" s="40"/>
      <c r="G663" s="11"/>
      <c r="H663" s="11"/>
      <c r="I663" s="7"/>
      <c r="J663" s="8"/>
      <c r="K663" s="7"/>
      <c r="L663" s="10"/>
      <c r="M663" s="10"/>
      <c r="N663" s="10"/>
      <c r="O663" s="10"/>
      <c r="P663" s="10"/>
    </row>
    <row r="664" spans="1:16" s="16" customFormat="1" x14ac:dyDescent="0.2">
      <c r="A664" s="7"/>
      <c r="B664" s="7"/>
      <c r="C664" s="7"/>
      <c r="D664" s="7"/>
      <c r="E664" s="9"/>
      <c r="F664" s="40"/>
      <c r="G664" s="11"/>
      <c r="H664" s="11"/>
      <c r="I664" s="7"/>
      <c r="J664" s="8"/>
      <c r="K664" s="7"/>
      <c r="L664" s="10"/>
      <c r="M664" s="10"/>
      <c r="N664" s="10"/>
      <c r="O664" s="10"/>
      <c r="P664" s="10"/>
    </row>
    <row r="665" spans="1:16" s="16" customFormat="1" x14ac:dyDescent="0.2">
      <c r="A665" s="7"/>
      <c r="B665" s="7"/>
      <c r="C665" s="7"/>
      <c r="D665" s="7"/>
      <c r="E665" s="9"/>
      <c r="F665" s="40"/>
      <c r="G665" s="11"/>
      <c r="H665" s="11"/>
      <c r="I665" s="7"/>
      <c r="J665" s="8"/>
      <c r="K665" s="7"/>
      <c r="L665" s="10"/>
      <c r="M665" s="10"/>
      <c r="N665" s="10"/>
      <c r="O665" s="10"/>
      <c r="P665" s="10"/>
    </row>
    <row r="666" spans="1:16" s="16" customFormat="1" x14ac:dyDescent="0.2">
      <c r="A666" s="7"/>
      <c r="B666" s="7"/>
      <c r="C666" s="7"/>
      <c r="D666" s="7"/>
      <c r="E666" s="9"/>
      <c r="F666" s="40"/>
      <c r="G666" s="11"/>
      <c r="H666" s="11"/>
      <c r="I666" s="7"/>
      <c r="J666" s="8"/>
      <c r="K666" s="7"/>
      <c r="L666" s="10"/>
      <c r="M666" s="10"/>
      <c r="N666" s="10"/>
      <c r="O666" s="10"/>
      <c r="P666" s="10"/>
    </row>
    <row r="667" spans="1:16" s="16" customFormat="1" x14ac:dyDescent="0.2">
      <c r="A667" s="7"/>
      <c r="B667" s="7"/>
      <c r="C667" s="7"/>
      <c r="D667" s="7"/>
      <c r="E667" s="9"/>
      <c r="F667" s="40"/>
      <c r="G667" s="11"/>
      <c r="H667" s="11"/>
      <c r="I667" s="7"/>
      <c r="J667" s="8"/>
      <c r="K667" s="7"/>
      <c r="L667" s="10"/>
      <c r="M667" s="10"/>
      <c r="N667" s="10"/>
      <c r="O667" s="10"/>
      <c r="P667" s="10"/>
    </row>
    <row r="668" spans="1:16" s="16" customFormat="1" x14ac:dyDescent="0.2">
      <c r="A668" s="7"/>
      <c r="B668" s="7"/>
      <c r="C668" s="7"/>
      <c r="D668" s="7"/>
      <c r="E668" s="9"/>
      <c r="F668" s="40"/>
      <c r="G668" s="11"/>
      <c r="H668" s="11"/>
      <c r="I668" s="7"/>
      <c r="J668" s="8"/>
      <c r="K668" s="7"/>
      <c r="L668" s="10"/>
      <c r="M668" s="10"/>
      <c r="N668" s="10"/>
      <c r="O668" s="10"/>
      <c r="P668" s="10"/>
    </row>
    <row r="669" spans="1:16" s="16" customFormat="1" x14ac:dyDescent="0.2">
      <c r="A669" s="7"/>
      <c r="B669" s="7"/>
      <c r="C669" s="7"/>
      <c r="D669" s="7"/>
      <c r="E669" s="9"/>
      <c r="F669" s="40"/>
      <c r="G669" s="11"/>
      <c r="H669" s="11"/>
      <c r="I669" s="7"/>
      <c r="J669" s="8"/>
      <c r="K669" s="7"/>
      <c r="L669" s="10"/>
      <c r="M669" s="10"/>
      <c r="N669" s="10"/>
      <c r="O669" s="10"/>
      <c r="P669" s="10"/>
    </row>
    <row r="670" spans="1:16" s="16" customFormat="1" x14ac:dyDescent="0.2">
      <c r="A670" s="7"/>
      <c r="B670" s="7"/>
      <c r="C670" s="7"/>
      <c r="D670" s="7"/>
      <c r="E670" s="9"/>
      <c r="F670" s="40"/>
      <c r="G670" s="11"/>
      <c r="H670" s="11"/>
      <c r="I670" s="7"/>
      <c r="J670" s="8"/>
      <c r="K670" s="7"/>
      <c r="L670" s="10"/>
      <c r="M670" s="10"/>
      <c r="N670" s="10"/>
      <c r="O670" s="10"/>
      <c r="P670" s="10"/>
    </row>
    <row r="671" spans="1:16" s="16" customFormat="1" x14ac:dyDescent="0.2">
      <c r="A671" s="7"/>
      <c r="B671" s="7"/>
      <c r="C671" s="7"/>
      <c r="D671" s="7"/>
      <c r="E671" s="9"/>
      <c r="F671" s="40"/>
      <c r="G671" s="11"/>
      <c r="H671" s="11"/>
      <c r="I671" s="7"/>
      <c r="J671" s="8"/>
      <c r="K671" s="7"/>
      <c r="L671" s="10"/>
      <c r="M671" s="10"/>
      <c r="N671" s="10"/>
      <c r="O671" s="10"/>
      <c r="P671" s="10"/>
    </row>
    <row r="672" spans="1:16" s="16" customFormat="1" x14ac:dyDescent="0.2">
      <c r="A672" s="7"/>
      <c r="B672" s="7"/>
      <c r="C672" s="7"/>
      <c r="D672" s="7"/>
      <c r="E672" s="9"/>
      <c r="F672" s="40"/>
      <c r="G672" s="11"/>
      <c r="H672" s="11"/>
      <c r="I672" s="7"/>
      <c r="J672" s="8"/>
      <c r="K672" s="7"/>
      <c r="L672" s="10"/>
      <c r="M672" s="10"/>
      <c r="N672" s="10"/>
      <c r="O672" s="10"/>
      <c r="P672" s="10"/>
    </row>
    <row r="673" spans="1:16" s="16" customFormat="1" x14ac:dyDescent="0.2">
      <c r="A673" s="7"/>
      <c r="B673" s="7"/>
      <c r="C673" s="7"/>
      <c r="D673" s="7"/>
      <c r="E673" s="9"/>
      <c r="F673" s="40"/>
      <c r="G673" s="11"/>
      <c r="H673" s="11"/>
      <c r="I673" s="7"/>
      <c r="J673" s="8"/>
      <c r="K673" s="7"/>
      <c r="L673" s="10"/>
      <c r="M673" s="10"/>
      <c r="N673" s="10"/>
      <c r="O673" s="10"/>
      <c r="P673" s="10"/>
    </row>
    <row r="674" spans="1:16" s="16" customFormat="1" x14ac:dyDescent="0.2">
      <c r="A674" s="7"/>
      <c r="B674" s="7"/>
      <c r="C674" s="7"/>
      <c r="D674" s="7"/>
      <c r="E674" s="9"/>
      <c r="F674" s="40"/>
      <c r="G674" s="11"/>
      <c r="H674" s="11"/>
      <c r="I674" s="7"/>
      <c r="J674" s="8"/>
      <c r="K674" s="7"/>
      <c r="L674" s="10"/>
      <c r="M674" s="10"/>
      <c r="N674" s="10"/>
      <c r="O674" s="10"/>
      <c r="P674" s="10"/>
    </row>
    <row r="675" spans="1:16" s="16" customFormat="1" x14ac:dyDescent="0.2">
      <c r="A675" s="7"/>
      <c r="B675" s="7"/>
      <c r="C675" s="7"/>
      <c r="D675" s="7"/>
      <c r="E675" s="9"/>
      <c r="F675" s="40"/>
      <c r="G675" s="11"/>
      <c r="H675" s="11"/>
      <c r="I675" s="7"/>
      <c r="J675" s="8"/>
      <c r="K675" s="7"/>
      <c r="L675" s="10"/>
      <c r="M675" s="10"/>
      <c r="N675" s="10"/>
      <c r="O675" s="10"/>
      <c r="P675" s="10"/>
    </row>
    <row r="676" spans="1:16" s="16" customFormat="1" x14ac:dyDescent="0.2">
      <c r="A676" s="7"/>
      <c r="B676" s="7"/>
      <c r="C676" s="7"/>
      <c r="D676" s="7"/>
      <c r="E676" s="9"/>
      <c r="F676" s="40"/>
      <c r="G676" s="11"/>
      <c r="H676" s="11"/>
      <c r="I676" s="7"/>
      <c r="J676" s="8"/>
      <c r="K676" s="7"/>
      <c r="L676" s="10"/>
      <c r="M676" s="10"/>
      <c r="N676" s="10"/>
      <c r="O676" s="10"/>
      <c r="P676" s="10"/>
    </row>
    <row r="677" spans="1:16" s="16" customFormat="1" x14ac:dyDescent="0.2">
      <c r="A677" s="7"/>
      <c r="B677" s="7"/>
      <c r="C677" s="7"/>
      <c r="D677" s="7"/>
      <c r="E677" s="9"/>
      <c r="F677" s="40"/>
      <c r="G677" s="11"/>
      <c r="H677" s="11"/>
      <c r="I677" s="7"/>
      <c r="J677" s="8"/>
      <c r="K677" s="7"/>
      <c r="L677" s="10"/>
      <c r="M677" s="10"/>
      <c r="N677" s="10"/>
      <c r="O677" s="10"/>
      <c r="P677" s="10"/>
    </row>
    <row r="678" spans="1:16" s="16" customFormat="1" x14ac:dyDescent="0.2">
      <c r="A678" s="7"/>
      <c r="B678" s="7"/>
      <c r="C678" s="7"/>
      <c r="D678" s="7"/>
      <c r="E678" s="9"/>
      <c r="F678" s="40"/>
      <c r="G678" s="11"/>
      <c r="H678" s="11"/>
      <c r="I678" s="7"/>
      <c r="J678" s="8"/>
      <c r="K678" s="7"/>
      <c r="L678" s="10"/>
      <c r="M678" s="10"/>
      <c r="N678" s="10"/>
      <c r="O678" s="10"/>
      <c r="P678" s="10"/>
    </row>
    <row r="679" spans="1:16" s="16" customFormat="1" x14ac:dyDescent="0.2">
      <c r="A679" s="7"/>
      <c r="B679" s="7"/>
      <c r="C679" s="7"/>
      <c r="D679" s="7"/>
      <c r="E679" s="9"/>
      <c r="F679" s="40"/>
      <c r="G679" s="11"/>
      <c r="H679" s="11"/>
      <c r="I679" s="7"/>
      <c r="J679" s="8"/>
      <c r="K679" s="7"/>
      <c r="L679" s="10"/>
      <c r="M679" s="10"/>
      <c r="N679" s="10"/>
      <c r="O679" s="10"/>
      <c r="P679" s="10"/>
    </row>
    <row r="680" spans="1:16" s="16" customFormat="1" x14ac:dyDescent="0.2">
      <c r="A680" s="7"/>
      <c r="B680" s="7"/>
      <c r="C680" s="7"/>
      <c r="D680" s="7"/>
      <c r="E680" s="9"/>
      <c r="F680" s="40"/>
      <c r="G680" s="11"/>
      <c r="H680" s="11"/>
      <c r="I680" s="7"/>
      <c r="J680" s="8"/>
      <c r="K680" s="7"/>
      <c r="L680" s="10"/>
      <c r="M680" s="10"/>
      <c r="N680" s="10"/>
      <c r="O680" s="10"/>
      <c r="P680" s="10"/>
    </row>
    <row r="681" spans="1:16" s="16" customFormat="1" x14ac:dyDescent="0.2">
      <c r="A681" s="7"/>
      <c r="B681" s="7"/>
      <c r="C681" s="7"/>
      <c r="D681" s="7"/>
      <c r="E681" s="9"/>
      <c r="F681" s="40"/>
      <c r="G681" s="11"/>
      <c r="H681" s="11"/>
      <c r="I681" s="7"/>
      <c r="J681" s="8"/>
      <c r="K681" s="7"/>
      <c r="L681" s="10"/>
      <c r="M681" s="10"/>
      <c r="N681" s="10"/>
      <c r="O681" s="10"/>
      <c r="P681" s="10"/>
    </row>
    <row r="682" spans="1:16" s="16" customFormat="1" x14ac:dyDescent="0.2">
      <c r="A682" s="7"/>
      <c r="B682" s="7"/>
      <c r="C682" s="7"/>
      <c r="D682" s="7"/>
      <c r="E682" s="9"/>
      <c r="F682" s="40"/>
      <c r="G682" s="11"/>
      <c r="H682" s="11"/>
      <c r="I682" s="7"/>
      <c r="J682" s="8"/>
      <c r="K682" s="7"/>
      <c r="L682" s="10"/>
      <c r="M682" s="10"/>
      <c r="N682" s="10"/>
      <c r="O682" s="10"/>
      <c r="P682" s="10"/>
    </row>
    <row r="683" spans="1:16" s="16" customFormat="1" x14ac:dyDescent="0.2">
      <c r="A683" s="7"/>
      <c r="B683" s="7"/>
      <c r="C683" s="7"/>
      <c r="D683" s="7"/>
      <c r="E683" s="9"/>
      <c r="F683" s="40"/>
      <c r="G683" s="11"/>
      <c r="H683" s="11"/>
      <c r="I683" s="7"/>
      <c r="J683" s="8"/>
      <c r="K683" s="7"/>
      <c r="L683" s="10"/>
      <c r="M683" s="10"/>
      <c r="N683" s="10"/>
      <c r="O683" s="10"/>
      <c r="P683" s="10"/>
    </row>
    <row r="684" spans="1:16" s="16" customFormat="1" x14ac:dyDescent="0.2">
      <c r="A684" s="7"/>
      <c r="B684" s="7"/>
      <c r="C684" s="7"/>
      <c r="D684" s="7"/>
      <c r="E684" s="9"/>
      <c r="F684" s="40"/>
      <c r="G684" s="11"/>
      <c r="H684" s="11"/>
      <c r="I684" s="7"/>
      <c r="J684" s="8"/>
      <c r="K684" s="7"/>
      <c r="L684" s="10"/>
      <c r="M684" s="10"/>
      <c r="N684" s="10"/>
      <c r="O684" s="10"/>
      <c r="P684" s="10"/>
    </row>
    <row r="685" spans="1:16" s="16" customFormat="1" x14ac:dyDescent="0.2">
      <c r="A685" s="7"/>
      <c r="B685" s="7"/>
      <c r="C685" s="7"/>
      <c r="D685" s="7"/>
      <c r="E685" s="9"/>
      <c r="F685" s="40"/>
      <c r="G685" s="11"/>
      <c r="H685" s="11"/>
      <c r="I685" s="7"/>
      <c r="J685" s="8"/>
      <c r="K685" s="7"/>
      <c r="L685" s="10"/>
      <c r="M685" s="10"/>
      <c r="N685" s="10"/>
      <c r="O685" s="10"/>
      <c r="P685" s="10"/>
    </row>
    <row r="686" spans="1:16" s="16" customFormat="1" x14ac:dyDescent="0.2">
      <c r="A686" s="7"/>
      <c r="B686" s="7"/>
      <c r="C686" s="7"/>
      <c r="D686" s="7"/>
      <c r="E686" s="9"/>
      <c r="F686" s="40"/>
      <c r="G686" s="11"/>
      <c r="H686" s="11"/>
      <c r="I686" s="7"/>
      <c r="J686" s="8"/>
      <c r="K686" s="7"/>
      <c r="L686" s="10"/>
      <c r="M686" s="10"/>
      <c r="N686" s="10"/>
      <c r="O686" s="10"/>
      <c r="P686" s="10"/>
    </row>
    <row r="687" spans="1:16" s="16" customFormat="1" x14ac:dyDescent="0.2">
      <c r="A687" s="7"/>
      <c r="B687" s="7"/>
      <c r="C687" s="7"/>
      <c r="D687" s="7"/>
      <c r="E687" s="9"/>
      <c r="F687" s="40"/>
      <c r="G687" s="11"/>
      <c r="H687" s="11"/>
      <c r="I687" s="7"/>
      <c r="J687" s="8"/>
      <c r="K687" s="7"/>
      <c r="L687" s="10"/>
      <c r="M687" s="10"/>
      <c r="N687" s="10"/>
      <c r="O687" s="10"/>
      <c r="P687" s="10"/>
    </row>
    <row r="688" spans="1:16" s="16" customFormat="1" x14ac:dyDescent="0.2">
      <c r="A688" s="7"/>
      <c r="B688" s="7"/>
      <c r="C688" s="7"/>
      <c r="D688" s="7"/>
      <c r="E688" s="9"/>
      <c r="F688" s="40"/>
      <c r="G688" s="11"/>
      <c r="H688" s="11"/>
      <c r="I688" s="7"/>
      <c r="J688" s="8"/>
      <c r="K688" s="7"/>
      <c r="L688" s="10"/>
      <c r="M688" s="10"/>
      <c r="N688" s="10"/>
      <c r="O688" s="10"/>
      <c r="P688" s="10"/>
    </row>
    <row r="689" spans="1:16" s="16" customFormat="1" x14ac:dyDescent="0.2">
      <c r="A689" s="7"/>
      <c r="B689" s="7"/>
      <c r="C689" s="7"/>
      <c r="D689" s="7"/>
      <c r="E689" s="9"/>
      <c r="F689" s="40"/>
      <c r="G689" s="11"/>
      <c r="H689" s="11"/>
      <c r="I689" s="7"/>
      <c r="J689" s="8"/>
      <c r="K689" s="7"/>
      <c r="L689" s="10"/>
      <c r="M689" s="10"/>
      <c r="N689" s="10"/>
      <c r="O689" s="10"/>
      <c r="P689" s="10"/>
    </row>
    <row r="690" spans="1:16" s="16" customFormat="1" x14ac:dyDescent="0.2">
      <c r="A690" s="7"/>
      <c r="B690" s="7"/>
      <c r="C690" s="7"/>
      <c r="D690" s="7"/>
      <c r="E690" s="9"/>
      <c r="F690" s="40"/>
      <c r="G690" s="11"/>
      <c r="H690" s="11"/>
      <c r="I690" s="7"/>
      <c r="J690" s="8"/>
      <c r="K690" s="7"/>
      <c r="L690" s="10"/>
      <c r="M690" s="10"/>
      <c r="N690" s="10"/>
      <c r="O690" s="10"/>
      <c r="P690" s="10"/>
    </row>
    <row r="691" spans="1:16" s="16" customFormat="1" x14ac:dyDescent="0.2">
      <c r="A691" s="7"/>
      <c r="B691" s="7"/>
      <c r="C691" s="7"/>
      <c r="D691" s="7"/>
      <c r="E691" s="9"/>
      <c r="F691" s="40"/>
      <c r="G691" s="11"/>
      <c r="H691" s="11"/>
      <c r="I691" s="7"/>
      <c r="J691" s="8"/>
      <c r="K691" s="7"/>
      <c r="L691" s="10"/>
      <c r="M691" s="10"/>
      <c r="N691" s="10"/>
      <c r="O691" s="10"/>
      <c r="P691" s="10"/>
    </row>
    <row r="692" spans="1:16" s="16" customFormat="1" x14ac:dyDescent="0.2">
      <c r="A692" s="7"/>
      <c r="B692" s="7"/>
      <c r="C692" s="7"/>
      <c r="D692" s="7"/>
      <c r="E692" s="9"/>
      <c r="F692" s="40"/>
      <c r="G692" s="11"/>
      <c r="H692" s="11"/>
      <c r="I692" s="7"/>
      <c r="J692" s="8"/>
      <c r="K692" s="7"/>
      <c r="L692" s="10"/>
      <c r="M692" s="10"/>
      <c r="N692" s="10"/>
      <c r="O692" s="10"/>
      <c r="P692" s="10"/>
    </row>
    <row r="693" spans="1:16" s="16" customFormat="1" x14ac:dyDescent="0.2">
      <c r="A693" s="7"/>
      <c r="B693" s="7"/>
      <c r="C693" s="7"/>
      <c r="D693" s="7"/>
      <c r="E693" s="9"/>
      <c r="F693" s="40"/>
      <c r="G693" s="11"/>
      <c r="H693" s="11"/>
      <c r="I693" s="7"/>
      <c r="J693" s="8"/>
      <c r="K693" s="7"/>
      <c r="L693" s="10"/>
      <c r="M693" s="10"/>
      <c r="N693" s="10"/>
      <c r="O693" s="10"/>
      <c r="P693" s="10"/>
    </row>
    <row r="694" spans="1:16" s="16" customFormat="1" x14ac:dyDescent="0.2">
      <c r="A694" s="7"/>
      <c r="B694" s="7"/>
      <c r="C694" s="7"/>
      <c r="D694" s="7"/>
      <c r="E694" s="9"/>
      <c r="F694" s="40"/>
      <c r="G694" s="11"/>
      <c r="H694" s="11"/>
      <c r="I694" s="7"/>
      <c r="J694" s="8"/>
      <c r="K694" s="7"/>
      <c r="L694" s="10"/>
      <c r="M694" s="10"/>
      <c r="N694" s="10"/>
      <c r="O694" s="10"/>
      <c r="P694" s="10"/>
    </row>
    <row r="695" spans="1:16" s="16" customFormat="1" x14ac:dyDescent="0.2">
      <c r="A695" s="7"/>
      <c r="B695" s="7"/>
      <c r="C695" s="7"/>
      <c r="D695" s="7"/>
      <c r="E695" s="9"/>
      <c r="F695" s="40"/>
      <c r="G695" s="11"/>
      <c r="H695" s="11"/>
      <c r="I695" s="7"/>
      <c r="J695" s="8"/>
      <c r="K695" s="7"/>
      <c r="L695" s="10"/>
      <c r="M695" s="10"/>
      <c r="N695" s="10"/>
      <c r="O695" s="10"/>
      <c r="P695" s="10"/>
    </row>
    <row r="696" spans="1:16" s="16" customFormat="1" x14ac:dyDescent="0.2">
      <c r="A696" s="7"/>
      <c r="B696" s="7"/>
      <c r="C696" s="7"/>
      <c r="D696" s="7"/>
      <c r="E696" s="9"/>
      <c r="F696" s="40"/>
      <c r="G696" s="11"/>
      <c r="H696" s="11"/>
      <c r="I696" s="7"/>
      <c r="J696" s="8"/>
      <c r="K696" s="7"/>
      <c r="L696" s="10"/>
      <c r="M696" s="10"/>
      <c r="N696" s="10"/>
      <c r="O696" s="10"/>
      <c r="P696" s="10"/>
    </row>
    <row r="697" spans="1:16" s="16" customFormat="1" x14ac:dyDescent="0.2">
      <c r="A697" s="7"/>
      <c r="B697" s="7"/>
      <c r="C697" s="7"/>
      <c r="D697" s="7"/>
      <c r="E697" s="9"/>
      <c r="F697" s="40"/>
      <c r="G697" s="11"/>
      <c r="H697" s="11"/>
      <c r="I697" s="7"/>
      <c r="J697" s="8"/>
      <c r="K697" s="7"/>
      <c r="L697" s="10"/>
      <c r="M697" s="10"/>
      <c r="N697" s="10"/>
      <c r="O697" s="10"/>
      <c r="P697" s="10"/>
    </row>
    <row r="698" spans="1:16" s="16" customFormat="1" x14ac:dyDescent="0.2">
      <c r="A698" s="7"/>
      <c r="B698" s="7"/>
      <c r="C698" s="7"/>
      <c r="D698" s="7"/>
      <c r="E698" s="9"/>
      <c r="F698" s="40"/>
      <c r="G698" s="11"/>
      <c r="H698" s="11"/>
      <c r="I698" s="7"/>
      <c r="J698" s="8"/>
      <c r="K698" s="7"/>
      <c r="L698" s="10"/>
      <c r="M698" s="10"/>
      <c r="N698" s="10"/>
      <c r="O698" s="10"/>
      <c r="P698" s="10"/>
    </row>
    <row r="699" spans="1:16" s="16" customFormat="1" x14ac:dyDescent="0.2">
      <c r="A699" s="7"/>
      <c r="B699" s="7"/>
      <c r="C699" s="7"/>
      <c r="D699" s="7"/>
      <c r="E699" s="9"/>
      <c r="F699" s="40"/>
      <c r="G699" s="11"/>
      <c r="H699" s="11"/>
      <c r="I699" s="7"/>
      <c r="J699" s="8"/>
      <c r="K699" s="7"/>
      <c r="L699" s="10"/>
      <c r="M699" s="10"/>
      <c r="N699" s="10"/>
      <c r="O699" s="10"/>
      <c r="P699" s="10"/>
    </row>
    <row r="700" spans="1:16" s="16" customFormat="1" x14ac:dyDescent="0.2">
      <c r="A700" s="7"/>
      <c r="B700" s="7"/>
      <c r="C700" s="7"/>
      <c r="D700" s="7"/>
      <c r="E700" s="9"/>
      <c r="F700" s="40"/>
      <c r="G700" s="11"/>
      <c r="H700" s="11"/>
      <c r="I700" s="7"/>
      <c r="J700" s="8"/>
      <c r="K700" s="7"/>
      <c r="L700" s="10"/>
      <c r="M700" s="10"/>
      <c r="N700" s="10"/>
      <c r="O700" s="10"/>
      <c r="P700" s="10"/>
    </row>
    <row r="701" spans="1:16" s="16" customFormat="1" x14ac:dyDescent="0.2">
      <c r="A701" s="7"/>
      <c r="B701" s="7"/>
      <c r="C701" s="7"/>
      <c r="D701" s="7"/>
      <c r="E701" s="9"/>
      <c r="F701" s="40"/>
      <c r="G701" s="11"/>
      <c r="H701" s="11"/>
      <c r="I701" s="7"/>
      <c r="J701" s="8"/>
      <c r="K701" s="7"/>
      <c r="L701" s="10"/>
      <c r="M701" s="10"/>
      <c r="N701" s="10"/>
      <c r="O701" s="10"/>
      <c r="P701" s="10"/>
    </row>
    <row r="702" spans="1:16" s="16" customFormat="1" x14ac:dyDescent="0.2">
      <c r="A702" s="7"/>
      <c r="B702" s="7"/>
      <c r="C702" s="7"/>
      <c r="D702" s="7"/>
      <c r="E702" s="9"/>
      <c r="F702" s="40"/>
      <c r="G702" s="11"/>
      <c r="H702" s="11"/>
      <c r="I702" s="7"/>
      <c r="J702" s="8"/>
      <c r="K702" s="7"/>
      <c r="L702" s="10"/>
      <c r="M702" s="10"/>
      <c r="N702" s="10"/>
      <c r="O702" s="10"/>
      <c r="P702" s="10"/>
    </row>
    <row r="703" spans="1:16" s="16" customFormat="1" x14ac:dyDescent="0.2">
      <c r="A703" s="7"/>
      <c r="B703" s="7"/>
      <c r="C703" s="7"/>
      <c r="D703" s="7"/>
      <c r="E703" s="9"/>
      <c r="F703" s="40"/>
      <c r="G703" s="11"/>
      <c r="H703" s="11"/>
      <c r="I703" s="7"/>
      <c r="J703" s="8"/>
      <c r="K703" s="7"/>
      <c r="L703" s="10"/>
      <c r="M703" s="10"/>
      <c r="N703" s="10"/>
      <c r="O703" s="10"/>
      <c r="P703" s="10"/>
    </row>
    <row r="704" spans="1:16" s="16" customFormat="1" x14ac:dyDescent="0.2">
      <c r="A704" s="7"/>
      <c r="B704" s="7"/>
      <c r="C704" s="7"/>
      <c r="D704" s="7"/>
      <c r="E704" s="9"/>
      <c r="F704" s="40"/>
      <c r="G704" s="11"/>
      <c r="H704" s="11"/>
      <c r="I704" s="7"/>
      <c r="J704" s="8"/>
      <c r="K704" s="7"/>
      <c r="L704" s="10"/>
      <c r="M704" s="10"/>
      <c r="N704" s="10"/>
      <c r="O704" s="10"/>
      <c r="P704" s="10"/>
    </row>
    <row r="705" spans="1:16" s="16" customFormat="1" x14ac:dyDescent="0.2">
      <c r="A705" s="7"/>
      <c r="B705" s="7"/>
      <c r="C705" s="7"/>
      <c r="D705" s="7"/>
      <c r="E705" s="9"/>
      <c r="F705" s="40"/>
      <c r="G705" s="11"/>
      <c r="H705" s="11"/>
      <c r="I705" s="7"/>
      <c r="J705" s="8"/>
      <c r="K705" s="7"/>
      <c r="L705" s="10"/>
      <c r="M705" s="10"/>
      <c r="N705" s="10"/>
      <c r="O705" s="10"/>
      <c r="P705" s="10"/>
    </row>
    <row r="706" spans="1:16" s="16" customFormat="1" x14ac:dyDescent="0.2">
      <c r="A706" s="7"/>
      <c r="B706" s="7"/>
      <c r="C706" s="7"/>
      <c r="D706" s="7"/>
      <c r="E706" s="9"/>
      <c r="F706" s="40"/>
      <c r="G706" s="11"/>
      <c r="H706" s="11"/>
      <c r="I706" s="7"/>
      <c r="J706" s="8"/>
      <c r="K706" s="7"/>
      <c r="L706" s="10"/>
      <c r="M706" s="10"/>
      <c r="N706" s="10"/>
      <c r="O706" s="10"/>
      <c r="P706" s="10"/>
    </row>
    <row r="707" spans="1:16" s="16" customFormat="1" x14ac:dyDescent="0.2">
      <c r="A707" s="7"/>
      <c r="B707" s="7"/>
      <c r="C707" s="7"/>
      <c r="D707" s="7"/>
      <c r="E707" s="9"/>
      <c r="F707" s="40"/>
      <c r="G707" s="11"/>
      <c r="H707" s="11"/>
      <c r="I707" s="7"/>
      <c r="J707" s="8"/>
      <c r="K707" s="7"/>
      <c r="L707" s="10"/>
      <c r="M707" s="10"/>
      <c r="N707" s="10"/>
      <c r="O707" s="10"/>
      <c r="P707" s="10"/>
    </row>
    <row r="708" spans="1:16" s="16" customFormat="1" x14ac:dyDescent="0.2">
      <c r="A708" s="7"/>
      <c r="B708" s="7"/>
      <c r="C708" s="7"/>
      <c r="D708" s="7"/>
      <c r="E708" s="9"/>
      <c r="F708" s="40"/>
      <c r="G708" s="11"/>
      <c r="H708" s="11"/>
      <c r="I708" s="7"/>
      <c r="J708" s="8"/>
      <c r="K708" s="7"/>
      <c r="L708" s="10"/>
      <c r="M708" s="10"/>
      <c r="N708" s="10"/>
      <c r="O708" s="10"/>
      <c r="P708" s="10"/>
    </row>
    <row r="709" spans="1:16" s="16" customFormat="1" x14ac:dyDescent="0.2">
      <c r="A709" s="7"/>
      <c r="B709" s="7"/>
      <c r="C709" s="7"/>
      <c r="D709" s="7"/>
      <c r="E709" s="9"/>
      <c r="F709" s="40"/>
      <c r="G709" s="11"/>
      <c r="H709" s="11"/>
      <c r="I709" s="7"/>
      <c r="J709" s="8"/>
      <c r="K709" s="7"/>
      <c r="L709" s="10"/>
      <c r="M709" s="10"/>
      <c r="N709" s="10"/>
      <c r="O709" s="10"/>
      <c r="P709" s="10"/>
    </row>
    <row r="710" spans="1:16" s="16" customFormat="1" x14ac:dyDescent="0.2">
      <c r="A710" s="7"/>
      <c r="B710" s="7"/>
      <c r="C710" s="7"/>
      <c r="D710" s="7"/>
      <c r="E710" s="9"/>
      <c r="F710" s="40"/>
      <c r="G710" s="11"/>
      <c r="H710" s="11"/>
      <c r="I710" s="7"/>
      <c r="J710" s="8"/>
      <c r="K710" s="7"/>
      <c r="L710" s="10"/>
      <c r="M710" s="10"/>
      <c r="N710" s="10"/>
      <c r="O710" s="10"/>
      <c r="P710" s="10"/>
    </row>
    <row r="711" spans="1:16" s="16" customFormat="1" x14ac:dyDescent="0.2">
      <c r="A711" s="7"/>
      <c r="B711" s="7"/>
      <c r="C711" s="7"/>
      <c r="D711" s="7"/>
      <c r="E711" s="9"/>
      <c r="F711" s="40"/>
      <c r="G711" s="11"/>
      <c r="H711" s="11"/>
      <c r="I711" s="7"/>
      <c r="J711" s="8"/>
      <c r="K711" s="7"/>
      <c r="L711" s="10"/>
      <c r="M711" s="10"/>
      <c r="N711" s="10"/>
      <c r="O711" s="10"/>
      <c r="P711" s="10"/>
    </row>
    <row r="712" spans="1:16" s="16" customFormat="1" x14ac:dyDescent="0.2">
      <c r="A712" s="7"/>
      <c r="B712" s="7"/>
      <c r="C712" s="7"/>
      <c r="D712" s="7"/>
      <c r="E712" s="9"/>
      <c r="F712" s="40"/>
      <c r="G712" s="11"/>
      <c r="H712" s="11"/>
      <c r="I712" s="7"/>
      <c r="J712" s="8"/>
      <c r="K712" s="7"/>
      <c r="L712" s="10"/>
      <c r="M712" s="10"/>
      <c r="N712" s="10"/>
      <c r="O712" s="10"/>
      <c r="P712" s="10"/>
    </row>
    <row r="713" spans="1:16" s="16" customFormat="1" x14ac:dyDescent="0.2">
      <c r="A713" s="7"/>
      <c r="B713" s="7"/>
      <c r="C713" s="7"/>
      <c r="D713" s="7"/>
      <c r="E713" s="9"/>
      <c r="F713" s="40"/>
      <c r="G713" s="11"/>
      <c r="H713" s="11"/>
      <c r="I713" s="7"/>
      <c r="J713" s="8"/>
      <c r="K713" s="7"/>
      <c r="L713" s="10"/>
      <c r="M713" s="10"/>
      <c r="N713" s="10"/>
      <c r="O713" s="10"/>
      <c r="P713" s="10"/>
    </row>
    <row r="714" spans="1:16" s="16" customFormat="1" x14ac:dyDescent="0.2">
      <c r="A714" s="7"/>
      <c r="B714" s="7"/>
      <c r="C714" s="7"/>
      <c r="D714" s="7"/>
      <c r="E714" s="9"/>
      <c r="F714" s="40"/>
      <c r="G714" s="11"/>
      <c r="H714" s="11"/>
      <c r="I714" s="7"/>
      <c r="J714" s="8"/>
      <c r="K714" s="7"/>
      <c r="L714" s="10"/>
      <c r="M714" s="10"/>
      <c r="N714" s="10"/>
      <c r="O714" s="10"/>
      <c r="P714" s="10"/>
    </row>
    <row r="715" spans="1:16" s="16" customFormat="1" x14ac:dyDescent="0.2">
      <c r="A715" s="7"/>
      <c r="B715" s="7"/>
      <c r="C715" s="7"/>
      <c r="D715" s="7"/>
      <c r="E715" s="9"/>
      <c r="F715" s="40"/>
      <c r="G715" s="11"/>
      <c r="H715" s="11"/>
      <c r="I715" s="7"/>
      <c r="J715" s="8"/>
      <c r="K715" s="7"/>
      <c r="L715" s="10"/>
      <c r="M715" s="10"/>
      <c r="N715" s="10"/>
      <c r="O715" s="10"/>
      <c r="P715" s="10"/>
    </row>
    <row r="716" spans="1:16" s="16" customFormat="1" x14ac:dyDescent="0.2">
      <c r="A716" s="7"/>
      <c r="B716" s="7"/>
      <c r="C716" s="7"/>
      <c r="D716" s="7"/>
      <c r="E716" s="9"/>
      <c r="F716" s="40"/>
      <c r="G716" s="11"/>
      <c r="H716" s="11"/>
      <c r="I716" s="7"/>
      <c r="J716" s="8"/>
      <c r="K716" s="7"/>
      <c r="L716" s="10"/>
      <c r="M716" s="10"/>
      <c r="N716" s="10"/>
      <c r="O716" s="10"/>
      <c r="P716" s="10"/>
    </row>
    <row r="717" spans="1:16" s="16" customFormat="1" x14ac:dyDescent="0.2">
      <c r="A717" s="7"/>
      <c r="B717" s="7"/>
      <c r="C717" s="7"/>
      <c r="D717" s="7"/>
      <c r="E717" s="9"/>
      <c r="F717" s="40"/>
      <c r="G717" s="11"/>
      <c r="H717" s="11"/>
      <c r="I717" s="7"/>
      <c r="J717" s="8"/>
      <c r="K717" s="7"/>
      <c r="L717" s="10"/>
      <c r="M717" s="10"/>
      <c r="N717" s="10"/>
      <c r="O717" s="10"/>
      <c r="P717" s="10"/>
    </row>
    <row r="718" spans="1:16" s="16" customFormat="1" x14ac:dyDescent="0.2">
      <c r="A718" s="7"/>
      <c r="B718" s="7"/>
      <c r="C718" s="7"/>
      <c r="D718" s="7"/>
      <c r="E718" s="9"/>
      <c r="F718" s="40"/>
      <c r="G718" s="11"/>
      <c r="H718" s="11"/>
      <c r="I718" s="7"/>
      <c r="J718" s="8"/>
      <c r="K718" s="7"/>
      <c r="L718" s="10"/>
      <c r="M718" s="10"/>
      <c r="N718" s="10"/>
      <c r="O718" s="10"/>
      <c r="P718" s="10"/>
    </row>
    <row r="719" spans="1:16" s="16" customFormat="1" x14ac:dyDescent="0.2">
      <c r="A719" s="7"/>
      <c r="B719" s="7"/>
      <c r="C719" s="7"/>
      <c r="D719" s="7"/>
      <c r="E719" s="9"/>
      <c r="F719" s="40"/>
      <c r="G719" s="11"/>
      <c r="H719" s="11"/>
      <c r="I719" s="7"/>
      <c r="J719" s="8"/>
      <c r="K719" s="7"/>
      <c r="L719" s="10"/>
      <c r="M719" s="10"/>
      <c r="N719" s="10"/>
      <c r="O719" s="10"/>
      <c r="P719" s="10"/>
    </row>
    <row r="720" spans="1:16" s="16" customFormat="1" x14ac:dyDescent="0.2">
      <c r="A720" s="7"/>
      <c r="B720" s="7"/>
      <c r="C720" s="7"/>
      <c r="D720" s="7"/>
      <c r="E720" s="9"/>
      <c r="F720" s="40"/>
      <c r="G720" s="11"/>
      <c r="H720" s="11"/>
      <c r="I720" s="7"/>
      <c r="J720" s="8"/>
      <c r="K720" s="7"/>
      <c r="L720" s="10"/>
      <c r="M720" s="10"/>
      <c r="N720" s="10"/>
      <c r="O720" s="10"/>
      <c r="P720" s="10"/>
    </row>
    <row r="721" spans="1:16" s="16" customFormat="1" x14ac:dyDescent="0.2">
      <c r="A721" s="7"/>
      <c r="B721" s="7"/>
      <c r="C721" s="7"/>
      <c r="D721" s="7"/>
      <c r="E721" s="9"/>
      <c r="F721" s="40"/>
      <c r="G721" s="11"/>
      <c r="H721" s="11"/>
      <c r="I721" s="7"/>
      <c r="J721" s="8"/>
      <c r="K721" s="7"/>
      <c r="L721" s="10"/>
      <c r="M721" s="10"/>
      <c r="N721" s="10"/>
      <c r="O721" s="10"/>
      <c r="P721" s="10"/>
    </row>
    <row r="722" spans="1:16" s="16" customFormat="1" x14ac:dyDescent="0.2">
      <c r="A722" s="7"/>
      <c r="B722" s="7"/>
      <c r="C722" s="7"/>
      <c r="D722" s="7"/>
      <c r="E722" s="9"/>
      <c r="F722" s="40"/>
      <c r="G722" s="11"/>
      <c r="H722" s="11"/>
      <c r="I722" s="7"/>
      <c r="J722" s="8"/>
      <c r="K722" s="7"/>
      <c r="L722" s="10"/>
      <c r="M722" s="10"/>
      <c r="N722" s="10"/>
      <c r="O722" s="10"/>
      <c r="P722" s="10"/>
    </row>
    <row r="723" spans="1:16" s="16" customFormat="1" x14ac:dyDescent="0.2">
      <c r="A723" s="7"/>
      <c r="B723" s="7"/>
      <c r="C723" s="7"/>
      <c r="D723" s="7"/>
      <c r="E723" s="9"/>
      <c r="F723" s="40"/>
      <c r="G723" s="11"/>
      <c r="H723" s="11"/>
      <c r="I723" s="7"/>
      <c r="J723" s="8"/>
      <c r="K723" s="7"/>
      <c r="L723" s="10"/>
      <c r="M723" s="10"/>
      <c r="N723" s="10"/>
      <c r="O723" s="10"/>
      <c r="P723" s="10"/>
    </row>
    <row r="724" spans="1:16" s="16" customFormat="1" x14ac:dyDescent="0.2">
      <c r="A724" s="7"/>
      <c r="B724" s="7"/>
      <c r="C724" s="7"/>
      <c r="D724" s="7"/>
      <c r="E724" s="9"/>
      <c r="F724" s="40"/>
      <c r="G724" s="11"/>
      <c r="H724" s="11"/>
      <c r="I724" s="7"/>
      <c r="J724" s="8"/>
      <c r="K724" s="7"/>
      <c r="L724" s="10"/>
      <c r="M724" s="10"/>
      <c r="N724" s="10"/>
      <c r="O724" s="10"/>
      <c r="P724" s="10"/>
    </row>
    <row r="725" spans="1:16" s="16" customFormat="1" x14ac:dyDescent="0.2">
      <c r="A725" s="7"/>
      <c r="B725" s="7"/>
      <c r="C725" s="7"/>
      <c r="D725" s="7"/>
      <c r="E725" s="9"/>
      <c r="F725" s="40"/>
      <c r="G725" s="11"/>
      <c r="H725" s="11"/>
      <c r="I725" s="7"/>
      <c r="J725" s="8"/>
      <c r="K725" s="7"/>
      <c r="L725" s="10"/>
      <c r="M725" s="10"/>
      <c r="N725" s="10"/>
      <c r="O725" s="10"/>
      <c r="P725" s="10"/>
    </row>
    <row r="726" spans="1:16" s="16" customFormat="1" x14ac:dyDescent="0.2">
      <c r="A726" s="7"/>
      <c r="B726" s="7"/>
      <c r="C726" s="7"/>
      <c r="D726" s="7"/>
      <c r="E726" s="9"/>
      <c r="F726" s="40"/>
      <c r="G726" s="11"/>
      <c r="H726" s="11"/>
      <c r="I726" s="7"/>
      <c r="J726" s="8"/>
      <c r="K726" s="7"/>
      <c r="L726" s="10"/>
      <c r="M726" s="10"/>
      <c r="N726" s="10"/>
      <c r="O726" s="10"/>
      <c r="P726" s="10"/>
    </row>
    <row r="727" spans="1:16" s="16" customFormat="1" x14ac:dyDescent="0.2">
      <c r="A727" s="7"/>
      <c r="B727" s="7"/>
      <c r="C727" s="7"/>
      <c r="D727" s="7"/>
      <c r="E727" s="9"/>
      <c r="F727" s="40"/>
      <c r="G727" s="11"/>
      <c r="H727" s="11"/>
      <c r="I727" s="7"/>
      <c r="J727" s="8"/>
      <c r="K727" s="7"/>
      <c r="L727" s="10"/>
      <c r="M727" s="10"/>
      <c r="N727" s="10"/>
      <c r="O727" s="10"/>
      <c r="P727" s="10"/>
    </row>
    <row r="728" spans="1:16" s="16" customFormat="1" x14ac:dyDescent="0.2">
      <c r="A728" s="7"/>
      <c r="B728" s="7"/>
      <c r="C728" s="7"/>
      <c r="D728" s="7"/>
      <c r="E728" s="9"/>
      <c r="F728" s="40"/>
      <c r="G728" s="11"/>
      <c r="H728" s="11"/>
      <c r="I728" s="7"/>
      <c r="J728" s="8"/>
      <c r="K728" s="7"/>
      <c r="L728" s="10"/>
      <c r="M728" s="10"/>
      <c r="N728" s="10"/>
      <c r="O728" s="10"/>
      <c r="P728" s="10"/>
    </row>
    <row r="729" spans="1:16" s="16" customFormat="1" x14ac:dyDescent="0.2">
      <c r="A729" s="7"/>
      <c r="B729" s="7"/>
      <c r="C729" s="7"/>
      <c r="D729" s="7"/>
      <c r="E729" s="9"/>
      <c r="F729" s="40"/>
      <c r="G729" s="11"/>
      <c r="H729" s="11"/>
      <c r="I729" s="7"/>
      <c r="J729" s="8"/>
      <c r="K729" s="7"/>
      <c r="L729" s="10"/>
      <c r="M729" s="10"/>
      <c r="N729" s="10"/>
      <c r="O729" s="10"/>
      <c r="P729" s="10"/>
    </row>
    <row r="730" spans="1:16" s="16" customFormat="1" x14ac:dyDescent="0.2">
      <c r="A730" s="7"/>
      <c r="B730" s="7"/>
      <c r="C730" s="7"/>
      <c r="D730" s="7"/>
      <c r="E730" s="9"/>
      <c r="F730" s="40"/>
      <c r="G730" s="11"/>
      <c r="H730" s="11"/>
      <c r="I730" s="7"/>
      <c r="J730" s="8"/>
      <c r="K730" s="7"/>
      <c r="L730" s="10"/>
      <c r="M730" s="10"/>
      <c r="N730" s="10"/>
      <c r="O730" s="10"/>
      <c r="P730" s="10"/>
    </row>
    <row r="731" spans="1:16" s="16" customFormat="1" x14ac:dyDescent="0.2">
      <c r="A731" s="7"/>
      <c r="B731" s="7"/>
      <c r="C731" s="7"/>
      <c r="D731" s="7"/>
      <c r="E731" s="9"/>
      <c r="F731" s="40"/>
      <c r="G731" s="11"/>
      <c r="H731" s="11"/>
      <c r="I731" s="7"/>
      <c r="J731" s="8"/>
      <c r="K731" s="7"/>
      <c r="L731" s="10"/>
      <c r="M731" s="10"/>
      <c r="N731" s="10"/>
      <c r="O731" s="10"/>
      <c r="P731" s="10"/>
    </row>
    <row r="732" spans="1:16" s="16" customFormat="1" x14ac:dyDescent="0.2">
      <c r="A732" s="7"/>
      <c r="B732" s="7"/>
      <c r="C732" s="7"/>
      <c r="D732" s="7"/>
      <c r="E732" s="9"/>
      <c r="F732" s="40"/>
      <c r="G732" s="11"/>
      <c r="H732" s="11"/>
      <c r="I732" s="7"/>
      <c r="J732" s="8"/>
      <c r="K732" s="7"/>
      <c r="L732" s="10"/>
      <c r="M732" s="10"/>
      <c r="N732" s="10"/>
      <c r="O732" s="10"/>
      <c r="P732" s="10"/>
    </row>
    <row r="733" spans="1:16" s="16" customFormat="1" x14ac:dyDescent="0.2">
      <c r="A733" s="7"/>
      <c r="B733" s="7"/>
      <c r="C733" s="7"/>
      <c r="D733" s="7"/>
      <c r="E733" s="9"/>
      <c r="F733" s="40"/>
      <c r="G733" s="11"/>
      <c r="H733" s="11"/>
      <c r="I733" s="7"/>
      <c r="J733" s="8"/>
      <c r="K733" s="7"/>
      <c r="L733" s="10"/>
      <c r="M733" s="10"/>
      <c r="N733" s="10"/>
      <c r="O733" s="10"/>
      <c r="P733" s="10"/>
    </row>
    <row r="734" spans="1:16" s="16" customFormat="1" x14ac:dyDescent="0.2">
      <c r="A734" s="7"/>
      <c r="B734" s="7"/>
      <c r="C734" s="7"/>
      <c r="D734" s="7"/>
      <c r="E734" s="9"/>
      <c r="F734" s="40"/>
      <c r="G734" s="11"/>
      <c r="H734" s="11"/>
      <c r="I734" s="7"/>
      <c r="J734" s="8"/>
      <c r="K734" s="7"/>
      <c r="L734" s="10"/>
      <c r="M734" s="10"/>
      <c r="N734" s="10"/>
      <c r="O734" s="10"/>
      <c r="P734" s="10"/>
    </row>
    <row r="735" spans="1:16" s="16" customFormat="1" x14ac:dyDescent="0.2">
      <c r="A735" s="7"/>
      <c r="B735" s="7"/>
      <c r="C735" s="7"/>
      <c r="D735" s="7"/>
      <c r="E735" s="9"/>
      <c r="F735" s="40"/>
      <c r="G735" s="11"/>
      <c r="H735" s="11"/>
      <c r="I735" s="7"/>
      <c r="J735" s="8"/>
      <c r="K735" s="7"/>
      <c r="L735" s="10"/>
      <c r="M735" s="10"/>
      <c r="N735" s="10"/>
      <c r="O735" s="10"/>
      <c r="P735" s="10"/>
    </row>
    <row r="736" spans="1:16" s="16" customFormat="1" x14ac:dyDescent="0.2">
      <c r="A736" s="7"/>
      <c r="B736" s="7"/>
      <c r="C736" s="7"/>
      <c r="D736" s="7"/>
      <c r="E736" s="9"/>
      <c r="F736" s="40"/>
      <c r="G736" s="11"/>
      <c r="H736" s="11"/>
      <c r="I736" s="7"/>
      <c r="J736" s="8"/>
      <c r="K736" s="7"/>
      <c r="L736" s="10"/>
      <c r="M736" s="10"/>
      <c r="N736" s="10"/>
      <c r="O736" s="10"/>
      <c r="P736" s="10"/>
    </row>
    <row r="737" spans="1:16" s="16" customFormat="1" x14ac:dyDescent="0.2">
      <c r="A737" s="7"/>
      <c r="B737" s="7"/>
      <c r="C737" s="7"/>
      <c r="D737" s="7"/>
      <c r="E737" s="9"/>
      <c r="F737" s="40"/>
      <c r="G737" s="11"/>
      <c r="H737" s="11"/>
      <c r="I737" s="7"/>
      <c r="J737" s="8"/>
      <c r="K737" s="7"/>
      <c r="L737" s="10"/>
      <c r="M737" s="10"/>
      <c r="N737" s="10"/>
      <c r="O737" s="10"/>
      <c r="P737" s="10"/>
    </row>
    <row r="738" spans="1:16" s="16" customFormat="1" x14ac:dyDescent="0.2">
      <c r="A738" s="7"/>
      <c r="B738" s="7"/>
      <c r="C738" s="7"/>
      <c r="D738" s="7"/>
      <c r="E738" s="9"/>
      <c r="F738" s="40"/>
      <c r="G738" s="11"/>
      <c r="H738" s="11"/>
      <c r="I738" s="7"/>
      <c r="J738" s="8"/>
      <c r="K738" s="7"/>
      <c r="L738" s="10"/>
      <c r="M738" s="10"/>
      <c r="N738" s="10"/>
      <c r="O738" s="10"/>
      <c r="P738" s="10"/>
    </row>
    <row r="739" spans="1:16" s="16" customFormat="1" x14ac:dyDescent="0.2">
      <c r="A739" s="7"/>
      <c r="B739" s="7"/>
      <c r="C739" s="7"/>
      <c r="D739" s="7"/>
      <c r="E739" s="9"/>
      <c r="F739" s="40"/>
      <c r="G739" s="11"/>
      <c r="H739" s="11"/>
      <c r="I739" s="7"/>
      <c r="J739" s="8"/>
      <c r="K739" s="7"/>
      <c r="L739" s="10"/>
      <c r="M739" s="10"/>
      <c r="N739" s="10"/>
      <c r="O739" s="10"/>
      <c r="P739" s="10"/>
    </row>
    <row r="740" spans="1:16" s="16" customFormat="1" x14ac:dyDescent="0.2">
      <c r="A740" s="7"/>
      <c r="B740" s="7"/>
      <c r="C740" s="7"/>
      <c r="D740" s="7"/>
      <c r="E740" s="9"/>
      <c r="F740" s="40"/>
      <c r="G740" s="11"/>
      <c r="H740" s="11"/>
      <c r="I740" s="7"/>
      <c r="J740" s="8"/>
      <c r="K740" s="7"/>
      <c r="L740" s="10"/>
      <c r="M740" s="10"/>
      <c r="N740" s="10"/>
      <c r="O740" s="10"/>
      <c r="P740" s="10"/>
    </row>
    <row r="741" spans="1:16" s="16" customFormat="1" x14ac:dyDescent="0.2">
      <c r="A741" s="7"/>
      <c r="B741" s="7"/>
      <c r="C741" s="7"/>
      <c r="D741" s="7"/>
      <c r="E741" s="9"/>
      <c r="F741" s="40"/>
      <c r="G741" s="11"/>
      <c r="H741" s="11"/>
      <c r="I741" s="7"/>
      <c r="J741" s="8"/>
      <c r="K741" s="7"/>
      <c r="L741" s="10"/>
      <c r="M741" s="10"/>
      <c r="N741" s="10"/>
      <c r="O741" s="10"/>
      <c r="P741" s="10"/>
    </row>
    <row r="742" spans="1:16" s="16" customFormat="1" x14ac:dyDescent="0.2">
      <c r="A742" s="7"/>
      <c r="B742" s="7"/>
      <c r="C742" s="7"/>
      <c r="D742" s="7"/>
      <c r="E742" s="9"/>
      <c r="F742" s="40"/>
      <c r="G742" s="11"/>
      <c r="H742" s="11"/>
      <c r="I742" s="7"/>
      <c r="J742" s="8"/>
      <c r="K742" s="7"/>
      <c r="L742" s="10"/>
      <c r="M742" s="10"/>
      <c r="N742" s="10"/>
      <c r="O742" s="10"/>
      <c r="P742" s="10"/>
    </row>
    <row r="743" spans="1:16" s="16" customFormat="1" x14ac:dyDescent="0.2">
      <c r="A743" s="7"/>
      <c r="B743" s="7"/>
      <c r="C743" s="7"/>
      <c r="D743" s="7"/>
      <c r="E743" s="9"/>
      <c r="F743" s="40"/>
      <c r="G743" s="11"/>
      <c r="H743" s="11"/>
      <c r="I743" s="7"/>
      <c r="J743" s="8"/>
      <c r="K743" s="7"/>
      <c r="L743" s="10"/>
      <c r="M743" s="10"/>
      <c r="N743" s="10"/>
      <c r="O743" s="10"/>
      <c r="P743" s="10"/>
    </row>
    <row r="744" spans="1:16" s="16" customFormat="1" x14ac:dyDescent="0.2">
      <c r="A744" s="7"/>
      <c r="B744" s="7"/>
      <c r="C744" s="7"/>
      <c r="D744" s="7"/>
      <c r="E744" s="9"/>
      <c r="F744" s="40"/>
      <c r="G744" s="11"/>
      <c r="H744" s="11"/>
      <c r="I744" s="7"/>
      <c r="J744" s="8"/>
      <c r="K744" s="7"/>
      <c r="L744" s="10"/>
      <c r="M744" s="10"/>
      <c r="N744" s="10"/>
      <c r="O744" s="10"/>
      <c r="P744" s="10"/>
    </row>
    <row r="745" spans="1:16" s="16" customFormat="1" x14ac:dyDescent="0.2">
      <c r="A745" s="7"/>
      <c r="B745" s="7"/>
      <c r="C745" s="7"/>
      <c r="D745" s="7"/>
      <c r="E745" s="9"/>
      <c r="F745" s="40"/>
      <c r="G745" s="11"/>
      <c r="H745" s="11"/>
      <c r="I745" s="7"/>
      <c r="J745" s="8"/>
      <c r="K745" s="7"/>
      <c r="L745" s="10"/>
      <c r="M745" s="10"/>
      <c r="N745" s="10"/>
      <c r="O745" s="10"/>
      <c r="P745" s="10"/>
    </row>
    <row r="746" spans="1:16" s="16" customFormat="1" x14ac:dyDescent="0.2">
      <c r="A746" s="7"/>
      <c r="B746" s="7"/>
      <c r="C746" s="7"/>
      <c r="D746" s="7"/>
      <c r="E746" s="9"/>
      <c r="F746" s="40"/>
      <c r="G746" s="11"/>
      <c r="H746" s="11"/>
      <c r="I746" s="7"/>
      <c r="J746" s="8"/>
      <c r="K746" s="7"/>
      <c r="L746" s="10"/>
      <c r="M746" s="10"/>
      <c r="N746" s="10"/>
      <c r="O746" s="10"/>
      <c r="P746" s="10"/>
    </row>
    <row r="747" spans="1:16" s="16" customFormat="1" x14ac:dyDescent="0.2">
      <c r="A747" s="7"/>
      <c r="B747" s="7"/>
      <c r="C747" s="7"/>
      <c r="D747" s="7"/>
      <c r="E747" s="9"/>
      <c r="F747" s="40"/>
      <c r="G747" s="11"/>
      <c r="H747" s="11"/>
      <c r="I747" s="7"/>
      <c r="J747" s="8"/>
      <c r="K747" s="7"/>
      <c r="L747" s="10"/>
      <c r="M747" s="10"/>
      <c r="N747" s="10"/>
      <c r="O747" s="10"/>
      <c r="P747" s="10"/>
    </row>
    <row r="748" spans="1:16" s="16" customFormat="1" x14ac:dyDescent="0.2">
      <c r="A748" s="7"/>
      <c r="B748" s="7"/>
      <c r="C748" s="7"/>
      <c r="D748" s="7"/>
      <c r="E748" s="9"/>
      <c r="F748" s="40"/>
      <c r="G748" s="11"/>
      <c r="H748" s="11"/>
      <c r="I748" s="7"/>
      <c r="J748" s="8"/>
      <c r="K748" s="7"/>
      <c r="L748" s="10"/>
      <c r="M748" s="10"/>
      <c r="N748" s="10"/>
      <c r="O748" s="10"/>
      <c r="P748" s="10"/>
    </row>
    <row r="749" spans="1:16" s="16" customFormat="1" x14ac:dyDescent="0.2">
      <c r="A749" s="7"/>
      <c r="B749" s="7"/>
      <c r="C749" s="7"/>
      <c r="D749" s="7"/>
      <c r="E749" s="9"/>
      <c r="F749" s="40"/>
      <c r="G749" s="11"/>
      <c r="H749" s="11"/>
      <c r="I749" s="7"/>
      <c r="J749" s="8"/>
      <c r="K749" s="7"/>
      <c r="L749" s="10"/>
      <c r="M749" s="10"/>
      <c r="N749" s="10"/>
      <c r="O749" s="10"/>
      <c r="P749" s="10"/>
    </row>
    <row r="750" spans="1:16" s="16" customFormat="1" x14ac:dyDescent="0.2">
      <c r="A750" s="7"/>
      <c r="B750" s="7"/>
      <c r="C750" s="7"/>
      <c r="D750" s="7"/>
      <c r="E750" s="9"/>
      <c r="F750" s="40"/>
      <c r="G750" s="11"/>
      <c r="H750" s="11"/>
      <c r="I750" s="7"/>
      <c r="J750" s="8"/>
      <c r="K750" s="7"/>
      <c r="L750" s="10"/>
      <c r="M750" s="10"/>
      <c r="N750" s="10"/>
      <c r="O750" s="10"/>
      <c r="P750" s="10"/>
    </row>
    <row r="751" spans="1:16" s="16" customFormat="1" x14ac:dyDescent="0.2">
      <c r="A751" s="7"/>
      <c r="B751" s="7"/>
      <c r="C751" s="7"/>
      <c r="D751" s="7"/>
      <c r="E751" s="9"/>
      <c r="F751" s="40"/>
      <c r="G751" s="11"/>
      <c r="H751" s="11"/>
      <c r="I751" s="7"/>
      <c r="J751" s="8"/>
      <c r="K751" s="7"/>
      <c r="L751" s="10"/>
      <c r="M751" s="10"/>
      <c r="N751" s="10"/>
      <c r="O751" s="10"/>
      <c r="P751" s="10"/>
    </row>
    <row r="752" spans="1:16" s="16" customFormat="1" x14ac:dyDescent="0.2">
      <c r="A752" s="7"/>
      <c r="B752" s="7"/>
      <c r="C752" s="7"/>
      <c r="D752" s="7"/>
      <c r="E752" s="9"/>
      <c r="F752" s="40"/>
      <c r="G752" s="11"/>
      <c r="H752" s="11"/>
      <c r="I752" s="7"/>
      <c r="J752" s="8"/>
      <c r="K752" s="7"/>
      <c r="L752" s="10"/>
      <c r="M752" s="10"/>
      <c r="N752" s="10"/>
      <c r="O752" s="10"/>
      <c r="P752" s="10"/>
    </row>
    <row r="753" spans="1:16" s="16" customFormat="1" x14ac:dyDescent="0.2">
      <c r="A753" s="7"/>
      <c r="B753" s="7"/>
      <c r="C753" s="7"/>
      <c r="D753" s="7"/>
      <c r="E753" s="9"/>
      <c r="F753" s="40"/>
      <c r="G753" s="11"/>
      <c r="H753" s="11"/>
      <c r="I753" s="7"/>
      <c r="J753" s="8"/>
      <c r="K753" s="7"/>
      <c r="L753" s="10"/>
      <c r="M753" s="10"/>
      <c r="N753" s="10"/>
      <c r="O753" s="10"/>
      <c r="P753" s="10"/>
    </row>
    <row r="754" spans="1:16" s="16" customFormat="1" x14ac:dyDescent="0.2">
      <c r="A754" s="7"/>
      <c r="B754" s="7"/>
      <c r="C754" s="7"/>
      <c r="D754" s="7"/>
      <c r="E754" s="9"/>
      <c r="F754" s="40"/>
      <c r="G754" s="11"/>
      <c r="H754" s="11"/>
      <c r="I754" s="7"/>
      <c r="J754" s="8"/>
      <c r="K754" s="7"/>
      <c r="L754" s="10"/>
      <c r="M754" s="10"/>
      <c r="N754" s="10"/>
      <c r="O754" s="10"/>
      <c r="P754" s="10"/>
    </row>
    <row r="755" spans="1:16" s="16" customFormat="1" x14ac:dyDescent="0.2">
      <c r="A755" s="7"/>
      <c r="B755" s="7"/>
      <c r="C755" s="7"/>
      <c r="D755" s="7"/>
      <c r="E755" s="9"/>
      <c r="F755" s="40"/>
      <c r="G755" s="11"/>
      <c r="H755" s="11"/>
      <c r="I755" s="7"/>
      <c r="J755" s="8"/>
      <c r="K755" s="7"/>
      <c r="L755" s="10"/>
      <c r="M755" s="10"/>
      <c r="N755" s="10"/>
      <c r="O755" s="10"/>
      <c r="P755" s="10"/>
    </row>
    <row r="756" spans="1:16" s="16" customFormat="1" x14ac:dyDescent="0.2">
      <c r="A756" s="7"/>
      <c r="B756" s="7"/>
      <c r="C756" s="7"/>
      <c r="D756" s="7"/>
      <c r="E756" s="9"/>
      <c r="F756" s="40"/>
      <c r="G756" s="11"/>
      <c r="H756" s="11"/>
      <c r="I756" s="7"/>
      <c r="J756" s="8"/>
      <c r="K756" s="7"/>
      <c r="L756" s="10"/>
      <c r="M756" s="10"/>
      <c r="N756" s="10"/>
      <c r="O756" s="10"/>
      <c r="P756" s="10"/>
    </row>
    <row r="757" spans="1:16" s="16" customFormat="1" x14ac:dyDescent="0.2">
      <c r="A757" s="7"/>
      <c r="B757" s="7"/>
      <c r="C757" s="7"/>
      <c r="D757" s="7"/>
      <c r="E757" s="9"/>
      <c r="F757" s="40"/>
      <c r="G757" s="11"/>
      <c r="H757" s="11"/>
      <c r="I757" s="7"/>
      <c r="J757" s="8"/>
      <c r="K757" s="7"/>
      <c r="L757" s="10"/>
      <c r="M757" s="10"/>
      <c r="N757" s="10"/>
      <c r="O757" s="10"/>
      <c r="P757" s="10"/>
    </row>
    <row r="758" spans="1:16" s="16" customFormat="1" x14ac:dyDescent="0.2">
      <c r="A758" s="7"/>
      <c r="B758" s="7"/>
      <c r="C758" s="7"/>
      <c r="D758" s="7"/>
      <c r="E758" s="9"/>
      <c r="F758" s="40"/>
      <c r="G758" s="11"/>
      <c r="H758" s="11"/>
      <c r="I758" s="7"/>
      <c r="J758" s="8"/>
      <c r="K758" s="7"/>
      <c r="L758" s="10"/>
      <c r="M758" s="10"/>
      <c r="N758" s="10"/>
      <c r="O758" s="10"/>
      <c r="P758" s="10"/>
    </row>
    <row r="759" spans="1:16" s="16" customFormat="1" x14ac:dyDescent="0.2">
      <c r="A759" s="7"/>
      <c r="B759" s="7"/>
      <c r="C759" s="7"/>
      <c r="D759" s="7"/>
      <c r="E759" s="9"/>
      <c r="F759" s="40"/>
      <c r="G759" s="11"/>
      <c r="H759" s="11"/>
      <c r="I759" s="7"/>
      <c r="J759" s="8"/>
      <c r="K759" s="7"/>
      <c r="L759" s="10"/>
      <c r="M759" s="10"/>
      <c r="N759" s="10"/>
      <c r="O759" s="10"/>
      <c r="P759" s="10"/>
    </row>
    <row r="760" spans="1:16" s="16" customFormat="1" x14ac:dyDescent="0.2">
      <c r="A760" s="7"/>
      <c r="B760" s="7"/>
      <c r="C760" s="7"/>
      <c r="D760" s="7"/>
      <c r="E760" s="9"/>
      <c r="F760" s="40"/>
      <c r="G760" s="11"/>
      <c r="H760" s="11"/>
      <c r="I760" s="7"/>
      <c r="J760" s="8"/>
      <c r="K760" s="7"/>
      <c r="L760" s="10"/>
      <c r="M760" s="10"/>
      <c r="N760" s="10"/>
      <c r="O760" s="10"/>
      <c r="P760" s="10"/>
    </row>
    <row r="761" spans="1:16" s="16" customFormat="1" x14ac:dyDescent="0.2">
      <c r="A761" s="7"/>
      <c r="B761" s="7"/>
      <c r="C761" s="7"/>
      <c r="D761" s="7"/>
      <c r="E761" s="9"/>
      <c r="F761" s="40"/>
      <c r="G761" s="11"/>
      <c r="H761" s="11"/>
      <c r="I761" s="7"/>
      <c r="J761" s="8"/>
      <c r="K761" s="7"/>
      <c r="L761" s="10"/>
      <c r="M761" s="10"/>
      <c r="N761" s="10"/>
      <c r="O761" s="10"/>
      <c r="P761" s="10"/>
    </row>
    <row r="762" spans="1:16" s="16" customFormat="1" x14ac:dyDescent="0.2">
      <c r="A762" s="7"/>
      <c r="B762" s="7"/>
      <c r="C762" s="7"/>
      <c r="D762" s="7"/>
      <c r="E762" s="9"/>
      <c r="F762" s="40"/>
      <c r="G762" s="11"/>
      <c r="H762" s="11"/>
      <c r="I762" s="7"/>
      <c r="J762" s="8"/>
      <c r="K762" s="7"/>
      <c r="L762" s="10"/>
      <c r="M762" s="10"/>
      <c r="N762" s="10"/>
      <c r="O762" s="10"/>
      <c r="P762" s="10"/>
    </row>
    <row r="763" spans="1:16" s="16" customFormat="1" x14ac:dyDescent="0.2">
      <c r="A763" s="7"/>
      <c r="B763" s="7"/>
      <c r="C763" s="7"/>
      <c r="D763" s="7"/>
      <c r="E763" s="9"/>
      <c r="F763" s="40"/>
      <c r="G763" s="11"/>
      <c r="H763" s="11"/>
      <c r="I763" s="7"/>
      <c r="J763" s="8"/>
      <c r="K763" s="7"/>
      <c r="L763" s="10"/>
      <c r="M763" s="10"/>
      <c r="N763" s="10"/>
      <c r="O763" s="10"/>
      <c r="P763" s="10"/>
    </row>
    <row r="764" spans="1:16" s="16" customFormat="1" x14ac:dyDescent="0.2">
      <c r="A764" s="7"/>
      <c r="B764" s="7"/>
      <c r="C764" s="7"/>
      <c r="D764" s="7"/>
      <c r="E764" s="9"/>
      <c r="F764" s="40"/>
      <c r="G764" s="11"/>
      <c r="H764" s="11"/>
      <c r="I764" s="7"/>
      <c r="J764" s="8"/>
      <c r="K764" s="7"/>
      <c r="L764" s="10"/>
      <c r="M764" s="10"/>
      <c r="N764" s="10"/>
      <c r="O764" s="10"/>
      <c r="P764" s="10"/>
    </row>
    <row r="765" spans="1:16" s="16" customFormat="1" x14ac:dyDescent="0.2">
      <c r="A765" s="7"/>
      <c r="B765" s="7"/>
      <c r="C765" s="7"/>
      <c r="D765" s="7"/>
      <c r="E765" s="9"/>
      <c r="F765" s="40"/>
      <c r="G765" s="11"/>
      <c r="H765" s="11"/>
      <c r="I765" s="7"/>
      <c r="J765" s="8"/>
      <c r="K765" s="7"/>
      <c r="L765" s="10"/>
      <c r="M765" s="10"/>
      <c r="N765" s="10"/>
      <c r="O765" s="10"/>
      <c r="P765" s="10"/>
    </row>
    <row r="766" spans="1:16" s="16" customFormat="1" x14ac:dyDescent="0.2">
      <c r="A766" s="7"/>
      <c r="B766" s="7"/>
      <c r="C766" s="7"/>
      <c r="D766" s="7"/>
      <c r="E766" s="9"/>
      <c r="F766" s="40"/>
      <c r="G766" s="11"/>
      <c r="H766" s="11"/>
      <c r="I766" s="7"/>
      <c r="J766" s="8"/>
      <c r="K766" s="7"/>
      <c r="L766" s="10"/>
      <c r="M766" s="10"/>
      <c r="N766" s="10"/>
      <c r="O766" s="10"/>
      <c r="P766" s="10"/>
    </row>
    <row r="767" spans="1:16" s="16" customFormat="1" x14ac:dyDescent="0.2">
      <c r="A767" s="7"/>
      <c r="B767" s="7"/>
      <c r="C767" s="7"/>
      <c r="D767" s="7"/>
      <c r="E767" s="9"/>
      <c r="F767" s="40"/>
      <c r="G767" s="11"/>
      <c r="H767" s="11"/>
      <c r="I767" s="7"/>
      <c r="J767" s="8"/>
      <c r="K767" s="7"/>
      <c r="L767" s="10"/>
      <c r="M767" s="10"/>
      <c r="N767" s="10"/>
      <c r="O767" s="10"/>
      <c r="P767" s="10"/>
    </row>
    <row r="768" spans="1:16" s="16" customFormat="1" x14ac:dyDescent="0.2">
      <c r="A768" s="7"/>
      <c r="B768" s="7"/>
      <c r="C768" s="7"/>
      <c r="D768" s="7"/>
      <c r="E768" s="9"/>
      <c r="F768" s="40"/>
      <c r="G768" s="11"/>
      <c r="H768" s="11"/>
      <c r="I768" s="7"/>
      <c r="J768" s="8"/>
      <c r="K768" s="7"/>
      <c r="L768" s="10"/>
      <c r="M768" s="10"/>
      <c r="N768" s="10"/>
      <c r="O768" s="10"/>
      <c r="P768" s="10"/>
    </row>
    <row r="769" spans="1:16" s="16" customFormat="1" x14ac:dyDescent="0.2">
      <c r="A769" s="7"/>
      <c r="B769" s="7"/>
      <c r="C769" s="7"/>
      <c r="D769" s="7"/>
      <c r="E769" s="9"/>
      <c r="F769" s="40"/>
      <c r="G769" s="11"/>
      <c r="H769" s="11"/>
      <c r="I769" s="7"/>
      <c r="J769" s="8"/>
      <c r="K769" s="7"/>
      <c r="L769" s="10"/>
      <c r="M769" s="10"/>
      <c r="N769" s="10"/>
      <c r="O769" s="10"/>
      <c r="P769" s="10"/>
    </row>
    <row r="770" spans="1:16" s="16" customFormat="1" x14ac:dyDescent="0.2">
      <c r="A770" s="7"/>
      <c r="B770" s="7"/>
      <c r="C770" s="7"/>
      <c r="D770" s="7"/>
      <c r="E770" s="9"/>
      <c r="F770" s="40"/>
      <c r="G770" s="11"/>
      <c r="H770" s="11"/>
      <c r="I770" s="7"/>
      <c r="J770" s="8"/>
      <c r="K770" s="7"/>
      <c r="L770" s="10"/>
      <c r="M770" s="10"/>
      <c r="N770" s="10"/>
      <c r="O770" s="10"/>
      <c r="P770" s="10"/>
    </row>
    <row r="771" spans="1:16" s="16" customFormat="1" x14ac:dyDescent="0.2">
      <c r="A771" s="7"/>
      <c r="B771" s="7"/>
      <c r="C771" s="7"/>
      <c r="D771" s="7"/>
      <c r="E771" s="9"/>
      <c r="F771" s="40"/>
      <c r="G771" s="11"/>
      <c r="H771" s="11"/>
      <c r="I771" s="7"/>
      <c r="J771" s="8"/>
      <c r="K771" s="7"/>
      <c r="L771" s="10"/>
      <c r="M771" s="10"/>
      <c r="N771" s="10"/>
      <c r="O771" s="10"/>
      <c r="P771" s="10"/>
    </row>
    <row r="772" spans="1:16" s="16" customFormat="1" x14ac:dyDescent="0.2">
      <c r="A772" s="7"/>
      <c r="B772" s="7"/>
      <c r="C772" s="7"/>
      <c r="D772" s="7"/>
      <c r="E772" s="9"/>
      <c r="F772" s="40"/>
      <c r="G772" s="11"/>
      <c r="H772" s="11"/>
      <c r="I772" s="7"/>
      <c r="J772" s="8"/>
      <c r="K772" s="7"/>
      <c r="L772" s="10"/>
      <c r="M772" s="10"/>
      <c r="N772" s="10"/>
      <c r="O772" s="10"/>
      <c r="P772" s="10"/>
    </row>
    <row r="773" spans="1:16" s="16" customFormat="1" x14ac:dyDescent="0.2">
      <c r="A773" s="7"/>
      <c r="B773" s="7"/>
      <c r="C773" s="7"/>
      <c r="D773" s="7"/>
      <c r="E773" s="9"/>
      <c r="F773" s="40"/>
      <c r="G773" s="11"/>
      <c r="H773" s="11"/>
      <c r="I773" s="7"/>
      <c r="J773" s="8"/>
      <c r="K773" s="7"/>
      <c r="L773" s="10"/>
      <c r="M773" s="10"/>
      <c r="N773" s="10"/>
      <c r="O773" s="10"/>
      <c r="P773" s="10"/>
    </row>
    <row r="774" spans="1:16" s="16" customFormat="1" x14ac:dyDescent="0.2">
      <c r="A774" s="7"/>
      <c r="B774" s="7"/>
      <c r="C774" s="7"/>
      <c r="D774" s="7"/>
      <c r="E774" s="9"/>
      <c r="F774" s="40"/>
      <c r="G774" s="11"/>
      <c r="H774" s="11"/>
      <c r="I774" s="7"/>
      <c r="J774" s="8"/>
      <c r="K774" s="7"/>
      <c r="L774" s="10"/>
      <c r="M774" s="10"/>
      <c r="N774" s="10"/>
      <c r="O774" s="10"/>
      <c r="P774" s="10"/>
    </row>
    <row r="775" spans="1:16" s="16" customFormat="1" x14ac:dyDescent="0.2">
      <c r="A775" s="7"/>
      <c r="B775" s="7"/>
      <c r="C775" s="7"/>
      <c r="D775" s="7"/>
      <c r="E775" s="9"/>
      <c r="F775" s="40"/>
      <c r="G775" s="11"/>
      <c r="H775" s="11"/>
      <c r="I775" s="7"/>
      <c r="J775" s="8"/>
      <c r="K775" s="7"/>
      <c r="L775" s="10"/>
      <c r="M775" s="10"/>
      <c r="N775" s="10"/>
      <c r="O775" s="10"/>
      <c r="P775" s="10"/>
    </row>
    <row r="776" spans="1:16" s="16" customFormat="1" x14ac:dyDescent="0.2">
      <c r="A776" s="7"/>
      <c r="B776" s="7"/>
      <c r="C776" s="7"/>
      <c r="D776" s="7"/>
      <c r="E776" s="9"/>
      <c r="F776" s="40"/>
      <c r="G776" s="11"/>
      <c r="H776" s="11"/>
      <c r="I776" s="7"/>
      <c r="J776" s="8"/>
      <c r="K776" s="7"/>
      <c r="L776" s="10"/>
      <c r="M776" s="10"/>
      <c r="N776" s="10"/>
      <c r="O776" s="10"/>
      <c r="P776" s="10"/>
    </row>
    <row r="777" spans="1:16" s="16" customFormat="1" x14ac:dyDescent="0.2">
      <c r="A777" s="7"/>
      <c r="B777" s="7"/>
      <c r="C777" s="7"/>
      <c r="D777" s="7"/>
      <c r="E777" s="9"/>
      <c r="F777" s="40"/>
      <c r="G777" s="11"/>
      <c r="H777" s="11"/>
      <c r="I777" s="7"/>
      <c r="J777" s="8"/>
      <c r="K777" s="7"/>
      <c r="L777" s="10"/>
      <c r="M777" s="10"/>
      <c r="N777" s="10"/>
      <c r="O777" s="10"/>
      <c r="P777" s="10"/>
    </row>
    <row r="778" spans="1:16" s="16" customFormat="1" x14ac:dyDescent="0.2">
      <c r="A778" s="7"/>
      <c r="B778" s="7"/>
      <c r="C778" s="7"/>
      <c r="D778" s="7"/>
      <c r="E778" s="9"/>
      <c r="F778" s="40"/>
      <c r="G778" s="11"/>
      <c r="H778" s="11"/>
      <c r="I778" s="7"/>
      <c r="J778" s="8"/>
      <c r="K778" s="7"/>
      <c r="L778" s="10"/>
      <c r="M778" s="10"/>
      <c r="N778" s="10"/>
      <c r="O778" s="10"/>
      <c r="P778" s="10"/>
    </row>
    <row r="779" spans="1:16" s="16" customFormat="1" x14ac:dyDescent="0.2">
      <c r="A779" s="7"/>
      <c r="B779" s="7"/>
      <c r="C779" s="7"/>
      <c r="D779" s="7"/>
      <c r="E779" s="9"/>
      <c r="F779" s="40"/>
      <c r="G779" s="11"/>
      <c r="H779" s="11"/>
      <c r="I779" s="7"/>
      <c r="J779" s="8"/>
      <c r="K779" s="7"/>
      <c r="L779" s="10"/>
      <c r="M779" s="10"/>
      <c r="N779" s="10"/>
      <c r="O779" s="10"/>
      <c r="P779" s="10"/>
    </row>
    <row r="780" spans="1:16" s="16" customFormat="1" x14ac:dyDescent="0.2">
      <c r="A780" s="7"/>
      <c r="B780" s="7"/>
      <c r="C780" s="7"/>
      <c r="D780" s="7"/>
      <c r="E780" s="9"/>
      <c r="F780" s="40"/>
      <c r="G780" s="11"/>
      <c r="H780" s="11"/>
      <c r="I780" s="7"/>
      <c r="J780" s="8"/>
      <c r="K780" s="7"/>
      <c r="L780" s="10"/>
      <c r="M780" s="10"/>
      <c r="N780" s="10"/>
      <c r="O780" s="10"/>
      <c r="P780" s="10"/>
    </row>
    <row r="781" spans="1:16" s="16" customFormat="1" x14ac:dyDescent="0.2">
      <c r="A781" s="7"/>
      <c r="B781" s="7"/>
      <c r="C781" s="7"/>
      <c r="D781" s="7"/>
      <c r="E781" s="9"/>
      <c r="F781" s="40"/>
      <c r="G781" s="11"/>
      <c r="H781" s="11"/>
      <c r="I781" s="7"/>
      <c r="J781" s="8"/>
      <c r="K781" s="7"/>
      <c r="L781" s="10"/>
      <c r="M781" s="10"/>
      <c r="N781" s="10"/>
      <c r="O781" s="10"/>
      <c r="P781" s="10"/>
    </row>
    <row r="782" spans="1:16" s="16" customFormat="1" x14ac:dyDescent="0.2">
      <c r="A782" s="7"/>
      <c r="B782" s="7"/>
      <c r="C782" s="7"/>
      <c r="D782" s="7"/>
      <c r="E782" s="9"/>
      <c r="F782" s="40"/>
      <c r="G782" s="11"/>
      <c r="H782" s="11"/>
      <c r="I782" s="7"/>
      <c r="J782" s="8"/>
      <c r="K782" s="7"/>
      <c r="L782" s="10"/>
      <c r="M782" s="10"/>
      <c r="N782" s="10"/>
      <c r="O782" s="10"/>
      <c r="P782" s="10"/>
    </row>
    <row r="783" spans="1:16" s="16" customFormat="1" x14ac:dyDescent="0.2">
      <c r="A783" s="7"/>
      <c r="B783" s="7"/>
      <c r="C783" s="7"/>
      <c r="D783" s="7"/>
      <c r="E783" s="9"/>
      <c r="F783" s="40"/>
      <c r="G783" s="11"/>
      <c r="H783" s="11"/>
      <c r="I783" s="7"/>
      <c r="J783" s="8"/>
      <c r="K783" s="7"/>
      <c r="L783" s="10"/>
      <c r="M783" s="10"/>
      <c r="N783" s="10"/>
      <c r="O783" s="10"/>
      <c r="P783" s="10"/>
    </row>
    <row r="784" spans="1:16" s="16" customFormat="1" x14ac:dyDescent="0.2">
      <c r="A784" s="7"/>
      <c r="B784" s="7"/>
      <c r="C784" s="7"/>
      <c r="D784" s="7"/>
      <c r="E784" s="9"/>
      <c r="F784" s="40"/>
      <c r="G784" s="11"/>
      <c r="H784" s="11"/>
      <c r="I784" s="7"/>
      <c r="J784" s="8"/>
      <c r="K784" s="7"/>
      <c r="L784" s="10"/>
      <c r="M784" s="10"/>
      <c r="N784" s="10"/>
      <c r="O784" s="10"/>
      <c r="P784" s="10"/>
    </row>
    <row r="785" spans="1:16" s="16" customFormat="1" x14ac:dyDescent="0.2">
      <c r="A785" s="7"/>
      <c r="B785" s="7"/>
      <c r="C785" s="7"/>
      <c r="D785" s="7"/>
      <c r="E785" s="9"/>
      <c r="F785" s="40"/>
      <c r="G785" s="11"/>
      <c r="H785" s="11"/>
      <c r="I785" s="7"/>
      <c r="J785" s="8"/>
      <c r="K785" s="7"/>
      <c r="L785" s="10"/>
      <c r="M785" s="10"/>
      <c r="N785" s="10"/>
      <c r="O785" s="10"/>
      <c r="P785" s="10"/>
    </row>
    <row r="786" spans="1:16" s="16" customFormat="1" x14ac:dyDescent="0.2">
      <c r="A786" s="7"/>
      <c r="B786" s="7"/>
      <c r="C786" s="7"/>
      <c r="D786" s="7"/>
      <c r="E786" s="9"/>
      <c r="F786" s="40"/>
      <c r="G786" s="11"/>
      <c r="H786" s="11"/>
      <c r="I786" s="7"/>
      <c r="J786" s="8"/>
      <c r="K786" s="7"/>
      <c r="L786" s="10"/>
      <c r="M786" s="10"/>
      <c r="N786" s="10"/>
      <c r="O786" s="10"/>
      <c r="P786" s="10"/>
    </row>
    <row r="787" spans="1:16" s="16" customFormat="1" x14ac:dyDescent="0.2">
      <c r="A787" s="7"/>
      <c r="B787" s="7"/>
      <c r="C787" s="7"/>
      <c r="D787" s="7"/>
      <c r="E787" s="9"/>
      <c r="F787" s="40"/>
      <c r="G787" s="11"/>
      <c r="H787" s="11"/>
      <c r="I787" s="7"/>
      <c r="J787" s="8"/>
      <c r="K787" s="7"/>
      <c r="L787" s="10"/>
      <c r="M787" s="10"/>
      <c r="N787" s="10"/>
      <c r="O787" s="10"/>
      <c r="P787" s="10"/>
    </row>
    <row r="788" spans="1:16" s="16" customFormat="1" x14ac:dyDescent="0.2">
      <c r="A788" s="7"/>
      <c r="B788" s="7"/>
      <c r="C788" s="7"/>
      <c r="D788" s="7"/>
      <c r="E788" s="9"/>
      <c r="F788" s="40"/>
      <c r="G788" s="11"/>
      <c r="H788" s="11"/>
      <c r="I788" s="7"/>
      <c r="J788" s="8"/>
      <c r="K788" s="7"/>
      <c r="L788" s="10"/>
      <c r="M788" s="10"/>
      <c r="N788" s="10"/>
      <c r="O788" s="10"/>
      <c r="P788" s="10"/>
    </row>
    <row r="789" spans="1:16" s="16" customFormat="1" x14ac:dyDescent="0.2">
      <c r="A789" s="7"/>
      <c r="B789" s="7"/>
      <c r="C789" s="7"/>
      <c r="D789" s="7"/>
      <c r="E789" s="9"/>
      <c r="F789" s="40"/>
      <c r="G789" s="11"/>
      <c r="H789" s="11"/>
      <c r="I789" s="7"/>
      <c r="J789" s="8"/>
      <c r="K789" s="7"/>
      <c r="L789" s="10"/>
      <c r="M789" s="10"/>
      <c r="N789" s="10"/>
      <c r="O789" s="10"/>
      <c r="P789" s="10"/>
    </row>
    <row r="790" spans="1:16" s="16" customFormat="1" x14ac:dyDescent="0.2">
      <c r="A790" s="7"/>
      <c r="B790" s="7"/>
      <c r="C790" s="7"/>
      <c r="D790" s="7"/>
      <c r="E790" s="9"/>
      <c r="F790" s="40"/>
      <c r="G790" s="11"/>
      <c r="H790" s="11"/>
      <c r="I790" s="7"/>
      <c r="J790" s="8"/>
      <c r="K790" s="7"/>
      <c r="L790" s="10"/>
      <c r="M790" s="10"/>
      <c r="N790" s="10"/>
      <c r="O790" s="10"/>
      <c r="P790" s="10"/>
    </row>
    <row r="791" spans="1:16" s="16" customFormat="1" x14ac:dyDescent="0.2">
      <c r="A791" s="7"/>
      <c r="B791" s="7"/>
      <c r="C791" s="7"/>
      <c r="D791" s="7"/>
      <c r="E791" s="9"/>
      <c r="F791" s="40"/>
      <c r="G791" s="11"/>
      <c r="H791" s="11"/>
      <c r="I791" s="7"/>
      <c r="J791" s="8"/>
      <c r="K791" s="7"/>
      <c r="L791" s="10"/>
      <c r="M791" s="10"/>
      <c r="N791" s="10"/>
      <c r="O791" s="10"/>
      <c r="P791" s="10"/>
    </row>
    <row r="792" spans="1:16" s="16" customFormat="1" x14ac:dyDescent="0.2">
      <c r="A792" s="7"/>
      <c r="B792" s="7"/>
      <c r="C792" s="7"/>
      <c r="D792" s="7"/>
      <c r="E792" s="9"/>
      <c r="F792" s="40"/>
      <c r="G792" s="11"/>
      <c r="H792" s="11"/>
      <c r="I792" s="7"/>
      <c r="J792" s="8"/>
      <c r="K792" s="7"/>
      <c r="L792" s="10"/>
      <c r="M792" s="10"/>
      <c r="N792" s="10"/>
      <c r="O792" s="10"/>
      <c r="P792" s="10"/>
    </row>
    <row r="793" spans="1:16" s="16" customFormat="1" x14ac:dyDescent="0.2">
      <c r="A793" s="7"/>
      <c r="B793" s="7"/>
      <c r="C793" s="7"/>
      <c r="D793" s="7"/>
      <c r="E793" s="9"/>
      <c r="F793" s="40"/>
      <c r="G793" s="11"/>
      <c r="H793" s="11"/>
      <c r="I793" s="7"/>
      <c r="J793" s="8"/>
      <c r="K793" s="7"/>
      <c r="L793" s="10"/>
      <c r="M793" s="10"/>
      <c r="N793" s="10"/>
      <c r="O793" s="10"/>
      <c r="P793" s="10"/>
    </row>
    <row r="794" spans="1:16" s="16" customFormat="1" x14ac:dyDescent="0.2">
      <c r="A794" s="7"/>
      <c r="B794" s="7"/>
      <c r="C794" s="7"/>
      <c r="D794" s="7"/>
      <c r="E794" s="9"/>
      <c r="F794" s="40"/>
      <c r="G794" s="11"/>
      <c r="H794" s="11"/>
      <c r="I794" s="7"/>
      <c r="J794" s="8"/>
      <c r="K794" s="7"/>
      <c r="L794" s="10"/>
      <c r="M794" s="10"/>
      <c r="N794" s="10"/>
      <c r="O794" s="10"/>
      <c r="P794" s="10"/>
    </row>
    <row r="795" spans="1:16" s="16" customFormat="1" x14ac:dyDescent="0.2">
      <c r="A795" s="7"/>
      <c r="B795" s="7"/>
      <c r="C795" s="7"/>
      <c r="D795" s="7"/>
      <c r="E795" s="9"/>
      <c r="F795" s="40"/>
      <c r="G795" s="11"/>
      <c r="H795" s="11"/>
      <c r="I795" s="7"/>
      <c r="J795" s="8"/>
      <c r="K795" s="7"/>
      <c r="L795" s="10"/>
      <c r="M795" s="10"/>
      <c r="N795" s="10"/>
      <c r="O795" s="10"/>
      <c r="P795" s="10"/>
    </row>
    <row r="796" spans="1:16" s="16" customFormat="1" x14ac:dyDescent="0.2">
      <c r="A796" s="7"/>
      <c r="B796" s="7"/>
      <c r="C796" s="7"/>
      <c r="D796" s="7"/>
      <c r="E796" s="9"/>
      <c r="F796" s="40"/>
      <c r="G796" s="11"/>
      <c r="H796" s="11"/>
      <c r="I796" s="7"/>
      <c r="J796" s="8"/>
      <c r="K796" s="7"/>
      <c r="L796" s="10"/>
      <c r="M796" s="10"/>
      <c r="N796" s="10"/>
      <c r="O796" s="10"/>
      <c r="P796" s="10"/>
    </row>
    <row r="797" spans="1:16" s="16" customFormat="1" x14ac:dyDescent="0.2">
      <c r="A797" s="7"/>
      <c r="B797" s="7"/>
      <c r="C797" s="7"/>
      <c r="D797" s="7"/>
      <c r="E797" s="9"/>
      <c r="F797" s="40"/>
      <c r="G797" s="11"/>
      <c r="H797" s="11"/>
      <c r="I797" s="7"/>
      <c r="J797" s="8"/>
      <c r="K797" s="7"/>
      <c r="L797" s="10"/>
      <c r="M797" s="10"/>
      <c r="N797" s="10"/>
      <c r="O797" s="10"/>
      <c r="P797" s="10"/>
    </row>
    <row r="798" spans="1:16" s="16" customFormat="1" x14ac:dyDescent="0.2">
      <c r="A798" s="7"/>
      <c r="B798" s="7"/>
      <c r="C798" s="7"/>
      <c r="D798" s="7"/>
      <c r="E798" s="9"/>
      <c r="F798" s="40"/>
      <c r="G798" s="11"/>
      <c r="H798" s="11"/>
      <c r="I798" s="7"/>
      <c r="J798" s="8"/>
      <c r="K798" s="7"/>
      <c r="L798" s="10"/>
      <c r="M798" s="10"/>
      <c r="N798" s="10"/>
      <c r="O798" s="10"/>
      <c r="P798" s="10"/>
    </row>
    <row r="799" spans="1:16" s="16" customFormat="1" x14ac:dyDescent="0.2">
      <c r="A799" s="7"/>
      <c r="B799" s="7"/>
      <c r="C799" s="7"/>
      <c r="D799" s="7"/>
      <c r="E799" s="9"/>
      <c r="F799" s="40"/>
      <c r="G799" s="11"/>
      <c r="H799" s="11"/>
      <c r="I799" s="7"/>
      <c r="J799" s="8"/>
      <c r="K799" s="7"/>
      <c r="L799" s="10"/>
      <c r="M799" s="10"/>
      <c r="N799" s="10"/>
      <c r="O799" s="10"/>
      <c r="P799" s="10"/>
    </row>
    <row r="800" spans="1:16" s="16" customFormat="1" x14ac:dyDescent="0.2">
      <c r="A800" s="7"/>
      <c r="B800" s="7"/>
      <c r="C800" s="7"/>
      <c r="D800" s="7"/>
      <c r="E800" s="9"/>
      <c r="F800" s="40"/>
      <c r="G800" s="11"/>
      <c r="H800" s="11"/>
      <c r="I800" s="7"/>
      <c r="J800" s="8"/>
      <c r="K800" s="7"/>
      <c r="L800" s="10"/>
      <c r="M800" s="10"/>
      <c r="N800" s="10"/>
      <c r="O800" s="10"/>
      <c r="P800" s="10"/>
    </row>
    <row r="801" spans="1:16" s="16" customFormat="1" x14ac:dyDescent="0.2">
      <c r="A801" s="7"/>
      <c r="B801" s="7"/>
      <c r="C801" s="7"/>
      <c r="D801" s="7"/>
      <c r="E801" s="9"/>
      <c r="F801" s="40"/>
      <c r="G801" s="11"/>
      <c r="H801" s="11"/>
      <c r="I801" s="7"/>
      <c r="J801" s="8"/>
      <c r="K801" s="7"/>
      <c r="L801" s="10"/>
      <c r="M801" s="10"/>
      <c r="N801" s="10"/>
      <c r="O801" s="10"/>
      <c r="P801" s="10"/>
    </row>
    <row r="802" spans="1:16" s="16" customFormat="1" x14ac:dyDescent="0.2">
      <c r="A802" s="7"/>
      <c r="B802" s="7"/>
      <c r="C802" s="7"/>
      <c r="D802" s="7"/>
      <c r="E802" s="9"/>
      <c r="F802" s="40"/>
      <c r="G802" s="11"/>
      <c r="H802" s="11"/>
      <c r="I802" s="7"/>
      <c r="J802" s="8"/>
      <c r="K802" s="7"/>
      <c r="L802" s="10"/>
      <c r="M802" s="10"/>
      <c r="N802" s="10"/>
      <c r="O802" s="10"/>
      <c r="P802" s="10"/>
    </row>
    <row r="803" spans="1:16" s="16" customFormat="1" x14ac:dyDescent="0.2">
      <c r="A803" s="7"/>
      <c r="B803" s="7"/>
      <c r="C803" s="7"/>
      <c r="D803" s="7"/>
      <c r="E803" s="9"/>
      <c r="F803" s="40"/>
      <c r="G803" s="11"/>
      <c r="H803" s="11"/>
      <c r="I803" s="7"/>
      <c r="J803" s="8"/>
      <c r="K803" s="7"/>
      <c r="L803" s="10"/>
      <c r="M803" s="10"/>
      <c r="N803" s="10"/>
      <c r="O803" s="10"/>
      <c r="P803" s="10"/>
    </row>
    <row r="804" spans="1:16" s="16" customFormat="1" x14ac:dyDescent="0.2">
      <c r="A804" s="7"/>
      <c r="B804" s="7"/>
      <c r="C804" s="7"/>
      <c r="D804" s="7"/>
      <c r="E804" s="9"/>
      <c r="F804" s="40"/>
      <c r="G804" s="11"/>
      <c r="H804" s="11"/>
      <c r="I804" s="7"/>
      <c r="J804" s="8"/>
      <c r="K804" s="7"/>
      <c r="L804" s="10"/>
      <c r="M804" s="10"/>
      <c r="N804" s="10"/>
      <c r="O804" s="10"/>
      <c r="P804" s="10"/>
    </row>
    <row r="805" spans="1:16" s="16" customFormat="1" x14ac:dyDescent="0.2">
      <c r="A805" s="7"/>
      <c r="B805" s="7"/>
      <c r="C805" s="7"/>
      <c r="D805" s="7"/>
      <c r="E805" s="9"/>
      <c r="F805" s="40"/>
      <c r="G805" s="11"/>
      <c r="H805" s="11"/>
      <c r="I805" s="7"/>
      <c r="J805" s="8"/>
      <c r="K805" s="7"/>
      <c r="L805" s="10"/>
      <c r="M805" s="10"/>
      <c r="N805" s="10"/>
      <c r="O805" s="10"/>
      <c r="P805" s="10"/>
    </row>
    <row r="806" spans="1:16" s="16" customFormat="1" x14ac:dyDescent="0.2">
      <c r="A806" s="7"/>
      <c r="B806" s="7"/>
      <c r="C806" s="7"/>
      <c r="D806" s="7"/>
      <c r="E806" s="9"/>
      <c r="F806" s="40"/>
      <c r="G806" s="11"/>
      <c r="H806" s="11"/>
      <c r="I806" s="7"/>
      <c r="J806" s="8"/>
      <c r="K806" s="7"/>
      <c r="L806" s="10"/>
      <c r="M806" s="10"/>
      <c r="N806" s="10"/>
      <c r="O806" s="10"/>
      <c r="P806" s="10"/>
    </row>
    <row r="807" spans="1:16" s="16" customFormat="1" x14ac:dyDescent="0.2">
      <c r="A807" s="7"/>
      <c r="B807" s="7"/>
      <c r="C807" s="7"/>
      <c r="D807" s="7"/>
      <c r="E807" s="9"/>
      <c r="F807" s="40"/>
      <c r="G807" s="11"/>
      <c r="H807" s="11"/>
      <c r="I807" s="7"/>
      <c r="J807" s="8"/>
      <c r="K807" s="7"/>
      <c r="L807" s="10"/>
      <c r="M807" s="10"/>
      <c r="N807" s="10"/>
      <c r="O807" s="10"/>
      <c r="P807" s="10"/>
    </row>
    <row r="808" spans="1:16" s="16" customFormat="1" x14ac:dyDescent="0.2">
      <c r="A808" s="7"/>
      <c r="B808" s="7"/>
      <c r="C808" s="7"/>
      <c r="D808" s="7"/>
      <c r="E808" s="9"/>
      <c r="F808" s="40"/>
      <c r="G808" s="11"/>
      <c r="H808" s="11"/>
      <c r="I808" s="7"/>
      <c r="J808" s="8"/>
      <c r="K808" s="7"/>
      <c r="L808" s="10"/>
      <c r="M808" s="10"/>
      <c r="N808" s="10"/>
      <c r="O808" s="10"/>
      <c r="P808" s="10"/>
    </row>
    <row r="809" spans="1:16" s="16" customFormat="1" x14ac:dyDescent="0.2">
      <c r="A809" s="7"/>
      <c r="B809" s="7"/>
      <c r="C809" s="7"/>
      <c r="D809" s="7"/>
      <c r="E809" s="9"/>
      <c r="F809" s="40"/>
      <c r="G809" s="11"/>
      <c r="H809" s="11"/>
      <c r="I809" s="7"/>
      <c r="J809" s="8"/>
      <c r="K809" s="7"/>
      <c r="L809" s="10"/>
      <c r="M809" s="10"/>
      <c r="N809" s="10"/>
      <c r="O809" s="10"/>
      <c r="P809" s="10"/>
    </row>
    <row r="810" spans="1:16" s="16" customFormat="1" x14ac:dyDescent="0.2">
      <c r="A810" s="7"/>
      <c r="B810" s="7"/>
      <c r="C810" s="7"/>
      <c r="D810" s="7"/>
      <c r="E810" s="9"/>
      <c r="F810" s="40"/>
      <c r="G810" s="11"/>
      <c r="H810" s="11"/>
      <c r="I810" s="7"/>
      <c r="J810" s="8"/>
      <c r="K810" s="7"/>
      <c r="L810" s="10"/>
      <c r="M810" s="10"/>
      <c r="N810" s="10"/>
      <c r="O810" s="10"/>
      <c r="P810" s="10"/>
    </row>
    <row r="811" spans="1:16" s="16" customFormat="1" x14ac:dyDescent="0.2">
      <c r="A811" s="7"/>
      <c r="B811" s="7"/>
      <c r="C811" s="7"/>
      <c r="D811" s="7"/>
      <c r="E811" s="9"/>
      <c r="F811" s="40"/>
      <c r="G811" s="11"/>
      <c r="H811" s="11"/>
      <c r="I811" s="7"/>
      <c r="J811" s="8"/>
      <c r="K811" s="7"/>
      <c r="L811" s="10"/>
      <c r="M811" s="10"/>
      <c r="N811" s="10"/>
      <c r="O811" s="10"/>
      <c r="P811" s="10"/>
    </row>
    <row r="812" spans="1:16" s="16" customFormat="1" x14ac:dyDescent="0.2">
      <c r="A812" s="7"/>
      <c r="B812" s="7"/>
      <c r="C812" s="7"/>
      <c r="D812" s="7"/>
      <c r="E812" s="9"/>
      <c r="F812" s="40"/>
      <c r="G812" s="11"/>
      <c r="H812" s="11"/>
      <c r="I812" s="7"/>
      <c r="J812" s="8"/>
      <c r="K812" s="7"/>
      <c r="L812" s="10"/>
      <c r="M812" s="10"/>
      <c r="N812" s="10"/>
      <c r="O812" s="10"/>
      <c r="P812" s="10"/>
    </row>
    <row r="813" spans="1:16" s="16" customFormat="1" x14ac:dyDescent="0.2">
      <c r="A813" s="7"/>
      <c r="B813" s="7"/>
      <c r="C813" s="7"/>
      <c r="D813" s="7"/>
      <c r="E813" s="9"/>
      <c r="F813" s="40"/>
      <c r="G813" s="11"/>
      <c r="H813" s="11"/>
      <c r="I813" s="7"/>
      <c r="J813" s="8"/>
      <c r="K813" s="7"/>
      <c r="L813" s="10"/>
      <c r="M813" s="10"/>
      <c r="N813" s="10"/>
      <c r="O813" s="10"/>
      <c r="P813" s="10"/>
    </row>
    <row r="814" spans="1:16" s="16" customFormat="1" x14ac:dyDescent="0.2">
      <c r="A814" s="7"/>
      <c r="B814" s="7"/>
      <c r="C814" s="7"/>
      <c r="D814" s="7"/>
      <c r="E814" s="9"/>
      <c r="F814" s="40"/>
      <c r="G814" s="11"/>
      <c r="H814" s="11"/>
      <c r="I814" s="7"/>
      <c r="J814" s="8"/>
      <c r="K814" s="7"/>
      <c r="L814" s="10"/>
      <c r="M814" s="10"/>
      <c r="N814" s="10"/>
      <c r="O814" s="10"/>
      <c r="P814" s="10"/>
    </row>
    <row r="815" spans="1:16" s="16" customFormat="1" x14ac:dyDescent="0.2">
      <c r="A815" s="7"/>
      <c r="B815" s="7"/>
      <c r="C815" s="7"/>
      <c r="D815" s="7"/>
      <c r="E815" s="9"/>
      <c r="F815" s="40"/>
      <c r="G815" s="11"/>
      <c r="H815" s="11"/>
      <c r="I815" s="7"/>
      <c r="J815" s="8"/>
      <c r="K815" s="7"/>
      <c r="L815" s="10"/>
      <c r="M815" s="10"/>
      <c r="N815" s="10"/>
      <c r="O815" s="10"/>
      <c r="P815" s="10"/>
    </row>
    <row r="816" spans="1:16" s="16" customFormat="1" x14ac:dyDescent="0.2">
      <c r="A816" s="7"/>
      <c r="B816" s="7"/>
      <c r="C816" s="7"/>
      <c r="D816" s="7"/>
      <c r="E816" s="9"/>
      <c r="F816" s="40"/>
      <c r="G816" s="11"/>
      <c r="H816" s="11"/>
      <c r="I816" s="7"/>
      <c r="J816" s="8"/>
      <c r="K816" s="7"/>
      <c r="L816" s="10"/>
      <c r="M816" s="10"/>
      <c r="N816" s="10"/>
      <c r="O816" s="10"/>
      <c r="P816" s="10"/>
    </row>
    <row r="817" spans="1:16" s="16" customFormat="1" x14ac:dyDescent="0.2">
      <c r="A817" s="7"/>
      <c r="B817" s="7"/>
      <c r="C817" s="7"/>
      <c r="D817" s="7"/>
      <c r="E817" s="9"/>
      <c r="F817" s="40"/>
      <c r="G817" s="11"/>
      <c r="H817" s="11"/>
      <c r="I817" s="7"/>
      <c r="J817" s="8"/>
      <c r="K817" s="7"/>
      <c r="L817" s="10"/>
      <c r="M817" s="10"/>
      <c r="N817" s="10"/>
      <c r="O817" s="10"/>
      <c r="P817" s="10"/>
    </row>
    <row r="818" spans="1:16" s="16" customFormat="1" x14ac:dyDescent="0.2">
      <c r="A818" s="7"/>
      <c r="B818" s="7"/>
      <c r="C818" s="7"/>
      <c r="D818" s="7"/>
      <c r="E818" s="9"/>
      <c r="F818" s="40"/>
      <c r="G818" s="11"/>
      <c r="H818" s="11"/>
      <c r="I818" s="7"/>
      <c r="J818" s="8"/>
      <c r="K818" s="7"/>
      <c r="L818" s="10"/>
      <c r="M818" s="10"/>
      <c r="N818" s="10"/>
      <c r="O818" s="10"/>
      <c r="P818" s="10"/>
    </row>
    <row r="819" spans="1:16" s="16" customFormat="1" x14ac:dyDescent="0.2">
      <c r="A819" s="7"/>
      <c r="B819" s="7"/>
      <c r="C819" s="7"/>
      <c r="D819" s="7"/>
      <c r="E819" s="9"/>
      <c r="F819" s="40"/>
      <c r="G819" s="11"/>
      <c r="H819" s="11"/>
      <c r="I819" s="7"/>
      <c r="J819" s="8"/>
      <c r="K819" s="7"/>
      <c r="L819" s="10"/>
      <c r="M819" s="10"/>
      <c r="N819" s="10"/>
      <c r="O819" s="10"/>
      <c r="P819" s="10"/>
    </row>
    <row r="820" spans="1:16" s="16" customFormat="1" x14ac:dyDescent="0.2">
      <c r="A820" s="7"/>
      <c r="B820" s="7"/>
      <c r="C820" s="7"/>
      <c r="D820" s="7"/>
      <c r="E820" s="9"/>
      <c r="F820" s="40"/>
      <c r="G820" s="11"/>
      <c r="H820" s="11"/>
      <c r="I820" s="7"/>
      <c r="J820" s="8"/>
      <c r="K820" s="7"/>
      <c r="L820" s="10"/>
      <c r="M820" s="10"/>
      <c r="N820" s="10"/>
      <c r="O820" s="10"/>
      <c r="P820" s="10"/>
    </row>
    <row r="821" spans="1:16" s="16" customFormat="1" x14ac:dyDescent="0.2">
      <c r="A821" s="7"/>
      <c r="B821" s="7"/>
      <c r="C821" s="7"/>
      <c r="D821" s="7"/>
      <c r="E821" s="9"/>
      <c r="F821" s="40"/>
      <c r="G821" s="11"/>
      <c r="H821" s="11"/>
      <c r="I821" s="7"/>
      <c r="J821" s="8"/>
      <c r="K821" s="7"/>
      <c r="L821" s="10"/>
      <c r="M821" s="10"/>
      <c r="N821" s="10"/>
      <c r="O821" s="10"/>
      <c r="P821" s="10"/>
    </row>
    <row r="822" spans="1:16" s="16" customFormat="1" x14ac:dyDescent="0.2">
      <c r="A822" s="7"/>
      <c r="B822" s="7"/>
      <c r="C822" s="7"/>
      <c r="D822" s="7"/>
      <c r="E822" s="9"/>
      <c r="F822" s="40"/>
      <c r="G822" s="11"/>
      <c r="H822" s="11"/>
      <c r="I822" s="7"/>
      <c r="J822" s="8"/>
      <c r="K822" s="7"/>
      <c r="L822" s="10"/>
      <c r="M822" s="10"/>
      <c r="N822" s="10"/>
      <c r="O822" s="10"/>
      <c r="P822" s="10"/>
    </row>
    <row r="823" spans="1:16" s="16" customFormat="1" x14ac:dyDescent="0.2">
      <c r="A823" s="7"/>
      <c r="B823" s="7"/>
      <c r="C823" s="7"/>
      <c r="D823" s="7"/>
      <c r="E823" s="9"/>
      <c r="F823" s="40"/>
      <c r="G823" s="11"/>
      <c r="H823" s="11"/>
      <c r="I823" s="7"/>
      <c r="J823" s="8"/>
      <c r="K823" s="7"/>
      <c r="L823" s="10"/>
      <c r="M823" s="10"/>
      <c r="N823" s="10"/>
      <c r="O823" s="10"/>
      <c r="P823" s="10"/>
    </row>
    <row r="824" spans="1:16" s="16" customFormat="1" x14ac:dyDescent="0.2">
      <c r="A824" s="7"/>
      <c r="B824" s="7"/>
      <c r="C824" s="7"/>
      <c r="D824" s="7"/>
      <c r="E824" s="9"/>
      <c r="F824" s="40"/>
      <c r="G824" s="11"/>
      <c r="H824" s="11"/>
      <c r="I824" s="7"/>
      <c r="J824" s="8"/>
      <c r="K824" s="7"/>
      <c r="L824" s="10"/>
      <c r="M824" s="10"/>
      <c r="N824" s="10"/>
      <c r="O824" s="10"/>
      <c r="P824" s="10"/>
    </row>
    <row r="825" spans="1:16" s="16" customFormat="1" x14ac:dyDescent="0.2">
      <c r="A825" s="7"/>
      <c r="B825" s="7"/>
      <c r="C825" s="7"/>
      <c r="D825" s="7"/>
      <c r="E825" s="9"/>
      <c r="F825" s="40"/>
      <c r="G825" s="11"/>
      <c r="H825" s="11"/>
      <c r="I825" s="7"/>
      <c r="J825" s="8"/>
      <c r="K825" s="7"/>
      <c r="L825" s="10"/>
      <c r="M825" s="10"/>
      <c r="N825" s="10"/>
      <c r="O825" s="10"/>
      <c r="P825" s="10"/>
    </row>
    <row r="826" spans="1:16" s="16" customFormat="1" x14ac:dyDescent="0.2">
      <c r="A826" s="7"/>
      <c r="B826" s="7"/>
      <c r="C826" s="7"/>
      <c r="D826" s="7"/>
      <c r="E826" s="9"/>
      <c r="F826" s="40"/>
      <c r="G826" s="11"/>
      <c r="H826" s="11"/>
      <c r="I826" s="7"/>
      <c r="J826" s="8"/>
      <c r="K826" s="7"/>
      <c r="L826" s="10"/>
      <c r="M826" s="10"/>
      <c r="N826" s="10"/>
      <c r="O826" s="10"/>
      <c r="P826" s="10"/>
    </row>
    <row r="827" spans="1:16" s="16" customFormat="1" x14ac:dyDescent="0.2">
      <c r="A827" s="7"/>
      <c r="B827" s="7"/>
      <c r="C827" s="7"/>
      <c r="D827" s="7"/>
      <c r="E827" s="9"/>
      <c r="F827" s="40"/>
      <c r="G827" s="11"/>
      <c r="H827" s="11"/>
      <c r="I827" s="7"/>
      <c r="J827" s="8"/>
      <c r="K827" s="7"/>
      <c r="L827" s="10"/>
      <c r="M827" s="10"/>
      <c r="N827" s="10"/>
      <c r="O827" s="10"/>
      <c r="P827" s="10"/>
    </row>
    <row r="828" spans="1:16" s="16" customFormat="1" x14ac:dyDescent="0.2">
      <c r="A828" s="7"/>
      <c r="B828" s="7"/>
      <c r="C828" s="7"/>
      <c r="D828" s="7"/>
      <c r="E828" s="9"/>
      <c r="F828" s="40"/>
      <c r="G828" s="11"/>
      <c r="H828" s="11"/>
      <c r="I828" s="7"/>
      <c r="J828" s="8"/>
      <c r="K828" s="7"/>
      <c r="L828" s="10"/>
      <c r="M828" s="10"/>
      <c r="N828" s="10"/>
      <c r="O828" s="10"/>
      <c r="P828" s="10"/>
    </row>
    <row r="829" spans="1:16" s="16" customFormat="1" x14ac:dyDescent="0.2">
      <c r="A829" s="7"/>
      <c r="B829" s="7"/>
      <c r="C829" s="7"/>
      <c r="D829" s="7"/>
      <c r="E829" s="9"/>
      <c r="F829" s="40"/>
      <c r="G829" s="11"/>
      <c r="H829" s="11"/>
      <c r="I829" s="7"/>
      <c r="J829" s="8"/>
      <c r="K829" s="7"/>
      <c r="L829" s="10"/>
      <c r="M829" s="10"/>
      <c r="N829" s="10"/>
      <c r="O829" s="10"/>
      <c r="P829" s="10"/>
    </row>
    <row r="830" spans="1:16" s="16" customFormat="1" x14ac:dyDescent="0.2">
      <c r="A830" s="7"/>
      <c r="B830" s="7"/>
      <c r="C830" s="7"/>
      <c r="D830" s="7"/>
      <c r="E830" s="9"/>
      <c r="F830" s="40"/>
      <c r="G830" s="11"/>
      <c r="H830" s="11"/>
      <c r="I830" s="7"/>
      <c r="J830" s="8"/>
      <c r="K830" s="7"/>
      <c r="L830" s="10"/>
      <c r="M830" s="10"/>
      <c r="N830" s="10"/>
      <c r="O830" s="10"/>
      <c r="P830" s="10"/>
    </row>
    <row r="831" spans="1:16" s="16" customFormat="1" x14ac:dyDescent="0.2">
      <c r="A831" s="7"/>
      <c r="B831" s="7"/>
      <c r="C831" s="7"/>
      <c r="D831" s="7"/>
      <c r="E831" s="9"/>
      <c r="F831" s="40"/>
      <c r="G831" s="11"/>
      <c r="H831" s="11"/>
      <c r="I831" s="7"/>
      <c r="J831" s="8"/>
      <c r="K831" s="7"/>
      <c r="L831" s="10"/>
      <c r="M831" s="10"/>
      <c r="N831" s="10"/>
      <c r="O831" s="10"/>
      <c r="P831" s="10"/>
    </row>
    <row r="832" spans="1:16" s="16" customFormat="1" x14ac:dyDescent="0.2">
      <c r="A832" s="7"/>
      <c r="B832" s="7"/>
      <c r="C832" s="7"/>
      <c r="D832" s="7"/>
      <c r="E832" s="9"/>
      <c r="F832" s="40"/>
      <c r="G832" s="11"/>
      <c r="H832" s="11"/>
      <c r="I832" s="7"/>
      <c r="J832" s="8"/>
      <c r="K832" s="7"/>
      <c r="L832" s="10"/>
      <c r="M832" s="10"/>
      <c r="N832" s="10"/>
      <c r="O832" s="10"/>
      <c r="P832" s="10"/>
    </row>
    <row r="833" spans="1:16" s="16" customFormat="1" x14ac:dyDescent="0.2">
      <c r="A833" s="7"/>
      <c r="B833" s="7"/>
      <c r="C833" s="7"/>
      <c r="D833" s="7"/>
      <c r="E833" s="9"/>
      <c r="F833" s="40"/>
      <c r="G833" s="11"/>
      <c r="H833" s="11"/>
      <c r="I833" s="7"/>
      <c r="J833" s="8"/>
      <c r="K833" s="7"/>
      <c r="L833" s="10"/>
      <c r="M833" s="10"/>
      <c r="N833" s="10"/>
      <c r="O833" s="10"/>
      <c r="P833" s="10"/>
    </row>
    <row r="834" spans="1:16" s="16" customFormat="1" x14ac:dyDescent="0.2">
      <c r="A834" s="7"/>
      <c r="B834" s="7"/>
      <c r="C834" s="7"/>
      <c r="D834" s="7"/>
      <c r="E834" s="9"/>
      <c r="F834" s="40"/>
      <c r="G834" s="11"/>
      <c r="H834" s="11"/>
      <c r="I834" s="7"/>
      <c r="J834" s="8"/>
      <c r="K834" s="7"/>
      <c r="L834" s="10"/>
      <c r="M834" s="10"/>
      <c r="N834" s="10"/>
      <c r="O834" s="10"/>
      <c r="P834" s="10"/>
    </row>
    <row r="835" spans="1:16" s="16" customFormat="1" x14ac:dyDescent="0.2">
      <c r="A835" s="7"/>
      <c r="B835" s="7"/>
      <c r="C835" s="7"/>
      <c r="D835" s="7"/>
      <c r="E835" s="9"/>
      <c r="F835" s="40"/>
      <c r="G835" s="11"/>
      <c r="H835" s="11"/>
      <c r="I835" s="7"/>
      <c r="J835" s="8"/>
      <c r="K835" s="7"/>
      <c r="L835" s="10"/>
      <c r="M835" s="10"/>
      <c r="N835" s="10"/>
      <c r="O835" s="10"/>
      <c r="P835" s="10"/>
    </row>
    <row r="836" spans="1:16" s="16" customFormat="1" x14ac:dyDescent="0.2">
      <c r="A836" s="7"/>
      <c r="B836" s="7"/>
      <c r="C836" s="7"/>
      <c r="D836" s="7"/>
      <c r="E836" s="9"/>
      <c r="F836" s="40"/>
      <c r="G836" s="11"/>
      <c r="H836" s="11"/>
      <c r="I836" s="7"/>
      <c r="J836" s="8"/>
      <c r="K836" s="7"/>
      <c r="L836" s="10"/>
      <c r="M836" s="10"/>
      <c r="N836" s="10"/>
      <c r="O836" s="10"/>
      <c r="P836" s="10"/>
    </row>
    <row r="837" spans="1:16" s="16" customFormat="1" x14ac:dyDescent="0.2">
      <c r="A837" s="7"/>
      <c r="B837" s="7"/>
      <c r="C837" s="7"/>
      <c r="D837" s="7"/>
      <c r="E837" s="9"/>
      <c r="F837" s="40"/>
      <c r="G837" s="11"/>
      <c r="H837" s="11"/>
      <c r="I837" s="7"/>
      <c r="J837" s="8"/>
      <c r="K837" s="7"/>
      <c r="L837" s="10"/>
      <c r="M837" s="10"/>
      <c r="N837" s="10"/>
      <c r="O837" s="10"/>
      <c r="P837" s="10"/>
    </row>
    <row r="838" spans="1:16" s="16" customFormat="1" x14ac:dyDescent="0.2">
      <c r="A838" s="7"/>
      <c r="B838" s="7"/>
      <c r="C838" s="7"/>
      <c r="D838" s="7"/>
      <c r="E838" s="9"/>
      <c r="F838" s="40"/>
      <c r="G838" s="11"/>
      <c r="H838" s="11"/>
      <c r="I838" s="7"/>
      <c r="J838" s="8"/>
      <c r="K838" s="7"/>
      <c r="L838" s="10"/>
      <c r="M838" s="10"/>
      <c r="N838" s="10"/>
      <c r="O838" s="10"/>
      <c r="P838" s="10"/>
    </row>
    <row r="839" spans="1:16" s="16" customFormat="1" x14ac:dyDescent="0.2">
      <c r="A839" s="7"/>
      <c r="B839" s="7"/>
      <c r="C839" s="7"/>
      <c r="D839" s="7"/>
      <c r="E839" s="9"/>
      <c r="F839" s="40"/>
      <c r="G839" s="11"/>
      <c r="H839" s="11"/>
      <c r="I839" s="7"/>
      <c r="J839" s="8"/>
      <c r="K839" s="7"/>
      <c r="L839" s="10"/>
      <c r="M839" s="10"/>
      <c r="N839" s="10"/>
      <c r="O839" s="10"/>
      <c r="P839" s="10"/>
    </row>
    <row r="840" spans="1:16" s="16" customFormat="1" x14ac:dyDescent="0.2">
      <c r="A840" s="7"/>
      <c r="B840" s="7"/>
      <c r="C840" s="7"/>
      <c r="D840" s="7"/>
      <c r="E840" s="9"/>
      <c r="F840" s="40"/>
      <c r="G840" s="11"/>
      <c r="H840" s="11"/>
      <c r="I840" s="7"/>
      <c r="J840" s="8"/>
      <c r="K840" s="7"/>
      <c r="L840" s="10"/>
      <c r="M840" s="10"/>
      <c r="N840" s="10"/>
      <c r="O840" s="10"/>
      <c r="P840" s="10"/>
    </row>
    <row r="841" spans="1:16" s="16" customFormat="1" x14ac:dyDescent="0.2">
      <c r="A841" s="7"/>
      <c r="B841" s="7"/>
      <c r="C841" s="7"/>
      <c r="D841" s="7"/>
      <c r="E841" s="9"/>
      <c r="F841" s="40"/>
      <c r="G841" s="11"/>
      <c r="H841" s="11"/>
      <c r="I841" s="7"/>
      <c r="J841" s="8"/>
      <c r="K841" s="7"/>
      <c r="L841" s="10"/>
      <c r="M841" s="10"/>
      <c r="N841" s="10"/>
      <c r="O841" s="10"/>
      <c r="P841" s="10"/>
    </row>
    <row r="842" spans="1:16" s="16" customFormat="1" x14ac:dyDescent="0.2">
      <c r="A842" s="7"/>
      <c r="B842" s="7"/>
      <c r="C842" s="7"/>
      <c r="D842" s="7"/>
      <c r="E842" s="9"/>
      <c r="F842" s="40"/>
      <c r="G842" s="11"/>
      <c r="H842" s="11"/>
      <c r="I842" s="7"/>
      <c r="J842" s="8"/>
      <c r="K842" s="7"/>
      <c r="L842" s="10"/>
      <c r="M842" s="10"/>
      <c r="N842" s="10"/>
      <c r="O842" s="10"/>
      <c r="P842" s="10"/>
    </row>
    <row r="843" spans="1:16" s="16" customFormat="1" x14ac:dyDescent="0.2">
      <c r="A843" s="7"/>
      <c r="B843" s="7"/>
      <c r="C843" s="7"/>
      <c r="D843" s="7"/>
      <c r="E843" s="9"/>
      <c r="F843" s="40"/>
      <c r="G843" s="11"/>
      <c r="H843" s="11"/>
      <c r="I843" s="7"/>
      <c r="J843" s="8"/>
      <c r="K843" s="7"/>
      <c r="L843" s="10"/>
      <c r="M843" s="10"/>
      <c r="N843" s="10"/>
      <c r="O843" s="10"/>
      <c r="P843" s="10"/>
    </row>
    <row r="844" spans="1:16" s="16" customFormat="1" x14ac:dyDescent="0.2">
      <c r="A844" s="7"/>
      <c r="B844" s="7"/>
      <c r="C844" s="7"/>
      <c r="D844" s="7"/>
      <c r="E844" s="9"/>
      <c r="F844" s="40"/>
      <c r="G844" s="11"/>
      <c r="H844" s="11"/>
      <c r="I844" s="7"/>
      <c r="J844" s="8"/>
      <c r="K844" s="7"/>
      <c r="L844" s="10"/>
      <c r="M844" s="10"/>
      <c r="N844" s="10"/>
      <c r="O844" s="10"/>
      <c r="P844" s="10"/>
    </row>
    <row r="845" spans="1:16" s="16" customFormat="1" x14ac:dyDescent="0.2">
      <c r="A845" s="7"/>
      <c r="B845" s="7"/>
      <c r="C845" s="7"/>
      <c r="D845" s="7"/>
      <c r="E845" s="9"/>
      <c r="F845" s="40"/>
      <c r="G845" s="11"/>
      <c r="H845" s="11"/>
      <c r="I845" s="7"/>
      <c r="J845" s="8"/>
      <c r="K845" s="7"/>
      <c r="L845" s="10"/>
      <c r="M845" s="10"/>
      <c r="N845" s="10"/>
      <c r="O845" s="10"/>
      <c r="P845" s="10"/>
    </row>
    <row r="846" spans="1:16" s="16" customFormat="1" x14ac:dyDescent="0.2">
      <c r="A846" s="7"/>
      <c r="B846" s="7"/>
      <c r="C846" s="7"/>
      <c r="D846" s="7"/>
      <c r="E846" s="9"/>
      <c r="F846" s="40"/>
      <c r="G846" s="11"/>
      <c r="H846" s="11"/>
      <c r="I846" s="7"/>
      <c r="J846" s="8"/>
      <c r="K846" s="7"/>
      <c r="L846" s="10"/>
      <c r="M846" s="10"/>
      <c r="N846" s="10"/>
      <c r="O846" s="10"/>
      <c r="P846" s="10"/>
    </row>
    <row r="847" spans="1:16" s="16" customFormat="1" x14ac:dyDescent="0.2">
      <c r="A847" s="7"/>
      <c r="B847" s="7"/>
      <c r="C847" s="7"/>
      <c r="D847" s="7"/>
      <c r="E847" s="9"/>
      <c r="F847" s="40"/>
      <c r="G847" s="11"/>
      <c r="H847" s="11"/>
      <c r="I847" s="7"/>
      <c r="J847" s="8"/>
      <c r="K847" s="7"/>
      <c r="L847" s="10"/>
      <c r="M847" s="10"/>
      <c r="N847" s="10"/>
      <c r="O847" s="10"/>
      <c r="P847" s="10"/>
    </row>
    <row r="848" spans="1:16" s="16" customFormat="1" x14ac:dyDescent="0.2">
      <c r="A848" s="7"/>
      <c r="B848" s="7"/>
      <c r="C848" s="7"/>
      <c r="D848" s="7"/>
      <c r="E848" s="9"/>
      <c r="F848" s="40"/>
      <c r="G848" s="11"/>
      <c r="H848" s="11"/>
      <c r="I848" s="7"/>
      <c r="J848" s="8"/>
      <c r="K848" s="7"/>
      <c r="L848" s="10"/>
      <c r="M848" s="10"/>
      <c r="N848" s="10"/>
      <c r="O848" s="10"/>
      <c r="P848" s="10"/>
    </row>
    <row r="849" spans="1:16" s="16" customFormat="1" x14ac:dyDescent="0.2">
      <c r="A849" s="7"/>
      <c r="B849" s="7"/>
      <c r="C849" s="7"/>
      <c r="D849" s="7"/>
      <c r="E849" s="9"/>
      <c r="F849" s="40"/>
      <c r="G849" s="11"/>
      <c r="H849" s="11"/>
      <c r="I849" s="7"/>
      <c r="J849" s="8"/>
      <c r="K849" s="7"/>
      <c r="L849" s="10"/>
      <c r="M849" s="10"/>
      <c r="N849" s="10"/>
      <c r="O849" s="10"/>
      <c r="P849" s="10"/>
    </row>
    <row r="850" spans="1:16" s="16" customFormat="1" x14ac:dyDescent="0.2">
      <c r="A850" s="7"/>
      <c r="B850" s="7"/>
      <c r="C850" s="7"/>
      <c r="D850" s="7"/>
      <c r="E850" s="9"/>
      <c r="F850" s="40"/>
      <c r="G850" s="11"/>
      <c r="H850" s="11"/>
      <c r="I850" s="7"/>
      <c r="J850" s="8"/>
      <c r="K850" s="7"/>
      <c r="L850" s="10"/>
      <c r="M850" s="10"/>
      <c r="N850" s="10"/>
      <c r="O850" s="10"/>
      <c r="P850" s="10"/>
    </row>
    <row r="851" spans="1:16" s="16" customFormat="1" x14ac:dyDescent="0.2">
      <c r="A851" s="7"/>
      <c r="B851" s="7"/>
      <c r="C851" s="7"/>
      <c r="D851" s="7"/>
      <c r="E851" s="9"/>
      <c r="F851" s="40"/>
      <c r="G851" s="11"/>
      <c r="H851" s="11"/>
      <c r="I851" s="7"/>
      <c r="J851" s="8"/>
      <c r="K851" s="7"/>
      <c r="L851" s="10"/>
      <c r="M851" s="10"/>
      <c r="N851" s="10"/>
      <c r="O851" s="10"/>
      <c r="P851" s="10"/>
    </row>
    <row r="852" spans="1:16" s="16" customFormat="1" x14ac:dyDescent="0.2">
      <c r="A852" s="7"/>
      <c r="B852" s="7"/>
      <c r="C852" s="7"/>
      <c r="D852" s="7"/>
      <c r="E852" s="9"/>
      <c r="F852" s="40"/>
      <c r="G852" s="11"/>
      <c r="H852" s="11"/>
      <c r="I852" s="7"/>
      <c r="J852" s="8"/>
      <c r="K852" s="7"/>
      <c r="L852" s="10"/>
      <c r="M852" s="10"/>
      <c r="N852" s="10"/>
      <c r="O852" s="10"/>
      <c r="P852" s="10"/>
    </row>
    <row r="853" spans="1:16" s="16" customFormat="1" x14ac:dyDescent="0.2">
      <c r="A853" s="7"/>
      <c r="B853" s="7"/>
      <c r="C853" s="7"/>
      <c r="D853" s="7"/>
      <c r="E853" s="9"/>
      <c r="F853" s="40"/>
      <c r="G853" s="11"/>
      <c r="H853" s="11"/>
      <c r="I853" s="7"/>
      <c r="J853" s="8"/>
      <c r="K853" s="7"/>
      <c r="L853" s="10"/>
      <c r="M853" s="10"/>
      <c r="N853" s="10"/>
      <c r="O853" s="10"/>
      <c r="P853" s="10"/>
    </row>
    <row r="854" spans="1:16" s="16" customFormat="1" x14ac:dyDescent="0.2">
      <c r="A854" s="7"/>
      <c r="B854" s="7"/>
      <c r="C854" s="7"/>
      <c r="D854" s="7"/>
      <c r="E854" s="9"/>
      <c r="F854" s="40"/>
      <c r="G854" s="11"/>
      <c r="H854" s="11"/>
      <c r="I854" s="7"/>
      <c r="J854" s="8"/>
      <c r="K854" s="7"/>
      <c r="L854" s="10"/>
      <c r="M854" s="10"/>
      <c r="N854" s="10"/>
      <c r="O854" s="10"/>
      <c r="P854" s="10"/>
    </row>
    <row r="855" spans="1:16" s="16" customFormat="1" x14ac:dyDescent="0.2">
      <c r="A855" s="7"/>
      <c r="B855" s="7"/>
      <c r="C855" s="7"/>
      <c r="D855" s="7"/>
      <c r="E855" s="9"/>
      <c r="F855" s="40"/>
      <c r="G855" s="11"/>
      <c r="H855" s="11"/>
      <c r="I855" s="7"/>
      <c r="J855" s="8"/>
      <c r="K855" s="7"/>
      <c r="L855" s="10"/>
      <c r="M855" s="10"/>
      <c r="N855" s="10"/>
      <c r="O855" s="10"/>
      <c r="P855" s="10"/>
    </row>
    <row r="856" spans="1:16" s="16" customFormat="1" x14ac:dyDescent="0.2">
      <c r="A856" s="7"/>
      <c r="B856" s="7"/>
      <c r="C856" s="7"/>
      <c r="D856" s="7"/>
      <c r="E856" s="9"/>
      <c r="F856" s="40"/>
      <c r="G856" s="11"/>
      <c r="H856" s="11"/>
      <c r="I856" s="7"/>
      <c r="J856" s="8"/>
      <c r="K856" s="7"/>
      <c r="L856" s="10"/>
      <c r="M856" s="10"/>
      <c r="N856" s="10"/>
      <c r="O856" s="10"/>
      <c r="P856" s="10"/>
    </row>
    <row r="857" spans="1:16" s="16" customFormat="1" x14ac:dyDescent="0.2">
      <c r="A857" s="7"/>
      <c r="B857" s="7"/>
      <c r="C857" s="7"/>
      <c r="D857" s="7"/>
      <c r="E857" s="9"/>
      <c r="F857" s="40"/>
      <c r="G857" s="11"/>
      <c r="H857" s="11"/>
      <c r="I857" s="7"/>
      <c r="J857" s="8"/>
      <c r="K857" s="7"/>
      <c r="L857" s="10"/>
      <c r="M857" s="10"/>
      <c r="N857" s="10"/>
      <c r="O857" s="10"/>
      <c r="P857" s="10"/>
    </row>
    <row r="858" spans="1:16" s="16" customFormat="1" x14ac:dyDescent="0.2">
      <c r="A858" s="7"/>
      <c r="B858" s="7"/>
      <c r="C858" s="7"/>
      <c r="D858" s="7"/>
      <c r="E858" s="9"/>
      <c r="F858" s="40"/>
      <c r="G858" s="11"/>
      <c r="H858" s="11"/>
      <c r="I858" s="7"/>
      <c r="J858" s="8"/>
      <c r="K858" s="7"/>
      <c r="L858" s="10"/>
      <c r="M858" s="10"/>
      <c r="N858" s="10"/>
      <c r="O858" s="10"/>
      <c r="P858" s="10"/>
    </row>
    <row r="859" spans="1:16" s="16" customFormat="1" x14ac:dyDescent="0.2">
      <c r="A859" s="7"/>
      <c r="B859" s="7"/>
      <c r="C859" s="7"/>
      <c r="D859" s="7"/>
      <c r="E859" s="9"/>
      <c r="F859" s="40"/>
      <c r="G859" s="11"/>
      <c r="H859" s="11"/>
      <c r="I859" s="7"/>
      <c r="J859" s="8"/>
      <c r="K859" s="7"/>
      <c r="L859" s="10"/>
      <c r="M859" s="10"/>
      <c r="N859" s="10"/>
      <c r="O859" s="10"/>
      <c r="P859" s="10"/>
    </row>
    <row r="860" spans="1:16" s="16" customFormat="1" x14ac:dyDescent="0.2">
      <c r="A860" s="7"/>
      <c r="B860" s="7"/>
      <c r="C860" s="7"/>
      <c r="D860" s="7"/>
      <c r="E860" s="9"/>
      <c r="F860" s="40"/>
      <c r="G860" s="11"/>
      <c r="H860" s="11"/>
      <c r="I860" s="7"/>
      <c r="J860" s="8"/>
      <c r="K860" s="7"/>
      <c r="L860" s="10"/>
      <c r="M860" s="10"/>
      <c r="N860" s="10"/>
      <c r="O860" s="10"/>
      <c r="P860" s="10"/>
    </row>
    <row r="861" spans="1:16" s="16" customFormat="1" x14ac:dyDescent="0.2">
      <c r="A861" s="7"/>
      <c r="B861" s="7"/>
      <c r="C861" s="7"/>
      <c r="D861" s="7"/>
      <c r="E861" s="9"/>
      <c r="F861" s="40"/>
      <c r="G861" s="11"/>
      <c r="H861" s="11"/>
      <c r="I861" s="7"/>
      <c r="J861" s="8"/>
      <c r="K861" s="7"/>
      <c r="L861" s="10"/>
      <c r="M861" s="10"/>
      <c r="N861" s="10"/>
      <c r="O861" s="10"/>
      <c r="P861" s="10"/>
    </row>
    <row r="862" spans="1:16" s="16" customFormat="1" x14ac:dyDescent="0.2">
      <c r="A862" s="7"/>
      <c r="B862" s="7"/>
      <c r="C862" s="7"/>
      <c r="D862" s="7"/>
      <c r="E862" s="9"/>
      <c r="F862" s="40"/>
      <c r="G862" s="11"/>
      <c r="H862" s="11"/>
      <c r="I862" s="7"/>
      <c r="J862" s="8"/>
      <c r="K862" s="7"/>
      <c r="L862" s="10"/>
      <c r="M862" s="10"/>
      <c r="N862" s="10"/>
      <c r="O862" s="10"/>
      <c r="P862" s="10"/>
    </row>
    <row r="863" spans="1:16" s="16" customFormat="1" x14ac:dyDescent="0.2">
      <c r="A863" s="7"/>
      <c r="B863" s="7"/>
      <c r="C863" s="7"/>
      <c r="D863" s="7"/>
      <c r="E863" s="9"/>
      <c r="F863" s="40"/>
      <c r="G863" s="11"/>
      <c r="H863" s="11"/>
      <c r="I863" s="7"/>
      <c r="J863" s="8"/>
      <c r="K863" s="7"/>
      <c r="L863" s="10"/>
      <c r="M863" s="10"/>
      <c r="N863" s="10"/>
      <c r="O863" s="10"/>
      <c r="P863" s="10"/>
    </row>
    <row r="864" spans="1:16" s="16" customFormat="1" x14ac:dyDescent="0.2">
      <c r="A864" s="7"/>
      <c r="B864" s="7"/>
      <c r="C864" s="7"/>
      <c r="D864" s="7"/>
      <c r="E864" s="9"/>
      <c r="F864" s="40"/>
      <c r="G864" s="11"/>
      <c r="H864" s="11"/>
      <c r="I864" s="7"/>
      <c r="J864" s="8"/>
      <c r="K864" s="7"/>
      <c r="L864" s="10"/>
      <c r="M864" s="10"/>
      <c r="N864" s="10"/>
      <c r="O864" s="10"/>
      <c r="P864" s="10"/>
    </row>
    <row r="865" spans="1:16" s="16" customFormat="1" x14ac:dyDescent="0.2">
      <c r="A865" s="7"/>
      <c r="B865" s="7"/>
      <c r="C865" s="7"/>
      <c r="D865" s="7"/>
      <c r="E865" s="9"/>
      <c r="F865" s="40"/>
      <c r="G865" s="11"/>
      <c r="H865" s="11"/>
      <c r="I865" s="7"/>
      <c r="J865" s="8"/>
      <c r="K865" s="7"/>
      <c r="L865" s="10"/>
      <c r="M865" s="10"/>
      <c r="N865" s="10"/>
      <c r="O865" s="10"/>
      <c r="P865" s="10"/>
    </row>
    <row r="866" spans="1:16" s="16" customFormat="1" x14ac:dyDescent="0.2">
      <c r="A866" s="7"/>
      <c r="B866" s="7"/>
      <c r="C866" s="7"/>
      <c r="D866" s="7"/>
      <c r="E866" s="9"/>
      <c r="F866" s="40"/>
      <c r="G866" s="11"/>
      <c r="H866" s="11"/>
      <c r="I866" s="7"/>
      <c r="J866" s="8"/>
      <c r="K866" s="7"/>
      <c r="L866" s="10"/>
      <c r="M866" s="10"/>
      <c r="N866" s="10"/>
      <c r="O866" s="10"/>
      <c r="P866" s="10"/>
    </row>
    <row r="867" spans="1:16" s="16" customFormat="1" x14ac:dyDescent="0.2">
      <c r="A867" s="7"/>
      <c r="B867" s="7"/>
      <c r="C867" s="7"/>
      <c r="D867" s="7"/>
      <c r="E867" s="9"/>
      <c r="F867" s="40"/>
      <c r="G867" s="11"/>
      <c r="H867" s="11"/>
      <c r="I867" s="7"/>
      <c r="J867" s="8"/>
      <c r="K867" s="7"/>
      <c r="L867" s="10"/>
      <c r="M867" s="10"/>
      <c r="N867" s="10"/>
      <c r="O867" s="10"/>
      <c r="P867" s="10"/>
    </row>
    <row r="868" spans="1:16" s="16" customFormat="1" x14ac:dyDescent="0.2">
      <c r="A868" s="7"/>
      <c r="B868" s="7"/>
      <c r="C868" s="7"/>
      <c r="D868" s="7"/>
      <c r="E868" s="9"/>
      <c r="F868" s="40"/>
      <c r="G868" s="11"/>
      <c r="H868" s="11"/>
      <c r="I868" s="7"/>
      <c r="J868" s="8"/>
      <c r="K868" s="7"/>
      <c r="L868" s="10"/>
      <c r="M868" s="10"/>
      <c r="N868" s="10"/>
      <c r="O868" s="10"/>
      <c r="P868" s="10"/>
    </row>
    <row r="869" spans="1:16" s="16" customFormat="1" x14ac:dyDescent="0.2">
      <c r="A869" s="7"/>
      <c r="B869" s="7"/>
      <c r="C869" s="7"/>
      <c r="D869" s="7"/>
      <c r="E869" s="9"/>
      <c r="F869" s="40"/>
      <c r="G869" s="11"/>
      <c r="H869" s="11"/>
      <c r="I869" s="7"/>
      <c r="J869" s="8"/>
      <c r="K869" s="7"/>
      <c r="L869" s="10"/>
      <c r="M869" s="10"/>
      <c r="N869" s="10"/>
      <c r="O869" s="10"/>
      <c r="P869" s="10"/>
    </row>
    <row r="870" spans="1:16" s="16" customFormat="1" x14ac:dyDescent="0.2">
      <c r="A870" s="7"/>
      <c r="B870" s="7"/>
      <c r="C870" s="7"/>
      <c r="D870" s="7"/>
      <c r="E870" s="9"/>
      <c r="F870" s="40"/>
      <c r="G870" s="11"/>
      <c r="H870" s="11"/>
      <c r="I870" s="7"/>
      <c r="J870" s="8"/>
      <c r="K870" s="7"/>
      <c r="L870" s="10"/>
      <c r="M870" s="10"/>
      <c r="N870" s="10"/>
      <c r="O870" s="10"/>
      <c r="P870" s="10"/>
    </row>
    <row r="871" spans="1:16" s="16" customFormat="1" x14ac:dyDescent="0.2">
      <c r="A871" s="7"/>
      <c r="B871" s="7"/>
      <c r="C871" s="7"/>
      <c r="D871" s="7"/>
      <c r="E871" s="9"/>
      <c r="F871" s="40"/>
      <c r="G871" s="11"/>
      <c r="H871" s="11"/>
      <c r="I871" s="7"/>
      <c r="J871" s="8"/>
      <c r="K871" s="7"/>
      <c r="L871" s="10"/>
      <c r="M871" s="10"/>
      <c r="N871" s="10"/>
      <c r="O871" s="10"/>
      <c r="P871" s="10"/>
    </row>
    <row r="872" spans="1:16" s="16" customFormat="1" x14ac:dyDescent="0.2">
      <c r="A872" s="7"/>
      <c r="B872" s="7"/>
      <c r="C872" s="7"/>
      <c r="D872" s="7"/>
      <c r="E872" s="9"/>
      <c r="F872" s="40"/>
      <c r="G872" s="11"/>
      <c r="H872" s="11"/>
      <c r="I872" s="7"/>
      <c r="J872" s="8"/>
      <c r="K872" s="7"/>
      <c r="L872" s="10"/>
      <c r="M872" s="10"/>
      <c r="N872" s="10"/>
      <c r="O872" s="10"/>
      <c r="P872" s="10"/>
    </row>
    <row r="873" spans="1:16" s="16" customFormat="1" x14ac:dyDescent="0.2">
      <c r="A873" s="7"/>
      <c r="B873" s="7"/>
      <c r="C873" s="7"/>
      <c r="D873" s="7"/>
      <c r="E873" s="9"/>
      <c r="F873" s="40"/>
      <c r="G873" s="11"/>
      <c r="H873" s="11"/>
      <c r="I873" s="7"/>
      <c r="J873" s="8"/>
      <c r="K873" s="7"/>
      <c r="L873" s="10"/>
      <c r="M873" s="10"/>
      <c r="N873" s="10"/>
      <c r="O873" s="10"/>
      <c r="P873" s="10"/>
    </row>
    <row r="874" spans="1:16" s="16" customFormat="1" x14ac:dyDescent="0.2">
      <c r="A874" s="7"/>
      <c r="B874" s="7"/>
      <c r="C874" s="7"/>
      <c r="D874" s="7"/>
      <c r="E874" s="9"/>
      <c r="F874" s="40"/>
      <c r="G874" s="11"/>
      <c r="H874" s="11"/>
      <c r="I874" s="7"/>
      <c r="J874" s="8"/>
      <c r="K874" s="7"/>
      <c r="L874" s="10"/>
      <c r="M874" s="10"/>
      <c r="N874" s="10"/>
      <c r="O874" s="10"/>
      <c r="P874" s="10"/>
    </row>
    <row r="875" spans="1:16" s="16" customFormat="1" x14ac:dyDescent="0.2">
      <c r="A875" s="7"/>
      <c r="B875" s="7"/>
      <c r="C875" s="7"/>
      <c r="D875" s="7"/>
      <c r="E875" s="9"/>
      <c r="F875" s="40"/>
      <c r="G875" s="11"/>
      <c r="H875" s="11"/>
      <c r="I875" s="7"/>
      <c r="J875" s="8"/>
      <c r="K875" s="7"/>
      <c r="L875" s="10"/>
      <c r="M875" s="10"/>
      <c r="N875" s="10"/>
      <c r="O875" s="10"/>
      <c r="P875" s="10"/>
    </row>
    <row r="876" spans="1:16" s="16" customFormat="1" x14ac:dyDescent="0.2">
      <c r="A876" s="7"/>
      <c r="B876" s="7"/>
      <c r="C876" s="7"/>
      <c r="D876" s="7"/>
      <c r="E876" s="9"/>
      <c r="F876" s="40"/>
      <c r="G876" s="11"/>
      <c r="H876" s="11"/>
      <c r="I876" s="7"/>
      <c r="J876" s="8"/>
      <c r="K876" s="7"/>
      <c r="L876" s="10"/>
      <c r="M876" s="10"/>
      <c r="N876" s="10"/>
      <c r="O876" s="10"/>
      <c r="P876" s="10"/>
    </row>
    <row r="877" spans="1:16" s="16" customFormat="1" x14ac:dyDescent="0.2">
      <c r="A877" s="7"/>
      <c r="B877" s="7"/>
      <c r="C877" s="7"/>
      <c r="D877" s="7"/>
      <c r="E877" s="9"/>
      <c r="F877" s="40"/>
      <c r="G877" s="11"/>
      <c r="H877" s="11"/>
      <c r="I877" s="7"/>
      <c r="J877" s="8"/>
      <c r="K877" s="7"/>
      <c r="L877" s="10"/>
      <c r="M877" s="10"/>
      <c r="N877" s="10"/>
      <c r="O877" s="10"/>
      <c r="P877" s="10"/>
    </row>
    <row r="878" spans="1:16" s="16" customFormat="1" x14ac:dyDescent="0.2">
      <c r="A878" s="7"/>
      <c r="B878" s="7"/>
      <c r="C878" s="7"/>
      <c r="D878" s="7"/>
      <c r="E878" s="9"/>
      <c r="F878" s="40"/>
      <c r="G878" s="11"/>
      <c r="H878" s="11"/>
      <c r="I878" s="7"/>
      <c r="J878" s="8"/>
      <c r="K878" s="7"/>
      <c r="L878" s="10"/>
      <c r="M878" s="10"/>
      <c r="N878" s="10"/>
      <c r="O878" s="10"/>
      <c r="P878" s="10"/>
    </row>
    <row r="879" spans="1:16" s="16" customFormat="1" x14ac:dyDescent="0.2">
      <c r="A879" s="7"/>
      <c r="B879" s="7"/>
      <c r="C879" s="7"/>
      <c r="D879" s="7"/>
      <c r="E879" s="9"/>
      <c r="F879" s="40"/>
      <c r="G879" s="11"/>
      <c r="H879" s="11"/>
      <c r="I879" s="7"/>
      <c r="J879" s="8"/>
      <c r="K879" s="7"/>
      <c r="L879" s="10"/>
      <c r="M879" s="10"/>
      <c r="N879" s="10"/>
      <c r="O879" s="10"/>
      <c r="P879" s="10"/>
    </row>
    <row r="880" spans="1:16" s="16" customFormat="1" x14ac:dyDescent="0.2">
      <c r="A880" s="7"/>
      <c r="B880" s="7"/>
      <c r="C880" s="7"/>
      <c r="D880" s="7"/>
      <c r="E880" s="9"/>
      <c r="F880" s="40"/>
      <c r="G880" s="11"/>
      <c r="H880" s="11"/>
      <c r="I880" s="7"/>
      <c r="J880" s="8"/>
      <c r="K880" s="7"/>
      <c r="L880" s="10"/>
      <c r="M880" s="10"/>
      <c r="N880" s="10"/>
      <c r="O880" s="10"/>
      <c r="P880" s="10"/>
    </row>
    <row r="881" spans="1:16" s="16" customFormat="1" x14ac:dyDescent="0.2">
      <c r="A881" s="7"/>
      <c r="B881" s="7"/>
      <c r="C881" s="7"/>
      <c r="D881" s="7"/>
      <c r="E881" s="9"/>
      <c r="F881" s="40"/>
      <c r="G881" s="11"/>
      <c r="H881" s="11"/>
      <c r="I881" s="7"/>
      <c r="J881" s="8"/>
      <c r="K881" s="7"/>
      <c r="L881" s="10"/>
      <c r="M881" s="10"/>
      <c r="N881" s="10"/>
      <c r="O881" s="10"/>
      <c r="P881" s="10"/>
    </row>
    <row r="882" spans="1:16" s="16" customFormat="1" x14ac:dyDescent="0.2">
      <c r="A882" s="7"/>
      <c r="B882" s="7"/>
      <c r="C882" s="7"/>
      <c r="D882" s="7"/>
      <c r="E882" s="9"/>
      <c r="F882" s="40"/>
      <c r="G882" s="11"/>
      <c r="H882" s="11"/>
      <c r="I882" s="7"/>
      <c r="J882" s="8"/>
      <c r="K882" s="7"/>
      <c r="L882" s="10"/>
      <c r="M882" s="10"/>
      <c r="N882" s="10"/>
      <c r="O882" s="10"/>
      <c r="P882" s="10"/>
    </row>
    <row r="883" spans="1:16" s="16" customFormat="1" x14ac:dyDescent="0.2">
      <c r="A883" s="7"/>
      <c r="B883" s="7"/>
      <c r="C883" s="7"/>
      <c r="D883" s="7"/>
      <c r="E883" s="9"/>
      <c r="F883" s="40"/>
      <c r="G883" s="11"/>
      <c r="H883" s="11"/>
      <c r="I883" s="7"/>
      <c r="J883" s="8"/>
      <c r="K883" s="7"/>
      <c r="L883" s="10"/>
      <c r="M883" s="10"/>
      <c r="N883" s="10"/>
      <c r="O883" s="10"/>
      <c r="P883" s="10"/>
    </row>
    <row r="884" spans="1:16" s="16" customFormat="1" x14ac:dyDescent="0.2">
      <c r="A884" s="7"/>
      <c r="B884" s="7"/>
      <c r="C884" s="7"/>
      <c r="D884" s="7"/>
      <c r="E884" s="9"/>
      <c r="F884" s="40"/>
      <c r="G884" s="11"/>
      <c r="H884" s="11"/>
      <c r="I884" s="7"/>
      <c r="J884" s="8"/>
      <c r="K884" s="7"/>
      <c r="L884" s="10"/>
      <c r="M884" s="10"/>
      <c r="N884" s="10"/>
      <c r="O884" s="10"/>
      <c r="P884" s="10"/>
    </row>
    <row r="885" spans="1:16" s="16" customFormat="1" x14ac:dyDescent="0.2">
      <c r="A885" s="7"/>
      <c r="B885" s="7"/>
      <c r="C885" s="7"/>
      <c r="D885" s="7"/>
      <c r="E885" s="9"/>
      <c r="F885" s="40"/>
      <c r="G885" s="11"/>
      <c r="H885" s="11"/>
      <c r="I885" s="7"/>
      <c r="J885" s="8"/>
      <c r="K885" s="7"/>
      <c r="L885" s="10"/>
      <c r="M885" s="10"/>
      <c r="N885" s="10"/>
      <c r="O885" s="10"/>
      <c r="P885" s="10"/>
    </row>
    <row r="886" spans="1:16" s="16" customFormat="1" x14ac:dyDescent="0.2">
      <c r="A886" s="7"/>
      <c r="B886" s="7"/>
      <c r="C886" s="7"/>
      <c r="D886" s="7"/>
      <c r="E886" s="9"/>
      <c r="F886" s="40"/>
      <c r="G886" s="11"/>
      <c r="H886" s="11"/>
      <c r="I886" s="7"/>
      <c r="J886" s="8"/>
      <c r="K886" s="7"/>
      <c r="L886" s="10"/>
      <c r="M886" s="10"/>
      <c r="N886" s="10"/>
      <c r="O886" s="10"/>
      <c r="P886" s="10"/>
    </row>
    <row r="887" spans="1:16" s="16" customFormat="1" x14ac:dyDescent="0.2">
      <c r="A887" s="7"/>
      <c r="B887" s="7"/>
      <c r="C887" s="7"/>
      <c r="D887" s="7"/>
      <c r="E887" s="9"/>
      <c r="F887" s="40"/>
      <c r="G887" s="11"/>
      <c r="H887" s="11"/>
      <c r="I887" s="7"/>
      <c r="J887" s="8"/>
      <c r="K887" s="7"/>
      <c r="L887" s="10"/>
      <c r="M887" s="10"/>
      <c r="N887" s="10"/>
      <c r="O887" s="10"/>
      <c r="P887" s="10"/>
    </row>
    <row r="888" spans="1:16" s="16" customFormat="1" x14ac:dyDescent="0.2">
      <c r="A888" s="7"/>
      <c r="B888" s="7"/>
      <c r="C888" s="7"/>
      <c r="D888" s="7"/>
      <c r="E888" s="9"/>
      <c r="F888" s="40"/>
      <c r="G888" s="11"/>
      <c r="H888" s="11"/>
      <c r="I888" s="7"/>
      <c r="J888" s="8"/>
      <c r="K888" s="7"/>
      <c r="L888" s="10"/>
      <c r="M888" s="10"/>
      <c r="N888" s="10"/>
      <c r="O888" s="10"/>
      <c r="P888" s="10"/>
    </row>
    <row r="889" spans="1:16" s="16" customFormat="1" x14ac:dyDescent="0.2">
      <c r="A889" s="7"/>
      <c r="B889" s="7"/>
      <c r="C889" s="7"/>
      <c r="D889" s="7"/>
      <c r="E889" s="9"/>
      <c r="F889" s="40"/>
      <c r="G889" s="11"/>
      <c r="H889" s="11"/>
      <c r="I889" s="7"/>
      <c r="J889" s="8"/>
      <c r="K889" s="7"/>
      <c r="L889" s="10"/>
      <c r="M889" s="10"/>
      <c r="N889" s="10"/>
      <c r="O889" s="10"/>
      <c r="P889" s="10"/>
    </row>
    <row r="890" spans="1:16" s="16" customFormat="1" x14ac:dyDescent="0.2">
      <c r="A890" s="7"/>
      <c r="B890" s="7"/>
      <c r="C890" s="7"/>
      <c r="D890" s="7"/>
      <c r="E890" s="9"/>
      <c r="F890" s="40"/>
      <c r="G890" s="11"/>
      <c r="H890" s="11"/>
      <c r="I890" s="7"/>
      <c r="J890" s="8"/>
      <c r="K890" s="7"/>
      <c r="L890" s="10"/>
      <c r="M890" s="10"/>
      <c r="N890" s="10"/>
      <c r="O890" s="10"/>
      <c r="P890" s="10"/>
    </row>
    <row r="891" spans="1:16" s="16" customFormat="1" x14ac:dyDescent="0.2">
      <c r="A891" s="7"/>
      <c r="B891" s="7"/>
      <c r="C891" s="7"/>
      <c r="D891" s="7"/>
      <c r="E891" s="9"/>
      <c r="F891" s="40"/>
      <c r="G891" s="11"/>
      <c r="H891" s="11"/>
      <c r="I891" s="7"/>
      <c r="J891" s="8"/>
      <c r="K891" s="7"/>
      <c r="L891" s="10"/>
      <c r="M891" s="10"/>
      <c r="N891" s="10"/>
      <c r="O891" s="10"/>
      <c r="P891" s="10"/>
    </row>
    <row r="892" spans="1:16" s="16" customFormat="1" x14ac:dyDescent="0.2">
      <c r="A892" s="7"/>
      <c r="B892" s="7"/>
      <c r="C892" s="7"/>
      <c r="D892" s="7"/>
      <c r="E892" s="9"/>
      <c r="F892" s="40"/>
      <c r="G892" s="11"/>
      <c r="H892" s="11"/>
      <c r="I892" s="7"/>
      <c r="J892" s="8"/>
      <c r="K892" s="7"/>
      <c r="L892" s="10"/>
      <c r="M892" s="10"/>
      <c r="N892" s="10"/>
      <c r="O892" s="10"/>
      <c r="P892" s="10"/>
    </row>
    <row r="893" spans="1:16" s="16" customFormat="1" x14ac:dyDescent="0.2">
      <c r="A893" s="7"/>
      <c r="B893" s="7"/>
      <c r="C893" s="7"/>
      <c r="D893" s="7"/>
      <c r="E893" s="9"/>
      <c r="F893" s="40"/>
      <c r="G893" s="11"/>
      <c r="H893" s="11"/>
      <c r="I893" s="7"/>
      <c r="J893" s="8"/>
      <c r="K893" s="7"/>
      <c r="L893" s="10"/>
      <c r="M893" s="10"/>
      <c r="N893" s="10"/>
      <c r="O893" s="10"/>
      <c r="P893" s="10"/>
    </row>
    <row r="894" spans="1:16" s="16" customFormat="1" x14ac:dyDescent="0.2">
      <c r="A894" s="7"/>
      <c r="B894" s="7"/>
      <c r="C894" s="7"/>
      <c r="D894" s="7"/>
      <c r="E894" s="9"/>
      <c r="F894" s="40"/>
      <c r="G894" s="11"/>
      <c r="H894" s="11"/>
      <c r="I894" s="7"/>
      <c r="J894" s="8"/>
      <c r="K894" s="7"/>
      <c r="L894" s="10"/>
      <c r="M894" s="10"/>
      <c r="N894" s="10"/>
      <c r="O894" s="10"/>
      <c r="P894" s="10"/>
    </row>
    <row r="895" spans="1:16" s="16" customFormat="1" x14ac:dyDescent="0.2">
      <c r="A895" s="7"/>
      <c r="B895" s="7"/>
      <c r="C895" s="7"/>
      <c r="D895" s="7"/>
      <c r="E895" s="9"/>
      <c r="F895" s="40"/>
      <c r="G895" s="11"/>
      <c r="H895" s="11"/>
      <c r="I895" s="7"/>
      <c r="J895" s="8"/>
      <c r="K895" s="7"/>
      <c r="L895" s="10"/>
      <c r="M895" s="10"/>
      <c r="N895" s="10"/>
      <c r="O895" s="10"/>
      <c r="P895" s="10"/>
    </row>
    <row r="896" spans="1:16" s="16" customFormat="1" x14ac:dyDescent="0.2">
      <c r="A896" s="7"/>
      <c r="B896" s="7"/>
      <c r="C896" s="7"/>
      <c r="D896" s="7"/>
      <c r="E896" s="9"/>
      <c r="F896" s="40"/>
      <c r="G896" s="11"/>
      <c r="H896" s="11"/>
      <c r="I896" s="7"/>
      <c r="J896" s="8"/>
      <c r="K896" s="7"/>
      <c r="L896" s="10"/>
      <c r="M896" s="10"/>
      <c r="N896" s="10"/>
      <c r="O896" s="10"/>
      <c r="P896" s="10"/>
    </row>
    <row r="897" spans="1:16" s="16" customFormat="1" x14ac:dyDescent="0.2">
      <c r="A897" s="7"/>
      <c r="B897" s="7"/>
      <c r="C897" s="7"/>
      <c r="D897" s="7"/>
      <c r="E897" s="9"/>
      <c r="F897" s="40"/>
      <c r="G897" s="11"/>
      <c r="H897" s="11"/>
      <c r="I897" s="7"/>
      <c r="J897" s="8"/>
      <c r="K897" s="7"/>
      <c r="L897" s="10"/>
      <c r="M897" s="10"/>
      <c r="N897" s="10"/>
      <c r="O897" s="10"/>
      <c r="P897" s="10"/>
    </row>
    <row r="898" spans="1:16" s="16" customFormat="1" x14ac:dyDescent="0.2">
      <c r="A898" s="7"/>
      <c r="B898" s="7"/>
      <c r="C898" s="7"/>
      <c r="D898" s="7"/>
      <c r="E898" s="9"/>
      <c r="F898" s="40"/>
      <c r="G898" s="11"/>
      <c r="H898" s="11"/>
      <c r="I898" s="7"/>
      <c r="J898" s="8"/>
      <c r="K898" s="7"/>
      <c r="L898" s="10"/>
      <c r="M898" s="10"/>
      <c r="N898" s="10"/>
      <c r="O898" s="10"/>
      <c r="P898" s="10"/>
    </row>
    <row r="899" spans="1:16" s="16" customFormat="1" x14ac:dyDescent="0.2">
      <c r="A899" s="7"/>
      <c r="B899" s="7"/>
      <c r="C899" s="7"/>
      <c r="D899" s="7"/>
      <c r="E899" s="9"/>
      <c r="F899" s="40"/>
      <c r="G899" s="11"/>
      <c r="H899" s="11"/>
      <c r="I899" s="7"/>
      <c r="J899" s="8"/>
      <c r="K899" s="7"/>
      <c r="L899" s="10"/>
      <c r="M899" s="10"/>
      <c r="N899" s="10"/>
      <c r="O899" s="10"/>
      <c r="P899" s="10"/>
    </row>
    <row r="900" spans="1:16" s="16" customFormat="1" x14ac:dyDescent="0.2">
      <c r="A900" s="7"/>
      <c r="B900" s="7"/>
      <c r="C900" s="7"/>
      <c r="D900" s="7"/>
      <c r="E900" s="9"/>
      <c r="F900" s="40"/>
      <c r="G900" s="11"/>
      <c r="H900" s="11"/>
      <c r="I900" s="7"/>
      <c r="J900" s="8"/>
      <c r="K900" s="7"/>
      <c r="L900" s="10"/>
      <c r="M900" s="10"/>
      <c r="N900" s="10"/>
      <c r="O900" s="10"/>
      <c r="P900" s="10"/>
    </row>
    <row r="901" spans="1:16" s="16" customFormat="1" x14ac:dyDescent="0.2">
      <c r="A901" s="7"/>
      <c r="B901" s="7"/>
      <c r="C901" s="7"/>
      <c r="D901" s="7"/>
      <c r="E901" s="9"/>
      <c r="F901" s="40"/>
      <c r="G901" s="11"/>
      <c r="H901" s="11"/>
      <c r="I901" s="7"/>
      <c r="J901" s="8"/>
      <c r="K901" s="7"/>
      <c r="L901" s="10"/>
      <c r="M901" s="10"/>
      <c r="N901" s="10"/>
      <c r="O901" s="10"/>
      <c r="P901" s="10"/>
    </row>
    <row r="902" spans="1:16" s="16" customFormat="1" x14ac:dyDescent="0.2">
      <c r="A902" s="7"/>
      <c r="B902" s="7"/>
      <c r="C902" s="7"/>
      <c r="D902" s="7"/>
      <c r="E902" s="9"/>
      <c r="F902" s="40"/>
      <c r="G902" s="11"/>
      <c r="H902" s="11"/>
      <c r="I902" s="7"/>
      <c r="J902" s="8"/>
      <c r="K902" s="7"/>
      <c r="L902" s="10"/>
      <c r="M902" s="10"/>
      <c r="N902" s="10"/>
      <c r="O902" s="10"/>
      <c r="P902" s="10"/>
    </row>
    <row r="903" spans="1:16" s="16" customFormat="1" x14ac:dyDescent="0.2">
      <c r="A903" s="7"/>
      <c r="B903" s="7"/>
      <c r="C903" s="7"/>
      <c r="D903" s="7"/>
      <c r="E903" s="9"/>
      <c r="F903" s="40"/>
      <c r="G903" s="11"/>
      <c r="H903" s="11"/>
      <c r="I903" s="7"/>
      <c r="J903" s="8"/>
      <c r="K903" s="7"/>
      <c r="L903" s="10"/>
      <c r="M903" s="10"/>
      <c r="N903" s="10"/>
      <c r="O903" s="10"/>
      <c r="P903" s="10"/>
    </row>
    <row r="904" spans="1:16" s="16" customFormat="1" x14ac:dyDescent="0.2">
      <c r="A904" s="7"/>
      <c r="B904" s="7"/>
      <c r="C904" s="7"/>
      <c r="D904" s="7"/>
      <c r="E904" s="9"/>
      <c r="F904" s="40"/>
      <c r="G904" s="11"/>
      <c r="H904" s="11"/>
      <c r="I904" s="7"/>
      <c r="J904" s="8"/>
      <c r="K904" s="7"/>
      <c r="L904" s="10"/>
      <c r="M904" s="10"/>
      <c r="N904" s="10"/>
      <c r="O904" s="10"/>
      <c r="P904" s="10"/>
    </row>
    <row r="905" spans="1:16" s="16" customFormat="1" x14ac:dyDescent="0.2">
      <c r="A905" s="7"/>
      <c r="B905" s="7"/>
      <c r="C905" s="7"/>
      <c r="D905" s="7"/>
      <c r="E905" s="9"/>
      <c r="F905" s="40"/>
      <c r="G905" s="11"/>
      <c r="H905" s="11"/>
      <c r="I905" s="7"/>
      <c r="J905" s="8"/>
      <c r="K905" s="7"/>
      <c r="L905" s="10"/>
      <c r="M905" s="10"/>
      <c r="N905" s="10"/>
      <c r="O905" s="10"/>
      <c r="P905" s="10"/>
    </row>
    <row r="906" spans="1:16" s="16" customFormat="1" x14ac:dyDescent="0.2">
      <c r="A906" s="7"/>
      <c r="B906" s="7"/>
      <c r="C906" s="7"/>
      <c r="D906" s="7"/>
      <c r="E906" s="9"/>
      <c r="F906" s="40"/>
      <c r="G906" s="11"/>
      <c r="H906" s="11"/>
      <c r="I906" s="7"/>
      <c r="J906" s="8"/>
      <c r="K906" s="7"/>
      <c r="L906" s="10"/>
      <c r="M906" s="10"/>
      <c r="N906" s="10"/>
      <c r="O906" s="10"/>
      <c r="P906" s="10"/>
    </row>
    <row r="907" spans="1:16" s="16" customFormat="1" x14ac:dyDescent="0.2">
      <c r="A907" s="7"/>
      <c r="B907" s="7"/>
      <c r="C907" s="7"/>
      <c r="D907" s="7"/>
      <c r="E907" s="9"/>
      <c r="F907" s="40"/>
      <c r="G907" s="11"/>
      <c r="H907" s="11"/>
      <c r="I907" s="7"/>
      <c r="J907" s="8"/>
      <c r="K907" s="7"/>
      <c r="L907" s="10"/>
      <c r="M907" s="10"/>
      <c r="N907" s="10"/>
      <c r="O907" s="10"/>
      <c r="P907" s="10"/>
    </row>
    <row r="908" spans="1:16" s="16" customFormat="1" x14ac:dyDescent="0.2">
      <c r="A908" s="7"/>
      <c r="B908" s="7"/>
      <c r="C908" s="7"/>
      <c r="D908" s="7"/>
      <c r="E908" s="9"/>
      <c r="F908" s="40"/>
      <c r="G908" s="11"/>
      <c r="H908" s="11"/>
      <c r="I908" s="7"/>
      <c r="J908" s="8"/>
      <c r="K908" s="7"/>
      <c r="L908" s="10"/>
      <c r="M908" s="10"/>
      <c r="N908" s="10"/>
      <c r="O908" s="10"/>
      <c r="P908" s="10"/>
    </row>
    <row r="909" spans="1:16" s="16" customFormat="1" x14ac:dyDescent="0.2">
      <c r="A909" s="7"/>
      <c r="B909" s="7"/>
      <c r="C909" s="7"/>
      <c r="D909" s="7"/>
      <c r="E909" s="9"/>
      <c r="F909" s="40"/>
      <c r="G909" s="11"/>
      <c r="H909" s="11"/>
      <c r="I909" s="7"/>
      <c r="J909" s="8"/>
      <c r="K909" s="7"/>
      <c r="L909" s="10"/>
      <c r="M909" s="10"/>
      <c r="N909" s="10"/>
      <c r="O909" s="10"/>
      <c r="P909" s="10"/>
    </row>
    <row r="910" spans="1:16" s="16" customFormat="1" x14ac:dyDescent="0.2">
      <c r="A910" s="7"/>
      <c r="B910" s="7"/>
      <c r="C910" s="7"/>
      <c r="D910" s="7"/>
      <c r="E910" s="9"/>
      <c r="F910" s="40"/>
      <c r="G910" s="11"/>
      <c r="H910" s="11"/>
      <c r="I910" s="7"/>
      <c r="J910" s="8"/>
      <c r="K910" s="7"/>
      <c r="L910" s="10"/>
      <c r="M910" s="10"/>
      <c r="N910" s="10"/>
      <c r="O910" s="10"/>
      <c r="P910" s="10"/>
    </row>
    <row r="911" spans="1:16" s="16" customFormat="1" x14ac:dyDescent="0.2">
      <c r="A911" s="7"/>
      <c r="B911" s="7"/>
      <c r="C911" s="7"/>
      <c r="D911" s="7"/>
      <c r="E911" s="9"/>
      <c r="F911" s="40"/>
      <c r="G911" s="11"/>
      <c r="H911" s="11"/>
      <c r="I911" s="7"/>
      <c r="J911" s="8"/>
      <c r="K911" s="7"/>
      <c r="L911" s="10"/>
      <c r="M911" s="10"/>
      <c r="N911" s="10"/>
      <c r="O911" s="10"/>
      <c r="P911" s="10"/>
    </row>
    <row r="912" spans="1:16" s="16" customFormat="1" x14ac:dyDescent="0.2">
      <c r="A912" s="7"/>
      <c r="B912" s="7"/>
      <c r="C912" s="7"/>
      <c r="D912" s="7"/>
      <c r="E912" s="9"/>
      <c r="F912" s="40"/>
      <c r="G912" s="11"/>
      <c r="H912" s="11"/>
      <c r="I912" s="7"/>
      <c r="J912" s="8"/>
      <c r="K912" s="7"/>
      <c r="L912" s="10"/>
      <c r="M912" s="10"/>
      <c r="N912" s="10"/>
      <c r="O912" s="10"/>
      <c r="P912" s="10"/>
    </row>
    <row r="913" spans="1:16" s="16" customFormat="1" x14ac:dyDescent="0.2">
      <c r="A913" s="7"/>
      <c r="B913" s="7"/>
      <c r="C913" s="7"/>
      <c r="D913" s="7"/>
      <c r="E913" s="9"/>
      <c r="F913" s="40"/>
      <c r="G913" s="11"/>
      <c r="H913" s="11"/>
      <c r="I913" s="7"/>
      <c r="J913" s="8"/>
      <c r="K913" s="7"/>
      <c r="L913" s="10"/>
      <c r="M913" s="10"/>
      <c r="N913" s="10"/>
      <c r="O913" s="10"/>
      <c r="P913" s="10"/>
    </row>
    <row r="914" spans="1:16" s="16" customFormat="1" x14ac:dyDescent="0.2">
      <c r="A914" s="7"/>
      <c r="B914" s="7"/>
      <c r="C914" s="7"/>
      <c r="D914" s="7"/>
      <c r="E914" s="9"/>
      <c r="F914" s="40"/>
      <c r="G914" s="11"/>
      <c r="H914" s="11"/>
      <c r="I914" s="7"/>
      <c r="J914" s="8"/>
      <c r="K914" s="7"/>
      <c r="L914" s="10"/>
      <c r="M914" s="10"/>
      <c r="N914" s="10"/>
      <c r="O914" s="10"/>
      <c r="P914" s="10"/>
    </row>
    <row r="915" spans="1:16" s="16" customFormat="1" x14ac:dyDescent="0.2">
      <c r="A915" s="7"/>
      <c r="B915" s="7"/>
      <c r="C915" s="7"/>
      <c r="D915" s="7"/>
      <c r="E915" s="9"/>
      <c r="F915" s="40"/>
      <c r="G915" s="11"/>
      <c r="H915" s="11"/>
      <c r="I915" s="7"/>
      <c r="J915" s="8"/>
      <c r="K915" s="7"/>
      <c r="L915" s="10"/>
      <c r="M915" s="10"/>
      <c r="N915" s="10"/>
      <c r="O915" s="10"/>
      <c r="P915" s="10"/>
    </row>
    <row r="916" spans="1:16" s="16" customFormat="1" x14ac:dyDescent="0.2">
      <c r="A916" s="7"/>
      <c r="B916" s="7"/>
      <c r="C916" s="7"/>
      <c r="D916" s="7"/>
      <c r="E916" s="9"/>
      <c r="F916" s="40"/>
      <c r="G916" s="11"/>
      <c r="H916" s="11"/>
      <c r="I916" s="7"/>
      <c r="J916" s="8"/>
      <c r="K916" s="7"/>
      <c r="L916" s="10"/>
      <c r="M916" s="10"/>
      <c r="N916" s="10"/>
      <c r="O916" s="10"/>
      <c r="P916" s="10"/>
    </row>
    <row r="917" spans="1:16" s="16" customFormat="1" x14ac:dyDescent="0.2">
      <c r="A917" s="7"/>
      <c r="B917" s="7"/>
      <c r="C917" s="7"/>
      <c r="D917" s="7"/>
      <c r="E917" s="9"/>
      <c r="F917" s="40"/>
      <c r="G917" s="11"/>
      <c r="H917" s="11"/>
      <c r="I917" s="7"/>
      <c r="J917" s="8"/>
      <c r="K917" s="7"/>
      <c r="L917" s="10"/>
      <c r="M917" s="10"/>
      <c r="N917" s="10"/>
      <c r="O917" s="10"/>
      <c r="P917" s="10"/>
    </row>
    <row r="918" spans="1:16" s="16" customFormat="1" x14ac:dyDescent="0.2">
      <c r="A918" s="7"/>
      <c r="B918" s="7"/>
      <c r="C918" s="7"/>
      <c r="D918" s="7"/>
      <c r="E918" s="9"/>
      <c r="F918" s="40"/>
      <c r="G918" s="11"/>
      <c r="H918" s="11"/>
      <c r="I918" s="7"/>
      <c r="J918" s="8"/>
      <c r="K918" s="7"/>
      <c r="L918" s="10"/>
      <c r="M918" s="10"/>
      <c r="N918" s="10"/>
      <c r="O918" s="10"/>
      <c r="P918" s="10"/>
    </row>
    <row r="919" spans="1:16" s="16" customFormat="1" x14ac:dyDescent="0.2">
      <c r="A919" s="7"/>
      <c r="B919" s="7"/>
      <c r="C919" s="7"/>
      <c r="D919" s="7"/>
      <c r="E919" s="9"/>
      <c r="F919" s="40"/>
      <c r="G919" s="11"/>
      <c r="H919" s="11"/>
      <c r="I919" s="7"/>
      <c r="J919" s="8"/>
      <c r="K919" s="7"/>
      <c r="L919" s="10"/>
      <c r="M919" s="10"/>
      <c r="N919" s="10"/>
      <c r="O919" s="10"/>
      <c r="P919" s="10"/>
    </row>
    <row r="920" spans="1:16" s="16" customFormat="1" x14ac:dyDescent="0.2">
      <c r="A920" s="7"/>
      <c r="B920" s="7"/>
      <c r="C920" s="7"/>
      <c r="D920" s="7"/>
      <c r="E920" s="9"/>
      <c r="F920" s="40"/>
      <c r="G920" s="11"/>
      <c r="H920" s="11"/>
      <c r="I920" s="7"/>
      <c r="J920" s="8"/>
      <c r="K920" s="7"/>
      <c r="L920" s="10"/>
      <c r="M920" s="10"/>
      <c r="N920" s="10"/>
      <c r="O920" s="10"/>
      <c r="P920" s="10"/>
    </row>
    <row r="921" spans="1:16" s="16" customFormat="1" x14ac:dyDescent="0.2">
      <c r="A921" s="7"/>
      <c r="B921" s="7"/>
      <c r="C921" s="7"/>
      <c r="D921" s="7"/>
      <c r="E921" s="9"/>
      <c r="F921" s="40"/>
      <c r="G921" s="11"/>
      <c r="H921" s="11"/>
      <c r="I921" s="7"/>
      <c r="J921" s="8"/>
      <c r="K921" s="7"/>
      <c r="L921" s="10"/>
      <c r="M921" s="10"/>
      <c r="N921" s="10"/>
      <c r="O921" s="10"/>
      <c r="P921" s="10"/>
    </row>
    <row r="922" spans="1:16" s="16" customFormat="1" x14ac:dyDescent="0.2">
      <c r="A922" s="7"/>
      <c r="B922" s="7"/>
      <c r="C922" s="7"/>
      <c r="D922" s="7"/>
      <c r="E922" s="9"/>
      <c r="F922" s="40"/>
      <c r="G922" s="11"/>
      <c r="H922" s="11"/>
      <c r="I922" s="7"/>
      <c r="J922" s="8"/>
      <c r="K922" s="7"/>
      <c r="L922" s="10"/>
      <c r="M922" s="10"/>
      <c r="N922" s="10"/>
      <c r="O922" s="10"/>
      <c r="P922" s="10"/>
    </row>
    <row r="923" spans="1:16" s="16" customFormat="1" x14ac:dyDescent="0.2">
      <c r="A923" s="7"/>
      <c r="B923" s="7"/>
      <c r="C923" s="7"/>
      <c r="D923" s="7"/>
      <c r="E923" s="9"/>
      <c r="F923" s="40"/>
      <c r="G923" s="11"/>
      <c r="H923" s="11"/>
      <c r="I923" s="7"/>
      <c r="J923" s="8"/>
      <c r="K923" s="7"/>
      <c r="L923" s="10"/>
      <c r="M923" s="10"/>
      <c r="N923" s="10"/>
      <c r="O923" s="10"/>
      <c r="P923" s="10"/>
    </row>
    <row r="924" spans="1:16" s="16" customFormat="1" x14ac:dyDescent="0.2">
      <c r="A924" s="7"/>
      <c r="B924" s="7"/>
      <c r="C924" s="7"/>
      <c r="D924" s="7"/>
      <c r="E924" s="9"/>
      <c r="F924" s="40"/>
      <c r="G924" s="11"/>
      <c r="H924" s="11"/>
      <c r="I924" s="7"/>
      <c r="J924" s="8"/>
      <c r="K924" s="7"/>
      <c r="L924" s="10"/>
      <c r="M924" s="10"/>
      <c r="N924" s="10"/>
      <c r="O924" s="10"/>
      <c r="P924" s="10"/>
    </row>
    <row r="925" spans="1:16" s="16" customFormat="1" x14ac:dyDescent="0.2">
      <c r="A925" s="7"/>
      <c r="B925" s="7"/>
      <c r="C925" s="7"/>
      <c r="D925" s="7"/>
      <c r="E925" s="9"/>
      <c r="F925" s="40"/>
      <c r="G925" s="11"/>
      <c r="H925" s="11"/>
      <c r="I925" s="7"/>
      <c r="J925" s="8"/>
      <c r="K925" s="7"/>
      <c r="L925" s="10"/>
      <c r="M925" s="10"/>
      <c r="N925" s="10"/>
      <c r="O925" s="10"/>
      <c r="P925" s="10"/>
    </row>
    <row r="926" spans="1:16" s="16" customFormat="1" x14ac:dyDescent="0.2">
      <c r="A926" s="7"/>
      <c r="B926" s="7"/>
      <c r="C926" s="7"/>
      <c r="D926" s="7"/>
      <c r="E926" s="9"/>
      <c r="F926" s="40"/>
      <c r="G926" s="11"/>
      <c r="H926" s="11"/>
      <c r="I926" s="7"/>
      <c r="J926" s="8"/>
      <c r="K926" s="7"/>
      <c r="L926" s="10"/>
      <c r="M926" s="10"/>
      <c r="N926" s="10"/>
      <c r="O926" s="10"/>
      <c r="P926" s="10"/>
    </row>
    <row r="927" spans="1:16" s="16" customFormat="1" x14ac:dyDescent="0.2">
      <c r="A927" s="7"/>
      <c r="B927" s="7"/>
      <c r="C927" s="7"/>
      <c r="D927" s="7"/>
      <c r="E927" s="9"/>
      <c r="F927" s="40"/>
      <c r="G927" s="11"/>
      <c r="H927" s="11"/>
      <c r="I927" s="7"/>
      <c r="J927" s="8"/>
      <c r="K927" s="7"/>
      <c r="L927" s="10"/>
      <c r="M927" s="10"/>
      <c r="N927" s="10"/>
      <c r="O927" s="10"/>
      <c r="P927" s="10"/>
    </row>
    <row r="928" spans="1:16" s="16" customFormat="1" x14ac:dyDescent="0.2">
      <c r="A928" s="7"/>
      <c r="B928" s="7"/>
      <c r="C928" s="7"/>
      <c r="D928" s="7"/>
      <c r="E928" s="9"/>
      <c r="F928" s="40"/>
      <c r="G928" s="11"/>
      <c r="H928" s="11"/>
      <c r="I928" s="7"/>
      <c r="J928" s="8"/>
      <c r="K928" s="7"/>
      <c r="L928" s="10"/>
      <c r="M928" s="10"/>
      <c r="N928" s="10"/>
      <c r="O928" s="10"/>
      <c r="P928" s="10"/>
    </row>
    <row r="929" spans="1:16" s="16" customFormat="1" x14ac:dyDescent="0.2">
      <c r="A929" s="7"/>
      <c r="B929" s="7"/>
      <c r="C929" s="7"/>
      <c r="D929" s="7"/>
      <c r="E929" s="9"/>
      <c r="F929" s="40"/>
      <c r="G929" s="11"/>
      <c r="H929" s="11"/>
      <c r="I929" s="7"/>
      <c r="J929" s="8"/>
      <c r="K929" s="7"/>
      <c r="L929" s="10"/>
      <c r="M929" s="10"/>
      <c r="N929" s="10"/>
      <c r="O929" s="10"/>
      <c r="P929" s="10"/>
    </row>
    <row r="930" spans="1:16" s="16" customFormat="1" x14ac:dyDescent="0.2">
      <c r="A930" s="7"/>
      <c r="B930" s="7"/>
      <c r="C930" s="7"/>
      <c r="D930" s="7"/>
      <c r="E930" s="9"/>
      <c r="F930" s="40"/>
      <c r="G930" s="11"/>
      <c r="H930" s="11"/>
      <c r="I930" s="7"/>
      <c r="J930" s="8"/>
      <c r="K930" s="7"/>
      <c r="L930" s="10"/>
      <c r="M930" s="10"/>
      <c r="N930" s="10"/>
      <c r="O930" s="10"/>
      <c r="P930" s="10"/>
    </row>
    <row r="931" spans="1:16" s="16" customFormat="1" x14ac:dyDescent="0.2">
      <c r="A931" s="7"/>
      <c r="B931" s="7"/>
      <c r="C931" s="7"/>
      <c r="D931" s="7"/>
      <c r="E931" s="9"/>
      <c r="F931" s="40"/>
      <c r="G931" s="11"/>
      <c r="H931" s="11"/>
      <c r="I931" s="7"/>
      <c r="J931" s="8"/>
      <c r="K931" s="7"/>
      <c r="L931" s="10"/>
      <c r="M931" s="10"/>
      <c r="N931" s="10"/>
      <c r="O931" s="10"/>
      <c r="P931" s="10"/>
    </row>
    <row r="932" spans="1:16" s="16" customFormat="1" x14ac:dyDescent="0.2">
      <c r="A932" s="7"/>
      <c r="B932" s="7"/>
      <c r="C932" s="7"/>
      <c r="D932" s="7"/>
      <c r="E932" s="9"/>
      <c r="F932" s="40"/>
      <c r="G932" s="11"/>
      <c r="H932" s="11"/>
      <c r="I932" s="7"/>
      <c r="J932" s="8"/>
      <c r="K932" s="7"/>
      <c r="L932" s="10"/>
      <c r="M932" s="10"/>
      <c r="N932" s="10"/>
      <c r="O932" s="10"/>
      <c r="P932" s="10"/>
    </row>
    <row r="933" spans="1:16" s="16" customFormat="1" x14ac:dyDescent="0.2">
      <c r="A933" s="7"/>
      <c r="B933" s="7"/>
      <c r="C933" s="7"/>
      <c r="D933" s="7"/>
      <c r="E933" s="9"/>
      <c r="F933" s="40"/>
      <c r="G933" s="11"/>
      <c r="H933" s="11"/>
      <c r="I933" s="7"/>
      <c r="J933" s="8"/>
      <c r="K933" s="7"/>
      <c r="L933" s="10"/>
      <c r="M933" s="10"/>
      <c r="N933" s="10"/>
      <c r="O933" s="10"/>
      <c r="P933" s="10"/>
    </row>
    <row r="934" spans="1:16" s="16" customFormat="1" x14ac:dyDescent="0.2">
      <c r="A934" s="7"/>
      <c r="B934" s="7"/>
      <c r="C934" s="7"/>
      <c r="D934" s="7"/>
      <c r="E934" s="9"/>
      <c r="F934" s="40"/>
      <c r="G934" s="11"/>
      <c r="H934" s="11"/>
      <c r="I934" s="7"/>
      <c r="J934" s="8"/>
      <c r="K934" s="7"/>
      <c r="L934" s="10"/>
      <c r="M934" s="10"/>
      <c r="N934" s="10"/>
      <c r="O934" s="10"/>
      <c r="P934" s="10"/>
    </row>
    <row r="935" spans="1:16" s="16" customFormat="1" x14ac:dyDescent="0.2">
      <c r="A935" s="7"/>
      <c r="B935" s="7"/>
      <c r="C935" s="7"/>
      <c r="D935" s="7"/>
      <c r="E935" s="9"/>
      <c r="F935" s="40"/>
      <c r="G935" s="11"/>
      <c r="H935" s="11"/>
      <c r="I935" s="7"/>
      <c r="J935" s="8"/>
      <c r="K935" s="7"/>
      <c r="L935" s="10"/>
      <c r="M935" s="10"/>
      <c r="N935" s="10"/>
      <c r="O935" s="10"/>
      <c r="P935" s="10"/>
    </row>
    <row r="936" spans="1:16" s="16" customFormat="1" x14ac:dyDescent="0.2">
      <c r="A936" s="7"/>
      <c r="B936" s="7"/>
      <c r="C936" s="7"/>
      <c r="D936" s="7"/>
      <c r="E936" s="9"/>
      <c r="F936" s="40"/>
      <c r="G936" s="11"/>
      <c r="H936" s="11"/>
      <c r="I936" s="7"/>
      <c r="J936" s="8"/>
      <c r="K936" s="7"/>
      <c r="L936" s="10"/>
      <c r="M936" s="10"/>
      <c r="N936" s="10"/>
      <c r="O936" s="10"/>
      <c r="P936" s="10"/>
    </row>
    <row r="937" spans="1:16" s="16" customFormat="1" x14ac:dyDescent="0.2">
      <c r="A937" s="7"/>
      <c r="B937" s="7"/>
      <c r="C937" s="7"/>
      <c r="D937" s="7"/>
      <c r="E937" s="9"/>
      <c r="F937" s="40"/>
      <c r="G937" s="11"/>
      <c r="H937" s="11"/>
      <c r="I937" s="7"/>
      <c r="J937" s="8"/>
      <c r="K937" s="7"/>
      <c r="L937" s="10"/>
      <c r="M937" s="10"/>
      <c r="N937" s="10"/>
      <c r="O937" s="10"/>
      <c r="P937" s="10"/>
    </row>
    <row r="938" spans="1:16" s="16" customFormat="1" x14ac:dyDescent="0.2">
      <c r="A938" s="7"/>
      <c r="B938" s="7"/>
      <c r="C938" s="7"/>
      <c r="D938" s="7"/>
      <c r="E938" s="9"/>
      <c r="F938" s="40"/>
      <c r="G938" s="11"/>
      <c r="H938" s="11"/>
      <c r="I938" s="7"/>
      <c r="J938" s="8"/>
      <c r="K938" s="7"/>
      <c r="L938" s="10"/>
      <c r="M938" s="10"/>
      <c r="N938" s="10"/>
      <c r="O938" s="10"/>
      <c r="P938" s="10"/>
    </row>
    <row r="939" spans="1:16" s="16" customFormat="1" x14ac:dyDescent="0.2">
      <c r="A939" s="7"/>
      <c r="B939" s="7"/>
      <c r="C939" s="7"/>
      <c r="D939" s="7"/>
      <c r="E939" s="9"/>
      <c r="F939" s="40"/>
      <c r="G939" s="11"/>
      <c r="H939" s="11"/>
      <c r="I939" s="7"/>
      <c r="J939" s="8"/>
      <c r="K939" s="7"/>
      <c r="L939" s="10"/>
      <c r="M939" s="10"/>
      <c r="N939" s="10"/>
      <c r="O939" s="10"/>
      <c r="P939" s="10"/>
    </row>
    <row r="940" spans="1:16" s="16" customFormat="1" x14ac:dyDescent="0.2">
      <c r="A940" s="7"/>
      <c r="B940" s="7"/>
      <c r="C940" s="7"/>
      <c r="D940" s="7"/>
      <c r="E940" s="9"/>
      <c r="F940" s="40"/>
      <c r="G940" s="11"/>
      <c r="H940" s="11"/>
      <c r="I940" s="7"/>
      <c r="J940" s="8"/>
      <c r="K940" s="7"/>
      <c r="L940" s="10"/>
      <c r="M940" s="10"/>
      <c r="N940" s="10"/>
      <c r="O940" s="10"/>
      <c r="P940" s="10"/>
    </row>
    <row r="941" spans="1:16" s="16" customFormat="1" x14ac:dyDescent="0.2">
      <c r="A941" s="7"/>
      <c r="B941" s="7"/>
      <c r="C941" s="7"/>
      <c r="D941" s="7"/>
      <c r="E941" s="9"/>
      <c r="F941" s="40"/>
      <c r="G941" s="11"/>
      <c r="H941" s="11"/>
      <c r="I941" s="7"/>
      <c r="J941" s="8"/>
      <c r="K941" s="7"/>
      <c r="L941" s="10"/>
      <c r="M941" s="10"/>
      <c r="N941" s="10"/>
      <c r="O941" s="10"/>
      <c r="P941" s="10"/>
    </row>
    <row r="942" spans="1:16" s="16" customFormat="1" x14ac:dyDescent="0.2">
      <c r="A942" s="7"/>
      <c r="B942" s="7"/>
      <c r="C942" s="7"/>
      <c r="D942" s="7"/>
      <c r="E942" s="9"/>
      <c r="F942" s="40"/>
      <c r="G942" s="11"/>
      <c r="H942" s="11"/>
      <c r="I942" s="7"/>
      <c r="J942" s="8"/>
      <c r="K942" s="7"/>
      <c r="L942" s="10"/>
      <c r="M942" s="10"/>
      <c r="N942" s="10"/>
      <c r="O942" s="10"/>
      <c r="P942" s="10"/>
    </row>
    <row r="943" spans="1:16" s="16" customFormat="1" x14ac:dyDescent="0.2">
      <c r="A943" s="7"/>
      <c r="B943" s="7"/>
      <c r="C943" s="7"/>
      <c r="D943" s="7"/>
      <c r="E943" s="9"/>
      <c r="F943" s="40"/>
      <c r="G943" s="11"/>
      <c r="H943" s="11"/>
      <c r="I943" s="7"/>
      <c r="J943" s="8"/>
      <c r="K943" s="7"/>
      <c r="L943" s="10"/>
      <c r="M943" s="10"/>
      <c r="N943" s="10"/>
      <c r="O943" s="10"/>
      <c r="P943" s="10"/>
    </row>
    <row r="944" spans="1:16" s="16" customFormat="1" x14ac:dyDescent="0.2">
      <c r="A944" s="7"/>
      <c r="B944" s="7"/>
      <c r="C944" s="7"/>
      <c r="D944" s="7"/>
      <c r="E944" s="9"/>
      <c r="F944" s="40"/>
      <c r="G944" s="11"/>
      <c r="H944" s="11"/>
      <c r="I944" s="7"/>
      <c r="J944" s="8"/>
      <c r="K944" s="7"/>
      <c r="L944" s="10"/>
      <c r="M944" s="10"/>
      <c r="N944" s="10"/>
      <c r="O944" s="10"/>
      <c r="P944" s="10"/>
    </row>
    <row r="945" spans="1:16" s="16" customFormat="1" x14ac:dyDescent="0.2">
      <c r="A945" s="7"/>
      <c r="B945" s="7"/>
      <c r="C945" s="7"/>
      <c r="D945" s="7"/>
      <c r="E945" s="9"/>
      <c r="F945" s="40"/>
      <c r="G945" s="11"/>
      <c r="H945" s="11"/>
      <c r="I945" s="7"/>
      <c r="J945" s="8"/>
      <c r="K945" s="7"/>
      <c r="L945" s="10"/>
      <c r="M945" s="10"/>
      <c r="N945" s="10"/>
      <c r="O945" s="10"/>
      <c r="P945" s="10"/>
    </row>
    <row r="946" spans="1:16" s="16" customFormat="1" x14ac:dyDescent="0.2">
      <c r="A946" s="7"/>
      <c r="B946" s="7"/>
      <c r="C946" s="7"/>
      <c r="D946" s="7"/>
      <c r="E946" s="9"/>
      <c r="F946" s="40"/>
      <c r="G946" s="11"/>
      <c r="H946" s="11"/>
      <c r="I946" s="7"/>
      <c r="J946" s="8"/>
      <c r="K946" s="7"/>
      <c r="L946" s="10"/>
      <c r="M946" s="10"/>
      <c r="N946" s="10"/>
      <c r="O946" s="10"/>
      <c r="P946" s="10"/>
    </row>
    <row r="947" spans="1:16" s="16" customFormat="1" x14ac:dyDescent="0.2">
      <c r="A947" s="7"/>
      <c r="B947" s="7"/>
      <c r="C947" s="7"/>
      <c r="D947" s="7"/>
      <c r="E947" s="9"/>
      <c r="F947" s="40"/>
      <c r="G947" s="11"/>
      <c r="H947" s="11"/>
      <c r="I947" s="7"/>
      <c r="J947" s="8"/>
      <c r="K947" s="7"/>
      <c r="L947" s="10"/>
      <c r="M947" s="10"/>
      <c r="N947" s="10"/>
      <c r="O947" s="10"/>
      <c r="P947" s="10"/>
    </row>
    <row r="948" spans="1:16" s="16" customFormat="1" x14ac:dyDescent="0.2">
      <c r="A948" s="7"/>
      <c r="B948" s="7"/>
      <c r="C948" s="7"/>
      <c r="D948" s="7"/>
      <c r="E948" s="9"/>
      <c r="F948" s="40"/>
      <c r="G948" s="11"/>
      <c r="H948" s="11"/>
      <c r="I948" s="7"/>
      <c r="J948" s="8"/>
      <c r="K948" s="7"/>
      <c r="L948" s="10"/>
      <c r="M948" s="10"/>
      <c r="N948" s="10"/>
      <c r="O948" s="10"/>
      <c r="P948" s="10"/>
    </row>
    <row r="949" spans="1:16" s="16" customFormat="1" x14ac:dyDescent="0.2">
      <c r="A949" s="7"/>
      <c r="B949" s="7"/>
      <c r="C949" s="7"/>
      <c r="D949" s="7"/>
      <c r="E949" s="9"/>
      <c r="F949" s="40"/>
      <c r="G949" s="11"/>
      <c r="H949" s="11"/>
      <c r="I949" s="7"/>
      <c r="J949" s="8"/>
      <c r="K949" s="7"/>
      <c r="L949" s="10"/>
      <c r="M949" s="10"/>
      <c r="N949" s="10"/>
      <c r="O949" s="10"/>
      <c r="P949" s="10"/>
    </row>
    <row r="950" spans="1:16" s="16" customFormat="1" x14ac:dyDescent="0.2">
      <c r="A950" s="7"/>
      <c r="B950" s="7"/>
      <c r="C950" s="7"/>
      <c r="D950" s="7"/>
      <c r="E950" s="9"/>
      <c r="F950" s="40"/>
      <c r="G950" s="11"/>
      <c r="H950" s="11"/>
      <c r="I950" s="7"/>
      <c r="J950" s="8"/>
      <c r="K950" s="7"/>
      <c r="L950" s="10"/>
      <c r="M950" s="10"/>
      <c r="N950" s="10"/>
      <c r="O950" s="10"/>
      <c r="P950" s="10"/>
    </row>
    <row r="951" spans="1:16" s="16" customFormat="1" x14ac:dyDescent="0.2">
      <c r="A951" s="7"/>
      <c r="B951" s="7"/>
      <c r="C951" s="7"/>
      <c r="D951" s="7"/>
      <c r="E951" s="9"/>
      <c r="F951" s="40"/>
      <c r="G951" s="11"/>
      <c r="H951" s="11"/>
      <c r="I951" s="7"/>
      <c r="J951" s="8"/>
      <c r="K951" s="7"/>
      <c r="L951" s="10"/>
      <c r="M951" s="10"/>
      <c r="N951" s="10"/>
      <c r="O951" s="10"/>
      <c r="P951" s="10"/>
    </row>
    <row r="952" spans="1:16" s="16" customFormat="1" x14ac:dyDescent="0.2">
      <c r="A952" s="7"/>
      <c r="B952" s="7"/>
      <c r="C952" s="7"/>
      <c r="D952" s="7"/>
      <c r="E952" s="9"/>
      <c r="F952" s="40"/>
      <c r="G952" s="11"/>
      <c r="H952" s="11"/>
      <c r="I952" s="7"/>
      <c r="J952" s="8"/>
      <c r="K952" s="7"/>
      <c r="L952" s="10"/>
      <c r="M952" s="10"/>
      <c r="N952" s="10"/>
      <c r="O952" s="10"/>
      <c r="P952" s="10"/>
    </row>
    <row r="953" spans="1:16" s="16" customFormat="1" x14ac:dyDescent="0.2">
      <c r="A953" s="7"/>
      <c r="B953" s="7"/>
      <c r="C953" s="7"/>
      <c r="D953" s="7"/>
      <c r="E953" s="9"/>
      <c r="F953" s="40"/>
      <c r="G953" s="11"/>
      <c r="H953" s="11"/>
      <c r="I953" s="7"/>
      <c r="J953" s="8"/>
      <c r="K953" s="7"/>
      <c r="L953" s="10"/>
      <c r="M953" s="10"/>
      <c r="N953" s="10"/>
      <c r="O953" s="10"/>
      <c r="P953" s="10"/>
    </row>
    <row r="954" spans="1:16" s="16" customFormat="1" x14ac:dyDescent="0.2">
      <c r="A954" s="7"/>
      <c r="B954" s="7"/>
      <c r="C954" s="7"/>
      <c r="D954" s="7"/>
      <c r="E954" s="9"/>
      <c r="F954" s="40"/>
      <c r="G954" s="11"/>
      <c r="H954" s="11"/>
      <c r="I954" s="7"/>
      <c r="J954" s="8"/>
      <c r="K954" s="7"/>
      <c r="L954" s="10"/>
      <c r="M954" s="10"/>
      <c r="N954" s="10"/>
      <c r="O954" s="10"/>
      <c r="P954" s="10"/>
    </row>
    <row r="955" spans="1:16" s="16" customFormat="1" x14ac:dyDescent="0.2">
      <c r="A955" s="7"/>
      <c r="B955" s="7"/>
      <c r="C955" s="7"/>
      <c r="D955" s="7"/>
      <c r="E955" s="9"/>
      <c r="F955" s="40"/>
      <c r="G955" s="11"/>
      <c r="H955" s="11"/>
      <c r="I955" s="7"/>
      <c r="J955" s="8"/>
      <c r="K955" s="7"/>
      <c r="L955" s="10"/>
      <c r="M955" s="10"/>
      <c r="N955" s="10"/>
      <c r="O955" s="10"/>
      <c r="P955" s="10"/>
    </row>
    <row r="956" spans="1:16" s="16" customFormat="1" x14ac:dyDescent="0.2">
      <c r="A956" s="7"/>
      <c r="B956" s="7"/>
      <c r="C956" s="7"/>
      <c r="D956" s="7"/>
      <c r="E956" s="9"/>
      <c r="F956" s="40"/>
      <c r="G956" s="11"/>
      <c r="H956" s="11"/>
      <c r="I956" s="7"/>
      <c r="J956" s="8"/>
      <c r="K956" s="7"/>
      <c r="L956" s="10"/>
      <c r="M956" s="10"/>
      <c r="N956" s="10"/>
      <c r="O956" s="10"/>
      <c r="P956" s="10"/>
    </row>
    <row r="957" spans="1:16" s="16" customFormat="1" x14ac:dyDescent="0.2">
      <c r="A957" s="7"/>
      <c r="B957" s="7"/>
      <c r="C957" s="7"/>
      <c r="D957" s="7"/>
      <c r="E957" s="9"/>
      <c r="F957" s="40"/>
      <c r="G957" s="11"/>
      <c r="H957" s="11"/>
      <c r="I957" s="7"/>
      <c r="J957" s="8"/>
      <c r="K957" s="7"/>
      <c r="L957" s="10"/>
      <c r="M957" s="10"/>
      <c r="N957" s="10"/>
      <c r="O957" s="10"/>
      <c r="P957" s="10"/>
    </row>
    <row r="958" spans="1:16" s="16" customFormat="1" x14ac:dyDescent="0.2">
      <c r="A958" s="7"/>
      <c r="B958" s="7"/>
      <c r="C958" s="7"/>
      <c r="D958" s="7"/>
      <c r="E958" s="9"/>
      <c r="F958" s="40"/>
      <c r="G958" s="11"/>
      <c r="H958" s="11"/>
      <c r="I958" s="7"/>
      <c r="J958" s="8"/>
      <c r="K958" s="7"/>
      <c r="L958" s="10"/>
      <c r="M958" s="10"/>
      <c r="N958" s="10"/>
      <c r="O958" s="10"/>
      <c r="P958" s="10"/>
    </row>
    <row r="959" spans="1:16" s="16" customFormat="1" x14ac:dyDescent="0.2">
      <c r="A959" s="7"/>
      <c r="B959" s="7"/>
      <c r="C959" s="7"/>
      <c r="D959" s="7"/>
      <c r="E959" s="9"/>
      <c r="F959" s="40"/>
      <c r="G959" s="11"/>
      <c r="H959" s="11"/>
      <c r="I959" s="7"/>
      <c r="J959" s="8"/>
      <c r="K959" s="7"/>
      <c r="L959" s="10"/>
      <c r="M959" s="10"/>
      <c r="N959" s="10"/>
      <c r="O959" s="10"/>
      <c r="P959" s="10"/>
    </row>
    <row r="960" spans="1:16" s="16" customFormat="1" x14ac:dyDescent="0.2">
      <c r="A960" s="7"/>
      <c r="B960" s="7"/>
      <c r="C960" s="7"/>
      <c r="D960" s="7"/>
      <c r="E960" s="9"/>
      <c r="F960" s="40"/>
      <c r="G960" s="11"/>
      <c r="H960" s="11"/>
      <c r="I960" s="7"/>
      <c r="J960" s="8"/>
      <c r="K960" s="7"/>
      <c r="L960" s="10"/>
      <c r="M960" s="10"/>
      <c r="N960" s="10"/>
      <c r="O960" s="10"/>
      <c r="P960" s="10"/>
    </row>
    <row r="961" spans="1:16" s="16" customFormat="1" x14ac:dyDescent="0.2">
      <c r="A961" s="7"/>
      <c r="B961" s="7"/>
      <c r="C961" s="7"/>
      <c r="D961" s="7"/>
      <c r="E961" s="9"/>
      <c r="F961" s="40"/>
      <c r="G961" s="11"/>
      <c r="H961" s="11"/>
      <c r="I961" s="7"/>
      <c r="J961" s="8"/>
      <c r="K961" s="7"/>
      <c r="L961" s="10"/>
      <c r="M961" s="10"/>
      <c r="N961" s="10"/>
      <c r="O961" s="10"/>
      <c r="P961" s="10"/>
    </row>
    <row r="962" spans="1:16" s="16" customFormat="1" x14ac:dyDescent="0.2">
      <c r="A962" s="7"/>
      <c r="B962" s="7"/>
      <c r="C962" s="7"/>
      <c r="D962" s="7"/>
      <c r="E962" s="9"/>
      <c r="F962" s="40"/>
      <c r="G962" s="11"/>
      <c r="H962" s="11"/>
      <c r="I962" s="7"/>
      <c r="J962" s="8"/>
      <c r="K962" s="7"/>
      <c r="L962" s="10"/>
      <c r="M962" s="10"/>
      <c r="N962" s="10"/>
      <c r="O962" s="10"/>
      <c r="P962" s="10"/>
    </row>
    <row r="963" spans="1:16" s="16" customFormat="1" x14ac:dyDescent="0.2">
      <c r="A963" s="7"/>
      <c r="B963" s="7"/>
      <c r="C963" s="7"/>
      <c r="D963" s="7"/>
      <c r="E963" s="9"/>
      <c r="F963" s="40"/>
      <c r="G963" s="11"/>
      <c r="H963" s="11"/>
      <c r="I963" s="7"/>
      <c r="J963" s="8"/>
      <c r="K963" s="7"/>
      <c r="L963" s="10"/>
      <c r="M963" s="10"/>
      <c r="N963" s="10"/>
      <c r="O963" s="10"/>
      <c r="P963" s="10"/>
    </row>
    <row r="964" spans="1:16" s="16" customFormat="1" x14ac:dyDescent="0.2">
      <c r="A964" s="7"/>
      <c r="B964" s="7"/>
      <c r="C964" s="7"/>
      <c r="D964" s="7"/>
      <c r="E964" s="9"/>
      <c r="F964" s="40"/>
      <c r="G964" s="11"/>
      <c r="H964" s="11"/>
      <c r="I964" s="7"/>
      <c r="J964" s="8"/>
      <c r="K964" s="7"/>
      <c r="L964" s="10"/>
      <c r="M964" s="10"/>
      <c r="N964" s="10"/>
      <c r="O964" s="10"/>
      <c r="P964" s="10"/>
    </row>
    <row r="965" spans="1:16" s="16" customFormat="1" x14ac:dyDescent="0.2">
      <c r="A965" s="7"/>
      <c r="B965" s="7"/>
      <c r="C965" s="7"/>
      <c r="D965" s="7"/>
      <c r="E965" s="9"/>
      <c r="F965" s="40"/>
      <c r="G965" s="11"/>
      <c r="H965" s="11"/>
      <c r="I965" s="7"/>
      <c r="J965" s="8"/>
      <c r="K965" s="7"/>
      <c r="L965" s="10"/>
      <c r="M965" s="10"/>
      <c r="N965" s="10"/>
      <c r="O965" s="10"/>
      <c r="P965" s="10"/>
    </row>
    <row r="966" spans="1:16" s="16" customFormat="1" x14ac:dyDescent="0.2">
      <c r="A966" s="7"/>
      <c r="B966" s="7"/>
      <c r="C966" s="7"/>
      <c r="D966" s="7"/>
      <c r="E966" s="9"/>
      <c r="F966" s="40"/>
      <c r="G966" s="11"/>
      <c r="H966" s="11"/>
      <c r="I966" s="7"/>
      <c r="J966" s="8"/>
      <c r="K966" s="7"/>
      <c r="L966" s="10"/>
      <c r="M966" s="10"/>
      <c r="N966" s="10"/>
      <c r="O966" s="10"/>
      <c r="P966" s="10"/>
    </row>
    <row r="967" spans="1:16" s="16" customFormat="1" x14ac:dyDescent="0.2">
      <c r="A967" s="7"/>
      <c r="B967" s="7"/>
      <c r="C967" s="7"/>
      <c r="D967" s="7"/>
      <c r="E967" s="9"/>
      <c r="F967" s="40"/>
      <c r="G967" s="11"/>
      <c r="H967" s="11"/>
      <c r="I967" s="7"/>
      <c r="J967" s="8"/>
      <c r="K967" s="7"/>
      <c r="L967" s="10"/>
      <c r="M967" s="10"/>
      <c r="N967" s="10"/>
      <c r="O967" s="10"/>
      <c r="P967" s="10"/>
    </row>
    <row r="968" spans="1:16" s="16" customFormat="1" x14ac:dyDescent="0.2">
      <c r="A968" s="7"/>
      <c r="B968" s="7"/>
      <c r="C968" s="7"/>
      <c r="D968" s="7"/>
      <c r="E968" s="9"/>
      <c r="F968" s="40"/>
      <c r="G968" s="11"/>
      <c r="H968" s="11"/>
      <c r="I968" s="7"/>
      <c r="J968" s="8"/>
      <c r="K968" s="7"/>
      <c r="L968" s="10"/>
      <c r="M968" s="10"/>
      <c r="N968" s="10"/>
      <c r="O968" s="10"/>
      <c r="P968" s="10"/>
    </row>
    <row r="969" spans="1:16" s="16" customFormat="1" x14ac:dyDescent="0.2">
      <c r="A969" s="7"/>
      <c r="B969" s="7"/>
      <c r="C969" s="7"/>
      <c r="D969" s="7"/>
      <c r="E969" s="9"/>
      <c r="F969" s="40"/>
      <c r="G969" s="11"/>
      <c r="H969" s="11"/>
      <c r="I969" s="7"/>
      <c r="J969" s="8"/>
      <c r="K969" s="7"/>
      <c r="L969" s="10"/>
      <c r="M969" s="10"/>
      <c r="N969" s="10"/>
      <c r="O969" s="10"/>
      <c r="P969" s="10"/>
    </row>
    <row r="970" spans="1:16" s="16" customFormat="1" x14ac:dyDescent="0.2">
      <c r="A970" s="7"/>
      <c r="B970" s="7"/>
      <c r="C970" s="7"/>
      <c r="D970" s="7"/>
      <c r="E970" s="9"/>
      <c r="F970" s="40"/>
      <c r="G970" s="11"/>
      <c r="H970" s="11"/>
      <c r="I970" s="7"/>
      <c r="J970" s="8"/>
      <c r="K970" s="7"/>
      <c r="L970" s="10"/>
      <c r="M970" s="10"/>
      <c r="N970" s="10"/>
      <c r="O970" s="10"/>
      <c r="P970" s="10"/>
    </row>
    <row r="971" spans="1:16" s="16" customFormat="1" x14ac:dyDescent="0.2">
      <c r="A971" s="7"/>
      <c r="B971" s="7"/>
      <c r="C971" s="7"/>
      <c r="D971" s="7"/>
      <c r="E971" s="9"/>
      <c r="F971" s="40"/>
      <c r="G971" s="11"/>
      <c r="H971" s="11"/>
      <c r="I971" s="7"/>
      <c r="J971" s="8"/>
      <c r="K971" s="7"/>
      <c r="L971" s="10"/>
      <c r="M971" s="10"/>
      <c r="N971" s="10"/>
      <c r="O971" s="10"/>
      <c r="P971" s="10"/>
    </row>
    <row r="972" spans="1:16" s="16" customFormat="1" x14ac:dyDescent="0.2">
      <c r="A972" s="7"/>
      <c r="B972" s="7"/>
      <c r="C972" s="7"/>
      <c r="D972" s="7"/>
      <c r="E972" s="9"/>
      <c r="F972" s="40"/>
      <c r="G972" s="11"/>
      <c r="H972" s="11"/>
      <c r="I972" s="7"/>
      <c r="J972" s="8"/>
      <c r="K972" s="7"/>
      <c r="L972" s="10"/>
      <c r="M972" s="10"/>
      <c r="N972" s="10"/>
      <c r="O972" s="10"/>
      <c r="P972" s="10"/>
    </row>
    <row r="973" spans="1:16" s="16" customFormat="1" x14ac:dyDescent="0.2">
      <c r="A973" s="7"/>
      <c r="B973" s="7"/>
      <c r="C973" s="7"/>
      <c r="D973" s="7"/>
      <c r="E973" s="9"/>
      <c r="F973" s="40"/>
      <c r="G973" s="11"/>
      <c r="H973" s="11"/>
      <c r="I973" s="7"/>
      <c r="J973" s="8"/>
      <c r="K973" s="7"/>
      <c r="L973" s="10"/>
      <c r="M973" s="10"/>
      <c r="N973" s="10"/>
      <c r="O973" s="10"/>
      <c r="P973" s="10"/>
    </row>
    <row r="974" spans="1:16" s="16" customFormat="1" x14ac:dyDescent="0.2">
      <c r="A974" s="7"/>
      <c r="B974" s="7"/>
      <c r="C974" s="7"/>
      <c r="D974" s="7"/>
      <c r="E974" s="9"/>
      <c r="F974" s="40"/>
      <c r="G974" s="11"/>
      <c r="H974" s="11"/>
      <c r="I974" s="7"/>
      <c r="J974" s="8"/>
      <c r="K974" s="7"/>
      <c r="L974" s="10"/>
      <c r="M974" s="10"/>
      <c r="N974" s="10"/>
      <c r="O974" s="10"/>
      <c r="P974" s="10"/>
    </row>
    <row r="975" spans="1:16" s="16" customFormat="1" x14ac:dyDescent="0.2">
      <c r="A975" s="7"/>
      <c r="B975" s="7"/>
      <c r="C975" s="7"/>
      <c r="D975" s="7"/>
      <c r="E975" s="9"/>
      <c r="F975" s="40"/>
      <c r="G975" s="11"/>
      <c r="H975" s="11"/>
      <c r="I975" s="7"/>
      <c r="J975" s="8"/>
      <c r="K975" s="7"/>
      <c r="L975" s="10"/>
      <c r="M975" s="10"/>
      <c r="N975" s="10"/>
      <c r="O975" s="10"/>
      <c r="P975" s="10"/>
    </row>
    <row r="976" spans="1:16" s="16" customFormat="1" x14ac:dyDescent="0.2">
      <c r="A976" s="7"/>
      <c r="B976" s="7"/>
      <c r="C976" s="7"/>
      <c r="D976" s="7"/>
      <c r="E976" s="9"/>
      <c r="F976" s="40"/>
      <c r="G976" s="11"/>
      <c r="H976" s="11"/>
      <c r="I976" s="7"/>
      <c r="J976" s="8"/>
      <c r="K976" s="7"/>
      <c r="L976" s="10"/>
      <c r="M976" s="10"/>
      <c r="N976" s="10"/>
      <c r="O976" s="10"/>
      <c r="P976" s="10"/>
    </row>
    <row r="977" spans="1:16" s="16" customFormat="1" x14ac:dyDescent="0.2">
      <c r="A977" s="7"/>
      <c r="B977" s="7"/>
      <c r="C977" s="7"/>
      <c r="D977" s="7"/>
      <c r="E977" s="9"/>
      <c r="F977" s="40"/>
      <c r="G977" s="11"/>
      <c r="H977" s="11"/>
      <c r="I977" s="7"/>
      <c r="J977" s="8"/>
      <c r="K977" s="7"/>
      <c r="L977" s="10"/>
      <c r="M977" s="10"/>
      <c r="N977" s="10"/>
      <c r="O977" s="10"/>
      <c r="P977" s="10"/>
    </row>
    <row r="978" spans="1:16" s="16" customFormat="1" x14ac:dyDescent="0.2">
      <c r="A978" s="7"/>
      <c r="B978" s="7"/>
      <c r="C978" s="7"/>
      <c r="D978" s="7"/>
      <c r="E978" s="9"/>
      <c r="F978" s="40"/>
      <c r="G978" s="11"/>
      <c r="H978" s="11"/>
      <c r="I978" s="7"/>
      <c r="J978" s="8"/>
      <c r="K978" s="7"/>
      <c r="L978" s="10"/>
      <c r="M978" s="10"/>
      <c r="N978" s="10"/>
      <c r="O978" s="10"/>
      <c r="P978" s="10"/>
    </row>
    <row r="979" spans="1:16" s="16" customFormat="1" x14ac:dyDescent="0.2">
      <c r="A979" s="7"/>
      <c r="B979" s="7"/>
      <c r="C979" s="7"/>
      <c r="D979" s="7"/>
      <c r="E979" s="9"/>
      <c r="F979" s="40"/>
      <c r="G979" s="11"/>
      <c r="H979" s="11"/>
      <c r="I979" s="7"/>
      <c r="J979" s="8"/>
      <c r="K979" s="7"/>
      <c r="L979" s="10"/>
      <c r="M979" s="10"/>
      <c r="N979" s="10"/>
      <c r="O979" s="10"/>
      <c r="P979" s="10"/>
    </row>
    <row r="980" spans="1:16" s="16" customFormat="1" x14ac:dyDescent="0.2">
      <c r="A980" s="7"/>
      <c r="B980" s="7"/>
      <c r="C980" s="7"/>
      <c r="D980" s="7"/>
      <c r="E980" s="9"/>
      <c r="F980" s="40"/>
      <c r="G980" s="11"/>
      <c r="H980" s="11"/>
      <c r="I980" s="7"/>
      <c r="J980" s="8"/>
      <c r="K980" s="7"/>
      <c r="L980" s="10"/>
      <c r="M980" s="10"/>
      <c r="N980" s="10"/>
      <c r="O980" s="10"/>
      <c r="P980" s="10"/>
    </row>
    <row r="981" spans="1:16" s="16" customFormat="1" x14ac:dyDescent="0.2">
      <c r="A981" s="7"/>
      <c r="B981" s="7"/>
      <c r="C981" s="7"/>
      <c r="D981" s="7"/>
      <c r="E981" s="9"/>
      <c r="F981" s="40"/>
      <c r="G981" s="11"/>
      <c r="H981" s="11"/>
      <c r="I981" s="7"/>
      <c r="J981" s="8"/>
      <c r="K981" s="7"/>
      <c r="L981" s="10"/>
      <c r="M981" s="10"/>
      <c r="N981" s="10"/>
      <c r="O981" s="10"/>
      <c r="P981" s="10"/>
    </row>
    <row r="982" spans="1:16" s="16" customFormat="1" x14ac:dyDescent="0.2">
      <c r="A982" s="7"/>
      <c r="B982" s="7"/>
      <c r="C982" s="7"/>
      <c r="D982" s="7"/>
      <c r="E982" s="9"/>
      <c r="F982" s="40"/>
      <c r="G982" s="11"/>
      <c r="H982" s="11"/>
      <c r="I982" s="7"/>
      <c r="J982" s="8"/>
      <c r="K982" s="7"/>
      <c r="L982" s="10"/>
      <c r="M982" s="10"/>
      <c r="N982" s="10"/>
      <c r="O982" s="10"/>
      <c r="P982" s="10"/>
    </row>
    <row r="983" spans="1:16" s="16" customFormat="1" x14ac:dyDescent="0.2">
      <c r="A983" s="7"/>
      <c r="B983" s="7"/>
      <c r="C983" s="7"/>
      <c r="D983" s="7"/>
      <c r="E983" s="9"/>
      <c r="F983" s="40"/>
      <c r="G983" s="11"/>
      <c r="H983" s="11"/>
      <c r="I983" s="7"/>
      <c r="J983" s="8"/>
      <c r="K983" s="7"/>
      <c r="L983" s="10"/>
      <c r="M983" s="10"/>
      <c r="N983" s="10"/>
      <c r="O983" s="10"/>
      <c r="P983" s="10"/>
    </row>
    <row r="984" spans="1:16" s="16" customFormat="1" x14ac:dyDescent="0.2">
      <c r="A984" s="7"/>
      <c r="B984" s="7"/>
      <c r="C984" s="7"/>
      <c r="D984" s="7"/>
      <c r="E984" s="9"/>
      <c r="F984" s="40"/>
      <c r="G984" s="11"/>
      <c r="H984" s="11"/>
      <c r="I984" s="7"/>
      <c r="J984" s="8"/>
      <c r="K984" s="7"/>
      <c r="L984" s="10"/>
      <c r="M984" s="10"/>
      <c r="N984" s="10"/>
      <c r="O984" s="10"/>
      <c r="P984" s="10"/>
    </row>
    <row r="985" spans="1:16" s="16" customFormat="1" x14ac:dyDescent="0.2">
      <c r="A985" s="7"/>
      <c r="B985" s="7"/>
      <c r="C985" s="7"/>
      <c r="D985" s="7"/>
      <c r="E985" s="9"/>
      <c r="F985" s="40"/>
      <c r="G985" s="11"/>
      <c r="H985" s="11"/>
      <c r="I985" s="7"/>
      <c r="J985" s="8"/>
      <c r="K985" s="7"/>
      <c r="L985" s="10"/>
      <c r="M985" s="10"/>
      <c r="N985" s="10"/>
      <c r="O985" s="10"/>
      <c r="P985" s="10"/>
    </row>
    <row r="986" spans="1:16" s="16" customFormat="1" x14ac:dyDescent="0.2">
      <c r="A986" s="7"/>
      <c r="B986" s="7"/>
      <c r="C986" s="7"/>
      <c r="D986" s="7"/>
      <c r="E986" s="9"/>
      <c r="F986" s="40"/>
      <c r="G986" s="11"/>
      <c r="H986" s="11"/>
      <c r="I986" s="7"/>
      <c r="J986" s="8"/>
      <c r="K986" s="7"/>
      <c r="L986" s="10"/>
      <c r="M986" s="10"/>
      <c r="N986" s="10"/>
      <c r="O986" s="10"/>
      <c r="P986" s="10"/>
    </row>
    <row r="987" spans="1:16" s="16" customFormat="1" x14ac:dyDescent="0.2">
      <c r="A987" s="7"/>
      <c r="B987" s="7"/>
      <c r="C987" s="7"/>
      <c r="D987" s="7"/>
      <c r="E987" s="9"/>
      <c r="F987" s="40"/>
      <c r="G987" s="11"/>
      <c r="H987" s="11"/>
      <c r="I987" s="7"/>
      <c r="J987" s="8"/>
      <c r="K987" s="7"/>
      <c r="L987" s="10"/>
      <c r="M987" s="10"/>
      <c r="N987" s="10"/>
      <c r="O987" s="10"/>
      <c r="P987" s="10"/>
    </row>
    <row r="988" spans="1:16" s="16" customFormat="1" x14ac:dyDescent="0.2">
      <c r="A988" s="7"/>
      <c r="B988" s="7"/>
      <c r="C988" s="7"/>
      <c r="D988" s="7"/>
      <c r="E988" s="9"/>
      <c r="F988" s="40"/>
      <c r="G988" s="11"/>
      <c r="H988" s="11"/>
      <c r="I988" s="7"/>
      <c r="J988" s="8"/>
      <c r="K988" s="7"/>
      <c r="L988" s="10"/>
      <c r="M988" s="10"/>
      <c r="N988" s="10"/>
      <c r="O988" s="10"/>
      <c r="P988" s="10"/>
    </row>
    <row r="989" spans="1:16" s="16" customFormat="1" x14ac:dyDescent="0.2">
      <c r="A989" s="7"/>
      <c r="B989" s="7"/>
      <c r="C989" s="7"/>
      <c r="D989" s="7"/>
      <c r="E989" s="9"/>
      <c r="F989" s="40"/>
      <c r="G989" s="11"/>
      <c r="H989" s="11"/>
      <c r="I989" s="7"/>
      <c r="J989" s="8"/>
      <c r="K989" s="7"/>
      <c r="L989" s="10"/>
      <c r="M989" s="10"/>
      <c r="N989" s="10"/>
      <c r="O989" s="10"/>
      <c r="P989" s="10"/>
    </row>
    <row r="990" spans="1:16" s="16" customFormat="1" x14ac:dyDescent="0.2">
      <c r="A990" s="7"/>
      <c r="B990" s="7"/>
      <c r="C990" s="7"/>
      <c r="D990" s="7"/>
      <c r="E990" s="9"/>
      <c r="F990" s="40"/>
      <c r="G990" s="11"/>
      <c r="H990" s="11"/>
      <c r="I990" s="7"/>
      <c r="J990" s="8"/>
      <c r="K990" s="7"/>
      <c r="L990" s="10"/>
      <c r="M990" s="10"/>
      <c r="N990" s="10"/>
      <c r="O990" s="10"/>
      <c r="P990" s="10"/>
    </row>
    <row r="991" spans="1:16" s="16" customFormat="1" x14ac:dyDescent="0.2">
      <c r="A991" s="7"/>
      <c r="B991" s="7"/>
      <c r="C991" s="7"/>
      <c r="D991" s="7"/>
      <c r="E991" s="9"/>
      <c r="F991" s="40"/>
      <c r="G991" s="11"/>
      <c r="H991" s="11"/>
      <c r="I991" s="7"/>
      <c r="J991" s="8"/>
      <c r="K991" s="7"/>
      <c r="L991" s="10"/>
      <c r="M991" s="10"/>
      <c r="N991" s="10"/>
      <c r="O991" s="10"/>
      <c r="P991" s="10"/>
    </row>
    <row r="992" spans="1:16" s="16" customFormat="1" x14ac:dyDescent="0.2">
      <c r="A992" s="7"/>
      <c r="B992" s="7"/>
      <c r="C992" s="7"/>
      <c r="D992" s="7"/>
      <c r="E992" s="9"/>
      <c r="F992" s="40"/>
      <c r="G992" s="11"/>
      <c r="H992" s="11"/>
      <c r="I992" s="7"/>
      <c r="J992" s="8"/>
      <c r="K992" s="7"/>
      <c r="L992" s="10"/>
      <c r="M992" s="10"/>
      <c r="N992" s="10"/>
      <c r="O992" s="10"/>
      <c r="P992" s="10"/>
    </row>
    <row r="993" spans="1:16" s="16" customFormat="1" x14ac:dyDescent="0.2">
      <c r="A993" s="7"/>
      <c r="B993" s="7"/>
      <c r="C993" s="7"/>
      <c r="D993" s="7"/>
      <c r="E993" s="9"/>
      <c r="F993" s="40"/>
      <c r="G993" s="11"/>
      <c r="H993" s="11"/>
      <c r="I993" s="7"/>
      <c r="J993" s="8"/>
      <c r="K993" s="7"/>
      <c r="L993" s="10"/>
      <c r="M993" s="10"/>
      <c r="N993" s="10"/>
      <c r="O993" s="10"/>
      <c r="P993" s="10"/>
    </row>
    <row r="994" spans="1:16" s="16" customFormat="1" x14ac:dyDescent="0.2">
      <c r="A994" s="7"/>
      <c r="B994" s="7"/>
      <c r="C994" s="7"/>
      <c r="D994" s="7"/>
      <c r="E994" s="9"/>
      <c r="F994" s="40"/>
      <c r="G994" s="11"/>
      <c r="H994" s="11"/>
      <c r="I994" s="7"/>
      <c r="J994" s="8"/>
      <c r="K994" s="7"/>
      <c r="L994" s="10"/>
      <c r="M994" s="10"/>
      <c r="N994" s="10"/>
      <c r="O994" s="10"/>
      <c r="P994" s="10"/>
    </row>
    <row r="995" spans="1:16" s="16" customFormat="1" x14ac:dyDescent="0.2">
      <c r="A995" s="7"/>
      <c r="B995" s="7"/>
      <c r="C995" s="7"/>
      <c r="D995" s="7"/>
      <c r="E995" s="9"/>
      <c r="F995" s="40"/>
      <c r="G995" s="11"/>
      <c r="H995" s="11"/>
      <c r="I995" s="7"/>
      <c r="J995" s="8"/>
      <c r="K995" s="7"/>
      <c r="L995" s="10"/>
      <c r="M995" s="10"/>
      <c r="N995" s="10"/>
      <c r="O995" s="10"/>
      <c r="P995" s="10"/>
    </row>
    <row r="996" spans="1:16" s="16" customFormat="1" x14ac:dyDescent="0.2">
      <c r="A996" s="7"/>
      <c r="B996" s="7"/>
      <c r="C996" s="7"/>
      <c r="D996" s="7"/>
      <c r="E996" s="9"/>
      <c r="F996" s="40"/>
      <c r="G996" s="11"/>
      <c r="H996" s="11"/>
      <c r="I996" s="7"/>
      <c r="J996" s="8"/>
      <c r="K996" s="7"/>
      <c r="L996" s="10"/>
      <c r="M996" s="10"/>
      <c r="N996" s="10"/>
      <c r="O996" s="10"/>
      <c r="P996" s="10"/>
    </row>
    <row r="997" spans="1:16" s="16" customFormat="1" x14ac:dyDescent="0.2">
      <c r="A997" s="7"/>
      <c r="B997" s="7"/>
      <c r="C997" s="7"/>
      <c r="D997" s="7"/>
      <c r="E997" s="9"/>
      <c r="F997" s="40"/>
      <c r="G997" s="11"/>
      <c r="H997" s="11"/>
      <c r="I997" s="7"/>
      <c r="J997" s="8"/>
      <c r="K997" s="7"/>
      <c r="L997" s="10"/>
      <c r="M997" s="10"/>
      <c r="N997" s="10"/>
      <c r="O997" s="10"/>
      <c r="P997" s="10"/>
    </row>
    <row r="998" spans="1:16" s="16" customFormat="1" x14ac:dyDescent="0.2">
      <c r="A998" s="7"/>
      <c r="B998" s="7"/>
      <c r="C998" s="7"/>
      <c r="D998" s="7"/>
      <c r="E998" s="9"/>
      <c r="F998" s="40"/>
      <c r="G998" s="11"/>
      <c r="H998" s="11"/>
      <c r="I998" s="7"/>
      <c r="J998" s="8"/>
      <c r="K998" s="7"/>
      <c r="L998" s="10"/>
      <c r="M998" s="10"/>
      <c r="N998" s="10"/>
      <c r="O998" s="10"/>
      <c r="P998" s="10"/>
    </row>
    <row r="999" spans="1:16" s="16" customFormat="1" x14ac:dyDescent="0.2">
      <c r="A999" s="7"/>
      <c r="B999" s="7"/>
      <c r="C999" s="7"/>
      <c r="D999" s="7"/>
      <c r="E999" s="9"/>
      <c r="F999" s="40"/>
      <c r="G999" s="11"/>
      <c r="H999" s="11"/>
      <c r="I999" s="7"/>
      <c r="J999" s="8"/>
      <c r="K999" s="7"/>
      <c r="L999" s="10"/>
      <c r="M999" s="10"/>
      <c r="N999" s="10"/>
      <c r="O999" s="10"/>
      <c r="P999" s="10"/>
    </row>
    <row r="1000" spans="1:16" s="16" customFormat="1" x14ac:dyDescent="0.2">
      <c r="A1000" s="7"/>
      <c r="B1000" s="7"/>
      <c r="C1000" s="7"/>
      <c r="D1000" s="7"/>
      <c r="E1000" s="9"/>
      <c r="F1000" s="40"/>
      <c r="G1000" s="11"/>
      <c r="H1000" s="11"/>
      <c r="I1000" s="7"/>
      <c r="J1000" s="8"/>
      <c r="K1000" s="7"/>
      <c r="L1000" s="10"/>
      <c r="M1000" s="10"/>
      <c r="N1000" s="10"/>
      <c r="O1000" s="10"/>
      <c r="P1000" s="10"/>
    </row>
    <row r="1001" spans="1:16" s="16" customFormat="1" x14ac:dyDescent="0.2">
      <c r="A1001" s="7"/>
      <c r="B1001" s="7"/>
      <c r="C1001" s="7"/>
      <c r="D1001" s="7"/>
      <c r="E1001" s="9"/>
      <c r="F1001" s="40"/>
      <c r="G1001" s="11"/>
      <c r="H1001" s="11"/>
      <c r="I1001" s="7"/>
      <c r="J1001" s="8"/>
      <c r="K1001" s="7"/>
      <c r="L1001" s="10"/>
      <c r="M1001" s="10"/>
      <c r="N1001" s="10"/>
      <c r="O1001" s="10"/>
      <c r="P1001" s="10"/>
    </row>
    <row r="1002" spans="1:16" s="16" customFormat="1" x14ac:dyDescent="0.2">
      <c r="A1002" s="7"/>
      <c r="B1002" s="7"/>
      <c r="C1002" s="7"/>
      <c r="D1002" s="7"/>
      <c r="E1002" s="9"/>
      <c r="F1002" s="40"/>
      <c r="G1002" s="11"/>
      <c r="H1002" s="11"/>
      <c r="I1002" s="7"/>
      <c r="J1002" s="8"/>
      <c r="K1002" s="7"/>
      <c r="L1002" s="10"/>
      <c r="M1002" s="10"/>
      <c r="N1002" s="10"/>
      <c r="O1002" s="10"/>
      <c r="P1002" s="10"/>
    </row>
    <row r="1003" spans="1:16" s="16" customFormat="1" x14ac:dyDescent="0.2">
      <c r="A1003" s="7"/>
      <c r="B1003" s="7"/>
      <c r="C1003" s="7"/>
      <c r="D1003" s="7"/>
      <c r="E1003" s="9"/>
      <c r="F1003" s="40"/>
      <c r="G1003" s="11"/>
      <c r="H1003" s="11"/>
      <c r="I1003" s="7"/>
      <c r="J1003" s="8"/>
      <c r="K1003" s="7"/>
      <c r="L1003" s="10"/>
      <c r="M1003" s="10"/>
      <c r="N1003" s="10"/>
      <c r="O1003" s="10"/>
      <c r="P1003" s="10"/>
    </row>
    <row r="1004" spans="1:16" s="16" customFormat="1" x14ac:dyDescent="0.2">
      <c r="A1004" s="7"/>
      <c r="B1004" s="7"/>
      <c r="C1004" s="7"/>
      <c r="D1004" s="7"/>
      <c r="E1004" s="9"/>
      <c r="F1004" s="40"/>
      <c r="G1004" s="11"/>
      <c r="H1004" s="11"/>
      <c r="I1004" s="7"/>
      <c r="J1004" s="8"/>
      <c r="K1004" s="7"/>
      <c r="L1004" s="10"/>
      <c r="M1004" s="10"/>
      <c r="N1004" s="10"/>
      <c r="O1004" s="10"/>
      <c r="P1004" s="10"/>
    </row>
    <row r="1005" spans="1:16" s="16" customFormat="1" x14ac:dyDescent="0.2">
      <c r="A1005" s="7"/>
      <c r="B1005" s="7"/>
      <c r="C1005" s="7"/>
      <c r="D1005" s="7"/>
      <c r="E1005" s="9"/>
      <c r="F1005" s="40"/>
      <c r="G1005" s="11"/>
      <c r="H1005" s="11"/>
      <c r="I1005" s="7"/>
      <c r="J1005" s="8"/>
      <c r="K1005" s="7"/>
      <c r="L1005" s="10"/>
      <c r="M1005" s="10"/>
      <c r="N1005" s="10"/>
      <c r="O1005" s="10"/>
      <c r="P1005" s="10"/>
    </row>
    <row r="1006" spans="1:16" s="16" customFormat="1" x14ac:dyDescent="0.2">
      <c r="A1006" s="7"/>
      <c r="B1006" s="7"/>
      <c r="C1006" s="7"/>
      <c r="D1006" s="7"/>
      <c r="E1006" s="9"/>
      <c r="F1006" s="40"/>
      <c r="G1006" s="11"/>
      <c r="H1006" s="11"/>
      <c r="I1006" s="7"/>
      <c r="J1006" s="8"/>
      <c r="K1006" s="7"/>
      <c r="L1006" s="10"/>
      <c r="M1006" s="10"/>
      <c r="N1006" s="10"/>
      <c r="O1006" s="10"/>
      <c r="P1006" s="10"/>
    </row>
    <row r="1007" spans="1:16" s="16" customFormat="1" x14ac:dyDescent="0.2">
      <c r="A1007" s="7"/>
      <c r="B1007" s="7"/>
      <c r="C1007" s="7"/>
      <c r="D1007" s="7"/>
      <c r="E1007" s="9"/>
      <c r="F1007" s="40"/>
      <c r="G1007" s="11"/>
      <c r="H1007" s="11"/>
      <c r="I1007" s="7"/>
      <c r="J1007" s="8"/>
      <c r="K1007" s="7"/>
      <c r="L1007" s="10"/>
      <c r="M1007" s="10"/>
      <c r="N1007" s="10"/>
      <c r="O1007" s="10"/>
      <c r="P1007" s="10"/>
    </row>
    <row r="1008" spans="1:16" s="16" customFormat="1" x14ac:dyDescent="0.2">
      <c r="A1008" s="7"/>
      <c r="B1008" s="7"/>
      <c r="C1008" s="7"/>
      <c r="D1008" s="7"/>
      <c r="E1008" s="9"/>
      <c r="F1008" s="40"/>
      <c r="G1008" s="11"/>
      <c r="H1008" s="11"/>
      <c r="I1008" s="7"/>
      <c r="J1008" s="8"/>
      <c r="K1008" s="7"/>
      <c r="L1008" s="10"/>
      <c r="M1008" s="10"/>
      <c r="N1008" s="10"/>
      <c r="O1008" s="10"/>
      <c r="P1008" s="10"/>
    </row>
    <row r="1009" spans="1:16" s="16" customFormat="1" x14ac:dyDescent="0.2">
      <c r="A1009" s="7"/>
      <c r="B1009" s="7"/>
      <c r="C1009" s="7"/>
      <c r="D1009" s="7"/>
      <c r="E1009" s="9"/>
      <c r="F1009" s="40"/>
      <c r="G1009" s="11"/>
      <c r="H1009" s="11"/>
      <c r="I1009" s="7"/>
      <c r="J1009" s="8"/>
      <c r="K1009" s="7"/>
      <c r="L1009" s="10"/>
      <c r="M1009" s="10"/>
      <c r="N1009" s="10"/>
      <c r="O1009" s="10"/>
      <c r="P1009" s="10"/>
    </row>
    <row r="1010" spans="1:16" s="16" customFormat="1" x14ac:dyDescent="0.2">
      <c r="A1010" s="7"/>
      <c r="B1010" s="7"/>
      <c r="C1010" s="7"/>
      <c r="D1010" s="7"/>
      <c r="E1010" s="9"/>
      <c r="F1010" s="40"/>
      <c r="G1010" s="11"/>
      <c r="H1010" s="11"/>
      <c r="I1010" s="7"/>
      <c r="J1010" s="8"/>
      <c r="K1010" s="7"/>
      <c r="L1010" s="10"/>
      <c r="M1010" s="10"/>
      <c r="N1010" s="10"/>
      <c r="O1010" s="10"/>
      <c r="P1010" s="10"/>
    </row>
    <row r="1011" spans="1:16" s="16" customFormat="1" x14ac:dyDescent="0.2">
      <c r="A1011" s="7"/>
      <c r="B1011" s="7"/>
      <c r="C1011" s="7"/>
      <c r="D1011" s="7"/>
      <c r="E1011" s="9"/>
      <c r="F1011" s="40"/>
      <c r="G1011" s="11"/>
      <c r="H1011" s="11"/>
      <c r="I1011" s="7"/>
      <c r="J1011" s="8"/>
      <c r="K1011" s="7"/>
      <c r="L1011" s="10"/>
      <c r="M1011" s="10"/>
      <c r="N1011" s="10"/>
      <c r="O1011" s="10"/>
      <c r="P1011" s="10"/>
    </row>
    <row r="1012" spans="1:16" s="16" customFormat="1" x14ac:dyDescent="0.2">
      <c r="A1012" s="7"/>
      <c r="B1012" s="7"/>
      <c r="C1012" s="7"/>
      <c r="D1012" s="7"/>
      <c r="E1012" s="9"/>
      <c r="F1012" s="40"/>
      <c r="G1012" s="11"/>
      <c r="H1012" s="11"/>
      <c r="I1012" s="7"/>
      <c r="J1012" s="8"/>
      <c r="K1012" s="7"/>
      <c r="L1012" s="10"/>
      <c r="M1012" s="10"/>
      <c r="N1012" s="10"/>
      <c r="O1012" s="10"/>
      <c r="P1012" s="10"/>
    </row>
    <row r="1013" spans="1:16" s="16" customFormat="1" x14ac:dyDescent="0.2">
      <c r="A1013" s="7"/>
      <c r="B1013" s="7"/>
      <c r="C1013" s="7"/>
      <c r="D1013" s="7"/>
      <c r="E1013" s="9"/>
      <c r="F1013" s="40"/>
      <c r="G1013" s="11"/>
      <c r="H1013" s="11"/>
      <c r="I1013" s="7"/>
      <c r="J1013" s="8"/>
      <c r="K1013" s="7"/>
      <c r="L1013" s="10"/>
      <c r="M1013" s="10"/>
      <c r="N1013" s="10"/>
      <c r="O1013" s="10"/>
      <c r="P1013" s="10"/>
    </row>
    <row r="1014" spans="1:16" s="16" customFormat="1" x14ac:dyDescent="0.2">
      <c r="A1014" s="7"/>
      <c r="B1014" s="7"/>
      <c r="C1014" s="7"/>
      <c r="D1014" s="7"/>
      <c r="E1014" s="9"/>
      <c r="F1014" s="40"/>
      <c r="G1014" s="11"/>
      <c r="H1014" s="11"/>
      <c r="I1014" s="7"/>
      <c r="J1014" s="8"/>
      <c r="K1014" s="7"/>
      <c r="L1014" s="10"/>
      <c r="M1014" s="10"/>
      <c r="N1014" s="10"/>
      <c r="O1014" s="10"/>
      <c r="P1014" s="10"/>
    </row>
    <row r="1015" spans="1:16" s="16" customFormat="1" x14ac:dyDescent="0.2">
      <c r="A1015" s="7"/>
      <c r="B1015" s="7"/>
      <c r="C1015" s="7"/>
      <c r="D1015" s="7"/>
      <c r="E1015" s="9"/>
      <c r="F1015" s="40"/>
      <c r="G1015" s="11"/>
      <c r="H1015" s="11"/>
      <c r="I1015" s="7"/>
      <c r="J1015" s="8"/>
      <c r="K1015" s="7"/>
      <c r="L1015" s="10"/>
      <c r="M1015" s="10"/>
      <c r="N1015" s="10"/>
      <c r="O1015" s="10"/>
      <c r="P1015" s="10"/>
    </row>
    <row r="1016" spans="1:16" s="16" customFormat="1" x14ac:dyDescent="0.2">
      <c r="A1016" s="7"/>
      <c r="B1016" s="7"/>
      <c r="C1016" s="7"/>
      <c r="D1016" s="7"/>
      <c r="E1016" s="9"/>
      <c r="F1016" s="40"/>
      <c r="G1016" s="11"/>
      <c r="H1016" s="11"/>
      <c r="I1016" s="7"/>
      <c r="J1016" s="8"/>
      <c r="K1016" s="7"/>
      <c r="L1016" s="10"/>
      <c r="M1016" s="10"/>
      <c r="N1016" s="10"/>
      <c r="O1016" s="10"/>
      <c r="P1016" s="10"/>
    </row>
    <row r="1017" spans="1:16" s="16" customFormat="1" x14ac:dyDescent="0.2">
      <c r="A1017" s="7"/>
      <c r="B1017" s="7"/>
      <c r="C1017" s="7"/>
      <c r="D1017" s="7"/>
      <c r="E1017" s="9"/>
      <c r="F1017" s="40"/>
      <c r="G1017" s="11"/>
      <c r="H1017" s="11"/>
      <c r="I1017" s="7"/>
      <c r="J1017" s="8"/>
      <c r="K1017" s="7"/>
      <c r="L1017" s="10"/>
      <c r="M1017" s="10"/>
      <c r="N1017" s="10"/>
      <c r="O1017" s="10"/>
      <c r="P1017" s="10"/>
    </row>
    <row r="1018" spans="1:16" s="16" customFormat="1" x14ac:dyDescent="0.2">
      <c r="A1018" s="7"/>
      <c r="B1018" s="7"/>
      <c r="C1018" s="7"/>
      <c r="D1018" s="7"/>
      <c r="E1018" s="9"/>
      <c r="F1018" s="40"/>
      <c r="G1018" s="11"/>
      <c r="H1018" s="11"/>
      <c r="I1018" s="7"/>
      <c r="J1018" s="8"/>
      <c r="K1018" s="7"/>
      <c r="L1018" s="10"/>
      <c r="M1018" s="10"/>
      <c r="N1018" s="10"/>
      <c r="O1018" s="10"/>
      <c r="P1018" s="10"/>
    </row>
    <row r="1019" spans="1:16" s="16" customFormat="1" x14ac:dyDescent="0.2">
      <c r="A1019" s="7"/>
      <c r="B1019" s="7"/>
      <c r="C1019" s="7"/>
      <c r="D1019" s="7"/>
      <c r="E1019" s="9"/>
      <c r="F1019" s="40"/>
      <c r="G1019" s="11"/>
      <c r="H1019" s="11"/>
      <c r="I1019" s="7"/>
      <c r="J1019" s="8"/>
      <c r="K1019" s="7"/>
      <c r="L1019" s="10"/>
      <c r="M1019" s="10"/>
      <c r="N1019" s="10"/>
      <c r="O1019" s="10"/>
      <c r="P1019" s="10"/>
    </row>
    <row r="1020" spans="1:16" s="16" customFormat="1" x14ac:dyDescent="0.2">
      <c r="A1020" s="7"/>
      <c r="B1020" s="7"/>
      <c r="C1020" s="7"/>
      <c r="D1020" s="7"/>
      <c r="E1020" s="9"/>
      <c r="F1020" s="40"/>
      <c r="G1020" s="11"/>
      <c r="H1020" s="11"/>
      <c r="I1020" s="7"/>
      <c r="J1020" s="8"/>
      <c r="K1020" s="7"/>
      <c r="L1020" s="10"/>
      <c r="M1020" s="10"/>
      <c r="N1020" s="10"/>
      <c r="O1020" s="10"/>
      <c r="P1020" s="10"/>
    </row>
    <row r="1021" spans="1:16" s="16" customFormat="1" x14ac:dyDescent="0.2">
      <c r="A1021" s="7"/>
      <c r="B1021" s="7"/>
      <c r="C1021" s="7"/>
      <c r="D1021" s="7"/>
      <c r="E1021" s="9"/>
      <c r="F1021" s="40"/>
      <c r="G1021" s="11"/>
      <c r="H1021" s="11"/>
      <c r="I1021" s="7"/>
      <c r="J1021" s="8"/>
      <c r="K1021" s="7"/>
      <c r="L1021" s="10"/>
      <c r="M1021" s="10"/>
      <c r="N1021" s="10"/>
      <c r="O1021" s="10"/>
      <c r="P1021" s="10"/>
    </row>
    <row r="1022" spans="1:16" s="16" customFormat="1" x14ac:dyDescent="0.2">
      <c r="A1022" s="7"/>
      <c r="B1022" s="7"/>
      <c r="C1022" s="7"/>
      <c r="D1022" s="7"/>
      <c r="E1022" s="9"/>
      <c r="F1022" s="40"/>
      <c r="G1022" s="11"/>
      <c r="H1022" s="11"/>
      <c r="I1022" s="7"/>
      <c r="J1022" s="8"/>
      <c r="K1022" s="7"/>
      <c r="L1022" s="10"/>
      <c r="M1022" s="10"/>
      <c r="N1022" s="10"/>
      <c r="O1022" s="10"/>
      <c r="P1022" s="10"/>
    </row>
    <row r="1023" spans="1:16" s="16" customFormat="1" x14ac:dyDescent="0.2">
      <c r="A1023" s="7"/>
      <c r="B1023" s="7"/>
      <c r="C1023" s="7"/>
      <c r="D1023" s="7"/>
      <c r="E1023" s="9"/>
      <c r="F1023" s="40"/>
      <c r="G1023" s="11"/>
      <c r="H1023" s="11"/>
      <c r="I1023" s="7"/>
      <c r="J1023" s="8"/>
      <c r="K1023" s="7"/>
      <c r="L1023" s="10"/>
      <c r="M1023" s="10"/>
      <c r="N1023" s="10"/>
      <c r="O1023" s="10"/>
      <c r="P1023" s="10"/>
    </row>
    <row r="1024" spans="1:16" s="16" customFormat="1" x14ac:dyDescent="0.2">
      <c r="A1024" s="7"/>
      <c r="B1024" s="7"/>
      <c r="C1024" s="7"/>
      <c r="D1024" s="7"/>
      <c r="E1024" s="9"/>
      <c r="F1024" s="40"/>
      <c r="G1024" s="11"/>
      <c r="H1024" s="11"/>
      <c r="I1024" s="7"/>
      <c r="J1024" s="8"/>
      <c r="K1024" s="7"/>
      <c r="L1024" s="10"/>
      <c r="M1024" s="10"/>
      <c r="N1024" s="10"/>
      <c r="O1024" s="10"/>
      <c r="P1024" s="10"/>
    </row>
    <row r="1025" spans="1:16" s="16" customFormat="1" x14ac:dyDescent="0.2">
      <c r="A1025" s="7"/>
      <c r="B1025" s="7"/>
      <c r="C1025" s="7"/>
      <c r="D1025" s="7"/>
      <c r="E1025" s="9"/>
      <c r="F1025" s="40"/>
      <c r="G1025" s="11"/>
      <c r="H1025" s="11"/>
      <c r="I1025" s="7"/>
      <c r="J1025" s="8"/>
      <c r="K1025" s="7"/>
      <c r="L1025" s="10"/>
      <c r="M1025" s="10"/>
      <c r="N1025" s="10"/>
      <c r="O1025" s="10"/>
      <c r="P1025" s="10"/>
    </row>
    <row r="1026" spans="1:16" s="16" customFormat="1" x14ac:dyDescent="0.2">
      <c r="A1026" s="7"/>
      <c r="B1026" s="7"/>
      <c r="C1026" s="7"/>
      <c r="D1026" s="7"/>
      <c r="E1026" s="9"/>
      <c r="F1026" s="40"/>
      <c r="G1026" s="11"/>
      <c r="H1026" s="11"/>
      <c r="I1026" s="7"/>
      <c r="J1026" s="8"/>
      <c r="K1026" s="7"/>
      <c r="L1026" s="10"/>
      <c r="M1026" s="10"/>
      <c r="N1026" s="10"/>
      <c r="O1026" s="10"/>
      <c r="P1026" s="10"/>
    </row>
    <row r="1027" spans="1:16" s="16" customFormat="1" x14ac:dyDescent="0.2">
      <c r="A1027" s="7"/>
      <c r="B1027" s="7"/>
      <c r="C1027" s="7"/>
      <c r="D1027" s="7"/>
      <c r="E1027" s="9"/>
      <c r="F1027" s="40"/>
      <c r="G1027" s="11"/>
      <c r="H1027" s="11"/>
      <c r="I1027" s="7"/>
      <c r="J1027" s="8"/>
      <c r="K1027" s="7"/>
      <c r="L1027" s="10"/>
      <c r="M1027" s="10"/>
      <c r="N1027" s="10"/>
      <c r="O1027" s="10"/>
      <c r="P1027" s="10"/>
    </row>
    <row r="1028" spans="1:16" s="16" customFormat="1" x14ac:dyDescent="0.2">
      <c r="A1028" s="7"/>
      <c r="B1028" s="7"/>
      <c r="C1028" s="7"/>
      <c r="D1028" s="7"/>
      <c r="E1028" s="9"/>
      <c r="F1028" s="40"/>
      <c r="G1028" s="11"/>
      <c r="H1028" s="11"/>
      <c r="I1028" s="7"/>
      <c r="J1028" s="8"/>
      <c r="K1028" s="7"/>
      <c r="L1028" s="10"/>
      <c r="M1028" s="10"/>
      <c r="N1028" s="10"/>
      <c r="O1028" s="10"/>
      <c r="P1028" s="10"/>
    </row>
    <row r="1029" spans="1:16" s="16" customFormat="1" x14ac:dyDescent="0.2">
      <c r="A1029" s="7"/>
      <c r="B1029" s="7"/>
      <c r="C1029" s="7"/>
      <c r="D1029" s="7"/>
      <c r="E1029" s="9"/>
      <c r="F1029" s="40"/>
      <c r="G1029" s="11"/>
      <c r="H1029" s="11"/>
      <c r="I1029" s="7"/>
      <c r="J1029" s="8"/>
      <c r="K1029" s="7"/>
      <c r="L1029" s="10"/>
      <c r="M1029" s="10"/>
      <c r="N1029" s="10"/>
      <c r="O1029" s="10"/>
      <c r="P1029" s="10"/>
    </row>
    <row r="1030" spans="1:16" s="16" customFormat="1" x14ac:dyDescent="0.2">
      <c r="A1030" s="7"/>
      <c r="B1030" s="7"/>
      <c r="C1030" s="7"/>
      <c r="D1030" s="7"/>
      <c r="E1030" s="9"/>
      <c r="F1030" s="40"/>
      <c r="G1030" s="11"/>
      <c r="H1030" s="11"/>
      <c r="I1030" s="7"/>
      <c r="J1030" s="8"/>
      <c r="K1030" s="7"/>
      <c r="L1030" s="10"/>
      <c r="M1030" s="10"/>
      <c r="N1030" s="10"/>
      <c r="O1030" s="10"/>
      <c r="P1030" s="10"/>
    </row>
    <row r="1031" spans="1:16" s="16" customFormat="1" x14ac:dyDescent="0.2">
      <c r="A1031" s="7"/>
      <c r="B1031" s="7"/>
      <c r="C1031" s="7"/>
      <c r="D1031" s="7"/>
      <c r="E1031" s="9"/>
      <c r="F1031" s="40"/>
      <c r="G1031" s="11"/>
      <c r="H1031" s="11"/>
      <c r="I1031" s="7"/>
      <c r="J1031" s="8"/>
      <c r="K1031" s="7"/>
      <c r="L1031" s="10"/>
      <c r="M1031" s="10"/>
      <c r="N1031" s="10"/>
      <c r="O1031" s="10"/>
      <c r="P1031" s="10"/>
    </row>
    <row r="1032" spans="1:16" s="16" customFormat="1" x14ac:dyDescent="0.2">
      <c r="A1032" s="7"/>
      <c r="B1032" s="7"/>
      <c r="C1032" s="7"/>
      <c r="D1032" s="7"/>
      <c r="E1032" s="9"/>
      <c r="F1032" s="40"/>
      <c r="G1032" s="11"/>
      <c r="H1032" s="11"/>
      <c r="I1032" s="7"/>
      <c r="J1032" s="8"/>
      <c r="K1032" s="7"/>
      <c r="L1032" s="10"/>
      <c r="M1032" s="10"/>
      <c r="N1032" s="10"/>
      <c r="O1032" s="10"/>
      <c r="P1032" s="10"/>
    </row>
    <row r="1033" spans="1:16" s="16" customFormat="1" x14ac:dyDescent="0.2">
      <c r="A1033" s="7"/>
      <c r="B1033" s="7"/>
      <c r="C1033" s="7"/>
      <c r="D1033" s="7"/>
      <c r="E1033" s="9"/>
      <c r="F1033" s="40"/>
      <c r="G1033" s="11"/>
      <c r="H1033" s="11"/>
      <c r="I1033" s="7"/>
      <c r="J1033" s="8"/>
      <c r="K1033" s="7"/>
      <c r="L1033" s="10"/>
      <c r="M1033" s="10"/>
      <c r="N1033" s="10"/>
      <c r="O1033" s="10"/>
      <c r="P1033" s="10"/>
    </row>
    <row r="1034" spans="1:16" s="16" customFormat="1" x14ac:dyDescent="0.2">
      <c r="A1034" s="7"/>
      <c r="B1034" s="7"/>
      <c r="C1034" s="7"/>
      <c r="D1034" s="7"/>
      <c r="E1034" s="9"/>
      <c r="F1034" s="40"/>
      <c r="G1034" s="11"/>
      <c r="H1034" s="11"/>
      <c r="I1034" s="7"/>
      <c r="J1034" s="8"/>
      <c r="K1034" s="7"/>
      <c r="L1034" s="10"/>
      <c r="M1034" s="10"/>
      <c r="N1034" s="10"/>
      <c r="O1034" s="10"/>
      <c r="P1034" s="10"/>
    </row>
    <row r="1035" spans="1:16" s="16" customFormat="1" x14ac:dyDescent="0.2">
      <c r="A1035" s="7"/>
      <c r="B1035" s="7"/>
      <c r="C1035" s="7"/>
      <c r="D1035" s="7"/>
      <c r="E1035" s="9"/>
      <c r="F1035" s="40"/>
      <c r="G1035" s="11"/>
      <c r="H1035" s="11"/>
      <c r="I1035" s="7"/>
      <c r="J1035" s="8"/>
      <c r="K1035" s="7"/>
      <c r="L1035" s="10"/>
      <c r="M1035" s="10"/>
      <c r="N1035" s="10"/>
      <c r="O1035" s="10"/>
      <c r="P1035" s="10"/>
    </row>
    <row r="1036" spans="1:16" s="16" customFormat="1" x14ac:dyDescent="0.2">
      <c r="A1036" s="7"/>
      <c r="B1036" s="7"/>
      <c r="C1036" s="7"/>
      <c r="D1036" s="7"/>
      <c r="E1036" s="9"/>
      <c r="F1036" s="40"/>
      <c r="G1036" s="11"/>
      <c r="H1036" s="11"/>
      <c r="I1036" s="7"/>
      <c r="J1036" s="8"/>
      <c r="K1036" s="7"/>
      <c r="L1036" s="10"/>
      <c r="M1036" s="10"/>
      <c r="N1036" s="10"/>
      <c r="O1036" s="10"/>
      <c r="P1036" s="10"/>
    </row>
    <row r="1037" spans="1:16" s="16" customFormat="1" x14ac:dyDescent="0.2">
      <c r="A1037" s="7"/>
      <c r="B1037" s="7"/>
      <c r="C1037" s="7"/>
      <c r="D1037" s="7"/>
      <c r="E1037" s="9"/>
      <c r="F1037" s="40"/>
      <c r="G1037" s="11"/>
      <c r="H1037" s="11"/>
      <c r="I1037" s="7"/>
      <c r="J1037" s="8"/>
      <c r="K1037" s="7"/>
      <c r="L1037" s="10"/>
      <c r="M1037" s="10"/>
      <c r="N1037" s="10"/>
      <c r="O1037" s="10"/>
      <c r="P1037" s="10"/>
    </row>
    <row r="1038" spans="1:16" s="16" customFormat="1" x14ac:dyDescent="0.2">
      <c r="A1038" s="7"/>
      <c r="B1038" s="7"/>
      <c r="C1038" s="7"/>
      <c r="D1038" s="7"/>
      <c r="E1038" s="9"/>
      <c r="F1038" s="40"/>
      <c r="G1038" s="11"/>
      <c r="H1038" s="11"/>
      <c r="I1038" s="7"/>
      <c r="J1038" s="8"/>
      <c r="K1038" s="7"/>
      <c r="L1038" s="10"/>
      <c r="M1038" s="10"/>
      <c r="N1038" s="10"/>
      <c r="O1038" s="10"/>
      <c r="P1038" s="10"/>
    </row>
    <row r="1039" spans="1:16" s="16" customFormat="1" x14ac:dyDescent="0.2">
      <c r="A1039" s="7"/>
      <c r="B1039" s="7"/>
      <c r="C1039" s="7"/>
      <c r="D1039" s="7"/>
      <c r="E1039" s="9"/>
      <c r="F1039" s="40"/>
      <c r="G1039" s="11"/>
      <c r="H1039" s="11"/>
      <c r="I1039" s="7"/>
      <c r="J1039" s="8"/>
      <c r="K1039" s="7"/>
      <c r="L1039" s="10"/>
      <c r="M1039" s="10"/>
      <c r="N1039" s="10"/>
      <c r="O1039" s="10"/>
      <c r="P1039" s="10"/>
    </row>
    <row r="1040" spans="1:16" s="16" customFormat="1" x14ac:dyDescent="0.2">
      <c r="A1040" s="7"/>
      <c r="B1040" s="7"/>
      <c r="C1040" s="7"/>
      <c r="D1040" s="7"/>
      <c r="E1040" s="9"/>
      <c r="F1040" s="40"/>
      <c r="G1040" s="11"/>
      <c r="H1040" s="11"/>
      <c r="I1040" s="7"/>
      <c r="J1040" s="8"/>
      <c r="K1040" s="7"/>
      <c r="L1040" s="10"/>
      <c r="M1040" s="10"/>
      <c r="N1040" s="10"/>
      <c r="O1040" s="10"/>
      <c r="P1040" s="10"/>
    </row>
    <row r="1041" spans="1:16" s="16" customFormat="1" x14ac:dyDescent="0.2">
      <c r="A1041" s="7"/>
      <c r="B1041" s="7"/>
      <c r="C1041" s="7"/>
      <c r="D1041" s="7"/>
      <c r="E1041" s="9"/>
      <c r="F1041" s="40"/>
      <c r="G1041" s="11"/>
      <c r="H1041" s="11"/>
      <c r="I1041" s="7"/>
      <c r="J1041" s="8"/>
      <c r="K1041" s="7"/>
      <c r="L1041" s="10"/>
      <c r="M1041" s="10"/>
      <c r="N1041" s="10"/>
      <c r="O1041" s="10"/>
      <c r="P1041" s="10"/>
    </row>
    <row r="1042" spans="1:16" s="16" customFormat="1" x14ac:dyDescent="0.2">
      <c r="A1042" s="7"/>
      <c r="B1042" s="7"/>
      <c r="C1042" s="7"/>
      <c r="D1042" s="7"/>
      <c r="E1042" s="9"/>
      <c r="F1042" s="40"/>
      <c r="G1042" s="11"/>
      <c r="H1042" s="11"/>
      <c r="I1042" s="7"/>
      <c r="J1042" s="8"/>
      <c r="K1042" s="7"/>
      <c r="L1042" s="10"/>
      <c r="M1042" s="10"/>
      <c r="N1042" s="10"/>
      <c r="O1042" s="10"/>
      <c r="P1042" s="10"/>
    </row>
    <row r="1043" spans="1:16" s="16" customFormat="1" x14ac:dyDescent="0.2">
      <c r="A1043" s="7"/>
      <c r="B1043" s="7"/>
      <c r="C1043" s="7"/>
      <c r="D1043" s="7"/>
      <c r="E1043" s="9"/>
      <c r="F1043" s="40"/>
      <c r="G1043" s="11"/>
      <c r="H1043" s="11"/>
      <c r="I1043" s="7"/>
      <c r="J1043" s="8"/>
      <c r="K1043" s="7"/>
      <c r="L1043" s="10"/>
      <c r="M1043" s="10"/>
      <c r="N1043" s="10"/>
      <c r="O1043" s="10"/>
      <c r="P1043" s="10"/>
    </row>
    <row r="1044" spans="1:16" s="16" customFormat="1" x14ac:dyDescent="0.2">
      <c r="A1044" s="7"/>
      <c r="B1044" s="7"/>
      <c r="C1044" s="7"/>
      <c r="D1044" s="7"/>
      <c r="E1044" s="9"/>
      <c r="F1044" s="40"/>
      <c r="G1044" s="11"/>
      <c r="H1044" s="11"/>
      <c r="I1044" s="7"/>
      <c r="J1044" s="8"/>
      <c r="K1044" s="7"/>
      <c r="L1044" s="10"/>
      <c r="M1044" s="10"/>
      <c r="N1044" s="10"/>
      <c r="O1044" s="10"/>
      <c r="P1044" s="10"/>
    </row>
    <row r="1045" spans="1:16" s="16" customFormat="1" x14ac:dyDescent="0.2">
      <c r="A1045" s="7"/>
      <c r="B1045" s="7"/>
      <c r="C1045" s="7"/>
      <c r="D1045" s="7"/>
      <c r="E1045" s="9"/>
      <c r="F1045" s="40"/>
      <c r="G1045" s="11"/>
      <c r="H1045" s="11"/>
      <c r="I1045" s="7"/>
      <c r="J1045" s="8"/>
      <c r="K1045" s="7"/>
      <c r="L1045" s="10"/>
      <c r="M1045" s="10"/>
      <c r="N1045" s="10"/>
      <c r="O1045" s="10"/>
      <c r="P1045" s="10"/>
    </row>
    <row r="1046" spans="1:16" s="16" customFormat="1" x14ac:dyDescent="0.2">
      <c r="A1046" s="7"/>
      <c r="B1046" s="7"/>
      <c r="C1046" s="7"/>
      <c r="D1046" s="7"/>
      <c r="E1046" s="9"/>
      <c r="F1046" s="40"/>
      <c r="G1046" s="11"/>
      <c r="H1046" s="11"/>
      <c r="I1046" s="7"/>
      <c r="J1046" s="8"/>
      <c r="K1046" s="7"/>
      <c r="L1046" s="10"/>
      <c r="M1046" s="10"/>
      <c r="N1046" s="10"/>
      <c r="O1046" s="10"/>
      <c r="P1046" s="10"/>
    </row>
    <row r="1047" spans="1:16" s="16" customFormat="1" x14ac:dyDescent="0.2">
      <c r="A1047" s="7"/>
      <c r="B1047" s="7"/>
      <c r="C1047" s="7"/>
      <c r="D1047" s="7"/>
      <c r="E1047" s="9"/>
      <c r="F1047" s="40"/>
      <c r="G1047" s="11"/>
      <c r="H1047" s="11"/>
      <c r="I1047" s="7"/>
      <c r="J1047" s="8"/>
      <c r="K1047" s="7"/>
      <c r="L1047" s="10"/>
      <c r="M1047" s="10"/>
      <c r="N1047" s="10"/>
      <c r="O1047" s="10"/>
      <c r="P1047" s="10"/>
    </row>
    <row r="1048" spans="1:16" s="16" customFormat="1" x14ac:dyDescent="0.2">
      <c r="A1048" s="7"/>
      <c r="B1048" s="7"/>
      <c r="C1048" s="7"/>
      <c r="D1048" s="7"/>
      <c r="E1048" s="9"/>
      <c r="F1048" s="40"/>
      <c r="G1048" s="11"/>
      <c r="H1048" s="11"/>
      <c r="I1048" s="7"/>
      <c r="J1048" s="8"/>
      <c r="K1048" s="7"/>
      <c r="L1048" s="10"/>
      <c r="M1048" s="10"/>
      <c r="N1048" s="10"/>
      <c r="O1048" s="10"/>
      <c r="P1048" s="10"/>
    </row>
    <row r="1049" spans="1:16" s="16" customFormat="1" x14ac:dyDescent="0.2">
      <c r="A1049" s="7"/>
      <c r="B1049" s="7"/>
      <c r="C1049" s="7"/>
      <c r="D1049" s="7"/>
      <c r="E1049" s="9"/>
      <c r="F1049" s="40"/>
      <c r="G1049" s="11"/>
      <c r="H1049" s="11"/>
      <c r="I1049" s="7"/>
      <c r="J1049" s="8"/>
      <c r="K1049" s="7"/>
      <c r="L1049" s="10"/>
      <c r="M1049" s="10"/>
      <c r="N1049" s="10"/>
      <c r="O1049" s="10"/>
      <c r="P1049" s="10"/>
    </row>
    <row r="1050" spans="1:16" s="16" customFormat="1" x14ac:dyDescent="0.2">
      <c r="A1050" s="7"/>
      <c r="B1050" s="7"/>
      <c r="C1050" s="7"/>
      <c r="D1050" s="7"/>
      <c r="E1050" s="9"/>
      <c r="F1050" s="40"/>
      <c r="G1050" s="11"/>
      <c r="H1050" s="11"/>
      <c r="I1050" s="7"/>
      <c r="J1050" s="8"/>
      <c r="K1050" s="7"/>
      <c r="L1050" s="10"/>
      <c r="M1050" s="10"/>
      <c r="N1050" s="10"/>
      <c r="O1050" s="10"/>
      <c r="P1050" s="10"/>
    </row>
    <row r="1051" spans="1:16" s="16" customFormat="1" x14ac:dyDescent="0.2">
      <c r="A1051" s="7"/>
      <c r="B1051" s="7"/>
      <c r="C1051" s="7"/>
      <c r="D1051" s="7"/>
      <c r="E1051" s="9"/>
      <c r="F1051" s="40"/>
      <c r="G1051" s="11"/>
      <c r="H1051" s="11"/>
      <c r="I1051" s="7"/>
      <c r="J1051" s="8"/>
      <c r="K1051" s="7"/>
      <c r="L1051" s="10"/>
      <c r="M1051" s="10"/>
      <c r="N1051" s="10"/>
      <c r="O1051" s="10"/>
      <c r="P1051" s="10"/>
    </row>
    <row r="1052" spans="1:16" s="16" customFormat="1" x14ac:dyDescent="0.2">
      <c r="A1052" s="7"/>
      <c r="B1052" s="7"/>
      <c r="C1052" s="7"/>
      <c r="D1052" s="7"/>
      <c r="E1052" s="9"/>
      <c r="F1052" s="40"/>
      <c r="G1052" s="11"/>
      <c r="H1052" s="11"/>
      <c r="I1052" s="7"/>
      <c r="J1052" s="8"/>
      <c r="K1052" s="7"/>
      <c r="L1052" s="10"/>
      <c r="M1052" s="10"/>
      <c r="N1052" s="10"/>
      <c r="O1052" s="10"/>
      <c r="P1052" s="10"/>
    </row>
    <row r="1053" spans="1:16" s="16" customFormat="1" x14ac:dyDescent="0.2">
      <c r="A1053" s="7"/>
      <c r="B1053" s="7"/>
      <c r="C1053" s="7"/>
      <c r="D1053" s="7"/>
      <c r="E1053" s="9"/>
      <c r="F1053" s="40"/>
      <c r="G1053" s="11"/>
      <c r="H1053" s="11"/>
      <c r="I1053" s="7"/>
      <c r="J1053" s="8"/>
      <c r="K1053" s="7"/>
      <c r="L1053" s="10"/>
      <c r="M1053" s="10"/>
      <c r="N1053" s="10"/>
      <c r="O1053" s="10"/>
      <c r="P1053" s="10"/>
    </row>
    <row r="1054" spans="1:16" s="16" customFormat="1" x14ac:dyDescent="0.2">
      <c r="A1054" s="7"/>
      <c r="B1054" s="7"/>
      <c r="C1054" s="7"/>
      <c r="D1054" s="7"/>
      <c r="E1054" s="9"/>
      <c r="F1054" s="40"/>
      <c r="G1054" s="11"/>
      <c r="H1054" s="11"/>
      <c r="I1054" s="7"/>
      <c r="J1054" s="8"/>
      <c r="K1054" s="7"/>
      <c r="L1054" s="10"/>
      <c r="M1054" s="10"/>
      <c r="N1054" s="10"/>
      <c r="O1054" s="10"/>
      <c r="P1054" s="10"/>
    </row>
    <row r="1055" spans="1:16" s="16" customFormat="1" x14ac:dyDescent="0.2">
      <c r="A1055" s="7"/>
      <c r="B1055" s="7"/>
      <c r="C1055" s="7"/>
      <c r="D1055" s="7"/>
      <c r="E1055" s="9"/>
      <c r="F1055" s="40"/>
      <c r="G1055" s="11"/>
      <c r="H1055" s="11"/>
      <c r="I1055" s="7"/>
      <c r="J1055" s="8"/>
      <c r="K1055" s="7"/>
      <c r="L1055" s="10"/>
      <c r="M1055" s="10"/>
      <c r="N1055" s="10"/>
      <c r="O1055" s="10"/>
      <c r="P1055" s="10"/>
    </row>
    <row r="1056" spans="1:16" s="16" customFormat="1" x14ac:dyDescent="0.2">
      <c r="A1056" s="7"/>
      <c r="B1056" s="7"/>
      <c r="C1056" s="7"/>
      <c r="D1056" s="7"/>
      <c r="E1056" s="9"/>
      <c r="F1056" s="40"/>
      <c r="G1056" s="11"/>
      <c r="H1056" s="11"/>
      <c r="I1056" s="7"/>
      <c r="J1056" s="8"/>
      <c r="K1056" s="7"/>
      <c r="L1056" s="10"/>
      <c r="M1056" s="10"/>
      <c r="N1056" s="10"/>
      <c r="O1056" s="10"/>
      <c r="P1056" s="10"/>
    </row>
    <row r="1057" spans="1:16" s="16" customFormat="1" x14ac:dyDescent="0.2">
      <c r="A1057" s="7"/>
      <c r="B1057" s="7"/>
      <c r="C1057" s="7"/>
      <c r="D1057" s="7"/>
      <c r="E1057" s="9"/>
      <c r="F1057" s="40"/>
      <c r="G1057" s="11"/>
      <c r="H1057" s="11"/>
      <c r="I1057" s="7"/>
      <c r="J1057" s="8"/>
      <c r="K1057" s="7"/>
      <c r="L1057" s="10"/>
      <c r="M1057" s="10"/>
      <c r="N1057" s="10"/>
      <c r="O1057" s="10"/>
      <c r="P1057" s="10"/>
    </row>
    <row r="1058" spans="1:16" s="16" customFormat="1" x14ac:dyDescent="0.2">
      <c r="A1058" s="7"/>
      <c r="B1058" s="7"/>
      <c r="C1058" s="7"/>
      <c r="D1058" s="7"/>
      <c r="E1058" s="9"/>
      <c r="F1058" s="40"/>
      <c r="G1058" s="11"/>
      <c r="H1058" s="11"/>
      <c r="I1058" s="7"/>
      <c r="J1058" s="8"/>
      <c r="K1058" s="7"/>
      <c r="L1058" s="10"/>
      <c r="M1058" s="10"/>
      <c r="N1058" s="10"/>
      <c r="O1058" s="10"/>
      <c r="P1058" s="10"/>
    </row>
    <row r="1059" spans="1:16" s="16" customFormat="1" x14ac:dyDescent="0.2">
      <c r="A1059" s="7"/>
      <c r="B1059" s="7"/>
      <c r="C1059" s="7"/>
      <c r="D1059" s="7"/>
      <c r="E1059" s="9"/>
      <c r="F1059" s="40"/>
      <c r="G1059" s="11"/>
      <c r="H1059" s="11"/>
      <c r="I1059" s="7"/>
      <c r="J1059" s="8"/>
      <c r="K1059" s="7"/>
      <c r="L1059" s="10"/>
      <c r="M1059" s="10"/>
      <c r="N1059" s="10"/>
      <c r="O1059" s="10"/>
      <c r="P1059" s="10"/>
    </row>
    <row r="1060" spans="1:16" s="16" customFormat="1" x14ac:dyDescent="0.2">
      <c r="A1060" s="7"/>
      <c r="B1060" s="7"/>
      <c r="C1060" s="7"/>
      <c r="D1060" s="7"/>
      <c r="E1060" s="9"/>
      <c r="F1060" s="40"/>
      <c r="G1060" s="11"/>
      <c r="H1060" s="11"/>
      <c r="I1060" s="7"/>
      <c r="J1060" s="8"/>
      <c r="K1060" s="7"/>
      <c r="L1060" s="10"/>
      <c r="M1060" s="10"/>
      <c r="N1060" s="10"/>
      <c r="O1060" s="10"/>
      <c r="P1060" s="10"/>
    </row>
    <row r="1061" spans="1:16" s="16" customFormat="1" x14ac:dyDescent="0.2">
      <c r="A1061" s="7"/>
      <c r="B1061" s="7"/>
      <c r="C1061" s="7"/>
      <c r="D1061" s="7"/>
      <c r="E1061" s="9"/>
      <c r="F1061" s="40"/>
      <c r="G1061" s="11"/>
      <c r="H1061" s="11"/>
      <c r="I1061" s="7"/>
      <c r="J1061" s="8"/>
      <c r="K1061" s="7"/>
      <c r="L1061" s="10"/>
      <c r="M1061" s="10"/>
      <c r="N1061" s="10"/>
      <c r="O1061" s="10"/>
      <c r="P1061" s="10"/>
    </row>
    <row r="1062" spans="1:16" s="16" customFormat="1" x14ac:dyDescent="0.2">
      <c r="A1062" s="7"/>
      <c r="B1062" s="7"/>
      <c r="C1062" s="7"/>
      <c r="D1062" s="7"/>
      <c r="E1062" s="9"/>
      <c r="F1062" s="40"/>
      <c r="G1062" s="11"/>
      <c r="H1062" s="11"/>
      <c r="I1062" s="7"/>
      <c r="J1062" s="8"/>
      <c r="K1062" s="7"/>
      <c r="L1062" s="10"/>
      <c r="M1062" s="10"/>
      <c r="N1062" s="10"/>
      <c r="O1062" s="10"/>
      <c r="P1062" s="10"/>
    </row>
    <row r="1063" spans="1:16" s="16" customFormat="1" x14ac:dyDescent="0.2">
      <c r="A1063" s="7"/>
      <c r="B1063" s="7"/>
      <c r="C1063" s="7"/>
      <c r="D1063" s="7"/>
      <c r="E1063" s="9"/>
      <c r="F1063" s="40"/>
      <c r="G1063" s="11"/>
      <c r="H1063" s="11"/>
      <c r="I1063" s="7"/>
      <c r="J1063" s="8"/>
      <c r="K1063" s="7"/>
      <c r="L1063" s="10"/>
      <c r="M1063" s="10"/>
      <c r="N1063" s="10"/>
      <c r="O1063" s="10"/>
      <c r="P1063" s="10"/>
    </row>
    <row r="1064" spans="1:16" s="16" customFormat="1" x14ac:dyDescent="0.2">
      <c r="A1064" s="7"/>
      <c r="B1064" s="7"/>
      <c r="C1064" s="7"/>
      <c r="D1064" s="7"/>
      <c r="E1064" s="9"/>
      <c r="F1064" s="40"/>
      <c r="G1064" s="11"/>
      <c r="H1064" s="11"/>
      <c r="I1064" s="7"/>
      <c r="J1064" s="8"/>
      <c r="K1064" s="7"/>
      <c r="L1064" s="10"/>
      <c r="M1064" s="10"/>
      <c r="N1064" s="10"/>
      <c r="O1064" s="10"/>
      <c r="P1064" s="10"/>
    </row>
    <row r="1065" spans="1:16" s="16" customFormat="1" x14ac:dyDescent="0.2">
      <c r="A1065" s="7"/>
      <c r="B1065" s="7"/>
      <c r="C1065" s="7"/>
      <c r="D1065" s="7"/>
      <c r="E1065" s="9"/>
      <c r="F1065" s="40"/>
      <c r="G1065" s="11"/>
      <c r="H1065" s="11"/>
      <c r="I1065" s="7"/>
      <c r="J1065" s="8"/>
      <c r="K1065" s="7"/>
      <c r="L1065" s="10"/>
      <c r="M1065" s="10"/>
      <c r="N1065" s="10"/>
      <c r="O1065" s="10"/>
      <c r="P1065" s="10"/>
    </row>
    <row r="1066" spans="1:16" s="16" customFormat="1" x14ac:dyDescent="0.2">
      <c r="A1066" s="7"/>
      <c r="B1066" s="7"/>
      <c r="C1066" s="7"/>
      <c r="D1066" s="7"/>
      <c r="E1066" s="9"/>
      <c r="F1066" s="40"/>
      <c r="G1066" s="11"/>
      <c r="H1066" s="11"/>
      <c r="I1066" s="7"/>
      <c r="J1066" s="8"/>
      <c r="K1066" s="7"/>
      <c r="L1066" s="10"/>
      <c r="M1066" s="10"/>
      <c r="N1066" s="10"/>
      <c r="O1066" s="10"/>
      <c r="P1066" s="10"/>
    </row>
    <row r="1067" spans="1:16" s="16" customFormat="1" x14ac:dyDescent="0.2">
      <c r="A1067" s="7"/>
      <c r="B1067" s="7"/>
      <c r="C1067" s="7"/>
      <c r="D1067" s="7"/>
      <c r="E1067" s="9"/>
      <c r="F1067" s="40"/>
      <c r="G1067" s="11"/>
      <c r="H1067" s="11"/>
      <c r="I1067" s="7"/>
      <c r="J1067" s="8"/>
      <c r="K1067" s="7"/>
      <c r="L1067" s="10"/>
      <c r="M1067" s="10"/>
      <c r="N1067" s="10"/>
      <c r="O1067" s="10"/>
      <c r="P1067" s="10"/>
    </row>
    <row r="1068" spans="1:16" s="16" customFormat="1" x14ac:dyDescent="0.2">
      <c r="A1068" s="7"/>
      <c r="B1068" s="7"/>
      <c r="C1068" s="7"/>
      <c r="D1068" s="7"/>
      <c r="E1068" s="9"/>
      <c r="F1068" s="40"/>
      <c r="G1068" s="11"/>
      <c r="H1068" s="11"/>
      <c r="I1068" s="7"/>
      <c r="J1068" s="8"/>
      <c r="K1068" s="7"/>
      <c r="L1068" s="10"/>
      <c r="M1068" s="10"/>
      <c r="N1068" s="10"/>
      <c r="O1068" s="10"/>
      <c r="P1068" s="10"/>
    </row>
    <row r="1069" spans="1:16" s="16" customFormat="1" x14ac:dyDescent="0.2">
      <c r="A1069" s="7"/>
      <c r="B1069" s="7"/>
      <c r="C1069" s="7"/>
      <c r="D1069" s="7"/>
      <c r="E1069" s="9"/>
      <c r="F1069" s="40"/>
      <c r="G1069" s="11"/>
      <c r="H1069" s="11"/>
      <c r="I1069" s="7"/>
      <c r="J1069" s="8"/>
      <c r="K1069" s="7"/>
      <c r="L1069" s="10"/>
      <c r="M1069" s="10"/>
      <c r="N1069" s="10"/>
      <c r="O1069" s="10"/>
      <c r="P1069" s="10"/>
    </row>
    <row r="1070" spans="1:16" s="16" customFormat="1" x14ac:dyDescent="0.2">
      <c r="A1070" s="7"/>
      <c r="B1070" s="7"/>
      <c r="C1070" s="7"/>
      <c r="D1070" s="7"/>
      <c r="E1070" s="9"/>
      <c r="F1070" s="40"/>
      <c r="G1070" s="11"/>
      <c r="H1070" s="11"/>
      <c r="I1070" s="7"/>
      <c r="J1070" s="8"/>
      <c r="K1070" s="7"/>
      <c r="L1070" s="10"/>
      <c r="M1070" s="10"/>
      <c r="N1070" s="10"/>
      <c r="O1070" s="10"/>
      <c r="P1070" s="10"/>
    </row>
    <row r="1071" spans="1:16" s="16" customFormat="1" x14ac:dyDescent="0.2">
      <c r="A1071" s="7"/>
      <c r="B1071" s="7"/>
      <c r="C1071" s="7"/>
      <c r="D1071" s="7"/>
      <c r="E1071" s="9"/>
      <c r="F1071" s="40"/>
      <c r="G1071" s="11"/>
      <c r="H1071" s="11"/>
      <c r="I1071" s="7"/>
      <c r="J1071" s="8"/>
      <c r="K1071" s="7"/>
      <c r="L1071" s="10"/>
      <c r="M1071" s="10"/>
      <c r="N1071" s="10"/>
      <c r="O1071" s="10"/>
      <c r="P1071" s="10"/>
    </row>
    <row r="1072" spans="1:16" s="16" customFormat="1" x14ac:dyDescent="0.2">
      <c r="A1072" s="7"/>
      <c r="B1072" s="7"/>
      <c r="C1072" s="7"/>
      <c r="D1072" s="7"/>
      <c r="E1072" s="9"/>
      <c r="F1072" s="40"/>
      <c r="G1072" s="11"/>
      <c r="H1072" s="11"/>
      <c r="I1072" s="7"/>
      <c r="J1072" s="8"/>
      <c r="K1072" s="7"/>
      <c r="L1072" s="10"/>
      <c r="M1072" s="10"/>
      <c r="N1072" s="10"/>
      <c r="O1072" s="10"/>
      <c r="P1072" s="10"/>
    </row>
    <row r="1073" spans="1:16" s="16" customFormat="1" x14ac:dyDescent="0.2">
      <c r="A1073" s="7"/>
      <c r="B1073" s="7"/>
      <c r="C1073" s="7"/>
      <c r="D1073" s="7"/>
      <c r="E1073" s="9"/>
      <c r="F1073" s="40"/>
      <c r="G1073" s="11"/>
      <c r="H1073" s="11"/>
      <c r="I1073" s="7"/>
      <c r="J1073" s="8"/>
      <c r="K1073" s="7"/>
      <c r="L1073" s="10"/>
      <c r="M1073" s="10"/>
      <c r="N1073" s="10"/>
      <c r="O1073" s="10"/>
      <c r="P1073" s="10"/>
    </row>
    <row r="1074" spans="1:16" s="16" customFormat="1" x14ac:dyDescent="0.2">
      <c r="A1074" s="7"/>
      <c r="B1074" s="7"/>
      <c r="C1074" s="7"/>
      <c r="D1074" s="7"/>
      <c r="E1074" s="9"/>
      <c r="F1074" s="40"/>
      <c r="G1074" s="11"/>
      <c r="H1074" s="11"/>
      <c r="I1074" s="7"/>
      <c r="J1074" s="8"/>
      <c r="K1074" s="7"/>
      <c r="L1074" s="10"/>
      <c r="M1074" s="10"/>
      <c r="N1074" s="10"/>
      <c r="O1074" s="10"/>
      <c r="P1074" s="10"/>
    </row>
    <row r="1075" spans="1:16" s="16" customFormat="1" x14ac:dyDescent="0.2">
      <c r="A1075" s="7"/>
      <c r="B1075" s="7"/>
      <c r="C1075" s="7"/>
      <c r="D1075" s="7"/>
      <c r="E1075" s="9"/>
      <c r="F1075" s="40"/>
      <c r="G1075" s="11"/>
      <c r="H1075" s="11"/>
      <c r="I1075" s="7"/>
      <c r="J1075" s="8"/>
      <c r="K1075" s="7"/>
      <c r="L1075" s="10"/>
      <c r="M1075" s="10"/>
      <c r="N1075" s="10"/>
      <c r="O1075" s="10"/>
      <c r="P1075" s="10"/>
    </row>
    <row r="1076" spans="1:16" s="16" customFormat="1" x14ac:dyDescent="0.2">
      <c r="A1076" s="7"/>
      <c r="B1076" s="7"/>
      <c r="C1076" s="7"/>
      <c r="D1076" s="7"/>
      <c r="E1076" s="9"/>
      <c r="F1076" s="40"/>
      <c r="G1076" s="11"/>
      <c r="H1076" s="11"/>
      <c r="I1076" s="7"/>
      <c r="J1076" s="8"/>
      <c r="K1076" s="7"/>
      <c r="L1076" s="10"/>
      <c r="M1076" s="10"/>
      <c r="N1076" s="10"/>
      <c r="O1076" s="10"/>
      <c r="P1076" s="10"/>
    </row>
    <row r="1077" spans="1:16" s="16" customFormat="1" x14ac:dyDescent="0.2">
      <c r="A1077" s="7"/>
      <c r="B1077" s="7"/>
      <c r="C1077" s="7"/>
      <c r="D1077" s="7"/>
      <c r="E1077" s="9"/>
      <c r="F1077" s="40"/>
      <c r="G1077" s="11"/>
      <c r="H1077" s="11"/>
      <c r="I1077" s="7"/>
      <c r="J1077" s="8"/>
      <c r="K1077" s="7"/>
      <c r="L1077" s="10"/>
      <c r="M1077" s="10"/>
      <c r="N1077" s="10"/>
      <c r="O1077" s="10"/>
      <c r="P1077" s="10"/>
    </row>
    <row r="1078" spans="1:16" s="16" customFormat="1" x14ac:dyDescent="0.2">
      <c r="A1078" s="7"/>
      <c r="B1078" s="7"/>
      <c r="C1078" s="7"/>
      <c r="D1078" s="7"/>
      <c r="E1078" s="9"/>
      <c r="F1078" s="40"/>
      <c r="G1078" s="11"/>
      <c r="H1078" s="11"/>
      <c r="I1078" s="7"/>
      <c r="J1078" s="8"/>
      <c r="K1078" s="7"/>
      <c r="L1078" s="10"/>
      <c r="M1078" s="10"/>
      <c r="N1078" s="10"/>
      <c r="O1078" s="10"/>
      <c r="P1078" s="10"/>
    </row>
    <row r="1079" spans="1:16" s="16" customFormat="1" x14ac:dyDescent="0.2">
      <c r="A1079" s="7"/>
      <c r="B1079" s="7"/>
      <c r="C1079" s="7"/>
      <c r="D1079" s="7"/>
      <c r="E1079" s="9"/>
      <c r="F1079" s="40"/>
      <c r="G1079" s="11"/>
      <c r="H1079" s="11"/>
      <c r="I1079" s="7"/>
      <c r="J1079" s="8"/>
      <c r="K1079" s="7"/>
      <c r="L1079" s="10"/>
      <c r="M1079" s="10"/>
      <c r="N1079" s="10"/>
      <c r="O1079" s="10"/>
      <c r="P1079" s="10"/>
    </row>
    <row r="1080" spans="1:16" s="16" customFormat="1" x14ac:dyDescent="0.2">
      <c r="A1080" s="7"/>
      <c r="B1080" s="7"/>
      <c r="C1080" s="7"/>
      <c r="D1080" s="7"/>
      <c r="E1080" s="9"/>
      <c r="F1080" s="40"/>
      <c r="G1080" s="11"/>
      <c r="H1080" s="11"/>
      <c r="I1080" s="7"/>
      <c r="J1080" s="8"/>
      <c r="K1080" s="7"/>
      <c r="L1080" s="10"/>
      <c r="M1080" s="10"/>
      <c r="N1080" s="10"/>
      <c r="O1080" s="10"/>
      <c r="P1080" s="10"/>
    </row>
    <row r="1081" spans="1:16" s="16" customFormat="1" x14ac:dyDescent="0.2">
      <c r="A1081" s="7"/>
      <c r="B1081" s="7"/>
      <c r="C1081" s="7"/>
      <c r="D1081" s="7"/>
      <c r="E1081" s="9"/>
      <c r="F1081" s="40"/>
      <c r="G1081" s="11"/>
      <c r="H1081" s="11"/>
      <c r="I1081" s="7"/>
      <c r="J1081" s="8"/>
      <c r="K1081" s="7"/>
      <c r="L1081" s="10"/>
      <c r="M1081" s="10"/>
      <c r="N1081" s="10"/>
      <c r="O1081" s="10"/>
      <c r="P1081" s="10"/>
    </row>
    <row r="1082" spans="1:16" s="16" customFormat="1" x14ac:dyDescent="0.2">
      <c r="A1082" s="7"/>
      <c r="B1082" s="7"/>
      <c r="C1082" s="7"/>
      <c r="D1082" s="7"/>
      <c r="E1082" s="9"/>
      <c r="F1082" s="40"/>
      <c r="G1082" s="11"/>
      <c r="H1082" s="11"/>
      <c r="I1082" s="7"/>
      <c r="J1082" s="8"/>
      <c r="K1082" s="7"/>
      <c r="L1082" s="10"/>
      <c r="M1082" s="10"/>
      <c r="N1082" s="10"/>
      <c r="O1082" s="10"/>
      <c r="P1082" s="10"/>
    </row>
    <row r="1083" spans="1:16" s="16" customFormat="1" x14ac:dyDescent="0.2">
      <c r="A1083" s="7"/>
      <c r="B1083" s="7"/>
      <c r="C1083" s="7"/>
      <c r="D1083" s="7"/>
      <c r="E1083" s="9"/>
      <c r="F1083" s="40"/>
      <c r="G1083" s="11"/>
      <c r="H1083" s="11"/>
      <c r="I1083" s="7"/>
      <c r="J1083" s="8"/>
      <c r="K1083" s="7"/>
      <c r="L1083" s="10"/>
      <c r="M1083" s="10"/>
      <c r="N1083" s="10"/>
      <c r="O1083" s="10"/>
      <c r="P1083" s="10"/>
    </row>
    <row r="1084" spans="1:16" s="16" customFormat="1" x14ac:dyDescent="0.2">
      <c r="A1084" s="7"/>
      <c r="B1084" s="7"/>
      <c r="C1084" s="7"/>
      <c r="D1084" s="7"/>
      <c r="E1084" s="9"/>
      <c r="F1084" s="40"/>
      <c r="G1084" s="11"/>
      <c r="H1084" s="11"/>
      <c r="I1084" s="7"/>
      <c r="J1084" s="8"/>
      <c r="K1084" s="7"/>
      <c r="L1084" s="10"/>
      <c r="M1084" s="10"/>
      <c r="N1084" s="10"/>
      <c r="O1084" s="10"/>
      <c r="P1084" s="10"/>
    </row>
    <row r="1085" spans="1:16" s="16" customFormat="1" x14ac:dyDescent="0.2">
      <c r="A1085" s="7"/>
      <c r="B1085" s="7"/>
      <c r="C1085" s="7"/>
      <c r="D1085" s="7"/>
      <c r="E1085" s="9"/>
      <c r="F1085" s="40"/>
      <c r="G1085" s="11"/>
      <c r="H1085" s="11"/>
      <c r="I1085" s="7"/>
      <c r="J1085" s="8"/>
      <c r="K1085" s="7"/>
      <c r="L1085" s="10"/>
      <c r="M1085" s="10"/>
      <c r="N1085" s="10"/>
      <c r="O1085" s="10"/>
      <c r="P1085" s="10"/>
    </row>
    <row r="1086" spans="1:16" s="16" customFormat="1" x14ac:dyDescent="0.2">
      <c r="A1086" s="7"/>
      <c r="B1086" s="7"/>
      <c r="C1086" s="7"/>
      <c r="D1086" s="7"/>
      <c r="E1086" s="9"/>
      <c r="F1086" s="40"/>
      <c r="G1086" s="11"/>
      <c r="H1086" s="11"/>
      <c r="I1086" s="7"/>
      <c r="J1086" s="8"/>
      <c r="K1086" s="7"/>
      <c r="L1086" s="10"/>
      <c r="M1086" s="10"/>
      <c r="N1086" s="10"/>
      <c r="O1086" s="10"/>
      <c r="P1086" s="10"/>
    </row>
    <row r="1087" spans="1:16" s="16" customFormat="1" x14ac:dyDescent="0.2">
      <c r="A1087" s="7"/>
      <c r="B1087" s="7"/>
      <c r="C1087" s="7"/>
      <c r="D1087" s="7"/>
      <c r="E1087" s="9"/>
      <c r="F1087" s="40"/>
      <c r="G1087" s="11"/>
      <c r="H1087" s="11"/>
      <c r="I1087" s="7"/>
      <c r="J1087" s="8"/>
      <c r="K1087" s="7"/>
      <c r="L1087" s="10"/>
      <c r="M1087" s="10"/>
      <c r="N1087" s="10"/>
      <c r="O1087" s="10"/>
      <c r="P1087" s="10"/>
    </row>
    <row r="1088" spans="1:16" s="16" customFormat="1" x14ac:dyDescent="0.2">
      <c r="A1088" s="7"/>
      <c r="B1088" s="7"/>
      <c r="C1088" s="7"/>
      <c r="D1088" s="7"/>
      <c r="E1088" s="9"/>
      <c r="F1088" s="40"/>
      <c r="G1088" s="11"/>
      <c r="H1088" s="11"/>
      <c r="I1088" s="7"/>
      <c r="J1088" s="8"/>
      <c r="K1088" s="7"/>
      <c r="L1088" s="10"/>
      <c r="M1088" s="10"/>
      <c r="N1088" s="10"/>
      <c r="O1088" s="10"/>
      <c r="P1088" s="10"/>
    </row>
    <row r="1089" spans="1:16" s="16" customFormat="1" x14ac:dyDescent="0.2">
      <c r="A1089" s="7"/>
      <c r="B1089" s="7"/>
      <c r="C1089" s="7"/>
      <c r="D1089" s="7"/>
      <c r="E1089" s="9"/>
      <c r="F1089" s="40"/>
      <c r="G1089" s="11"/>
      <c r="H1089" s="11"/>
      <c r="I1089" s="7"/>
      <c r="J1089" s="8"/>
      <c r="K1089" s="7"/>
      <c r="L1089" s="10"/>
      <c r="M1089" s="10"/>
      <c r="N1089" s="10"/>
      <c r="O1089" s="10"/>
      <c r="P1089" s="10"/>
    </row>
    <row r="1090" spans="1:16" s="16" customFormat="1" x14ac:dyDescent="0.2">
      <c r="A1090" s="7"/>
      <c r="B1090" s="7"/>
      <c r="C1090" s="7"/>
      <c r="D1090" s="7"/>
      <c r="E1090" s="9"/>
      <c r="F1090" s="40"/>
      <c r="G1090" s="11"/>
      <c r="H1090" s="11"/>
      <c r="I1090" s="7"/>
      <c r="J1090" s="8"/>
      <c r="K1090" s="7"/>
      <c r="L1090" s="10"/>
      <c r="M1090" s="10"/>
      <c r="N1090" s="10"/>
      <c r="O1090" s="10"/>
      <c r="P1090" s="10"/>
    </row>
    <row r="1091" spans="1:16" s="16" customFormat="1" x14ac:dyDescent="0.2">
      <c r="A1091" s="7"/>
      <c r="B1091" s="7"/>
      <c r="C1091" s="7"/>
      <c r="D1091" s="7"/>
      <c r="E1091" s="9"/>
      <c r="F1091" s="40"/>
      <c r="G1091" s="11"/>
      <c r="H1091" s="11"/>
      <c r="I1091" s="7"/>
      <c r="J1091" s="8"/>
      <c r="K1091" s="7"/>
      <c r="L1091" s="10"/>
      <c r="M1091" s="10"/>
      <c r="N1091" s="10"/>
      <c r="O1091" s="10"/>
      <c r="P1091" s="10"/>
    </row>
    <row r="1092" spans="1:16" s="16" customFormat="1" x14ac:dyDescent="0.2">
      <c r="A1092" s="7"/>
      <c r="B1092" s="7"/>
      <c r="C1092" s="7"/>
      <c r="D1092" s="7"/>
      <c r="E1092" s="9"/>
      <c r="F1092" s="40"/>
      <c r="G1092" s="11"/>
      <c r="H1092" s="11"/>
      <c r="I1092" s="7"/>
      <c r="J1092" s="8"/>
      <c r="K1092" s="7"/>
      <c r="L1092" s="10"/>
      <c r="M1092" s="10"/>
      <c r="N1092" s="10"/>
      <c r="O1092" s="10"/>
      <c r="P1092" s="10"/>
    </row>
    <row r="1093" spans="1:16" s="16" customFormat="1" x14ac:dyDescent="0.2">
      <c r="A1093" s="7"/>
      <c r="B1093" s="7"/>
      <c r="C1093" s="7"/>
      <c r="D1093" s="7"/>
      <c r="E1093" s="9"/>
      <c r="F1093" s="40"/>
      <c r="G1093" s="11"/>
      <c r="H1093" s="11"/>
      <c r="I1093" s="7"/>
      <c r="J1093" s="8"/>
      <c r="K1093" s="7"/>
      <c r="L1093" s="10"/>
      <c r="M1093" s="10"/>
      <c r="N1093" s="10"/>
      <c r="O1093" s="10"/>
      <c r="P1093" s="10"/>
    </row>
    <row r="1094" spans="1:16" s="16" customFormat="1" x14ac:dyDescent="0.2">
      <c r="A1094" s="7"/>
      <c r="B1094" s="7"/>
      <c r="C1094" s="7"/>
      <c r="D1094" s="7"/>
      <c r="E1094" s="9"/>
      <c r="F1094" s="40"/>
      <c r="G1094" s="11"/>
      <c r="H1094" s="11"/>
      <c r="I1094" s="7"/>
      <c r="J1094" s="8"/>
      <c r="K1094" s="7"/>
      <c r="L1094" s="10"/>
      <c r="M1094" s="10"/>
      <c r="N1094" s="10"/>
      <c r="O1094" s="10"/>
      <c r="P1094" s="10"/>
    </row>
    <row r="1095" spans="1:16" s="16" customFormat="1" x14ac:dyDescent="0.2">
      <c r="A1095" s="7"/>
      <c r="B1095" s="7"/>
      <c r="C1095" s="7"/>
      <c r="D1095" s="7"/>
      <c r="E1095" s="9"/>
      <c r="F1095" s="40"/>
      <c r="G1095" s="11"/>
      <c r="H1095" s="11"/>
      <c r="I1095" s="7"/>
      <c r="J1095" s="8"/>
      <c r="K1095" s="7"/>
      <c r="L1095" s="10"/>
      <c r="M1095" s="10"/>
      <c r="N1095" s="10"/>
      <c r="O1095" s="10"/>
      <c r="P1095" s="10"/>
    </row>
    <row r="1096" spans="1:16" s="16" customFormat="1" x14ac:dyDescent="0.2">
      <c r="A1096" s="7"/>
      <c r="B1096" s="7"/>
      <c r="C1096" s="7"/>
      <c r="D1096" s="7"/>
      <c r="E1096" s="9"/>
      <c r="F1096" s="40"/>
      <c r="G1096" s="11"/>
      <c r="H1096" s="11"/>
      <c r="I1096" s="7"/>
      <c r="J1096" s="8"/>
      <c r="K1096" s="7"/>
      <c r="L1096" s="10"/>
      <c r="M1096" s="10"/>
      <c r="N1096" s="10"/>
      <c r="O1096" s="10"/>
      <c r="P1096" s="10"/>
    </row>
    <row r="1097" spans="1:16" s="16" customFormat="1" x14ac:dyDescent="0.2">
      <c r="A1097" s="7"/>
      <c r="B1097" s="7"/>
      <c r="C1097" s="7"/>
      <c r="D1097" s="7"/>
      <c r="E1097" s="9"/>
      <c r="F1097" s="40"/>
      <c r="G1097" s="11"/>
      <c r="H1097" s="11"/>
      <c r="I1097" s="7"/>
      <c r="J1097" s="8"/>
      <c r="K1097" s="7"/>
      <c r="L1097" s="10"/>
      <c r="M1097" s="10"/>
      <c r="N1097" s="10"/>
      <c r="O1097" s="10"/>
      <c r="P1097" s="10"/>
    </row>
    <row r="1098" spans="1:16" s="16" customFormat="1" x14ac:dyDescent="0.2">
      <c r="A1098" s="7"/>
      <c r="B1098" s="7"/>
      <c r="C1098" s="7"/>
      <c r="D1098" s="7"/>
      <c r="E1098" s="9"/>
      <c r="F1098" s="40"/>
      <c r="G1098" s="11"/>
      <c r="H1098" s="11"/>
      <c r="I1098" s="7"/>
      <c r="J1098" s="8"/>
      <c r="K1098" s="7"/>
      <c r="L1098" s="10"/>
      <c r="M1098" s="10"/>
      <c r="N1098" s="10"/>
      <c r="O1098" s="10"/>
      <c r="P1098" s="10"/>
    </row>
    <row r="1099" spans="1:16" s="16" customFormat="1" x14ac:dyDescent="0.2">
      <c r="A1099" s="7"/>
      <c r="B1099" s="7"/>
      <c r="C1099" s="7"/>
      <c r="D1099" s="7"/>
      <c r="E1099" s="9"/>
      <c r="F1099" s="40"/>
      <c r="G1099" s="11"/>
      <c r="H1099" s="11"/>
      <c r="I1099" s="7"/>
      <c r="J1099" s="8"/>
      <c r="K1099" s="7"/>
      <c r="L1099" s="10"/>
      <c r="M1099" s="10"/>
      <c r="N1099" s="10"/>
      <c r="O1099" s="10"/>
      <c r="P1099" s="10"/>
    </row>
    <row r="1100" spans="1:16" s="16" customFormat="1" x14ac:dyDescent="0.2">
      <c r="A1100" s="7"/>
      <c r="B1100" s="7"/>
      <c r="C1100" s="7"/>
      <c r="D1100" s="7"/>
      <c r="E1100" s="9"/>
      <c r="F1100" s="40"/>
      <c r="G1100" s="11"/>
      <c r="H1100" s="11"/>
      <c r="I1100" s="7"/>
      <c r="J1100" s="8"/>
      <c r="K1100" s="7"/>
      <c r="L1100" s="10"/>
      <c r="M1100" s="10"/>
      <c r="N1100" s="10"/>
      <c r="O1100" s="10"/>
      <c r="P1100" s="10"/>
    </row>
    <row r="1101" spans="1:16" s="16" customFormat="1" x14ac:dyDescent="0.2">
      <c r="A1101" s="7"/>
      <c r="B1101" s="7"/>
      <c r="C1101" s="7"/>
      <c r="D1101" s="7"/>
      <c r="E1101" s="9"/>
      <c r="F1101" s="40"/>
      <c r="G1101" s="11"/>
      <c r="H1101" s="11"/>
      <c r="I1101" s="7"/>
      <c r="J1101" s="8"/>
      <c r="K1101" s="7"/>
      <c r="L1101" s="10"/>
      <c r="M1101" s="10"/>
      <c r="N1101" s="10"/>
      <c r="O1101" s="10"/>
      <c r="P1101" s="10"/>
    </row>
    <row r="1102" spans="1:16" s="16" customFormat="1" x14ac:dyDescent="0.2">
      <c r="A1102" s="7"/>
      <c r="B1102" s="7"/>
      <c r="C1102" s="7"/>
      <c r="D1102" s="7"/>
      <c r="E1102" s="9"/>
      <c r="F1102" s="40"/>
      <c r="G1102" s="11"/>
      <c r="H1102" s="11"/>
      <c r="I1102" s="7"/>
      <c r="J1102" s="8"/>
      <c r="K1102" s="7"/>
      <c r="L1102" s="10"/>
      <c r="M1102" s="10"/>
      <c r="N1102" s="10"/>
      <c r="O1102" s="10"/>
      <c r="P1102" s="10"/>
    </row>
    <row r="1103" spans="1:16" s="16" customFormat="1" x14ac:dyDescent="0.2">
      <c r="A1103" s="7"/>
      <c r="B1103" s="7"/>
      <c r="C1103" s="7"/>
      <c r="D1103" s="7"/>
      <c r="E1103" s="9"/>
      <c r="F1103" s="40"/>
      <c r="G1103" s="11"/>
      <c r="H1103" s="11"/>
      <c r="I1103" s="7"/>
      <c r="J1103" s="8"/>
      <c r="K1103" s="7"/>
      <c r="L1103" s="10"/>
      <c r="M1103" s="10"/>
      <c r="N1103" s="10"/>
      <c r="O1103" s="10"/>
      <c r="P1103" s="10"/>
    </row>
    <row r="1104" spans="1:16" s="16" customFormat="1" x14ac:dyDescent="0.2">
      <c r="A1104" s="7"/>
      <c r="B1104" s="7"/>
      <c r="C1104" s="7"/>
      <c r="D1104" s="7"/>
      <c r="E1104" s="9"/>
      <c r="F1104" s="40"/>
      <c r="G1104" s="11"/>
      <c r="H1104" s="11"/>
      <c r="I1104" s="7"/>
      <c r="J1104" s="8"/>
      <c r="K1104" s="7"/>
      <c r="L1104" s="10"/>
      <c r="M1104" s="10"/>
      <c r="N1104" s="10"/>
      <c r="O1104" s="10"/>
      <c r="P1104" s="10"/>
    </row>
    <row r="1105" spans="1:16" s="16" customFormat="1" x14ac:dyDescent="0.2">
      <c r="A1105" s="7"/>
      <c r="B1105" s="7"/>
      <c r="C1105" s="7"/>
      <c r="D1105" s="7"/>
      <c r="E1105" s="9"/>
      <c r="F1105" s="40"/>
      <c r="G1105" s="11"/>
      <c r="H1105" s="11"/>
      <c r="I1105" s="7"/>
      <c r="J1105" s="8"/>
      <c r="K1105" s="7"/>
      <c r="L1105" s="10"/>
      <c r="M1105" s="10"/>
      <c r="N1105" s="10"/>
      <c r="O1105" s="10"/>
      <c r="P1105" s="10"/>
    </row>
    <row r="1106" spans="1:16" s="16" customFormat="1" x14ac:dyDescent="0.2">
      <c r="A1106" s="7"/>
      <c r="B1106" s="7"/>
      <c r="C1106" s="7"/>
      <c r="D1106" s="7"/>
      <c r="E1106" s="9"/>
      <c r="F1106" s="40"/>
      <c r="G1106" s="11"/>
      <c r="H1106" s="11"/>
      <c r="I1106" s="7"/>
      <c r="J1106" s="8"/>
      <c r="K1106" s="7"/>
      <c r="L1106" s="10"/>
      <c r="M1106" s="10"/>
      <c r="N1106" s="10"/>
      <c r="O1106" s="10"/>
      <c r="P1106" s="10"/>
    </row>
    <row r="1107" spans="1:16" s="16" customFormat="1" x14ac:dyDescent="0.2">
      <c r="A1107" s="7"/>
      <c r="B1107" s="7"/>
      <c r="C1107" s="7"/>
      <c r="D1107" s="7"/>
      <c r="E1107" s="9"/>
      <c r="F1107" s="40"/>
      <c r="G1107" s="11"/>
      <c r="H1107" s="11"/>
      <c r="I1107" s="7"/>
      <c r="J1107" s="8"/>
      <c r="K1107" s="7"/>
      <c r="L1107" s="10"/>
      <c r="M1107" s="10"/>
      <c r="N1107" s="10"/>
      <c r="O1107" s="10"/>
      <c r="P1107" s="10"/>
    </row>
    <row r="1108" spans="1:16" s="16" customFormat="1" x14ac:dyDescent="0.2">
      <c r="A1108" s="7"/>
      <c r="B1108" s="7"/>
      <c r="C1108" s="7"/>
      <c r="D1108" s="7"/>
      <c r="E1108" s="9"/>
      <c r="F1108" s="40"/>
      <c r="G1108" s="11"/>
      <c r="H1108" s="11"/>
      <c r="I1108" s="7"/>
      <c r="J1108" s="8"/>
      <c r="K1108" s="7"/>
      <c r="L1108" s="10"/>
      <c r="M1108" s="10"/>
      <c r="N1108" s="10"/>
      <c r="O1108" s="10"/>
      <c r="P1108" s="10"/>
    </row>
    <row r="1109" spans="1:16" s="16" customFormat="1" x14ac:dyDescent="0.2">
      <c r="A1109" s="7"/>
      <c r="B1109" s="7"/>
      <c r="C1109" s="7"/>
      <c r="D1109" s="7"/>
      <c r="E1109" s="9"/>
      <c r="F1109" s="40"/>
      <c r="G1109" s="11"/>
      <c r="H1109" s="11"/>
      <c r="I1109" s="7"/>
      <c r="J1109" s="8"/>
      <c r="K1109" s="7"/>
      <c r="L1109" s="10"/>
      <c r="M1109" s="10"/>
      <c r="N1109" s="10"/>
      <c r="O1109" s="10"/>
      <c r="P1109" s="10"/>
    </row>
    <row r="1110" spans="1:16" s="16" customFormat="1" x14ac:dyDescent="0.2">
      <c r="A1110" s="7"/>
      <c r="B1110" s="7"/>
      <c r="C1110" s="7"/>
      <c r="D1110" s="7"/>
      <c r="E1110" s="9"/>
      <c r="F1110" s="40"/>
      <c r="G1110" s="11"/>
      <c r="H1110" s="11"/>
      <c r="I1110" s="7"/>
      <c r="J1110" s="8"/>
      <c r="K1110" s="7"/>
      <c r="L1110" s="10"/>
      <c r="M1110" s="10"/>
      <c r="N1110" s="10"/>
      <c r="O1110" s="10"/>
      <c r="P1110" s="10"/>
    </row>
    <row r="1111" spans="1:16" s="16" customFormat="1" x14ac:dyDescent="0.2">
      <c r="A1111" s="7"/>
      <c r="B1111" s="7"/>
      <c r="C1111" s="7"/>
      <c r="D1111" s="7"/>
      <c r="E1111" s="9"/>
      <c r="F1111" s="40"/>
      <c r="G1111" s="11"/>
      <c r="H1111" s="11"/>
      <c r="I1111" s="7"/>
      <c r="J1111" s="8"/>
      <c r="K1111" s="7"/>
      <c r="L1111" s="10"/>
      <c r="M1111" s="10"/>
      <c r="N1111" s="10"/>
      <c r="O1111" s="10"/>
      <c r="P1111" s="10"/>
    </row>
    <row r="1112" spans="1:16" s="16" customFormat="1" x14ac:dyDescent="0.2">
      <c r="A1112" s="7"/>
      <c r="B1112" s="7"/>
      <c r="C1112" s="7"/>
      <c r="D1112" s="7"/>
      <c r="E1112" s="9"/>
      <c r="F1112" s="40"/>
      <c r="G1112" s="11"/>
      <c r="H1112" s="11"/>
      <c r="I1112" s="7"/>
      <c r="J1112" s="8"/>
      <c r="K1112" s="7"/>
      <c r="L1112" s="10"/>
      <c r="M1112" s="10"/>
      <c r="N1112" s="10"/>
      <c r="O1112" s="10"/>
      <c r="P1112" s="10"/>
    </row>
    <row r="1113" spans="1:16" s="16" customFormat="1" x14ac:dyDescent="0.2">
      <c r="A1113" s="7"/>
      <c r="B1113" s="7"/>
      <c r="C1113" s="7"/>
      <c r="D1113" s="7"/>
      <c r="E1113" s="9"/>
      <c r="F1113" s="40"/>
      <c r="G1113" s="11"/>
      <c r="H1113" s="11"/>
      <c r="I1113" s="7"/>
      <c r="J1113" s="8"/>
      <c r="K1113" s="7"/>
      <c r="L1113" s="10"/>
      <c r="M1113" s="10"/>
      <c r="N1113" s="10"/>
      <c r="O1113" s="10"/>
      <c r="P1113" s="10"/>
    </row>
    <row r="1114" spans="1:16" s="16" customFormat="1" x14ac:dyDescent="0.2">
      <c r="A1114" s="7"/>
      <c r="B1114" s="7"/>
      <c r="C1114" s="7"/>
      <c r="D1114" s="7"/>
      <c r="E1114" s="9"/>
      <c r="F1114" s="40"/>
      <c r="G1114" s="11"/>
      <c r="H1114" s="11"/>
      <c r="I1114" s="7"/>
      <c r="J1114" s="8"/>
      <c r="K1114" s="7"/>
      <c r="L1114" s="10"/>
      <c r="M1114" s="10"/>
      <c r="N1114" s="10"/>
      <c r="O1114" s="10"/>
      <c r="P1114" s="10"/>
    </row>
    <row r="1115" spans="1:16" s="16" customFormat="1" x14ac:dyDescent="0.2">
      <c r="A1115" s="7"/>
      <c r="B1115" s="7"/>
      <c r="C1115" s="7"/>
      <c r="D1115" s="7"/>
      <c r="E1115" s="9"/>
      <c r="F1115" s="40"/>
      <c r="G1115" s="11"/>
      <c r="H1115" s="11"/>
      <c r="I1115" s="7"/>
      <c r="J1115" s="8"/>
      <c r="K1115" s="7"/>
      <c r="L1115" s="10"/>
      <c r="M1115" s="10"/>
      <c r="N1115" s="10"/>
      <c r="O1115" s="10"/>
      <c r="P1115" s="10"/>
    </row>
    <row r="1116" spans="1:16" s="16" customFormat="1" x14ac:dyDescent="0.2">
      <c r="A1116" s="7"/>
      <c r="B1116" s="7"/>
      <c r="C1116" s="7"/>
      <c r="D1116" s="7"/>
      <c r="E1116" s="9"/>
      <c r="F1116" s="40"/>
      <c r="G1116" s="11"/>
      <c r="H1116" s="11"/>
      <c r="I1116" s="7"/>
      <c r="J1116" s="8"/>
      <c r="K1116" s="7"/>
      <c r="L1116" s="10"/>
      <c r="M1116" s="10"/>
      <c r="N1116" s="10"/>
      <c r="O1116" s="10"/>
      <c r="P1116" s="10"/>
    </row>
    <row r="1117" spans="1:16" s="16" customFormat="1" x14ac:dyDescent="0.2">
      <c r="A1117" s="7"/>
      <c r="B1117" s="7"/>
      <c r="C1117" s="7"/>
      <c r="D1117" s="7"/>
      <c r="E1117" s="9"/>
      <c r="F1117" s="40"/>
      <c r="G1117" s="11"/>
      <c r="H1117" s="11"/>
      <c r="I1117" s="7"/>
      <c r="J1117" s="8"/>
      <c r="K1117" s="7"/>
      <c r="L1117" s="10"/>
      <c r="M1117" s="10"/>
      <c r="N1117" s="10"/>
      <c r="O1117" s="10"/>
      <c r="P1117" s="10"/>
    </row>
    <row r="1118" spans="1:16" s="16" customFormat="1" x14ac:dyDescent="0.2">
      <c r="A1118" s="7"/>
      <c r="B1118" s="7"/>
      <c r="C1118" s="7"/>
      <c r="D1118" s="7"/>
      <c r="E1118" s="9"/>
      <c r="F1118" s="40"/>
      <c r="G1118" s="11"/>
      <c r="H1118" s="11"/>
      <c r="I1118" s="7"/>
      <c r="J1118" s="8"/>
      <c r="K1118" s="7"/>
      <c r="L1118" s="10"/>
      <c r="M1118" s="10"/>
      <c r="N1118" s="10"/>
      <c r="O1118" s="10"/>
      <c r="P1118" s="10"/>
    </row>
    <row r="1119" spans="1:16" s="16" customFormat="1" x14ac:dyDescent="0.2">
      <c r="A1119" s="7"/>
      <c r="B1119" s="7"/>
      <c r="C1119" s="7"/>
      <c r="D1119" s="7"/>
      <c r="E1119" s="9"/>
      <c r="F1119" s="40"/>
      <c r="G1119" s="11"/>
      <c r="H1119" s="11"/>
      <c r="I1119" s="7"/>
      <c r="J1119" s="8"/>
      <c r="K1119" s="7"/>
      <c r="L1119" s="10"/>
      <c r="M1119" s="10"/>
      <c r="N1119" s="10"/>
      <c r="O1119" s="10"/>
      <c r="P1119" s="10"/>
    </row>
    <row r="1120" spans="1:16" s="16" customFormat="1" x14ac:dyDescent="0.2">
      <c r="A1120" s="7"/>
      <c r="B1120" s="7"/>
      <c r="C1120" s="7"/>
      <c r="D1120" s="7"/>
      <c r="E1120" s="9"/>
      <c r="F1120" s="40"/>
      <c r="G1120" s="11"/>
      <c r="H1120" s="11"/>
      <c r="I1120" s="7"/>
      <c r="J1120" s="8"/>
      <c r="K1120" s="7"/>
      <c r="L1120" s="10"/>
      <c r="M1120" s="10"/>
      <c r="N1120" s="10"/>
      <c r="O1120" s="10"/>
      <c r="P1120" s="10"/>
    </row>
    <row r="1121" spans="1:16" s="16" customFormat="1" x14ac:dyDescent="0.2">
      <c r="A1121" s="7"/>
      <c r="B1121" s="7"/>
      <c r="C1121" s="7"/>
      <c r="D1121" s="7"/>
      <c r="E1121" s="9"/>
      <c r="F1121" s="40"/>
      <c r="G1121" s="11"/>
      <c r="H1121" s="11"/>
      <c r="I1121" s="7"/>
      <c r="J1121" s="8"/>
      <c r="K1121" s="7"/>
      <c r="L1121" s="10"/>
      <c r="M1121" s="10"/>
      <c r="N1121" s="10"/>
      <c r="O1121" s="10"/>
      <c r="P1121" s="10"/>
    </row>
    <row r="1122" spans="1:16" s="16" customFormat="1" x14ac:dyDescent="0.2">
      <c r="A1122" s="7"/>
      <c r="B1122" s="7"/>
      <c r="C1122" s="7"/>
      <c r="D1122" s="7"/>
      <c r="E1122" s="9"/>
      <c r="F1122" s="40"/>
      <c r="G1122" s="11"/>
      <c r="H1122" s="11"/>
      <c r="I1122" s="7"/>
      <c r="J1122" s="8"/>
      <c r="K1122" s="7"/>
      <c r="L1122" s="10"/>
      <c r="M1122" s="10"/>
      <c r="N1122" s="10"/>
      <c r="O1122" s="10"/>
      <c r="P1122" s="10"/>
    </row>
    <row r="1123" spans="1:16" s="16" customFormat="1" x14ac:dyDescent="0.2">
      <c r="A1123" s="7"/>
      <c r="B1123" s="7"/>
      <c r="C1123" s="7"/>
      <c r="D1123" s="7"/>
      <c r="E1123" s="9"/>
      <c r="F1123" s="40"/>
      <c r="G1123" s="11"/>
      <c r="H1123" s="11"/>
      <c r="I1123" s="7"/>
      <c r="J1123" s="8"/>
      <c r="K1123" s="7"/>
      <c r="L1123" s="10"/>
      <c r="M1123" s="10"/>
      <c r="N1123" s="10"/>
      <c r="O1123" s="10"/>
      <c r="P1123" s="10"/>
    </row>
    <row r="1124" spans="1:16" s="16" customFormat="1" x14ac:dyDescent="0.2">
      <c r="A1124" s="7"/>
      <c r="B1124" s="7"/>
      <c r="C1124" s="7"/>
      <c r="D1124" s="7"/>
      <c r="E1124" s="9"/>
      <c r="F1124" s="40"/>
      <c r="G1124" s="11"/>
      <c r="H1124" s="11"/>
      <c r="I1124" s="7"/>
      <c r="J1124" s="8"/>
      <c r="K1124" s="7"/>
      <c r="L1124" s="10"/>
      <c r="M1124" s="10"/>
      <c r="N1124" s="10"/>
      <c r="O1124" s="10"/>
      <c r="P1124" s="10"/>
    </row>
    <row r="1125" spans="1:16" s="16" customFormat="1" x14ac:dyDescent="0.2">
      <c r="A1125" s="7"/>
      <c r="B1125" s="7"/>
      <c r="C1125" s="7"/>
      <c r="D1125" s="7"/>
      <c r="E1125" s="9"/>
      <c r="F1125" s="40"/>
      <c r="G1125" s="11"/>
      <c r="H1125" s="11"/>
      <c r="I1125" s="7"/>
      <c r="J1125" s="8"/>
      <c r="K1125" s="7"/>
      <c r="L1125" s="10"/>
      <c r="M1125" s="10"/>
      <c r="N1125" s="10"/>
      <c r="O1125" s="10"/>
      <c r="P1125" s="10"/>
    </row>
    <row r="1126" spans="1:16" s="16" customFormat="1" x14ac:dyDescent="0.2">
      <c r="A1126" s="7"/>
      <c r="B1126" s="7"/>
      <c r="C1126" s="7"/>
      <c r="D1126" s="7"/>
      <c r="E1126" s="9"/>
      <c r="F1126" s="40"/>
      <c r="G1126" s="11"/>
      <c r="H1126" s="11"/>
      <c r="I1126" s="7"/>
      <c r="J1126" s="8"/>
      <c r="K1126" s="7"/>
      <c r="L1126" s="10"/>
      <c r="M1126" s="10"/>
      <c r="N1126" s="10"/>
      <c r="O1126" s="10"/>
      <c r="P1126" s="10"/>
    </row>
    <row r="1127" spans="1:16" s="16" customFormat="1" x14ac:dyDescent="0.2">
      <c r="A1127" s="7"/>
      <c r="B1127" s="7"/>
      <c r="C1127" s="7"/>
      <c r="D1127" s="7"/>
      <c r="E1127" s="9"/>
      <c r="F1127" s="40"/>
      <c r="G1127" s="11"/>
      <c r="H1127" s="11"/>
      <c r="I1127" s="7"/>
      <c r="J1127" s="8"/>
      <c r="K1127" s="7"/>
      <c r="L1127" s="10"/>
      <c r="M1127" s="10"/>
      <c r="N1127" s="10"/>
      <c r="O1127" s="10"/>
      <c r="P1127" s="10"/>
    </row>
    <row r="1128" spans="1:16" s="16" customFormat="1" x14ac:dyDescent="0.2">
      <c r="A1128" s="7"/>
      <c r="B1128" s="7"/>
      <c r="C1128" s="7"/>
      <c r="D1128" s="7"/>
      <c r="E1128" s="9"/>
      <c r="F1128" s="40"/>
      <c r="G1128" s="11"/>
      <c r="H1128" s="11"/>
      <c r="I1128" s="7"/>
      <c r="J1128" s="8"/>
      <c r="K1128" s="7"/>
      <c r="L1128" s="10"/>
      <c r="M1128" s="10"/>
      <c r="N1128" s="10"/>
      <c r="O1128" s="10"/>
      <c r="P1128" s="10"/>
    </row>
    <row r="1129" spans="1:16" s="16" customFormat="1" x14ac:dyDescent="0.2">
      <c r="A1129" s="7"/>
      <c r="B1129" s="7"/>
      <c r="C1129" s="7"/>
      <c r="D1129" s="7"/>
      <c r="E1129" s="9"/>
      <c r="F1129" s="40"/>
      <c r="G1129" s="11"/>
      <c r="H1129" s="11"/>
      <c r="I1129" s="7"/>
      <c r="J1129" s="8"/>
      <c r="K1129" s="7"/>
      <c r="L1129" s="10"/>
      <c r="M1129" s="10"/>
      <c r="N1129" s="10"/>
      <c r="O1129" s="10"/>
      <c r="P1129" s="10"/>
    </row>
    <row r="1130" spans="1:16" s="16" customFormat="1" x14ac:dyDescent="0.2">
      <c r="A1130" s="7"/>
      <c r="B1130" s="7"/>
      <c r="C1130" s="7"/>
      <c r="D1130" s="7"/>
      <c r="E1130" s="9"/>
      <c r="F1130" s="40"/>
      <c r="G1130" s="11"/>
      <c r="H1130" s="11"/>
      <c r="I1130" s="7"/>
      <c r="J1130" s="8"/>
      <c r="K1130" s="7"/>
      <c r="L1130" s="10"/>
      <c r="M1130" s="10"/>
      <c r="N1130" s="10"/>
      <c r="O1130" s="10"/>
      <c r="P1130" s="10"/>
    </row>
    <row r="1131" spans="1:16" s="16" customFormat="1" x14ac:dyDescent="0.2">
      <c r="A1131" s="7"/>
      <c r="B1131" s="7"/>
      <c r="C1131" s="7"/>
      <c r="D1131" s="7"/>
      <c r="E1131" s="9"/>
      <c r="F1131" s="40"/>
      <c r="G1131" s="11"/>
      <c r="H1131" s="11"/>
      <c r="I1131" s="7"/>
      <c r="J1131" s="8"/>
      <c r="K1131" s="7"/>
      <c r="L1131" s="10"/>
      <c r="M1131" s="10"/>
      <c r="N1131" s="10"/>
      <c r="O1131" s="10"/>
      <c r="P1131" s="10"/>
    </row>
    <row r="1132" spans="1:16" s="16" customFormat="1" x14ac:dyDescent="0.2">
      <c r="A1132" s="7"/>
      <c r="B1132" s="7"/>
      <c r="C1132" s="7"/>
      <c r="D1132" s="7"/>
      <c r="E1132" s="9"/>
      <c r="F1132" s="40"/>
      <c r="G1132" s="11"/>
      <c r="H1132" s="11"/>
      <c r="I1132" s="7"/>
      <c r="J1132" s="8"/>
      <c r="K1132" s="7"/>
      <c r="L1132" s="10"/>
      <c r="M1132" s="10"/>
      <c r="N1132" s="10"/>
      <c r="O1132" s="10"/>
      <c r="P1132" s="10"/>
    </row>
    <row r="1133" spans="1:16" s="16" customFormat="1" x14ac:dyDescent="0.2">
      <c r="A1133" s="7"/>
      <c r="B1133" s="7"/>
      <c r="C1133" s="7"/>
      <c r="D1133" s="7"/>
      <c r="E1133" s="9"/>
      <c r="F1133" s="40"/>
      <c r="G1133" s="11"/>
      <c r="H1133" s="11"/>
      <c r="I1133" s="7"/>
      <c r="J1133" s="8"/>
      <c r="K1133" s="7"/>
      <c r="L1133" s="10"/>
      <c r="M1133" s="10"/>
      <c r="N1133" s="10"/>
      <c r="O1133" s="10"/>
      <c r="P1133" s="10"/>
    </row>
    <row r="1134" spans="1:16" s="16" customFormat="1" x14ac:dyDescent="0.2">
      <c r="A1134" s="7"/>
      <c r="B1134" s="7"/>
      <c r="C1134" s="7"/>
      <c r="D1134" s="7"/>
      <c r="E1134" s="9"/>
      <c r="F1134" s="40"/>
      <c r="G1134" s="11"/>
      <c r="H1134" s="11"/>
      <c r="I1134" s="7"/>
      <c r="J1134" s="8"/>
      <c r="K1134" s="7"/>
      <c r="L1134" s="10"/>
      <c r="M1134" s="10"/>
      <c r="N1134" s="10"/>
      <c r="O1134" s="10"/>
      <c r="P1134" s="10"/>
    </row>
    <row r="1135" spans="1:16" s="16" customFormat="1" x14ac:dyDescent="0.2">
      <c r="A1135" s="7"/>
      <c r="B1135" s="7"/>
      <c r="C1135" s="7"/>
      <c r="D1135" s="7"/>
      <c r="E1135" s="9"/>
      <c r="F1135" s="40"/>
      <c r="G1135" s="11"/>
      <c r="H1135" s="11"/>
      <c r="I1135" s="7"/>
      <c r="J1135" s="8"/>
      <c r="K1135" s="7"/>
      <c r="L1135" s="10"/>
      <c r="M1135" s="10"/>
      <c r="N1135" s="10"/>
      <c r="O1135" s="10"/>
      <c r="P1135" s="10"/>
    </row>
    <row r="1136" spans="1:16" s="16" customFormat="1" x14ac:dyDescent="0.2">
      <c r="A1136" s="7"/>
      <c r="B1136" s="7"/>
      <c r="C1136" s="7"/>
      <c r="D1136" s="7"/>
      <c r="E1136" s="9"/>
      <c r="F1136" s="40"/>
      <c r="G1136" s="11"/>
      <c r="H1136" s="11"/>
      <c r="I1136" s="7"/>
      <c r="J1136" s="8"/>
      <c r="K1136" s="7"/>
      <c r="L1136" s="10"/>
      <c r="M1136" s="10"/>
      <c r="N1136" s="10"/>
      <c r="O1136" s="10"/>
      <c r="P1136" s="10"/>
    </row>
    <row r="1137" spans="1:16" s="16" customFormat="1" x14ac:dyDescent="0.2">
      <c r="A1137" s="7"/>
      <c r="B1137" s="7"/>
      <c r="C1137" s="7"/>
      <c r="D1137" s="7"/>
      <c r="E1137" s="9"/>
      <c r="F1137" s="40"/>
      <c r="G1137" s="11"/>
      <c r="H1137" s="11"/>
      <c r="I1137" s="7"/>
      <c r="J1137" s="8"/>
      <c r="K1137" s="7"/>
      <c r="L1137" s="10"/>
      <c r="M1137" s="10"/>
      <c r="N1137" s="10"/>
      <c r="O1137" s="10"/>
      <c r="P1137" s="10"/>
    </row>
    <row r="1138" spans="1:16" s="16" customFormat="1" x14ac:dyDescent="0.2">
      <c r="A1138" s="7"/>
      <c r="B1138" s="7"/>
      <c r="C1138" s="7"/>
      <c r="D1138" s="7"/>
      <c r="E1138" s="9"/>
      <c r="F1138" s="40"/>
      <c r="G1138" s="11"/>
      <c r="H1138" s="11"/>
      <c r="I1138" s="7"/>
      <c r="J1138" s="8"/>
      <c r="K1138" s="7"/>
      <c r="L1138" s="10"/>
      <c r="M1138" s="10"/>
      <c r="N1138" s="10"/>
      <c r="O1138" s="10"/>
      <c r="P1138" s="10"/>
    </row>
    <row r="1139" spans="1:16" s="16" customFormat="1" x14ac:dyDescent="0.2">
      <c r="A1139" s="7"/>
      <c r="B1139" s="7"/>
      <c r="C1139" s="7"/>
      <c r="D1139" s="7"/>
      <c r="E1139" s="9"/>
      <c r="F1139" s="40"/>
      <c r="G1139" s="11"/>
      <c r="H1139" s="11"/>
      <c r="I1139" s="7"/>
      <c r="J1139" s="8"/>
      <c r="K1139" s="7"/>
      <c r="L1139" s="10"/>
      <c r="M1139" s="10"/>
      <c r="N1139" s="10"/>
      <c r="O1139" s="10"/>
      <c r="P1139" s="10"/>
    </row>
    <row r="1140" spans="1:16" s="16" customFormat="1" x14ac:dyDescent="0.2">
      <c r="A1140" s="7"/>
      <c r="B1140" s="7"/>
      <c r="C1140" s="7"/>
      <c r="D1140" s="7"/>
      <c r="E1140" s="9"/>
      <c r="F1140" s="40"/>
      <c r="G1140" s="11"/>
      <c r="H1140" s="11"/>
      <c r="I1140" s="7"/>
      <c r="J1140" s="8"/>
      <c r="K1140" s="7"/>
      <c r="L1140" s="10"/>
      <c r="M1140" s="10"/>
      <c r="N1140" s="10"/>
      <c r="O1140" s="10"/>
      <c r="P1140" s="10"/>
    </row>
    <row r="1141" spans="1:16" s="16" customFormat="1" x14ac:dyDescent="0.2">
      <c r="A1141" s="7"/>
      <c r="B1141" s="7"/>
      <c r="C1141" s="7"/>
      <c r="D1141" s="7"/>
      <c r="E1141" s="9"/>
      <c r="F1141" s="40"/>
      <c r="G1141" s="11"/>
      <c r="H1141" s="11"/>
      <c r="I1141" s="7"/>
      <c r="J1141" s="8"/>
      <c r="K1141" s="7"/>
      <c r="L1141" s="10"/>
      <c r="M1141" s="10"/>
      <c r="N1141" s="10"/>
      <c r="O1141" s="10"/>
      <c r="P1141" s="10"/>
    </row>
    <row r="1142" spans="1:16" s="16" customFormat="1" x14ac:dyDescent="0.2">
      <c r="A1142" s="7"/>
      <c r="B1142" s="7"/>
      <c r="C1142" s="7"/>
      <c r="D1142" s="7"/>
      <c r="E1142" s="9"/>
      <c r="F1142" s="40"/>
      <c r="G1142" s="11"/>
      <c r="H1142" s="11"/>
      <c r="I1142" s="7"/>
      <c r="J1142" s="8"/>
      <c r="K1142" s="7"/>
      <c r="L1142" s="10"/>
      <c r="M1142" s="10"/>
      <c r="N1142" s="10"/>
      <c r="O1142" s="10"/>
      <c r="P1142" s="10"/>
    </row>
    <row r="1143" spans="1:16" s="16" customFormat="1" x14ac:dyDescent="0.2">
      <c r="A1143" s="7"/>
      <c r="B1143" s="7"/>
      <c r="C1143" s="7"/>
      <c r="D1143" s="7"/>
      <c r="E1143" s="9"/>
      <c r="F1143" s="40"/>
      <c r="G1143" s="11"/>
      <c r="H1143" s="11"/>
      <c r="I1143" s="7"/>
      <c r="J1143" s="8"/>
      <c r="K1143" s="7"/>
      <c r="L1143" s="10"/>
      <c r="M1143" s="10"/>
      <c r="N1143" s="10"/>
      <c r="O1143" s="10"/>
      <c r="P1143" s="10"/>
    </row>
    <row r="1144" spans="1:16" s="16" customFormat="1" x14ac:dyDescent="0.2">
      <c r="A1144" s="7"/>
      <c r="B1144" s="7"/>
      <c r="C1144" s="7"/>
      <c r="D1144" s="7"/>
      <c r="E1144" s="9"/>
      <c r="F1144" s="40"/>
      <c r="G1144" s="11"/>
      <c r="H1144" s="11"/>
      <c r="I1144" s="7"/>
      <c r="J1144" s="8"/>
      <c r="K1144" s="7"/>
      <c r="L1144" s="10"/>
      <c r="M1144" s="10"/>
      <c r="N1144" s="10"/>
      <c r="O1144" s="10"/>
      <c r="P1144" s="10"/>
    </row>
    <row r="1145" spans="1:16" s="16" customFormat="1" x14ac:dyDescent="0.2">
      <c r="A1145" s="7"/>
      <c r="B1145" s="7"/>
      <c r="C1145" s="7"/>
      <c r="D1145" s="7"/>
      <c r="E1145" s="9"/>
      <c r="F1145" s="40"/>
      <c r="G1145" s="11"/>
      <c r="H1145" s="11"/>
      <c r="I1145" s="7"/>
      <c r="J1145" s="8"/>
      <c r="K1145" s="7"/>
      <c r="L1145" s="10"/>
      <c r="M1145" s="10"/>
      <c r="N1145" s="10"/>
      <c r="O1145" s="10"/>
      <c r="P1145" s="10"/>
    </row>
    <row r="1146" spans="1:16" s="16" customFormat="1" x14ac:dyDescent="0.2">
      <c r="A1146" s="7"/>
      <c r="B1146" s="7"/>
      <c r="C1146" s="7"/>
      <c r="D1146" s="7"/>
      <c r="E1146" s="9"/>
      <c r="F1146" s="40"/>
      <c r="G1146" s="11"/>
      <c r="H1146" s="11"/>
      <c r="I1146" s="7"/>
      <c r="J1146" s="8"/>
      <c r="K1146" s="7"/>
      <c r="L1146" s="10"/>
      <c r="M1146" s="10"/>
      <c r="N1146" s="10"/>
      <c r="O1146" s="10"/>
      <c r="P1146" s="10"/>
    </row>
    <row r="1147" spans="1:16" s="16" customFormat="1" x14ac:dyDescent="0.2">
      <c r="A1147" s="7"/>
      <c r="B1147" s="7"/>
      <c r="C1147" s="7"/>
      <c r="D1147" s="7"/>
      <c r="E1147" s="9"/>
      <c r="F1147" s="40"/>
      <c r="G1147" s="11"/>
      <c r="H1147" s="11"/>
      <c r="I1147" s="7"/>
      <c r="J1147" s="8"/>
      <c r="K1147" s="7"/>
      <c r="L1147" s="10"/>
      <c r="M1147" s="10"/>
      <c r="N1147" s="10"/>
      <c r="O1147" s="10"/>
      <c r="P1147" s="10"/>
    </row>
    <row r="1148" spans="1:16" s="16" customFormat="1" x14ac:dyDescent="0.2">
      <c r="A1148" s="7"/>
      <c r="B1148" s="7"/>
      <c r="C1148" s="7"/>
      <c r="D1148" s="7"/>
      <c r="E1148" s="9"/>
      <c r="F1148" s="40"/>
      <c r="G1148" s="11"/>
      <c r="H1148" s="11"/>
      <c r="I1148" s="7"/>
      <c r="J1148" s="8"/>
      <c r="K1148" s="7"/>
      <c r="L1148" s="10"/>
      <c r="M1148" s="10"/>
      <c r="N1148" s="10"/>
      <c r="O1148" s="10"/>
      <c r="P1148" s="10"/>
    </row>
    <row r="1149" spans="1:16" s="16" customFormat="1" x14ac:dyDescent="0.2">
      <c r="A1149" s="7"/>
      <c r="B1149" s="7"/>
      <c r="C1149" s="7"/>
      <c r="D1149" s="7"/>
      <c r="E1149" s="9"/>
      <c r="F1149" s="40"/>
      <c r="G1149" s="11"/>
      <c r="H1149" s="11"/>
      <c r="I1149" s="7"/>
      <c r="J1149" s="8"/>
      <c r="K1149" s="7"/>
      <c r="L1149" s="10"/>
      <c r="M1149" s="10"/>
      <c r="N1149" s="10"/>
      <c r="O1149" s="10"/>
      <c r="P1149" s="10"/>
    </row>
    <row r="1150" spans="1:16" s="16" customFormat="1" x14ac:dyDescent="0.2">
      <c r="A1150" s="7"/>
      <c r="B1150" s="7"/>
      <c r="C1150" s="7"/>
      <c r="D1150" s="7"/>
      <c r="E1150" s="9"/>
      <c r="F1150" s="40"/>
      <c r="G1150" s="11"/>
      <c r="H1150" s="11"/>
      <c r="I1150" s="7"/>
      <c r="J1150" s="8"/>
      <c r="K1150" s="7"/>
      <c r="L1150" s="10"/>
      <c r="M1150" s="10"/>
      <c r="N1150" s="10"/>
      <c r="O1150" s="10"/>
      <c r="P1150" s="10"/>
    </row>
    <row r="1151" spans="1:16" s="16" customFormat="1" x14ac:dyDescent="0.2">
      <c r="A1151" s="7"/>
      <c r="B1151" s="7"/>
      <c r="C1151" s="7"/>
      <c r="D1151" s="7"/>
      <c r="E1151" s="9"/>
      <c r="F1151" s="40"/>
      <c r="G1151" s="11"/>
      <c r="H1151" s="11"/>
      <c r="I1151" s="7"/>
      <c r="J1151" s="8"/>
      <c r="K1151" s="7"/>
      <c r="L1151" s="10"/>
      <c r="M1151" s="10"/>
      <c r="N1151" s="10"/>
      <c r="O1151" s="10"/>
      <c r="P1151" s="10"/>
    </row>
    <row r="1152" spans="1:16" s="16" customFormat="1" x14ac:dyDescent="0.2">
      <c r="A1152" s="7"/>
      <c r="B1152" s="7"/>
      <c r="C1152" s="7"/>
      <c r="D1152" s="7"/>
      <c r="E1152" s="9"/>
      <c r="F1152" s="40"/>
      <c r="G1152" s="11"/>
      <c r="H1152" s="11"/>
      <c r="I1152" s="7"/>
      <c r="J1152" s="8"/>
      <c r="K1152" s="7"/>
      <c r="L1152" s="10"/>
      <c r="M1152" s="10"/>
      <c r="N1152" s="10"/>
      <c r="O1152" s="10"/>
      <c r="P1152" s="10"/>
    </row>
    <row r="1153" spans="1:16" s="16" customFormat="1" x14ac:dyDescent="0.2">
      <c r="A1153" s="7"/>
      <c r="B1153" s="7"/>
      <c r="C1153" s="7"/>
      <c r="D1153" s="7"/>
      <c r="E1153" s="9"/>
      <c r="F1153" s="40"/>
      <c r="G1153" s="11"/>
      <c r="H1153" s="11"/>
      <c r="I1153" s="7"/>
      <c r="J1153" s="8"/>
      <c r="K1153" s="7"/>
      <c r="L1153" s="10"/>
      <c r="M1153" s="10"/>
      <c r="N1153" s="10"/>
      <c r="O1153" s="10"/>
      <c r="P1153" s="10"/>
    </row>
    <row r="1154" spans="1:16" s="16" customFormat="1" x14ac:dyDescent="0.2">
      <c r="A1154" s="7"/>
      <c r="B1154" s="7"/>
      <c r="C1154" s="7"/>
      <c r="D1154" s="7"/>
      <c r="E1154" s="9"/>
      <c r="F1154" s="40"/>
      <c r="G1154" s="11"/>
      <c r="H1154" s="11"/>
      <c r="I1154" s="7"/>
      <c r="J1154" s="8"/>
      <c r="K1154" s="7"/>
      <c r="L1154" s="10"/>
      <c r="M1154" s="10"/>
      <c r="N1154" s="10"/>
      <c r="O1154" s="10"/>
      <c r="P1154" s="10"/>
    </row>
    <row r="1155" spans="1:16" s="16" customFormat="1" x14ac:dyDescent="0.2">
      <c r="A1155" s="7"/>
      <c r="B1155" s="7"/>
      <c r="C1155" s="7"/>
      <c r="D1155" s="7"/>
      <c r="E1155" s="9"/>
      <c r="F1155" s="40"/>
      <c r="G1155" s="11"/>
      <c r="H1155" s="11"/>
      <c r="I1155" s="7"/>
      <c r="J1155" s="8"/>
      <c r="K1155" s="7"/>
      <c r="L1155" s="10"/>
      <c r="M1155" s="10"/>
      <c r="N1155" s="10"/>
      <c r="O1155" s="10"/>
      <c r="P1155" s="10"/>
    </row>
    <row r="1156" spans="1:16" s="16" customFormat="1" x14ac:dyDescent="0.2">
      <c r="A1156" s="7"/>
      <c r="B1156" s="7"/>
      <c r="C1156" s="7"/>
      <c r="D1156" s="7"/>
      <c r="E1156" s="9"/>
      <c r="F1156" s="40"/>
      <c r="G1156" s="11"/>
      <c r="H1156" s="11"/>
      <c r="I1156" s="7"/>
      <c r="J1156" s="8"/>
      <c r="K1156" s="7"/>
      <c r="L1156" s="10"/>
      <c r="M1156" s="10"/>
      <c r="N1156" s="10"/>
      <c r="O1156" s="10"/>
      <c r="P1156" s="10"/>
    </row>
    <row r="1157" spans="1:16" s="16" customFormat="1" x14ac:dyDescent="0.2">
      <c r="A1157" s="7"/>
      <c r="B1157" s="7"/>
      <c r="C1157" s="7"/>
      <c r="D1157" s="7"/>
      <c r="E1157" s="9"/>
      <c r="F1157" s="40"/>
      <c r="G1157" s="11"/>
      <c r="H1157" s="11"/>
      <c r="I1157" s="7"/>
      <c r="J1157" s="8"/>
      <c r="K1157" s="7"/>
      <c r="L1157" s="10"/>
      <c r="M1157" s="10"/>
      <c r="N1157" s="10"/>
      <c r="O1157" s="10"/>
      <c r="P1157" s="10"/>
    </row>
    <row r="1158" spans="1:16" s="16" customFormat="1" x14ac:dyDescent="0.2">
      <c r="A1158" s="7"/>
      <c r="B1158" s="7"/>
      <c r="C1158" s="7"/>
      <c r="D1158" s="7"/>
      <c r="E1158" s="9"/>
      <c r="F1158" s="40"/>
      <c r="G1158" s="11"/>
      <c r="H1158" s="11"/>
      <c r="I1158" s="7"/>
      <c r="J1158" s="8"/>
      <c r="K1158" s="7"/>
      <c r="L1158" s="10"/>
      <c r="M1158" s="10"/>
      <c r="N1158" s="10"/>
      <c r="O1158" s="10"/>
      <c r="P1158" s="10"/>
    </row>
    <row r="1159" spans="1:16" s="16" customFormat="1" x14ac:dyDescent="0.2">
      <c r="A1159" s="7"/>
      <c r="B1159" s="7"/>
      <c r="C1159" s="7"/>
      <c r="D1159" s="7"/>
      <c r="E1159" s="9"/>
      <c r="F1159" s="40"/>
      <c r="G1159" s="11"/>
      <c r="H1159" s="11"/>
      <c r="I1159" s="7"/>
      <c r="J1159" s="8"/>
      <c r="K1159" s="7"/>
      <c r="L1159" s="10"/>
      <c r="M1159" s="10"/>
      <c r="N1159" s="10"/>
      <c r="O1159" s="10"/>
      <c r="P1159" s="10"/>
    </row>
    <row r="1160" spans="1:16" s="16" customFormat="1" x14ac:dyDescent="0.2">
      <c r="A1160" s="7"/>
      <c r="B1160" s="7"/>
      <c r="C1160" s="7"/>
      <c r="D1160" s="7"/>
      <c r="E1160" s="9"/>
      <c r="F1160" s="40"/>
      <c r="G1160" s="11"/>
      <c r="H1160" s="11"/>
      <c r="I1160" s="7"/>
      <c r="J1160" s="8"/>
      <c r="K1160" s="7"/>
      <c r="L1160" s="10"/>
      <c r="M1160" s="10"/>
      <c r="N1160" s="10"/>
      <c r="O1160" s="10"/>
      <c r="P1160" s="10"/>
    </row>
    <row r="1161" spans="1:16" s="16" customFormat="1" x14ac:dyDescent="0.2">
      <c r="A1161" s="7"/>
      <c r="B1161" s="7"/>
      <c r="C1161" s="7"/>
      <c r="D1161" s="7"/>
      <c r="E1161" s="9"/>
      <c r="F1161" s="40"/>
      <c r="G1161" s="11"/>
      <c r="H1161" s="11"/>
      <c r="I1161" s="7"/>
      <c r="J1161" s="8"/>
      <c r="K1161" s="7"/>
      <c r="L1161" s="10"/>
      <c r="M1161" s="10"/>
      <c r="N1161" s="10"/>
      <c r="O1161" s="10"/>
      <c r="P1161" s="10"/>
    </row>
    <row r="1162" spans="1:16" s="16" customFormat="1" x14ac:dyDescent="0.2">
      <c r="A1162" s="7"/>
      <c r="B1162" s="7"/>
      <c r="C1162" s="7"/>
      <c r="D1162" s="7"/>
      <c r="E1162" s="9"/>
      <c r="F1162" s="40"/>
      <c r="G1162" s="11"/>
      <c r="H1162" s="11"/>
      <c r="I1162" s="7"/>
      <c r="J1162" s="8"/>
      <c r="K1162" s="7"/>
      <c r="L1162" s="10"/>
      <c r="M1162" s="10"/>
      <c r="N1162" s="10"/>
      <c r="O1162" s="10"/>
      <c r="P1162" s="10"/>
    </row>
    <row r="1163" spans="1:16" s="16" customFormat="1" x14ac:dyDescent="0.2">
      <c r="A1163" s="7"/>
      <c r="B1163" s="7"/>
      <c r="C1163" s="7"/>
      <c r="D1163" s="7"/>
      <c r="E1163" s="9"/>
      <c r="F1163" s="40"/>
      <c r="G1163" s="11"/>
      <c r="H1163" s="11"/>
      <c r="I1163" s="7"/>
      <c r="J1163" s="8"/>
      <c r="K1163" s="7"/>
      <c r="L1163" s="10"/>
      <c r="M1163" s="10"/>
      <c r="N1163" s="10"/>
      <c r="O1163" s="10"/>
      <c r="P1163" s="10"/>
    </row>
    <row r="1164" spans="1:16" s="16" customFormat="1" x14ac:dyDescent="0.2">
      <c r="A1164" s="7"/>
      <c r="B1164" s="7"/>
      <c r="C1164" s="7"/>
      <c r="D1164" s="7"/>
      <c r="E1164" s="9"/>
      <c r="F1164" s="40"/>
      <c r="G1164" s="11"/>
      <c r="H1164" s="11"/>
      <c r="I1164" s="7"/>
      <c r="J1164" s="8"/>
      <c r="K1164" s="7"/>
      <c r="L1164" s="10"/>
      <c r="M1164" s="10"/>
      <c r="N1164" s="10"/>
      <c r="O1164" s="10"/>
      <c r="P1164" s="10"/>
    </row>
    <row r="1165" spans="1:16" s="16" customFormat="1" x14ac:dyDescent="0.2">
      <c r="A1165" s="7"/>
      <c r="B1165" s="7"/>
      <c r="C1165" s="7"/>
      <c r="D1165" s="7"/>
      <c r="E1165" s="9"/>
      <c r="F1165" s="40"/>
      <c r="G1165" s="11"/>
      <c r="H1165" s="11"/>
      <c r="I1165" s="7"/>
      <c r="J1165" s="8"/>
      <c r="K1165" s="7"/>
      <c r="L1165" s="10"/>
      <c r="M1165" s="10"/>
      <c r="N1165" s="10"/>
      <c r="O1165" s="10"/>
      <c r="P1165" s="10"/>
    </row>
    <row r="1166" spans="1:16" s="16" customFormat="1" x14ac:dyDescent="0.2">
      <c r="A1166" s="7"/>
      <c r="B1166" s="7"/>
      <c r="C1166" s="7"/>
      <c r="D1166" s="7"/>
      <c r="E1166" s="9"/>
      <c r="F1166" s="40"/>
      <c r="G1166" s="11"/>
      <c r="H1166" s="11"/>
      <c r="I1166" s="7"/>
      <c r="J1166" s="8"/>
      <c r="K1166" s="7"/>
      <c r="L1166" s="10"/>
      <c r="M1166" s="10"/>
      <c r="N1166" s="10"/>
      <c r="O1166" s="10"/>
      <c r="P1166" s="10"/>
    </row>
    <row r="1167" spans="1:16" s="16" customFormat="1" x14ac:dyDescent="0.2">
      <c r="A1167" s="7"/>
      <c r="B1167" s="7"/>
      <c r="C1167" s="7"/>
      <c r="D1167" s="7"/>
      <c r="E1167" s="9"/>
      <c r="F1167" s="40"/>
      <c r="G1167" s="11"/>
      <c r="H1167" s="11"/>
      <c r="I1167" s="7"/>
      <c r="J1167" s="8"/>
      <c r="K1167" s="7"/>
      <c r="L1167" s="10"/>
      <c r="M1167" s="10"/>
      <c r="N1167" s="10"/>
      <c r="O1167" s="10"/>
      <c r="P1167" s="10"/>
    </row>
    <row r="1168" spans="1:16" s="16" customFormat="1" x14ac:dyDescent="0.2">
      <c r="A1168" s="7"/>
      <c r="B1168" s="7"/>
      <c r="C1168" s="7"/>
      <c r="D1168" s="7"/>
      <c r="E1168" s="9"/>
      <c r="F1168" s="40"/>
      <c r="G1168" s="11"/>
      <c r="H1168" s="11"/>
      <c r="I1168" s="7"/>
      <c r="J1168" s="8"/>
      <c r="K1168" s="7"/>
      <c r="L1168" s="10"/>
      <c r="M1168" s="10"/>
      <c r="N1168" s="10"/>
      <c r="O1168" s="10"/>
      <c r="P1168" s="10"/>
    </row>
    <row r="1169" spans="1:16" s="16" customFormat="1" x14ac:dyDescent="0.2">
      <c r="A1169" s="7"/>
      <c r="B1169" s="7"/>
      <c r="C1169" s="7"/>
      <c r="D1169" s="7"/>
      <c r="E1169" s="9"/>
      <c r="F1169" s="40"/>
      <c r="G1169" s="11"/>
      <c r="H1169" s="11"/>
      <c r="I1169" s="7"/>
      <c r="J1169" s="8"/>
      <c r="K1169" s="7"/>
      <c r="L1169" s="10"/>
      <c r="M1169" s="10"/>
      <c r="N1169" s="10"/>
      <c r="O1169" s="10"/>
      <c r="P1169" s="10"/>
    </row>
    <row r="1170" spans="1:16" s="16" customFormat="1" x14ac:dyDescent="0.2">
      <c r="A1170" s="7"/>
      <c r="B1170" s="7"/>
      <c r="C1170" s="7"/>
      <c r="D1170" s="7"/>
      <c r="E1170" s="9"/>
      <c r="F1170" s="40"/>
      <c r="G1170" s="11"/>
      <c r="H1170" s="11"/>
      <c r="I1170" s="7"/>
      <c r="J1170" s="8"/>
      <c r="K1170" s="7"/>
      <c r="L1170" s="10"/>
      <c r="M1170" s="10"/>
      <c r="N1170" s="10"/>
      <c r="O1170" s="10"/>
      <c r="P1170" s="10"/>
    </row>
    <row r="1171" spans="1:16" s="16" customFormat="1" x14ac:dyDescent="0.2">
      <c r="A1171" s="7"/>
      <c r="B1171" s="7"/>
      <c r="C1171" s="7"/>
      <c r="D1171" s="7"/>
      <c r="E1171" s="9"/>
      <c r="F1171" s="40"/>
      <c r="G1171" s="11"/>
      <c r="H1171" s="11"/>
      <c r="I1171" s="7"/>
      <c r="J1171" s="8"/>
      <c r="K1171" s="7"/>
      <c r="L1171" s="10"/>
      <c r="M1171" s="10"/>
      <c r="N1171" s="10"/>
      <c r="O1171" s="10"/>
      <c r="P1171" s="10"/>
    </row>
    <row r="1172" spans="1:16" s="16" customFormat="1" x14ac:dyDescent="0.2">
      <c r="A1172" s="7"/>
      <c r="B1172" s="7"/>
      <c r="C1172" s="7"/>
      <c r="D1172" s="7"/>
      <c r="E1172" s="9"/>
      <c r="F1172" s="40"/>
      <c r="G1172" s="11"/>
      <c r="H1172" s="11"/>
      <c r="I1172" s="7"/>
      <c r="J1172" s="8"/>
      <c r="K1172" s="7"/>
      <c r="L1172" s="10"/>
      <c r="M1172" s="10"/>
      <c r="N1172" s="10"/>
      <c r="O1172" s="10"/>
      <c r="P1172" s="10"/>
    </row>
    <row r="1173" spans="1:16" s="16" customFormat="1" x14ac:dyDescent="0.2">
      <c r="A1173" s="7"/>
      <c r="B1173" s="7"/>
      <c r="C1173" s="7"/>
      <c r="D1173" s="7"/>
      <c r="E1173" s="9"/>
      <c r="F1173" s="40"/>
      <c r="G1173" s="11"/>
      <c r="H1173" s="11"/>
      <c r="I1173" s="7"/>
      <c r="J1173" s="8"/>
      <c r="K1173" s="7"/>
      <c r="L1173" s="10"/>
      <c r="M1173" s="10"/>
      <c r="N1173" s="10"/>
      <c r="O1173" s="10"/>
      <c r="P1173" s="10"/>
    </row>
    <row r="1174" spans="1:16" s="16" customFormat="1" x14ac:dyDescent="0.2">
      <c r="A1174" s="7"/>
      <c r="B1174" s="7"/>
      <c r="C1174" s="7"/>
      <c r="D1174" s="7"/>
      <c r="E1174" s="9"/>
      <c r="F1174" s="40"/>
      <c r="G1174" s="11"/>
      <c r="H1174" s="11"/>
      <c r="I1174" s="7"/>
      <c r="J1174" s="8"/>
      <c r="K1174" s="7"/>
      <c r="L1174" s="10"/>
      <c r="M1174" s="10"/>
      <c r="N1174" s="10"/>
      <c r="O1174" s="10"/>
      <c r="P1174" s="10"/>
    </row>
    <row r="1175" spans="1:16" s="16" customFormat="1" x14ac:dyDescent="0.2">
      <c r="A1175" s="7"/>
      <c r="B1175" s="7"/>
      <c r="C1175" s="7"/>
      <c r="D1175" s="7"/>
      <c r="E1175" s="9"/>
      <c r="F1175" s="40"/>
      <c r="G1175" s="11"/>
      <c r="H1175" s="11"/>
      <c r="I1175" s="7"/>
      <c r="J1175" s="8"/>
      <c r="K1175" s="7"/>
      <c r="L1175" s="10"/>
      <c r="M1175" s="10"/>
      <c r="N1175" s="10"/>
      <c r="O1175" s="10"/>
      <c r="P1175" s="10"/>
    </row>
    <row r="1176" spans="1:16" s="16" customFormat="1" x14ac:dyDescent="0.2">
      <c r="A1176" s="7"/>
      <c r="B1176" s="7"/>
      <c r="C1176" s="7"/>
      <c r="D1176" s="7"/>
      <c r="E1176" s="9"/>
      <c r="F1176" s="40"/>
      <c r="G1176" s="11"/>
      <c r="H1176" s="11"/>
      <c r="I1176" s="7"/>
      <c r="J1176" s="8"/>
      <c r="K1176" s="7"/>
      <c r="L1176" s="10"/>
      <c r="M1176" s="10"/>
      <c r="N1176" s="10"/>
      <c r="O1176" s="10"/>
      <c r="P1176" s="10"/>
    </row>
    <row r="1177" spans="1:16" s="16" customFormat="1" x14ac:dyDescent="0.2">
      <c r="A1177" s="7"/>
      <c r="B1177" s="7"/>
      <c r="C1177" s="7"/>
      <c r="D1177" s="7"/>
      <c r="E1177" s="9"/>
      <c r="F1177" s="40"/>
      <c r="G1177" s="11"/>
      <c r="H1177" s="11"/>
      <c r="I1177" s="7"/>
      <c r="J1177" s="8"/>
      <c r="K1177" s="7"/>
      <c r="L1177" s="10"/>
      <c r="M1177" s="10"/>
      <c r="N1177" s="10"/>
      <c r="O1177" s="10"/>
      <c r="P1177" s="10"/>
    </row>
    <row r="1178" spans="1:16" s="16" customFormat="1" x14ac:dyDescent="0.2">
      <c r="A1178" s="7"/>
      <c r="B1178" s="7"/>
      <c r="C1178" s="7"/>
      <c r="D1178" s="7"/>
      <c r="E1178" s="9"/>
      <c r="F1178" s="40"/>
      <c r="G1178" s="11"/>
      <c r="H1178" s="11"/>
      <c r="I1178" s="7"/>
      <c r="J1178" s="8"/>
      <c r="K1178" s="7"/>
      <c r="L1178" s="10"/>
      <c r="M1178" s="10"/>
      <c r="N1178" s="10"/>
      <c r="O1178" s="10"/>
      <c r="P1178" s="10"/>
    </row>
    <row r="1179" spans="1:16" s="16" customFormat="1" x14ac:dyDescent="0.2">
      <c r="A1179" s="7"/>
      <c r="B1179" s="7"/>
      <c r="C1179" s="7"/>
      <c r="D1179" s="7"/>
      <c r="E1179" s="9"/>
      <c r="F1179" s="40"/>
      <c r="G1179" s="11"/>
      <c r="H1179" s="11"/>
      <c r="I1179" s="7"/>
      <c r="J1179" s="8"/>
      <c r="K1179" s="7"/>
      <c r="L1179" s="10"/>
      <c r="M1179" s="10"/>
      <c r="N1179" s="10"/>
      <c r="O1179" s="10"/>
      <c r="P1179" s="10"/>
    </row>
    <row r="1180" spans="1:16" s="16" customFormat="1" x14ac:dyDescent="0.2">
      <c r="A1180" s="7"/>
      <c r="B1180" s="7"/>
      <c r="C1180" s="7"/>
      <c r="D1180" s="7"/>
      <c r="E1180" s="9"/>
      <c r="F1180" s="40"/>
      <c r="G1180" s="11"/>
      <c r="H1180" s="11"/>
      <c r="I1180" s="7"/>
      <c r="J1180" s="8"/>
      <c r="K1180" s="7"/>
      <c r="L1180" s="10"/>
      <c r="M1180" s="10"/>
      <c r="N1180" s="10"/>
      <c r="O1180" s="10"/>
      <c r="P1180" s="10"/>
    </row>
    <row r="1181" spans="1:16" s="16" customFormat="1" x14ac:dyDescent="0.2">
      <c r="A1181" s="7"/>
      <c r="B1181" s="7"/>
      <c r="C1181" s="7"/>
      <c r="D1181" s="7"/>
      <c r="E1181" s="9"/>
      <c r="F1181" s="40"/>
      <c r="G1181" s="11"/>
      <c r="H1181" s="11"/>
      <c r="I1181" s="7"/>
      <c r="J1181" s="8"/>
      <c r="K1181" s="7"/>
      <c r="L1181" s="10"/>
      <c r="M1181" s="10"/>
      <c r="N1181" s="10"/>
      <c r="O1181" s="10"/>
      <c r="P1181" s="10"/>
    </row>
    <row r="1182" spans="1:16" s="16" customFormat="1" x14ac:dyDescent="0.2">
      <c r="A1182" s="7"/>
      <c r="B1182" s="7"/>
      <c r="C1182" s="7"/>
      <c r="D1182" s="7"/>
      <c r="E1182" s="9"/>
      <c r="F1182" s="40"/>
      <c r="G1182" s="11"/>
      <c r="H1182" s="11"/>
      <c r="I1182" s="7"/>
      <c r="J1182" s="8"/>
      <c r="K1182" s="7"/>
      <c r="L1182" s="10"/>
      <c r="M1182" s="10"/>
      <c r="N1182" s="10"/>
      <c r="O1182" s="10"/>
      <c r="P1182" s="10"/>
    </row>
    <row r="1183" spans="1:16" s="16" customFormat="1" x14ac:dyDescent="0.2">
      <c r="A1183" s="7"/>
      <c r="B1183" s="7"/>
      <c r="C1183" s="7"/>
      <c r="D1183" s="7"/>
      <c r="E1183" s="9"/>
      <c r="F1183" s="40"/>
      <c r="G1183" s="11"/>
      <c r="H1183" s="11"/>
      <c r="I1183" s="7"/>
      <c r="J1183" s="8"/>
      <c r="K1183" s="7"/>
      <c r="L1183" s="10"/>
      <c r="M1183" s="10"/>
      <c r="N1183" s="10"/>
      <c r="O1183" s="10"/>
      <c r="P1183" s="10"/>
    </row>
    <row r="1184" spans="1:16" s="16" customFormat="1" x14ac:dyDescent="0.2">
      <c r="A1184" s="7"/>
      <c r="B1184" s="7"/>
      <c r="C1184" s="7"/>
      <c r="D1184" s="7"/>
      <c r="E1184" s="9"/>
      <c r="F1184" s="40"/>
      <c r="G1184" s="11"/>
      <c r="H1184" s="11"/>
      <c r="I1184" s="7"/>
      <c r="J1184" s="8"/>
      <c r="K1184" s="7"/>
      <c r="L1184" s="10"/>
      <c r="M1184" s="10"/>
      <c r="N1184" s="10"/>
      <c r="O1184" s="10"/>
      <c r="P1184" s="10"/>
    </row>
    <row r="1185" spans="1:16" s="16" customFormat="1" x14ac:dyDescent="0.2">
      <c r="A1185" s="7"/>
      <c r="B1185" s="7"/>
      <c r="C1185" s="7"/>
      <c r="D1185" s="7"/>
      <c r="E1185" s="9"/>
      <c r="F1185" s="40"/>
      <c r="G1185" s="11"/>
      <c r="H1185" s="11"/>
      <c r="I1185" s="7"/>
      <c r="J1185" s="8"/>
      <c r="K1185" s="7"/>
      <c r="L1185" s="10"/>
      <c r="M1185" s="10"/>
      <c r="N1185" s="10"/>
      <c r="O1185" s="10"/>
      <c r="P1185" s="10"/>
    </row>
    <row r="1186" spans="1:16" s="16" customFormat="1" x14ac:dyDescent="0.2">
      <c r="A1186" s="7"/>
      <c r="B1186" s="7"/>
      <c r="C1186" s="7"/>
      <c r="D1186" s="7"/>
      <c r="E1186" s="9"/>
      <c r="F1186" s="40"/>
      <c r="G1186" s="11"/>
      <c r="H1186" s="11"/>
      <c r="I1186" s="7"/>
      <c r="J1186" s="8"/>
      <c r="K1186" s="7"/>
      <c r="L1186" s="10"/>
      <c r="M1186" s="10"/>
      <c r="N1186" s="10"/>
      <c r="O1186" s="10"/>
      <c r="P1186" s="10"/>
    </row>
    <row r="1187" spans="1:16" s="16" customFormat="1" x14ac:dyDescent="0.2">
      <c r="A1187" s="7"/>
      <c r="B1187" s="7"/>
      <c r="C1187" s="7"/>
      <c r="D1187" s="7"/>
      <c r="E1187" s="9"/>
      <c r="F1187" s="40"/>
      <c r="G1187" s="11"/>
      <c r="H1187" s="11"/>
      <c r="I1187" s="7"/>
      <c r="J1187" s="8"/>
      <c r="K1187" s="7"/>
      <c r="L1187" s="10"/>
      <c r="M1187" s="10"/>
      <c r="N1187" s="10"/>
      <c r="O1187" s="10"/>
      <c r="P1187" s="10"/>
    </row>
    <row r="1188" spans="1:16" s="16" customFormat="1" x14ac:dyDescent="0.2">
      <c r="A1188" s="7"/>
      <c r="B1188" s="7"/>
      <c r="C1188" s="7"/>
      <c r="D1188" s="7"/>
      <c r="E1188" s="9"/>
      <c r="F1188" s="40"/>
      <c r="G1188" s="11"/>
      <c r="H1188" s="11"/>
      <c r="I1188" s="7"/>
      <c r="J1188" s="8"/>
      <c r="K1188" s="7"/>
      <c r="L1188" s="10"/>
      <c r="M1188" s="10"/>
      <c r="N1188" s="10"/>
      <c r="O1188" s="10"/>
      <c r="P1188" s="10"/>
    </row>
    <row r="1189" spans="1:16" s="16" customFormat="1" x14ac:dyDescent="0.2">
      <c r="A1189" s="7"/>
      <c r="B1189" s="7"/>
      <c r="C1189" s="7"/>
      <c r="D1189" s="7"/>
      <c r="E1189" s="9"/>
      <c r="F1189" s="40"/>
      <c r="G1189" s="11"/>
      <c r="H1189" s="11"/>
      <c r="I1189" s="7"/>
      <c r="J1189" s="8"/>
      <c r="K1189" s="7"/>
      <c r="L1189" s="10"/>
      <c r="M1189" s="10"/>
      <c r="N1189" s="10"/>
      <c r="O1189" s="10"/>
      <c r="P1189" s="10"/>
    </row>
    <row r="1190" spans="1:16" s="16" customFormat="1" x14ac:dyDescent="0.2">
      <c r="A1190" s="7"/>
      <c r="B1190" s="7"/>
      <c r="C1190" s="7"/>
      <c r="D1190" s="7"/>
      <c r="E1190" s="9"/>
      <c r="F1190" s="40"/>
      <c r="G1190" s="11"/>
      <c r="H1190" s="11"/>
      <c r="I1190" s="7"/>
      <c r="J1190" s="8"/>
      <c r="K1190" s="7"/>
      <c r="L1190" s="10"/>
      <c r="M1190" s="10"/>
      <c r="N1190" s="10"/>
      <c r="O1190" s="10"/>
      <c r="P1190" s="10"/>
    </row>
    <row r="1191" spans="1:16" s="16" customFormat="1" x14ac:dyDescent="0.2">
      <c r="A1191" s="7"/>
      <c r="B1191" s="7"/>
      <c r="C1191" s="7"/>
      <c r="D1191" s="7"/>
      <c r="E1191" s="9"/>
      <c r="F1191" s="40"/>
      <c r="G1191" s="11"/>
      <c r="H1191" s="11"/>
      <c r="I1191" s="7"/>
      <c r="J1191" s="8"/>
      <c r="K1191" s="7"/>
      <c r="L1191" s="10"/>
      <c r="M1191" s="10"/>
      <c r="N1191" s="10"/>
      <c r="O1191" s="10"/>
      <c r="P1191" s="10"/>
    </row>
    <row r="1192" spans="1:16" s="16" customFormat="1" x14ac:dyDescent="0.2">
      <c r="A1192" s="7"/>
      <c r="B1192" s="7"/>
      <c r="C1192" s="7"/>
      <c r="D1192" s="7"/>
      <c r="E1192" s="9"/>
      <c r="F1192" s="40"/>
      <c r="G1192" s="11"/>
      <c r="H1192" s="11"/>
      <c r="I1192" s="7"/>
      <c r="J1192" s="8"/>
      <c r="K1192" s="7"/>
      <c r="L1192" s="10"/>
      <c r="M1192" s="10"/>
      <c r="N1192" s="10"/>
      <c r="O1192" s="10"/>
      <c r="P1192" s="10"/>
    </row>
    <row r="1193" spans="1:16" s="16" customFormat="1" x14ac:dyDescent="0.2">
      <c r="A1193" s="7"/>
      <c r="B1193" s="7"/>
      <c r="C1193" s="7"/>
      <c r="D1193" s="7"/>
      <c r="E1193" s="9"/>
      <c r="F1193" s="40"/>
      <c r="G1193" s="11"/>
      <c r="H1193" s="11"/>
      <c r="I1193" s="7"/>
      <c r="J1193" s="8"/>
      <c r="K1193" s="7"/>
      <c r="L1193" s="10"/>
      <c r="M1193" s="10"/>
      <c r="N1193" s="10"/>
      <c r="O1193" s="10"/>
      <c r="P1193" s="10"/>
    </row>
    <row r="1194" spans="1:16" s="16" customFormat="1" x14ac:dyDescent="0.2">
      <c r="A1194" s="7"/>
      <c r="B1194" s="7"/>
      <c r="C1194" s="7"/>
      <c r="D1194" s="7"/>
      <c r="E1194" s="9"/>
      <c r="F1194" s="40"/>
      <c r="G1194" s="11"/>
      <c r="H1194" s="11"/>
      <c r="I1194" s="7"/>
      <c r="J1194" s="8"/>
      <c r="K1194" s="7"/>
      <c r="L1194" s="10"/>
      <c r="M1194" s="10"/>
      <c r="N1194" s="10"/>
      <c r="O1194" s="10"/>
      <c r="P1194" s="10"/>
    </row>
    <row r="1195" spans="1:16" s="16" customFormat="1" x14ac:dyDescent="0.2">
      <c r="A1195" s="7"/>
      <c r="B1195" s="7"/>
      <c r="C1195" s="7"/>
      <c r="D1195" s="7"/>
      <c r="E1195" s="9"/>
      <c r="F1195" s="40"/>
      <c r="G1195" s="11"/>
      <c r="H1195" s="11"/>
      <c r="I1195" s="7"/>
      <c r="J1195" s="8"/>
      <c r="K1195" s="7"/>
      <c r="L1195" s="10"/>
      <c r="M1195" s="10"/>
      <c r="N1195" s="10"/>
      <c r="O1195" s="10"/>
      <c r="P1195" s="10"/>
    </row>
    <row r="1196" spans="1:16" s="16" customFormat="1" x14ac:dyDescent="0.2">
      <c r="A1196" s="7"/>
      <c r="B1196" s="7"/>
      <c r="C1196" s="7"/>
      <c r="D1196" s="7"/>
      <c r="E1196" s="9"/>
      <c r="F1196" s="40"/>
      <c r="G1196" s="11"/>
      <c r="H1196" s="11"/>
      <c r="I1196" s="7"/>
      <c r="J1196" s="8"/>
      <c r="K1196" s="7"/>
      <c r="L1196" s="10"/>
      <c r="M1196" s="10"/>
      <c r="N1196" s="10"/>
      <c r="O1196" s="10"/>
      <c r="P1196" s="10"/>
    </row>
    <row r="1197" spans="1:16" s="16" customFormat="1" x14ac:dyDescent="0.2">
      <c r="A1197" s="7"/>
      <c r="B1197" s="7"/>
      <c r="C1197" s="7"/>
      <c r="D1197" s="7"/>
      <c r="E1197" s="9"/>
      <c r="F1197" s="40"/>
      <c r="G1197" s="11"/>
      <c r="H1197" s="11"/>
      <c r="I1197" s="7"/>
      <c r="J1197" s="8"/>
      <c r="K1197" s="7"/>
      <c r="L1197" s="10"/>
      <c r="M1197" s="10"/>
      <c r="N1197" s="10"/>
      <c r="O1197" s="10"/>
      <c r="P1197" s="10"/>
    </row>
    <row r="1198" spans="1:16" s="16" customFormat="1" x14ac:dyDescent="0.2">
      <c r="A1198" s="7"/>
      <c r="B1198" s="7"/>
      <c r="C1198" s="7"/>
      <c r="D1198" s="7"/>
      <c r="E1198" s="9"/>
      <c r="F1198" s="40"/>
      <c r="G1198" s="11"/>
      <c r="H1198" s="11"/>
      <c r="I1198" s="7"/>
      <c r="J1198" s="8"/>
      <c r="K1198" s="7"/>
      <c r="L1198" s="10"/>
      <c r="M1198" s="10"/>
      <c r="N1198" s="10"/>
      <c r="O1198" s="10"/>
      <c r="P1198" s="10"/>
    </row>
    <row r="1199" spans="1:16" s="16" customFormat="1" x14ac:dyDescent="0.2">
      <c r="A1199" s="7"/>
      <c r="B1199" s="7"/>
      <c r="C1199" s="7"/>
      <c r="D1199" s="7"/>
      <c r="E1199" s="9"/>
      <c r="F1199" s="40"/>
      <c r="G1199" s="11"/>
      <c r="H1199" s="11"/>
      <c r="I1199" s="7"/>
      <c r="J1199" s="8"/>
      <c r="K1199" s="7"/>
      <c r="L1199" s="10"/>
      <c r="M1199" s="10"/>
      <c r="N1199" s="10"/>
      <c r="O1199" s="10"/>
      <c r="P1199" s="10"/>
    </row>
    <row r="1200" spans="1:16" s="16" customFormat="1" x14ac:dyDescent="0.2">
      <c r="A1200" s="7"/>
      <c r="B1200" s="7"/>
      <c r="C1200" s="7"/>
      <c r="D1200" s="7"/>
      <c r="E1200" s="9"/>
      <c r="F1200" s="40"/>
      <c r="G1200" s="11"/>
      <c r="H1200" s="11"/>
      <c r="I1200" s="7"/>
      <c r="J1200" s="8"/>
      <c r="K1200" s="7"/>
      <c r="L1200" s="10"/>
      <c r="M1200" s="10"/>
      <c r="N1200" s="10"/>
      <c r="O1200" s="10"/>
      <c r="P1200" s="10"/>
    </row>
    <row r="1201" spans="1:16" s="16" customFormat="1" x14ac:dyDescent="0.2">
      <c r="A1201" s="7"/>
      <c r="B1201" s="7"/>
      <c r="C1201" s="7"/>
      <c r="D1201" s="7"/>
      <c r="E1201" s="9"/>
      <c r="F1201" s="40"/>
      <c r="G1201" s="11"/>
      <c r="H1201" s="11"/>
      <c r="I1201" s="7"/>
      <c r="J1201" s="8"/>
      <c r="K1201" s="7"/>
      <c r="L1201" s="10"/>
      <c r="M1201" s="10"/>
      <c r="N1201" s="10"/>
      <c r="O1201" s="10"/>
      <c r="P1201" s="10"/>
    </row>
    <row r="1202" spans="1:16" s="16" customFormat="1" x14ac:dyDescent="0.2">
      <c r="A1202" s="7"/>
      <c r="B1202" s="7"/>
      <c r="C1202" s="7"/>
      <c r="D1202" s="7"/>
      <c r="E1202" s="9"/>
      <c r="F1202" s="40"/>
      <c r="G1202" s="11"/>
      <c r="H1202" s="11"/>
      <c r="I1202" s="7"/>
      <c r="J1202" s="8"/>
      <c r="K1202" s="7"/>
      <c r="L1202" s="10"/>
      <c r="M1202" s="10"/>
      <c r="N1202" s="10"/>
      <c r="O1202" s="10"/>
      <c r="P1202" s="10"/>
    </row>
    <row r="1203" spans="1:16" s="16" customFormat="1" x14ac:dyDescent="0.2">
      <c r="A1203" s="7"/>
      <c r="B1203" s="7"/>
      <c r="C1203" s="7"/>
      <c r="D1203" s="7"/>
      <c r="E1203" s="9"/>
      <c r="F1203" s="40"/>
      <c r="G1203" s="11"/>
      <c r="H1203" s="11"/>
      <c r="I1203" s="7"/>
      <c r="J1203" s="8"/>
      <c r="K1203" s="7"/>
      <c r="L1203" s="10"/>
      <c r="M1203" s="10"/>
      <c r="N1203" s="10"/>
      <c r="O1203" s="10"/>
      <c r="P1203" s="10"/>
    </row>
    <row r="1204" spans="1:16" s="16" customFormat="1" x14ac:dyDescent="0.2">
      <c r="A1204" s="7"/>
      <c r="B1204" s="7"/>
      <c r="C1204" s="7"/>
      <c r="D1204" s="7"/>
      <c r="E1204" s="9"/>
      <c r="F1204" s="40"/>
      <c r="G1204" s="11"/>
      <c r="H1204" s="11"/>
      <c r="I1204" s="7"/>
      <c r="J1204" s="8"/>
      <c r="K1204" s="7"/>
      <c r="L1204" s="10"/>
      <c r="M1204" s="10"/>
      <c r="N1204" s="10"/>
      <c r="O1204" s="10"/>
      <c r="P1204" s="10"/>
    </row>
    <row r="1205" spans="1:16" s="16" customFormat="1" x14ac:dyDescent="0.2">
      <c r="A1205" s="7"/>
      <c r="B1205" s="7"/>
      <c r="C1205" s="7"/>
      <c r="D1205" s="7"/>
      <c r="E1205" s="9"/>
      <c r="F1205" s="40"/>
      <c r="G1205" s="11"/>
      <c r="H1205" s="11"/>
      <c r="I1205" s="7"/>
      <c r="J1205" s="8"/>
      <c r="K1205" s="7"/>
      <c r="L1205" s="10"/>
      <c r="M1205" s="10"/>
      <c r="N1205" s="10"/>
      <c r="O1205" s="10"/>
      <c r="P1205" s="10"/>
    </row>
    <row r="1206" spans="1:16" s="16" customFormat="1" x14ac:dyDescent="0.2">
      <c r="A1206" s="7"/>
      <c r="B1206" s="7"/>
      <c r="C1206" s="7"/>
      <c r="D1206" s="7"/>
      <c r="E1206" s="9"/>
      <c r="F1206" s="40"/>
      <c r="G1206" s="11"/>
      <c r="H1206" s="11"/>
      <c r="I1206" s="7"/>
      <c r="J1206" s="8"/>
      <c r="K1206" s="7"/>
      <c r="L1206" s="10"/>
      <c r="M1206" s="10"/>
      <c r="N1206" s="10"/>
      <c r="O1206" s="10"/>
      <c r="P1206" s="10"/>
    </row>
    <row r="1207" spans="1:16" s="16" customFormat="1" x14ac:dyDescent="0.2">
      <c r="A1207" s="7"/>
      <c r="B1207" s="7"/>
      <c r="C1207" s="7"/>
      <c r="D1207" s="7"/>
      <c r="E1207" s="9"/>
      <c r="F1207" s="40"/>
      <c r="G1207" s="11"/>
      <c r="H1207" s="11"/>
      <c r="I1207" s="7"/>
      <c r="J1207" s="8"/>
      <c r="K1207" s="7"/>
      <c r="L1207" s="10"/>
      <c r="M1207" s="10"/>
      <c r="N1207" s="10"/>
      <c r="O1207" s="10"/>
      <c r="P1207" s="10"/>
    </row>
    <row r="1208" spans="1:16" s="16" customFormat="1" x14ac:dyDescent="0.2">
      <c r="A1208" s="7"/>
      <c r="B1208" s="7"/>
      <c r="C1208" s="7"/>
      <c r="D1208" s="7"/>
      <c r="E1208" s="9"/>
      <c r="F1208" s="40"/>
      <c r="G1208" s="11"/>
      <c r="H1208" s="11"/>
      <c r="I1208" s="7"/>
      <c r="J1208" s="8"/>
      <c r="K1208" s="7"/>
      <c r="L1208" s="10"/>
      <c r="M1208" s="10"/>
      <c r="N1208" s="10"/>
      <c r="O1208" s="10"/>
      <c r="P1208" s="10"/>
    </row>
    <row r="1209" spans="1:16" s="16" customFormat="1" x14ac:dyDescent="0.2">
      <c r="A1209" s="7"/>
      <c r="B1209" s="7"/>
      <c r="C1209" s="7"/>
      <c r="D1209" s="7"/>
      <c r="E1209" s="9"/>
      <c r="F1209" s="40"/>
      <c r="G1209" s="11"/>
      <c r="H1209" s="11"/>
      <c r="I1209" s="7"/>
      <c r="J1209" s="8"/>
      <c r="K1209" s="7"/>
      <c r="L1209" s="10"/>
      <c r="M1209" s="10"/>
      <c r="N1209" s="10"/>
      <c r="O1209" s="10"/>
      <c r="P1209" s="10"/>
    </row>
    <row r="1210" spans="1:16" s="16" customFormat="1" x14ac:dyDescent="0.2">
      <c r="A1210" s="7"/>
      <c r="B1210" s="7"/>
      <c r="C1210" s="7"/>
      <c r="D1210" s="7"/>
      <c r="E1210" s="9"/>
      <c r="F1210" s="40"/>
      <c r="G1210" s="11"/>
      <c r="H1210" s="11"/>
      <c r="I1210" s="7"/>
      <c r="J1210" s="8"/>
      <c r="K1210" s="7"/>
      <c r="L1210" s="10"/>
      <c r="M1210" s="10"/>
      <c r="N1210" s="10"/>
      <c r="O1210" s="10"/>
      <c r="P1210" s="10"/>
    </row>
    <row r="1211" spans="1:16" s="16" customFormat="1" x14ac:dyDescent="0.2">
      <c r="A1211" s="7"/>
      <c r="B1211" s="7"/>
      <c r="C1211" s="7"/>
      <c r="D1211" s="7"/>
      <c r="E1211" s="9"/>
      <c r="F1211" s="40"/>
      <c r="G1211" s="11"/>
      <c r="H1211" s="11"/>
      <c r="I1211" s="7"/>
      <c r="J1211" s="8"/>
      <c r="K1211" s="7"/>
      <c r="L1211" s="10"/>
      <c r="M1211" s="10"/>
      <c r="N1211" s="10"/>
      <c r="O1211" s="10"/>
      <c r="P1211" s="10"/>
    </row>
    <row r="1212" spans="1:16" s="16" customFormat="1" x14ac:dyDescent="0.2">
      <c r="A1212" s="7"/>
      <c r="B1212" s="7"/>
      <c r="C1212" s="7"/>
      <c r="D1212" s="7"/>
      <c r="E1212" s="9"/>
      <c r="F1212" s="40"/>
      <c r="G1212" s="11"/>
      <c r="H1212" s="11"/>
      <c r="I1212" s="7"/>
      <c r="J1212" s="8"/>
      <c r="K1212" s="7"/>
      <c r="L1212" s="10"/>
      <c r="M1212" s="10"/>
      <c r="N1212" s="10"/>
      <c r="O1212" s="10"/>
      <c r="P1212" s="10"/>
    </row>
    <row r="1213" spans="1:16" s="16" customFormat="1" x14ac:dyDescent="0.2">
      <c r="A1213" s="7"/>
      <c r="B1213" s="7"/>
      <c r="C1213" s="7"/>
      <c r="D1213" s="7"/>
      <c r="E1213" s="9"/>
      <c r="F1213" s="40"/>
      <c r="G1213" s="11"/>
      <c r="H1213" s="11"/>
      <c r="I1213" s="7"/>
      <c r="J1213" s="8"/>
      <c r="K1213" s="7"/>
      <c r="L1213" s="10"/>
      <c r="M1213" s="10"/>
      <c r="N1213" s="10"/>
      <c r="O1213" s="10"/>
      <c r="P1213" s="10"/>
    </row>
    <row r="1214" spans="1:16" s="16" customFormat="1" x14ac:dyDescent="0.2">
      <c r="A1214" s="7"/>
      <c r="B1214" s="7"/>
      <c r="C1214" s="7"/>
      <c r="D1214" s="7"/>
      <c r="E1214" s="9"/>
      <c r="F1214" s="40"/>
      <c r="G1214" s="11"/>
      <c r="H1214" s="11"/>
      <c r="I1214" s="7"/>
      <c r="J1214" s="8"/>
      <c r="K1214" s="7"/>
      <c r="L1214" s="10"/>
      <c r="M1214" s="10"/>
      <c r="N1214" s="10"/>
      <c r="O1214" s="10"/>
      <c r="P1214" s="10"/>
    </row>
    <row r="1215" spans="1:16" s="16" customFormat="1" x14ac:dyDescent="0.2">
      <c r="A1215" s="7"/>
      <c r="B1215" s="7"/>
      <c r="C1215" s="7"/>
      <c r="D1215" s="7"/>
      <c r="E1215" s="9"/>
      <c r="F1215" s="40"/>
      <c r="G1215" s="11"/>
      <c r="H1215" s="11"/>
      <c r="I1215" s="7"/>
      <c r="J1215" s="8"/>
      <c r="K1215" s="7"/>
      <c r="L1215" s="10"/>
      <c r="M1215" s="10"/>
      <c r="N1215" s="10"/>
      <c r="O1215" s="10"/>
      <c r="P1215" s="10"/>
    </row>
    <row r="1216" spans="1:16" s="16" customFormat="1" x14ac:dyDescent="0.2">
      <c r="A1216" s="7"/>
      <c r="B1216" s="7"/>
      <c r="C1216" s="7"/>
      <c r="D1216" s="7"/>
      <c r="E1216" s="9"/>
      <c r="F1216" s="40"/>
      <c r="G1216" s="11"/>
      <c r="H1216" s="11"/>
      <c r="I1216" s="7"/>
      <c r="J1216" s="8"/>
      <c r="K1216" s="7"/>
      <c r="L1216" s="10"/>
      <c r="M1216" s="10"/>
      <c r="N1216" s="10"/>
      <c r="O1216" s="10"/>
      <c r="P1216" s="10"/>
    </row>
    <row r="1217" spans="1:16" s="16" customFormat="1" x14ac:dyDescent="0.2">
      <c r="A1217" s="7"/>
      <c r="B1217" s="7"/>
      <c r="C1217" s="7"/>
      <c r="D1217" s="7"/>
      <c r="E1217" s="9"/>
      <c r="F1217" s="40"/>
      <c r="G1217" s="11"/>
      <c r="H1217" s="11"/>
      <c r="I1217" s="7"/>
      <c r="J1217" s="8"/>
      <c r="K1217" s="7"/>
      <c r="L1217" s="10"/>
      <c r="M1217" s="10"/>
      <c r="N1217" s="10"/>
      <c r="O1217" s="10"/>
      <c r="P1217" s="10"/>
    </row>
    <row r="1218" spans="1:16" s="16" customFormat="1" x14ac:dyDescent="0.2">
      <c r="A1218" s="7"/>
      <c r="B1218" s="7"/>
      <c r="C1218" s="7"/>
      <c r="D1218" s="7"/>
      <c r="E1218" s="9"/>
      <c r="F1218" s="40"/>
      <c r="G1218" s="11"/>
      <c r="H1218" s="11"/>
      <c r="I1218" s="7"/>
      <c r="J1218" s="8"/>
      <c r="K1218" s="7"/>
      <c r="L1218" s="10"/>
      <c r="M1218" s="10"/>
      <c r="N1218" s="10"/>
      <c r="O1218" s="10"/>
      <c r="P1218" s="10"/>
    </row>
    <row r="1219" spans="1:16" s="16" customFormat="1" x14ac:dyDescent="0.2">
      <c r="A1219" s="7"/>
      <c r="B1219" s="7"/>
      <c r="C1219" s="7"/>
      <c r="D1219" s="7"/>
      <c r="E1219" s="9"/>
      <c r="F1219" s="40"/>
      <c r="G1219" s="11"/>
      <c r="H1219" s="11"/>
      <c r="I1219" s="7"/>
      <c r="J1219" s="8"/>
      <c r="K1219" s="7"/>
      <c r="L1219" s="10"/>
      <c r="M1219" s="10"/>
      <c r="N1219" s="10"/>
      <c r="O1219" s="10"/>
      <c r="P1219" s="10"/>
    </row>
    <row r="1220" spans="1:16" s="16" customFormat="1" x14ac:dyDescent="0.2">
      <c r="A1220" s="7"/>
      <c r="B1220" s="7"/>
      <c r="C1220" s="7"/>
      <c r="D1220" s="7"/>
      <c r="E1220" s="9"/>
      <c r="F1220" s="40"/>
      <c r="G1220" s="11"/>
      <c r="H1220" s="11"/>
      <c r="I1220" s="7"/>
      <c r="J1220" s="8"/>
      <c r="K1220" s="7"/>
      <c r="L1220" s="10"/>
      <c r="M1220" s="10"/>
      <c r="N1220" s="10"/>
      <c r="O1220" s="10"/>
      <c r="P1220" s="10"/>
    </row>
    <row r="1221" spans="1:16" s="16" customFormat="1" x14ac:dyDescent="0.2">
      <c r="A1221" s="7"/>
      <c r="B1221" s="7"/>
      <c r="C1221" s="7"/>
      <c r="D1221" s="7"/>
      <c r="E1221" s="9"/>
      <c r="F1221" s="40"/>
      <c r="G1221" s="11"/>
      <c r="H1221" s="11"/>
      <c r="I1221" s="7"/>
      <c r="J1221" s="8"/>
      <c r="K1221" s="7"/>
      <c r="L1221" s="10"/>
      <c r="M1221" s="10"/>
      <c r="N1221" s="10"/>
      <c r="O1221" s="10"/>
      <c r="P1221" s="10"/>
    </row>
    <row r="1222" spans="1:16" s="16" customFormat="1" x14ac:dyDescent="0.2">
      <c r="A1222" s="7"/>
      <c r="B1222" s="7"/>
      <c r="C1222" s="7"/>
      <c r="D1222" s="7"/>
      <c r="E1222" s="9"/>
      <c r="F1222" s="40"/>
      <c r="G1222" s="11"/>
      <c r="H1222" s="11"/>
      <c r="I1222" s="7"/>
      <c r="J1222" s="8"/>
      <c r="K1222" s="7"/>
      <c r="L1222" s="10"/>
      <c r="M1222" s="10"/>
      <c r="N1222" s="10"/>
      <c r="O1222" s="10"/>
      <c r="P1222" s="10"/>
    </row>
    <row r="1223" spans="1:16" s="16" customFormat="1" x14ac:dyDescent="0.2">
      <c r="A1223" s="7"/>
      <c r="B1223" s="7"/>
      <c r="C1223" s="7"/>
      <c r="D1223" s="7"/>
      <c r="E1223" s="9"/>
      <c r="F1223" s="40"/>
      <c r="G1223" s="11"/>
      <c r="H1223" s="11"/>
      <c r="I1223" s="7"/>
      <c r="J1223" s="8"/>
      <c r="K1223" s="7"/>
      <c r="L1223" s="10"/>
      <c r="M1223" s="10"/>
      <c r="N1223" s="10"/>
      <c r="O1223" s="10"/>
      <c r="P1223" s="10"/>
    </row>
    <row r="1224" spans="1:16" s="16" customFormat="1" x14ac:dyDescent="0.2">
      <c r="A1224" s="7"/>
      <c r="B1224" s="7"/>
      <c r="C1224" s="7"/>
      <c r="D1224" s="7"/>
      <c r="E1224" s="9"/>
      <c r="F1224" s="40"/>
      <c r="G1224" s="11"/>
      <c r="H1224" s="11"/>
      <c r="I1224" s="7"/>
      <c r="J1224" s="8"/>
      <c r="K1224" s="7"/>
      <c r="L1224" s="10"/>
      <c r="M1224" s="10"/>
      <c r="N1224" s="10"/>
      <c r="O1224" s="10"/>
      <c r="P1224" s="10"/>
    </row>
    <row r="1225" spans="1:16" s="16" customFormat="1" x14ac:dyDescent="0.2">
      <c r="A1225" s="7"/>
      <c r="B1225" s="7"/>
      <c r="C1225" s="7"/>
      <c r="D1225" s="7"/>
      <c r="E1225" s="9"/>
      <c r="F1225" s="40"/>
      <c r="G1225" s="11"/>
      <c r="H1225" s="11"/>
      <c r="I1225" s="7"/>
      <c r="J1225" s="8"/>
      <c r="K1225" s="7"/>
      <c r="L1225" s="10"/>
      <c r="M1225" s="10"/>
      <c r="N1225" s="10"/>
      <c r="O1225" s="10"/>
      <c r="P1225" s="10"/>
    </row>
    <row r="1226" spans="1:16" s="16" customFormat="1" x14ac:dyDescent="0.2">
      <c r="A1226" s="7"/>
      <c r="B1226" s="7"/>
      <c r="C1226" s="7"/>
      <c r="D1226" s="7"/>
      <c r="E1226" s="9"/>
      <c r="F1226" s="40"/>
      <c r="G1226" s="11"/>
      <c r="H1226" s="11"/>
      <c r="I1226" s="7"/>
      <c r="J1226" s="8"/>
      <c r="K1226" s="7"/>
      <c r="L1226" s="10"/>
      <c r="M1226" s="10"/>
      <c r="N1226" s="10"/>
      <c r="O1226" s="10"/>
      <c r="P1226" s="10"/>
    </row>
    <row r="1227" spans="1:16" s="16" customFormat="1" x14ac:dyDescent="0.2">
      <c r="A1227" s="7"/>
      <c r="B1227" s="7"/>
      <c r="C1227" s="7"/>
      <c r="D1227" s="7"/>
      <c r="E1227" s="9"/>
      <c r="F1227" s="40"/>
      <c r="G1227" s="11"/>
      <c r="H1227" s="11"/>
      <c r="I1227" s="7"/>
      <c r="J1227" s="8"/>
      <c r="K1227" s="7"/>
      <c r="L1227" s="10"/>
      <c r="M1227" s="10"/>
      <c r="N1227" s="10"/>
      <c r="O1227" s="10"/>
      <c r="P1227" s="10"/>
    </row>
    <row r="1228" spans="1:16" s="16" customFormat="1" x14ac:dyDescent="0.2">
      <c r="A1228" s="7"/>
      <c r="B1228" s="7"/>
      <c r="C1228" s="7"/>
      <c r="D1228" s="7"/>
      <c r="E1228" s="9"/>
      <c r="F1228" s="40"/>
      <c r="G1228" s="11"/>
      <c r="H1228" s="11"/>
      <c r="I1228" s="7"/>
      <c r="J1228" s="8"/>
      <c r="K1228" s="7"/>
      <c r="L1228" s="10"/>
      <c r="M1228" s="10"/>
      <c r="N1228" s="10"/>
      <c r="O1228" s="10"/>
      <c r="P1228" s="10"/>
    </row>
    <row r="1229" spans="1:16" s="16" customFormat="1" x14ac:dyDescent="0.2">
      <c r="A1229" s="7"/>
      <c r="B1229" s="7"/>
      <c r="C1229" s="7"/>
      <c r="D1229" s="7"/>
      <c r="E1229" s="9"/>
      <c r="F1229" s="40"/>
      <c r="G1229" s="11"/>
      <c r="H1229" s="11"/>
      <c r="I1229" s="7"/>
      <c r="J1229" s="8"/>
      <c r="K1229" s="7"/>
      <c r="L1229" s="10"/>
      <c r="M1229" s="10"/>
      <c r="N1229" s="10"/>
      <c r="O1229" s="10"/>
      <c r="P1229" s="10"/>
    </row>
    <row r="1230" spans="1:16" s="16" customFormat="1" x14ac:dyDescent="0.2">
      <c r="A1230" s="7"/>
      <c r="B1230" s="7"/>
      <c r="C1230" s="7"/>
      <c r="D1230" s="7"/>
      <c r="E1230" s="9"/>
      <c r="F1230" s="40"/>
      <c r="G1230" s="11"/>
      <c r="H1230" s="11"/>
      <c r="I1230" s="7"/>
      <c r="J1230" s="8"/>
      <c r="K1230" s="7"/>
      <c r="L1230" s="10"/>
      <c r="M1230" s="10"/>
      <c r="N1230" s="10"/>
      <c r="O1230" s="10"/>
      <c r="P1230" s="10"/>
    </row>
    <row r="1231" spans="1:16" s="16" customFormat="1" x14ac:dyDescent="0.2">
      <c r="A1231" s="7"/>
      <c r="B1231" s="7"/>
      <c r="C1231" s="7"/>
      <c r="D1231" s="7"/>
      <c r="E1231" s="9"/>
      <c r="F1231" s="40"/>
      <c r="G1231" s="11"/>
      <c r="H1231" s="11"/>
      <c r="I1231" s="7"/>
      <c r="J1231" s="8"/>
      <c r="K1231" s="7"/>
      <c r="L1231" s="10"/>
      <c r="M1231" s="10"/>
      <c r="N1231" s="10"/>
      <c r="O1231" s="10"/>
      <c r="P1231" s="10"/>
    </row>
    <row r="1232" spans="1:16" s="16" customFormat="1" x14ac:dyDescent="0.2">
      <c r="A1232" s="7"/>
      <c r="B1232" s="7"/>
      <c r="C1232" s="7"/>
      <c r="D1232" s="7"/>
      <c r="E1232" s="9"/>
      <c r="F1232" s="40"/>
      <c r="G1232" s="11"/>
      <c r="H1232" s="11"/>
      <c r="I1232" s="7"/>
      <c r="J1232" s="8"/>
      <c r="K1232" s="7"/>
      <c r="L1232" s="10"/>
      <c r="M1232" s="10"/>
      <c r="N1232" s="10"/>
      <c r="O1232" s="10"/>
      <c r="P1232" s="10"/>
    </row>
    <row r="1233" spans="1:16" s="16" customFormat="1" x14ac:dyDescent="0.2">
      <c r="A1233" s="7"/>
      <c r="B1233" s="7"/>
      <c r="C1233" s="7"/>
      <c r="D1233" s="7"/>
      <c r="E1233" s="9"/>
      <c r="F1233" s="40"/>
      <c r="G1233" s="11"/>
      <c r="H1233" s="11"/>
      <c r="I1233" s="7"/>
      <c r="J1233" s="8"/>
      <c r="K1233" s="7"/>
      <c r="L1233" s="10"/>
      <c r="M1233" s="10"/>
      <c r="N1233" s="10"/>
      <c r="O1233" s="10"/>
      <c r="P1233" s="10"/>
    </row>
    <row r="1234" spans="1:16" s="16" customFormat="1" x14ac:dyDescent="0.2">
      <c r="A1234" s="7"/>
      <c r="B1234" s="7"/>
      <c r="C1234" s="7"/>
      <c r="D1234" s="7"/>
      <c r="E1234" s="9"/>
      <c r="F1234" s="40"/>
      <c r="G1234" s="11"/>
      <c r="H1234" s="11"/>
      <c r="I1234" s="7"/>
      <c r="J1234" s="8"/>
      <c r="K1234" s="7"/>
      <c r="L1234" s="10"/>
      <c r="M1234" s="10"/>
      <c r="N1234" s="10"/>
      <c r="O1234" s="10"/>
      <c r="P1234" s="10"/>
    </row>
    <row r="1235" spans="1:16" s="16" customFormat="1" x14ac:dyDescent="0.2">
      <c r="A1235" s="7"/>
      <c r="B1235" s="7"/>
      <c r="C1235" s="7"/>
      <c r="D1235" s="7"/>
      <c r="E1235" s="9"/>
      <c r="F1235" s="40"/>
      <c r="G1235" s="11"/>
      <c r="H1235" s="11"/>
      <c r="I1235" s="7"/>
      <c r="J1235" s="8"/>
      <c r="K1235" s="7"/>
      <c r="L1235" s="10"/>
      <c r="M1235" s="10"/>
      <c r="N1235" s="10"/>
      <c r="O1235" s="10"/>
      <c r="P1235" s="10"/>
    </row>
    <row r="1236" spans="1:16" s="16" customFormat="1" x14ac:dyDescent="0.2">
      <c r="A1236" s="7"/>
      <c r="B1236" s="7"/>
      <c r="C1236" s="7"/>
      <c r="D1236" s="7"/>
      <c r="E1236" s="9"/>
      <c r="F1236" s="40"/>
      <c r="G1236" s="11"/>
      <c r="H1236" s="11"/>
      <c r="I1236" s="7"/>
      <c r="J1236" s="8"/>
      <c r="K1236" s="7"/>
      <c r="L1236" s="10"/>
      <c r="M1236" s="10"/>
      <c r="N1236" s="10"/>
      <c r="O1236" s="10"/>
      <c r="P1236" s="10"/>
    </row>
    <row r="1237" spans="1:16" s="16" customFormat="1" x14ac:dyDescent="0.2">
      <c r="A1237" s="7"/>
      <c r="B1237" s="7"/>
      <c r="C1237" s="7"/>
      <c r="D1237" s="7"/>
      <c r="E1237" s="9"/>
      <c r="F1237" s="40"/>
      <c r="G1237" s="11"/>
      <c r="H1237" s="11"/>
      <c r="I1237" s="7"/>
      <c r="J1237" s="8"/>
      <c r="K1237" s="7"/>
      <c r="L1237" s="10"/>
      <c r="M1237" s="10"/>
      <c r="N1237" s="10"/>
      <c r="O1237" s="10"/>
      <c r="P1237" s="10"/>
    </row>
    <row r="1238" spans="1:16" s="16" customFormat="1" x14ac:dyDescent="0.2">
      <c r="A1238" s="7"/>
      <c r="B1238" s="7"/>
      <c r="C1238" s="7"/>
      <c r="D1238" s="7"/>
      <c r="E1238" s="9"/>
      <c r="F1238" s="40"/>
      <c r="G1238" s="11"/>
      <c r="H1238" s="11"/>
      <c r="I1238" s="7"/>
      <c r="J1238" s="8"/>
      <c r="K1238" s="7"/>
      <c r="L1238" s="10"/>
      <c r="M1238" s="10"/>
      <c r="N1238" s="10"/>
      <c r="O1238" s="10"/>
      <c r="P1238" s="10"/>
    </row>
    <row r="1239" spans="1:16" s="16" customFormat="1" x14ac:dyDescent="0.2">
      <c r="A1239" s="7"/>
      <c r="B1239" s="7"/>
      <c r="C1239" s="7"/>
      <c r="D1239" s="7"/>
      <c r="E1239" s="9"/>
      <c r="F1239" s="40"/>
      <c r="G1239" s="11"/>
      <c r="H1239" s="11"/>
      <c r="I1239" s="7"/>
      <c r="J1239" s="8"/>
      <c r="K1239" s="7"/>
      <c r="L1239" s="10"/>
      <c r="M1239" s="10"/>
      <c r="N1239" s="10"/>
      <c r="O1239" s="10"/>
      <c r="P1239" s="10"/>
    </row>
    <row r="1240" spans="1:16" s="16" customFormat="1" x14ac:dyDescent="0.2">
      <c r="A1240" s="7"/>
      <c r="B1240" s="7"/>
      <c r="C1240" s="7"/>
      <c r="D1240" s="7"/>
      <c r="E1240" s="9"/>
      <c r="F1240" s="40"/>
      <c r="G1240" s="11"/>
      <c r="H1240" s="11"/>
      <c r="I1240" s="7"/>
      <c r="J1240" s="8"/>
      <c r="K1240" s="7"/>
      <c r="L1240" s="10"/>
      <c r="M1240" s="10"/>
      <c r="N1240" s="10"/>
      <c r="O1240" s="10"/>
      <c r="P1240" s="10"/>
    </row>
    <row r="1241" spans="1:16" s="16" customFormat="1" x14ac:dyDescent="0.2">
      <c r="A1241" s="7"/>
      <c r="B1241" s="7"/>
      <c r="C1241" s="7"/>
      <c r="D1241" s="7"/>
      <c r="E1241" s="9"/>
      <c r="F1241" s="40"/>
      <c r="G1241" s="11"/>
      <c r="H1241" s="11"/>
      <c r="I1241" s="7"/>
      <c r="J1241" s="8"/>
      <c r="K1241" s="7"/>
      <c r="L1241" s="10"/>
      <c r="M1241" s="10"/>
      <c r="N1241" s="10"/>
      <c r="O1241" s="10"/>
      <c r="P1241" s="10"/>
    </row>
    <row r="1242" spans="1:16" s="16" customFormat="1" x14ac:dyDescent="0.2">
      <c r="A1242" s="7"/>
      <c r="B1242" s="7"/>
      <c r="C1242" s="7"/>
      <c r="D1242" s="7"/>
      <c r="E1242" s="9"/>
      <c r="F1242" s="40"/>
      <c r="G1242" s="11"/>
      <c r="H1242" s="11"/>
      <c r="I1242" s="7"/>
      <c r="J1242" s="8"/>
      <c r="K1242" s="7"/>
      <c r="L1242" s="10"/>
      <c r="M1242" s="10"/>
      <c r="N1242" s="10"/>
      <c r="O1242" s="10"/>
      <c r="P1242" s="10"/>
    </row>
    <row r="1243" spans="1:16" s="16" customFormat="1" x14ac:dyDescent="0.2">
      <c r="A1243" s="7"/>
      <c r="B1243" s="7"/>
      <c r="C1243" s="7"/>
      <c r="D1243" s="7"/>
      <c r="E1243" s="9"/>
      <c r="F1243" s="40"/>
      <c r="G1243" s="11"/>
      <c r="H1243" s="11"/>
      <c r="I1243" s="7"/>
      <c r="J1243" s="8"/>
      <c r="K1243" s="7"/>
      <c r="L1243" s="10"/>
      <c r="M1243" s="10"/>
      <c r="N1243" s="10"/>
      <c r="O1243" s="10"/>
      <c r="P1243" s="10"/>
    </row>
    <row r="1244" spans="1:16" s="16" customFormat="1" x14ac:dyDescent="0.2">
      <c r="A1244" s="7"/>
      <c r="B1244" s="7"/>
      <c r="C1244" s="7"/>
      <c r="D1244" s="7"/>
      <c r="E1244" s="9"/>
      <c r="F1244" s="40"/>
      <c r="G1244" s="11"/>
      <c r="H1244" s="11"/>
      <c r="I1244" s="7"/>
      <c r="J1244" s="8"/>
      <c r="K1244" s="7"/>
      <c r="L1244" s="10"/>
      <c r="M1244" s="10"/>
      <c r="N1244" s="10"/>
      <c r="O1244" s="10"/>
      <c r="P1244" s="10"/>
    </row>
    <row r="1245" spans="1:16" s="16" customFormat="1" x14ac:dyDescent="0.2">
      <c r="A1245" s="7"/>
      <c r="B1245" s="7"/>
      <c r="C1245" s="7"/>
      <c r="D1245" s="7"/>
      <c r="E1245" s="9"/>
      <c r="F1245" s="40"/>
      <c r="G1245" s="11"/>
      <c r="H1245" s="11"/>
      <c r="I1245" s="7"/>
      <c r="J1245" s="8"/>
      <c r="K1245" s="7"/>
      <c r="L1245" s="10"/>
      <c r="M1245" s="10"/>
      <c r="N1245" s="10"/>
      <c r="O1245" s="10"/>
      <c r="P1245" s="10"/>
    </row>
    <row r="1246" spans="1:16" s="16" customFormat="1" x14ac:dyDescent="0.2">
      <c r="A1246" s="7"/>
      <c r="B1246" s="7"/>
      <c r="C1246" s="7"/>
      <c r="D1246" s="7"/>
      <c r="E1246" s="9"/>
      <c r="F1246" s="40"/>
      <c r="G1246" s="11"/>
      <c r="H1246" s="11"/>
      <c r="I1246" s="7"/>
      <c r="J1246" s="8"/>
      <c r="K1246" s="7"/>
      <c r="L1246" s="10"/>
      <c r="M1246" s="10"/>
      <c r="N1246" s="10"/>
      <c r="O1246" s="10"/>
      <c r="P1246" s="10"/>
    </row>
    <row r="1247" spans="1:16" s="16" customFormat="1" x14ac:dyDescent="0.2">
      <c r="A1247" s="7"/>
      <c r="B1247" s="7"/>
      <c r="C1247" s="7"/>
      <c r="D1247" s="7"/>
      <c r="E1247" s="9"/>
      <c r="F1247" s="40"/>
      <c r="G1247" s="11"/>
      <c r="H1247" s="11"/>
      <c r="I1247" s="7"/>
      <c r="J1247" s="8"/>
      <c r="K1247" s="7"/>
      <c r="L1247" s="10"/>
      <c r="M1247" s="10"/>
      <c r="N1247" s="10"/>
      <c r="O1247" s="10"/>
      <c r="P1247" s="10"/>
    </row>
    <row r="1248" spans="1:16" s="16" customFormat="1" x14ac:dyDescent="0.2">
      <c r="A1248" s="7"/>
      <c r="B1248" s="7"/>
      <c r="C1248" s="7"/>
      <c r="D1248" s="7"/>
      <c r="E1248" s="9"/>
      <c r="F1248" s="40"/>
      <c r="G1248" s="11"/>
      <c r="H1248" s="11"/>
      <c r="I1248" s="7"/>
      <c r="J1248" s="8"/>
      <c r="K1248" s="7"/>
      <c r="L1248" s="10"/>
      <c r="M1248" s="10"/>
      <c r="N1248" s="10"/>
      <c r="O1248" s="10"/>
      <c r="P1248" s="10"/>
    </row>
    <row r="1249" spans="1:16" s="16" customFormat="1" x14ac:dyDescent="0.2">
      <c r="A1249" s="7"/>
      <c r="B1249" s="7"/>
      <c r="C1249" s="7"/>
      <c r="D1249" s="7"/>
      <c r="E1249" s="9"/>
      <c r="F1249" s="40"/>
      <c r="G1249" s="11"/>
      <c r="H1249" s="11"/>
      <c r="I1249" s="7"/>
      <c r="J1249" s="8"/>
      <c r="K1249" s="7"/>
      <c r="L1249" s="10"/>
      <c r="M1249" s="10"/>
      <c r="N1249" s="10"/>
      <c r="O1249" s="10"/>
      <c r="P1249" s="10"/>
    </row>
    <row r="1250" spans="1:16" s="16" customFormat="1" x14ac:dyDescent="0.2">
      <c r="A1250" s="7"/>
      <c r="B1250" s="7"/>
      <c r="C1250" s="7"/>
      <c r="D1250" s="7"/>
      <c r="E1250" s="9"/>
      <c r="F1250" s="40"/>
      <c r="G1250" s="11"/>
      <c r="H1250" s="11"/>
      <c r="I1250" s="7"/>
      <c r="J1250" s="8"/>
      <c r="K1250" s="7"/>
      <c r="L1250" s="10"/>
      <c r="M1250" s="10"/>
      <c r="N1250" s="10"/>
      <c r="O1250" s="10"/>
      <c r="P1250" s="10"/>
    </row>
    <row r="1251" spans="1:16" s="16" customFormat="1" x14ac:dyDescent="0.2">
      <c r="A1251" s="7"/>
      <c r="B1251" s="7"/>
      <c r="C1251" s="7"/>
      <c r="D1251" s="7"/>
      <c r="E1251" s="9"/>
      <c r="F1251" s="40"/>
      <c r="G1251" s="11"/>
      <c r="H1251" s="11"/>
      <c r="I1251" s="7"/>
      <c r="J1251" s="8"/>
      <c r="K1251" s="7"/>
      <c r="L1251" s="10"/>
      <c r="M1251" s="10"/>
      <c r="N1251" s="10"/>
      <c r="O1251" s="10"/>
      <c r="P1251" s="10"/>
    </row>
    <row r="1252" spans="1:16" s="16" customFormat="1" x14ac:dyDescent="0.2">
      <c r="A1252" s="7"/>
      <c r="B1252" s="7"/>
      <c r="C1252" s="7"/>
      <c r="D1252" s="7"/>
      <c r="E1252" s="9"/>
      <c r="F1252" s="40"/>
      <c r="G1252" s="11"/>
      <c r="H1252" s="11"/>
      <c r="I1252" s="7"/>
      <c r="J1252" s="8"/>
      <c r="K1252" s="7"/>
      <c r="L1252" s="10"/>
      <c r="M1252" s="10"/>
      <c r="N1252" s="10"/>
      <c r="O1252" s="10"/>
      <c r="P1252" s="10"/>
    </row>
    <row r="1253" spans="1:16" s="16" customFormat="1" x14ac:dyDescent="0.2">
      <c r="A1253" s="7"/>
      <c r="B1253" s="7"/>
      <c r="C1253" s="7"/>
      <c r="D1253" s="7"/>
      <c r="E1253" s="9"/>
      <c r="F1253" s="40"/>
      <c r="G1253" s="11"/>
      <c r="H1253" s="11"/>
      <c r="I1253" s="7"/>
      <c r="J1253" s="8"/>
      <c r="K1253" s="7"/>
      <c r="L1253" s="10"/>
      <c r="M1253" s="10"/>
      <c r="N1253" s="10"/>
      <c r="O1253" s="10"/>
      <c r="P1253" s="10"/>
    </row>
    <row r="1254" spans="1:16" s="16" customFormat="1" x14ac:dyDescent="0.2">
      <c r="A1254" s="7"/>
      <c r="B1254" s="7"/>
      <c r="C1254" s="7"/>
      <c r="D1254" s="7"/>
      <c r="E1254" s="9"/>
      <c r="F1254" s="40"/>
      <c r="G1254" s="11"/>
      <c r="H1254" s="11"/>
      <c r="I1254" s="7"/>
      <c r="J1254" s="8"/>
      <c r="K1254" s="7"/>
      <c r="L1254" s="10"/>
      <c r="M1254" s="10"/>
      <c r="N1254" s="10"/>
      <c r="O1254" s="10"/>
      <c r="P1254" s="10"/>
    </row>
    <row r="1255" spans="1:16" s="16" customFormat="1" x14ac:dyDescent="0.2">
      <c r="A1255" s="7"/>
      <c r="B1255" s="7"/>
      <c r="C1255" s="7"/>
      <c r="D1255" s="7"/>
      <c r="E1255" s="9"/>
      <c r="F1255" s="40"/>
      <c r="G1255" s="11"/>
      <c r="H1255" s="11"/>
      <c r="I1255" s="7"/>
      <c r="J1255" s="8"/>
      <c r="K1255" s="7"/>
      <c r="L1255" s="10"/>
      <c r="M1255" s="10"/>
      <c r="N1255" s="10"/>
      <c r="O1255" s="10"/>
      <c r="P1255" s="10"/>
    </row>
    <row r="1256" spans="1:16" s="16" customFormat="1" x14ac:dyDescent="0.2">
      <c r="A1256" s="7"/>
      <c r="B1256" s="7"/>
      <c r="C1256" s="7"/>
      <c r="D1256" s="7"/>
      <c r="E1256" s="9"/>
      <c r="F1256" s="40"/>
      <c r="G1256" s="11"/>
      <c r="H1256" s="11"/>
      <c r="I1256" s="7"/>
      <c r="J1256" s="8"/>
      <c r="K1256" s="7"/>
      <c r="L1256" s="10"/>
      <c r="M1256" s="10"/>
      <c r="N1256" s="10"/>
      <c r="O1256" s="10"/>
      <c r="P1256" s="10"/>
    </row>
    <row r="1257" spans="1:16" s="16" customFormat="1" x14ac:dyDescent="0.2">
      <c r="A1257" s="7"/>
      <c r="B1257" s="7"/>
      <c r="C1257" s="7"/>
      <c r="D1257" s="7"/>
      <c r="E1257" s="9"/>
      <c r="F1257" s="40"/>
      <c r="G1257" s="11"/>
      <c r="H1257" s="11"/>
      <c r="I1257" s="7"/>
      <c r="J1257" s="8"/>
      <c r="K1257" s="7"/>
      <c r="L1257" s="10"/>
      <c r="M1257" s="10"/>
      <c r="N1257" s="10"/>
      <c r="O1257" s="10"/>
      <c r="P1257" s="10"/>
    </row>
    <row r="1258" spans="1:16" s="16" customFormat="1" x14ac:dyDescent="0.2">
      <c r="A1258" s="7"/>
      <c r="B1258" s="7"/>
      <c r="C1258" s="7"/>
      <c r="D1258" s="7"/>
      <c r="E1258" s="9"/>
      <c r="F1258" s="40"/>
      <c r="G1258" s="11"/>
      <c r="H1258" s="11"/>
      <c r="I1258" s="7"/>
      <c r="J1258" s="8"/>
      <c r="K1258" s="7"/>
      <c r="L1258" s="10"/>
      <c r="M1258" s="10"/>
      <c r="N1258" s="10"/>
      <c r="O1258" s="10"/>
      <c r="P1258" s="10"/>
    </row>
    <row r="1259" spans="1:16" s="16" customFormat="1" x14ac:dyDescent="0.2">
      <c r="A1259" s="7"/>
      <c r="B1259" s="7"/>
      <c r="C1259" s="7"/>
      <c r="D1259" s="7"/>
      <c r="E1259" s="9"/>
      <c r="F1259" s="40"/>
      <c r="G1259" s="11"/>
      <c r="H1259" s="11"/>
      <c r="I1259" s="7"/>
      <c r="J1259" s="8"/>
      <c r="K1259" s="7"/>
      <c r="L1259" s="10"/>
      <c r="M1259" s="10"/>
      <c r="N1259" s="10"/>
      <c r="O1259" s="10"/>
      <c r="P1259" s="10"/>
    </row>
    <row r="1260" spans="1:16" s="16" customFormat="1" x14ac:dyDescent="0.2">
      <c r="A1260" s="7"/>
      <c r="B1260" s="7"/>
      <c r="C1260" s="7"/>
      <c r="D1260" s="7"/>
      <c r="E1260" s="9"/>
      <c r="F1260" s="40"/>
      <c r="G1260" s="11"/>
      <c r="H1260" s="11"/>
      <c r="I1260" s="7"/>
      <c r="J1260" s="8"/>
      <c r="K1260" s="7"/>
      <c r="L1260" s="10"/>
      <c r="M1260" s="10"/>
      <c r="N1260" s="10"/>
      <c r="O1260" s="10"/>
      <c r="P1260" s="10"/>
    </row>
    <row r="1261" spans="1:16" s="16" customFormat="1" x14ac:dyDescent="0.2">
      <c r="A1261" s="7"/>
      <c r="B1261" s="7"/>
      <c r="C1261" s="7"/>
      <c r="D1261" s="7"/>
      <c r="E1261" s="9"/>
      <c r="F1261" s="40"/>
      <c r="G1261" s="11"/>
      <c r="H1261" s="11"/>
      <c r="I1261" s="7"/>
      <c r="J1261" s="8"/>
      <c r="K1261" s="7"/>
      <c r="L1261" s="10"/>
      <c r="M1261" s="10"/>
      <c r="N1261" s="10"/>
      <c r="O1261" s="10"/>
      <c r="P1261" s="10"/>
    </row>
    <row r="1262" spans="1:16" s="16" customFormat="1" x14ac:dyDescent="0.2">
      <c r="A1262" s="7"/>
      <c r="B1262" s="7"/>
      <c r="C1262" s="7"/>
      <c r="D1262" s="7"/>
      <c r="E1262" s="9"/>
      <c r="F1262" s="40"/>
      <c r="G1262" s="11"/>
      <c r="H1262" s="11"/>
      <c r="I1262" s="7"/>
      <c r="J1262" s="8"/>
      <c r="K1262" s="7"/>
      <c r="L1262" s="10"/>
      <c r="M1262" s="10"/>
      <c r="N1262" s="10"/>
      <c r="O1262" s="10"/>
      <c r="P1262" s="10"/>
    </row>
    <row r="1263" spans="1:16" s="16" customFormat="1" x14ac:dyDescent="0.2">
      <c r="A1263" s="7"/>
      <c r="B1263" s="7"/>
      <c r="C1263" s="7"/>
      <c r="D1263" s="7"/>
      <c r="E1263" s="9"/>
      <c r="F1263" s="40"/>
      <c r="G1263" s="11"/>
      <c r="H1263" s="11"/>
      <c r="I1263" s="7"/>
      <c r="J1263" s="8"/>
      <c r="K1263" s="7"/>
      <c r="L1263" s="10"/>
      <c r="M1263" s="10"/>
      <c r="N1263" s="10"/>
      <c r="O1263" s="10"/>
      <c r="P1263" s="10"/>
    </row>
    <row r="1264" spans="1:16" s="16" customFormat="1" x14ac:dyDescent="0.2">
      <c r="A1264" s="7"/>
      <c r="B1264" s="7"/>
      <c r="C1264" s="7"/>
      <c r="D1264" s="7"/>
      <c r="E1264" s="9"/>
      <c r="F1264" s="40"/>
      <c r="G1264" s="11"/>
      <c r="H1264" s="11"/>
      <c r="I1264" s="7"/>
      <c r="J1264" s="8"/>
      <c r="K1264" s="7"/>
      <c r="L1264" s="10"/>
      <c r="M1264" s="10"/>
      <c r="N1264" s="10"/>
      <c r="O1264" s="10"/>
      <c r="P1264" s="10"/>
    </row>
    <row r="1265" spans="1:16" s="16" customFormat="1" x14ac:dyDescent="0.2">
      <c r="A1265" s="7"/>
      <c r="B1265" s="7"/>
      <c r="C1265" s="7"/>
      <c r="D1265" s="7"/>
      <c r="E1265" s="9"/>
      <c r="F1265" s="40"/>
      <c r="G1265" s="11"/>
      <c r="H1265" s="11"/>
      <c r="I1265" s="7"/>
      <c r="J1265" s="8"/>
      <c r="K1265" s="7"/>
      <c r="L1265" s="10"/>
      <c r="M1265" s="10"/>
      <c r="N1265" s="10"/>
      <c r="O1265" s="10"/>
      <c r="P1265" s="10"/>
    </row>
    <row r="1266" spans="1:16" s="16" customFormat="1" x14ac:dyDescent="0.2">
      <c r="A1266" s="7"/>
      <c r="B1266" s="7"/>
      <c r="C1266" s="7"/>
      <c r="D1266" s="7"/>
      <c r="E1266" s="9"/>
      <c r="F1266" s="40"/>
      <c r="G1266" s="11"/>
      <c r="H1266" s="11"/>
      <c r="I1266" s="7"/>
      <c r="J1266" s="8"/>
      <c r="K1266" s="7"/>
      <c r="L1266" s="10"/>
      <c r="M1266" s="10"/>
      <c r="N1266" s="10"/>
      <c r="O1266" s="10"/>
      <c r="P1266" s="10"/>
    </row>
    <row r="1267" spans="1:16" s="16" customFormat="1" x14ac:dyDescent="0.2">
      <c r="A1267" s="7"/>
      <c r="B1267" s="7"/>
      <c r="C1267" s="7"/>
      <c r="D1267" s="7"/>
      <c r="E1267" s="9"/>
      <c r="F1267" s="40"/>
      <c r="G1267" s="11"/>
      <c r="H1267" s="11"/>
      <c r="I1267" s="7"/>
      <c r="J1267" s="8"/>
      <c r="K1267" s="7"/>
      <c r="L1267" s="10"/>
      <c r="M1267" s="10"/>
      <c r="N1267" s="10"/>
      <c r="O1267" s="10"/>
      <c r="P1267" s="10"/>
    </row>
    <row r="1268" spans="1:16" s="16" customFormat="1" x14ac:dyDescent="0.2">
      <c r="A1268" s="7"/>
      <c r="B1268" s="7"/>
      <c r="C1268" s="7"/>
      <c r="D1268" s="7"/>
      <c r="E1268" s="9"/>
      <c r="F1268" s="40"/>
      <c r="G1268" s="11"/>
      <c r="H1268" s="11"/>
      <c r="I1268" s="7"/>
      <c r="J1268" s="8"/>
      <c r="K1268" s="7"/>
      <c r="L1268" s="10"/>
      <c r="M1268" s="10"/>
      <c r="N1268" s="10"/>
      <c r="O1268" s="10"/>
      <c r="P1268" s="10"/>
    </row>
    <row r="1269" spans="1:16" s="16" customFormat="1" x14ac:dyDescent="0.2">
      <c r="A1269" s="7"/>
      <c r="B1269" s="7"/>
      <c r="C1269" s="7"/>
      <c r="D1269" s="7"/>
      <c r="E1269" s="9"/>
      <c r="F1269" s="40"/>
      <c r="G1269" s="11"/>
      <c r="H1269" s="11"/>
      <c r="I1269" s="7"/>
      <c r="J1269" s="8"/>
      <c r="K1269" s="7"/>
      <c r="L1269" s="10"/>
      <c r="M1269" s="10"/>
      <c r="N1269" s="10"/>
      <c r="O1269" s="10"/>
      <c r="P1269" s="10"/>
    </row>
    <row r="1270" spans="1:16" s="16" customFormat="1" x14ac:dyDescent="0.2">
      <c r="A1270" s="7"/>
      <c r="B1270" s="7"/>
      <c r="C1270" s="7"/>
      <c r="D1270" s="7"/>
      <c r="E1270" s="9"/>
      <c r="F1270" s="40"/>
      <c r="G1270" s="11"/>
      <c r="H1270" s="11"/>
      <c r="I1270" s="7"/>
      <c r="J1270" s="8"/>
      <c r="K1270" s="7"/>
      <c r="L1270" s="10"/>
      <c r="M1270" s="10"/>
      <c r="N1270" s="10"/>
      <c r="O1270" s="10"/>
      <c r="P1270" s="10"/>
    </row>
    <row r="1271" spans="1:16" s="16" customFormat="1" x14ac:dyDescent="0.2">
      <c r="A1271" s="7"/>
      <c r="B1271" s="7"/>
      <c r="C1271" s="7"/>
      <c r="D1271" s="7"/>
      <c r="E1271" s="9"/>
      <c r="F1271" s="40"/>
      <c r="G1271" s="11"/>
      <c r="H1271" s="11"/>
      <c r="I1271" s="7"/>
      <c r="J1271" s="8"/>
      <c r="K1271" s="7"/>
      <c r="L1271" s="10"/>
      <c r="M1271" s="10"/>
      <c r="N1271" s="10"/>
      <c r="O1271" s="10"/>
      <c r="P1271" s="10"/>
    </row>
    <row r="1272" spans="1:16" s="16" customFormat="1" x14ac:dyDescent="0.2">
      <c r="A1272" s="7"/>
      <c r="B1272" s="7"/>
      <c r="C1272" s="7"/>
      <c r="D1272" s="7"/>
      <c r="E1272" s="9"/>
      <c r="F1272" s="40"/>
      <c r="G1272" s="11"/>
      <c r="H1272" s="11"/>
      <c r="I1272" s="7"/>
      <c r="J1272" s="8"/>
      <c r="K1272" s="7"/>
      <c r="L1272" s="10"/>
      <c r="M1272" s="10"/>
      <c r="N1272" s="10"/>
      <c r="O1272" s="10"/>
      <c r="P1272" s="10"/>
    </row>
    <row r="1273" spans="1:16" s="16" customFormat="1" x14ac:dyDescent="0.2">
      <c r="A1273" s="7"/>
      <c r="B1273" s="7"/>
      <c r="C1273" s="7"/>
      <c r="D1273" s="7"/>
      <c r="E1273" s="9"/>
      <c r="F1273" s="40"/>
      <c r="G1273" s="11"/>
      <c r="H1273" s="11"/>
      <c r="I1273" s="7"/>
      <c r="J1273" s="8"/>
      <c r="K1273" s="7"/>
      <c r="L1273" s="10"/>
      <c r="M1273" s="10"/>
      <c r="N1273" s="10"/>
      <c r="O1273" s="10"/>
      <c r="P1273" s="10"/>
    </row>
    <row r="1274" spans="1:16" s="16" customFormat="1" x14ac:dyDescent="0.2">
      <c r="A1274" s="7"/>
      <c r="B1274" s="7"/>
      <c r="C1274" s="7"/>
      <c r="D1274" s="7"/>
      <c r="E1274" s="9"/>
      <c r="F1274" s="40"/>
      <c r="G1274" s="11"/>
      <c r="H1274" s="11"/>
      <c r="I1274" s="7"/>
      <c r="J1274" s="8"/>
      <c r="K1274" s="7"/>
      <c r="L1274" s="10"/>
      <c r="M1274" s="10"/>
      <c r="N1274" s="10"/>
      <c r="O1274" s="10"/>
      <c r="P1274" s="10"/>
    </row>
    <row r="1275" spans="1:16" s="16" customFormat="1" x14ac:dyDescent="0.2">
      <c r="A1275" s="7"/>
      <c r="B1275" s="7"/>
      <c r="C1275" s="7"/>
      <c r="D1275" s="7"/>
      <c r="E1275" s="9"/>
      <c r="F1275" s="40"/>
      <c r="G1275" s="11"/>
      <c r="H1275" s="11"/>
      <c r="I1275" s="7"/>
      <c r="J1275" s="8"/>
      <c r="K1275" s="7"/>
      <c r="L1275" s="10"/>
      <c r="M1275" s="10"/>
      <c r="N1275" s="10"/>
      <c r="O1275" s="10"/>
      <c r="P1275" s="10"/>
    </row>
    <row r="1276" spans="1:16" s="16" customFormat="1" x14ac:dyDescent="0.2">
      <c r="A1276" s="7"/>
      <c r="B1276" s="7"/>
      <c r="C1276" s="7"/>
      <c r="D1276" s="7"/>
      <c r="E1276" s="9"/>
      <c r="F1276" s="40"/>
      <c r="G1276" s="11"/>
      <c r="H1276" s="11"/>
      <c r="I1276" s="7"/>
      <c r="J1276" s="8"/>
      <c r="K1276" s="7"/>
      <c r="L1276" s="10"/>
      <c r="M1276" s="10"/>
      <c r="N1276" s="10"/>
      <c r="O1276" s="10"/>
      <c r="P1276" s="10"/>
    </row>
    <row r="1277" spans="1:16" s="16" customFormat="1" x14ac:dyDescent="0.2">
      <c r="A1277" s="7"/>
      <c r="B1277" s="7"/>
      <c r="C1277" s="7"/>
      <c r="D1277" s="7"/>
      <c r="E1277" s="9"/>
      <c r="F1277" s="40"/>
      <c r="G1277" s="11"/>
      <c r="H1277" s="11"/>
      <c r="I1277" s="7"/>
      <c r="J1277" s="8"/>
      <c r="K1277" s="7"/>
      <c r="L1277" s="10"/>
      <c r="M1277" s="10"/>
      <c r="N1277" s="10"/>
      <c r="O1277" s="10"/>
      <c r="P1277" s="10"/>
    </row>
    <row r="1278" spans="1:16" s="16" customFormat="1" x14ac:dyDescent="0.2">
      <c r="A1278" s="7"/>
      <c r="B1278" s="7"/>
      <c r="C1278" s="7"/>
      <c r="D1278" s="7"/>
      <c r="E1278" s="9"/>
      <c r="F1278" s="40"/>
      <c r="G1278" s="11"/>
      <c r="H1278" s="11"/>
      <c r="I1278" s="7"/>
      <c r="J1278" s="8"/>
      <c r="K1278" s="7"/>
      <c r="L1278" s="10"/>
      <c r="M1278" s="10"/>
      <c r="N1278" s="10"/>
      <c r="O1278" s="10"/>
      <c r="P1278" s="10"/>
    </row>
    <row r="1279" spans="1:16" s="16" customFormat="1" x14ac:dyDescent="0.2">
      <c r="A1279" s="7"/>
      <c r="B1279" s="7"/>
      <c r="C1279" s="7"/>
      <c r="D1279" s="7"/>
      <c r="E1279" s="9"/>
      <c r="F1279" s="40"/>
      <c r="G1279" s="11"/>
      <c r="H1279" s="11"/>
      <c r="I1279" s="7"/>
      <c r="J1279" s="8"/>
      <c r="K1279" s="7"/>
      <c r="L1279" s="10"/>
      <c r="M1279" s="10"/>
      <c r="N1279" s="10"/>
      <c r="O1279" s="10"/>
      <c r="P1279" s="10"/>
    </row>
    <row r="1280" spans="1:16" s="16" customFormat="1" x14ac:dyDescent="0.2">
      <c r="A1280" s="7"/>
      <c r="B1280" s="7"/>
      <c r="C1280" s="7"/>
      <c r="D1280" s="7"/>
      <c r="E1280" s="9"/>
      <c r="F1280" s="40"/>
      <c r="G1280" s="11"/>
      <c r="H1280" s="11"/>
      <c r="I1280" s="7"/>
      <c r="J1280" s="8"/>
      <c r="K1280" s="7"/>
      <c r="L1280" s="10"/>
      <c r="M1280" s="10"/>
      <c r="N1280" s="10"/>
      <c r="O1280" s="10"/>
      <c r="P1280" s="10"/>
    </row>
    <row r="1281" spans="1:16" s="16" customFormat="1" x14ac:dyDescent="0.2">
      <c r="A1281" s="7"/>
      <c r="B1281" s="7"/>
      <c r="C1281" s="7"/>
      <c r="D1281" s="7"/>
      <c r="E1281" s="9"/>
      <c r="F1281" s="40"/>
      <c r="G1281" s="11"/>
      <c r="H1281" s="11"/>
      <c r="I1281" s="7"/>
      <c r="J1281" s="8"/>
      <c r="K1281" s="7"/>
      <c r="L1281" s="10"/>
      <c r="M1281" s="10"/>
      <c r="N1281" s="10"/>
      <c r="O1281" s="10"/>
      <c r="P1281" s="10"/>
    </row>
    <row r="1282" spans="1:16" s="16" customFormat="1" x14ac:dyDescent="0.2">
      <c r="A1282" s="7"/>
      <c r="B1282" s="7"/>
      <c r="C1282" s="7"/>
      <c r="D1282" s="7"/>
      <c r="E1282" s="9"/>
      <c r="F1282" s="40"/>
      <c r="G1282" s="11"/>
      <c r="H1282" s="11"/>
      <c r="I1282" s="7"/>
      <c r="J1282" s="8"/>
      <c r="K1282" s="7"/>
      <c r="L1282" s="10"/>
      <c r="M1282" s="10"/>
      <c r="N1282" s="10"/>
      <c r="O1282" s="10"/>
      <c r="P1282" s="10"/>
    </row>
    <row r="1283" spans="1:16" s="16" customFormat="1" x14ac:dyDescent="0.2">
      <c r="A1283" s="7"/>
      <c r="B1283" s="7"/>
      <c r="C1283" s="7"/>
      <c r="D1283" s="7"/>
      <c r="E1283" s="9"/>
      <c r="F1283" s="40"/>
      <c r="G1283" s="11"/>
      <c r="H1283" s="11"/>
      <c r="I1283" s="7"/>
      <c r="J1283" s="8"/>
      <c r="K1283" s="7"/>
      <c r="L1283" s="10"/>
      <c r="M1283" s="10"/>
      <c r="N1283" s="10"/>
      <c r="O1283" s="10"/>
      <c r="P1283" s="10"/>
    </row>
    <row r="1284" spans="1:16" s="16" customFormat="1" x14ac:dyDescent="0.2">
      <c r="A1284" s="7"/>
      <c r="B1284" s="7"/>
      <c r="C1284" s="7"/>
      <c r="D1284" s="7"/>
      <c r="E1284" s="9"/>
      <c r="F1284" s="40"/>
      <c r="G1284" s="11"/>
      <c r="H1284" s="11"/>
      <c r="I1284" s="7"/>
      <c r="J1284" s="8"/>
      <c r="K1284" s="7"/>
      <c r="L1284" s="10"/>
      <c r="M1284" s="10"/>
      <c r="N1284" s="10"/>
      <c r="O1284" s="10"/>
      <c r="P1284" s="10"/>
    </row>
    <row r="1285" spans="1:16" s="16" customFormat="1" x14ac:dyDescent="0.2">
      <c r="A1285" s="7"/>
      <c r="B1285" s="7"/>
      <c r="C1285" s="7"/>
      <c r="D1285" s="7"/>
      <c r="E1285" s="9"/>
      <c r="F1285" s="40"/>
      <c r="G1285" s="11"/>
      <c r="H1285" s="11"/>
      <c r="I1285" s="7"/>
      <c r="J1285" s="8"/>
      <c r="K1285" s="7"/>
      <c r="L1285" s="10"/>
      <c r="M1285" s="10"/>
      <c r="N1285" s="10"/>
      <c r="O1285" s="10"/>
      <c r="P1285" s="10"/>
    </row>
    <row r="1286" spans="1:16" s="16" customFormat="1" x14ac:dyDescent="0.2">
      <c r="A1286" s="7"/>
      <c r="B1286" s="7"/>
      <c r="C1286" s="7"/>
      <c r="D1286" s="7"/>
      <c r="E1286" s="9"/>
      <c r="F1286" s="40"/>
      <c r="G1286" s="11"/>
      <c r="H1286" s="11"/>
      <c r="I1286" s="7"/>
      <c r="J1286" s="8"/>
      <c r="K1286" s="7"/>
      <c r="L1286" s="10"/>
      <c r="M1286" s="10"/>
      <c r="N1286" s="10"/>
      <c r="O1286" s="10"/>
      <c r="P1286" s="10"/>
    </row>
    <row r="1287" spans="1:16" s="16" customFormat="1" x14ac:dyDescent="0.2">
      <c r="A1287" s="7"/>
      <c r="B1287" s="7"/>
      <c r="C1287" s="7"/>
      <c r="D1287" s="7"/>
      <c r="E1287" s="9"/>
      <c r="F1287" s="40"/>
      <c r="G1287" s="11"/>
      <c r="H1287" s="11"/>
      <c r="I1287" s="7"/>
      <c r="J1287" s="8"/>
      <c r="K1287" s="7"/>
      <c r="L1287" s="10"/>
      <c r="M1287" s="10"/>
      <c r="N1287" s="10"/>
      <c r="O1287" s="10"/>
      <c r="P1287" s="10"/>
    </row>
    <row r="1288" spans="1:16" s="16" customFormat="1" x14ac:dyDescent="0.2">
      <c r="A1288" s="7"/>
      <c r="B1288" s="7"/>
      <c r="C1288" s="7"/>
      <c r="D1288" s="7"/>
      <c r="E1288" s="9"/>
      <c r="F1288" s="40"/>
      <c r="G1288" s="11"/>
      <c r="H1288" s="11"/>
      <c r="I1288" s="7"/>
      <c r="J1288" s="8"/>
      <c r="K1288" s="7"/>
      <c r="L1288" s="10"/>
      <c r="M1288" s="10"/>
      <c r="N1288" s="10"/>
      <c r="O1288" s="10"/>
      <c r="P1288" s="10"/>
    </row>
    <row r="1289" spans="1:16" s="16" customFormat="1" x14ac:dyDescent="0.2">
      <c r="A1289" s="7"/>
      <c r="B1289" s="7"/>
      <c r="C1289" s="7"/>
      <c r="D1289" s="7"/>
      <c r="E1289" s="9"/>
      <c r="F1289" s="40"/>
      <c r="G1289" s="11"/>
      <c r="H1289" s="11"/>
      <c r="I1289" s="7"/>
      <c r="J1289" s="8"/>
      <c r="K1289" s="7"/>
      <c r="L1289" s="10"/>
      <c r="M1289" s="10"/>
      <c r="N1289" s="10"/>
      <c r="O1289" s="10"/>
      <c r="P1289" s="10"/>
    </row>
    <row r="1290" spans="1:16" s="16" customFormat="1" x14ac:dyDescent="0.2">
      <c r="A1290" s="7"/>
      <c r="B1290" s="7"/>
      <c r="C1290" s="7"/>
      <c r="D1290" s="7"/>
      <c r="E1290" s="9"/>
      <c r="F1290" s="40"/>
      <c r="G1290" s="11"/>
      <c r="H1290" s="11"/>
      <c r="I1290" s="7"/>
      <c r="J1290" s="8"/>
      <c r="K1290" s="7"/>
      <c r="L1290" s="10"/>
      <c r="M1290" s="10"/>
      <c r="N1290" s="10"/>
      <c r="O1290" s="10"/>
      <c r="P1290" s="10"/>
    </row>
    <row r="1291" spans="1:16" s="16" customFormat="1" x14ac:dyDescent="0.2">
      <c r="A1291" s="7"/>
      <c r="B1291" s="7"/>
      <c r="C1291" s="7"/>
      <c r="D1291" s="7"/>
      <c r="E1291" s="9"/>
      <c r="F1291" s="40"/>
      <c r="G1291" s="11"/>
      <c r="H1291" s="11"/>
      <c r="I1291" s="7"/>
      <c r="J1291" s="8"/>
      <c r="K1291" s="7"/>
      <c r="L1291" s="10"/>
      <c r="M1291" s="10"/>
      <c r="N1291" s="10"/>
      <c r="O1291" s="10"/>
      <c r="P1291" s="10"/>
    </row>
    <row r="1292" spans="1:16" s="16" customFormat="1" x14ac:dyDescent="0.2">
      <c r="A1292" s="7"/>
      <c r="B1292" s="7"/>
      <c r="C1292" s="7"/>
      <c r="D1292" s="7"/>
      <c r="E1292" s="9"/>
      <c r="F1292" s="40"/>
      <c r="G1292" s="11"/>
      <c r="H1292" s="11"/>
      <c r="I1292" s="7"/>
      <c r="J1292" s="8"/>
      <c r="K1292" s="7"/>
      <c r="L1292" s="10"/>
      <c r="M1292" s="10"/>
      <c r="N1292" s="10"/>
      <c r="O1292" s="10"/>
      <c r="P1292" s="10"/>
    </row>
    <row r="1293" spans="1:16" s="16" customFormat="1" x14ac:dyDescent="0.2">
      <c r="A1293" s="7"/>
      <c r="B1293" s="7"/>
      <c r="C1293" s="7"/>
      <c r="D1293" s="7"/>
      <c r="E1293" s="9"/>
      <c r="F1293" s="40"/>
      <c r="G1293" s="11"/>
      <c r="H1293" s="11"/>
      <c r="I1293" s="7"/>
      <c r="J1293" s="8"/>
      <c r="K1293" s="7"/>
      <c r="L1293" s="10"/>
      <c r="M1293" s="10"/>
      <c r="N1293" s="10"/>
      <c r="O1293" s="10"/>
      <c r="P1293" s="10"/>
    </row>
    <row r="1294" spans="1:16" s="16" customFormat="1" x14ac:dyDescent="0.2">
      <c r="A1294" s="7"/>
      <c r="B1294" s="7"/>
      <c r="C1294" s="7"/>
      <c r="D1294" s="7"/>
      <c r="E1294" s="9"/>
      <c r="F1294" s="40"/>
      <c r="G1294" s="11"/>
      <c r="H1294" s="11"/>
      <c r="I1294" s="7"/>
      <c r="J1294" s="8"/>
      <c r="K1294" s="7"/>
      <c r="L1294" s="10"/>
      <c r="M1294" s="10"/>
      <c r="N1294" s="10"/>
      <c r="O1294" s="10"/>
      <c r="P1294" s="10"/>
    </row>
    <row r="1295" spans="1:16" s="16" customFormat="1" x14ac:dyDescent="0.2">
      <c r="A1295" s="7"/>
      <c r="B1295" s="7"/>
      <c r="C1295" s="7"/>
      <c r="D1295" s="7"/>
      <c r="E1295" s="9"/>
      <c r="F1295" s="40"/>
      <c r="G1295" s="11"/>
      <c r="H1295" s="11"/>
      <c r="I1295" s="7"/>
      <c r="J1295" s="8"/>
      <c r="K1295" s="7"/>
      <c r="L1295" s="10"/>
      <c r="M1295" s="10"/>
      <c r="N1295" s="10"/>
      <c r="O1295" s="10"/>
      <c r="P1295" s="10"/>
    </row>
    <row r="1296" spans="1:16" s="16" customFormat="1" x14ac:dyDescent="0.2">
      <c r="A1296" s="7"/>
      <c r="B1296" s="7"/>
      <c r="C1296" s="7"/>
      <c r="D1296" s="7"/>
      <c r="E1296" s="9"/>
      <c r="F1296" s="40"/>
      <c r="G1296" s="11"/>
      <c r="H1296" s="11"/>
      <c r="I1296" s="7"/>
      <c r="J1296" s="8"/>
      <c r="K1296" s="7"/>
      <c r="L1296" s="10"/>
      <c r="M1296" s="10"/>
      <c r="N1296" s="10"/>
      <c r="O1296" s="10"/>
      <c r="P1296" s="10"/>
    </row>
    <row r="1297" spans="1:16" s="16" customFormat="1" x14ac:dyDescent="0.2">
      <c r="A1297" s="7"/>
      <c r="B1297" s="7"/>
      <c r="C1297" s="7"/>
      <c r="D1297" s="7"/>
      <c r="E1297" s="9"/>
      <c r="F1297" s="40"/>
      <c r="G1297" s="11"/>
      <c r="H1297" s="11"/>
      <c r="I1297" s="7"/>
      <c r="J1297" s="8"/>
      <c r="K1297" s="7"/>
      <c r="L1297" s="10"/>
      <c r="M1297" s="10"/>
      <c r="N1297" s="10"/>
      <c r="O1297" s="10"/>
      <c r="P1297" s="10"/>
    </row>
    <row r="1298" spans="1:16" s="16" customFormat="1" x14ac:dyDescent="0.2">
      <c r="A1298" s="7"/>
      <c r="B1298" s="7"/>
      <c r="C1298" s="7"/>
      <c r="D1298" s="7"/>
      <c r="E1298" s="9"/>
      <c r="F1298" s="40"/>
      <c r="G1298" s="11"/>
      <c r="H1298" s="11"/>
      <c r="I1298" s="7"/>
      <c r="J1298" s="8"/>
      <c r="K1298" s="7"/>
      <c r="L1298" s="10"/>
      <c r="M1298" s="10"/>
      <c r="N1298" s="10"/>
      <c r="O1298" s="10"/>
      <c r="P1298" s="10"/>
    </row>
    <row r="1299" spans="1:16" s="16" customFormat="1" x14ac:dyDescent="0.2">
      <c r="A1299" s="7"/>
      <c r="B1299" s="7"/>
      <c r="C1299" s="7"/>
      <c r="D1299" s="7"/>
      <c r="E1299" s="9"/>
      <c r="F1299" s="40"/>
      <c r="G1299" s="11"/>
      <c r="H1299" s="11"/>
      <c r="I1299" s="7"/>
      <c r="J1299" s="8"/>
      <c r="K1299" s="7"/>
      <c r="L1299" s="10"/>
      <c r="M1299" s="10"/>
      <c r="N1299" s="10"/>
      <c r="O1299" s="10"/>
      <c r="P1299" s="10"/>
    </row>
    <row r="1300" spans="1:16" s="16" customFormat="1" x14ac:dyDescent="0.2">
      <c r="A1300" s="7"/>
      <c r="B1300" s="7"/>
      <c r="C1300" s="7"/>
      <c r="D1300" s="7"/>
      <c r="E1300" s="9"/>
      <c r="F1300" s="40"/>
      <c r="G1300" s="11"/>
      <c r="H1300" s="11"/>
      <c r="I1300" s="7"/>
      <c r="J1300" s="8"/>
      <c r="K1300" s="7"/>
      <c r="L1300" s="10"/>
      <c r="M1300" s="10"/>
      <c r="N1300" s="10"/>
      <c r="O1300" s="10"/>
      <c r="P1300" s="10"/>
    </row>
    <row r="1301" spans="1:16" s="16" customFormat="1" x14ac:dyDescent="0.2">
      <c r="A1301" s="7"/>
      <c r="B1301" s="7"/>
      <c r="C1301" s="7"/>
      <c r="D1301" s="7"/>
      <c r="E1301" s="9"/>
      <c r="F1301" s="40"/>
      <c r="G1301" s="11"/>
      <c r="H1301" s="11"/>
      <c r="I1301" s="7"/>
      <c r="J1301" s="8"/>
      <c r="K1301" s="7"/>
      <c r="L1301" s="10"/>
      <c r="M1301" s="10"/>
      <c r="N1301" s="10"/>
      <c r="O1301" s="10"/>
      <c r="P1301" s="10"/>
    </row>
    <row r="1302" spans="1:16" s="16" customFormat="1" x14ac:dyDescent="0.2">
      <c r="A1302" s="7"/>
      <c r="B1302" s="7"/>
      <c r="C1302" s="7"/>
      <c r="D1302" s="7"/>
      <c r="E1302" s="9"/>
      <c r="F1302" s="40"/>
      <c r="G1302" s="11"/>
      <c r="H1302" s="11"/>
      <c r="I1302" s="7"/>
      <c r="J1302" s="8"/>
      <c r="K1302" s="7"/>
      <c r="L1302" s="10"/>
      <c r="M1302" s="10"/>
      <c r="N1302" s="10"/>
      <c r="O1302" s="10"/>
      <c r="P1302" s="10"/>
    </row>
    <row r="1303" spans="1:16" s="16" customFormat="1" x14ac:dyDescent="0.2">
      <c r="A1303" s="7"/>
      <c r="B1303" s="7"/>
      <c r="C1303" s="7"/>
      <c r="D1303" s="7"/>
      <c r="E1303" s="9"/>
      <c r="F1303" s="40"/>
      <c r="G1303" s="11"/>
      <c r="H1303" s="11"/>
      <c r="I1303" s="7"/>
      <c r="J1303" s="8"/>
      <c r="K1303" s="7"/>
      <c r="L1303" s="10"/>
      <c r="M1303" s="10"/>
      <c r="N1303" s="10"/>
      <c r="O1303" s="10"/>
      <c r="P1303" s="10"/>
    </row>
    <row r="1304" spans="1:16" s="16" customFormat="1" x14ac:dyDescent="0.2">
      <c r="A1304" s="7"/>
      <c r="B1304" s="7"/>
      <c r="C1304" s="7"/>
      <c r="D1304" s="7"/>
      <c r="E1304" s="9"/>
      <c r="F1304" s="40"/>
      <c r="G1304" s="11"/>
      <c r="H1304" s="11"/>
      <c r="I1304" s="7"/>
      <c r="J1304" s="8"/>
      <c r="K1304" s="7"/>
      <c r="L1304" s="10"/>
      <c r="M1304" s="10"/>
      <c r="N1304" s="10"/>
      <c r="O1304" s="10"/>
      <c r="P1304" s="10"/>
    </row>
    <row r="1305" spans="1:16" s="16" customFormat="1" x14ac:dyDescent="0.2">
      <c r="A1305" s="7"/>
      <c r="B1305" s="7"/>
      <c r="C1305" s="7"/>
      <c r="D1305" s="7"/>
      <c r="E1305" s="9"/>
      <c r="F1305" s="40"/>
      <c r="G1305" s="11"/>
      <c r="H1305" s="11"/>
      <c r="I1305" s="7"/>
      <c r="J1305" s="8"/>
      <c r="K1305" s="7"/>
      <c r="L1305" s="10"/>
      <c r="M1305" s="10"/>
      <c r="N1305" s="10"/>
      <c r="O1305" s="10"/>
      <c r="P1305" s="10"/>
    </row>
    <row r="1306" spans="1:16" s="16" customFormat="1" x14ac:dyDescent="0.2">
      <c r="A1306" s="7"/>
      <c r="B1306" s="7"/>
      <c r="C1306" s="7"/>
      <c r="D1306" s="7"/>
      <c r="E1306" s="9"/>
      <c r="F1306" s="40"/>
      <c r="G1306" s="11"/>
      <c r="H1306" s="11"/>
      <c r="I1306" s="7"/>
      <c r="J1306" s="8"/>
      <c r="K1306" s="7"/>
      <c r="L1306" s="10"/>
      <c r="M1306" s="10"/>
      <c r="N1306" s="10"/>
      <c r="O1306" s="10"/>
      <c r="P1306" s="10"/>
    </row>
    <row r="1307" spans="1:16" s="16" customFormat="1" x14ac:dyDescent="0.2">
      <c r="A1307" s="7"/>
      <c r="B1307" s="7"/>
      <c r="C1307" s="7"/>
      <c r="D1307" s="7"/>
      <c r="E1307" s="9"/>
      <c r="F1307" s="40"/>
      <c r="G1307" s="11"/>
      <c r="H1307" s="11"/>
      <c r="I1307" s="7"/>
      <c r="J1307" s="8"/>
      <c r="K1307" s="7"/>
      <c r="L1307" s="10"/>
      <c r="M1307" s="10"/>
      <c r="N1307" s="10"/>
      <c r="O1307" s="10"/>
      <c r="P1307" s="10"/>
    </row>
    <row r="1308" spans="1:16" s="16" customFormat="1" x14ac:dyDescent="0.2">
      <c r="A1308" s="7"/>
      <c r="B1308" s="7"/>
      <c r="C1308" s="7"/>
      <c r="D1308" s="7"/>
      <c r="E1308" s="9"/>
      <c r="F1308" s="40"/>
      <c r="G1308" s="11"/>
      <c r="H1308" s="11"/>
      <c r="I1308" s="7"/>
      <c r="J1308" s="8"/>
      <c r="K1308" s="7"/>
      <c r="L1308" s="10"/>
      <c r="M1308" s="10"/>
      <c r="N1308" s="10"/>
      <c r="O1308" s="10"/>
      <c r="P1308" s="10"/>
    </row>
    <row r="1309" spans="1:16" s="16" customFormat="1" x14ac:dyDescent="0.2">
      <c r="A1309" s="7"/>
      <c r="B1309" s="7"/>
      <c r="C1309" s="7"/>
      <c r="D1309" s="7"/>
      <c r="E1309" s="9"/>
      <c r="F1309" s="40"/>
      <c r="G1309" s="11"/>
      <c r="H1309" s="11"/>
      <c r="I1309" s="7"/>
      <c r="J1309" s="8"/>
      <c r="K1309" s="7"/>
      <c r="L1309" s="10"/>
      <c r="M1309" s="10"/>
      <c r="N1309" s="10"/>
      <c r="O1309" s="10"/>
      <c r="P1309" s="10"/>
    </row>
    <row r="1310" spans="1:16" s="16" customFormat="1" x14ac:dyDescent="0.2">
      <c r="A1310" s="7"/>
      <c r="B1310" s="7"/>
      <c r="C1310" s="7"/>
      <c r="D1310" s="7"/>
      <c r="E1310" s="9"/>
      <c r="F1310" s="40"/>
      <c r="G1310" s="11"/>
      <c r="H1310" s="11"/>
      <c r="I1310" s="7"/>
      <c r="J1310" s="8"/>
      <c r="K1310" s="7"/>
      <c r="L1310" s="10"/>
      <c r="M1310" s="10"/>
      <c r="N1310" s="10"/>
      <c r="O1310" s="10"/>
      <c r="P1310" s="10"/>
    </row>
    <row r="1311" spans="1:16" s="16" customFormat="1" x14ac:dyDescent="0.2">
      <c r="A1311" s="7"/>
      <c r="B1311" s="7"/>
      <c r="C1311" s="7"/>
      <c r="D1311" s="7"/>
      <c r="E1311" s="9"/>
      <c r="F1311" s="40"/>
      <c r="G1311" s="11"/>
      <c r="H1311" s="11"/>
      <c r="I1311" s="7"/>
      <c r="J1311" s="8"/>
      <c r="K1311" s="7"/>
      <c r="L1311" s="10"/>
      <c r="M1311" s="10"/>
      <c r="N1311" s="10"/>
      <c r="O1311" s="10"/>
      <c r="P1311" s="10"/>
    </row>
    <row r="1312" spans="1:16" s="16" customFormat="1" x14ac:dyDescent="0.2">
      <c r="A1312" s="7"/>
      <c r="B1312" s="7"/>
      <c r="C1312" s="7"/>
      <c r="D1312" s="7"/>
      <c r="E1312" s="9"/>
      <c r="F1312" s="40"/>
      <c r="G1312" s="11"/>
      <c r="H1312" s="11"/>
      <c r="I1312" s="7"/>
      <c r="J1312" s="8"/>
      <c r="K1312" s="7"/>
      <c r="L1312" s="10"/>
      <c r="M1312" s="10"/>
      <c r="N1312" s="10"/>
      <c r="O1312" s="10"/>
      <c r="P1312" s="10"/>
    </row>
    <row r="1313" spans="1:16" s="16" customFormat="1" x14ac:dyDescent="0.2">
      <c r="A1313" s="7"/>
      <c r="B1313" s="7"/>
      <c r="C1313" s="7"/>
      <c r="D1313" s="7"/>
      <c r="E1313" s="9"/>
      <c r="F1313" s="40"/>
      <c r="G1313" s="11"/>
      <c r="H1313" s="11"/>
      <c r="I1313" s="7"/>
      <c r="J1313" s="8"/>
      <c r="K1313" s="7"/>
      <c r="L1313" s="10"/>
      <c r="M1313" s="10"/>
      <c r="N1313" s="10"/>
      <c r="O1313" s="10"/>
      <c r="P1313" s="10"/>
    </row>
    <row r="1314" spans="1:16" s="16" customFormat="1" x14ac:dyDescent="0.2">
      <c r="A1314" s="7"/>
      <c r="B1314" s="7"/>
      <c r="C1314" s="7"/>
      <c r="D1314" s="7"/>
      <c r="E1314" s="9"/>
      <c r="F1314" s="40"/>
      <c r="G1314" s="11"/>
      <c r="H1314" s="11"/>
      <c r="I1314" s="7"/>
      <c r="J1314" s="8"/>
      <c r="K1314" s="7"/>
      <c r="L1314" s="10"/>
      <c r="M1314" s="10"/>
      <c r="N1314" s="10"/>
      <c r="O1314" s="10"/>
      <c r="P1314" s="10"/>
    </row>
    <row r="1315" spans="1:16" s="16" customFormat="1" x14ac:dyDescent="0.2">
      <c r="A1315" s="7"/>
      <c r="B1315" s="7"/>
      <c r="C1315" s="7"/>
      <c r="D1315" s="7"/>
      <c r="E1315" s="9"/>
      <c r="F1315" s="40"/>
      <c r="G1315" s="11"/>
      <c r="H1315" s="11"/>
      <c r="I1315" s="7"/>
      <c r="J1315" s="8"/>
      <c r="K1315" s="7"/>
      <c r="L1315" s="10"/>
      <c r="M1315" s="10"/>
      <c r="N1315" s="10"/>
      <c r="O1315" s="10"/>
      <c r="P1315" s="10"/>
    </row>
    <row r="1316" spans="1:16" s="16" customFormat="1" x14ac:dyDescent="0.2">
      <c r="A1316" s="7"/>
      <c r="B1316" s="7"/>
      <c r="C1316" s="7"/>
      <c r="D1316" s="7"/>
      <c r="E1316" s="9"/>
      <c r="F1316" s="40"/>
      <c r="G1316" s="11"/>
      <c r="H1316" s="11"/>
      <c r="I1316" s="7"/>
      <c r="J1316" s="8"/>
      <c r="K1316" s="7"/>
      <c r="L1316" s="10"/>
      <c r="M1316" s="10"/>
      <c r="N1316" s="10"/>
      <c r="O1316" s="10"/>
      <c r="P1316" s="10"/>
    </row>
    <row r="1317" spans="1:16" s="16" customFormat="1" x14ac:dyDescent="0.2">
      <c r="A1317" s="7"/>
      <c r="B1317" s="7"/>
      <c r="C1317" s="7"/>
      <c r="D1317" s="7"/>
      <c r="E1317" s="9"/>
      <c r="F1317" s="40"/>
      <c r="G1317" s="11"/>
      <c r="H1317" s="11"/>
      <c r="I1317" s="7"/>
      <c r="J1317" s="8"/>
      <c r="K1317" s="7"/>
      <c r="L1317" s="10"/>
      <c r="M1317" s="10"/>
      <c r="N1317" s="10"/>
      <c r="O1317" s="10"/>
      <c r="P1317" s="10"/>
    </row>
    <row r="1318" spans="1:16" s="16" customFormat="1" x14ac:dyDescent="0.2">
      <c r="A1318" s="7"/>
      <c r="B1318" s="7"/>
      <c r="C1318" s="7"/>
      <c r="D1318" s="7"/>
      <c r="E1318" s="9"/>
      <c r="F1318" s="40"/>
      <c r="G1318" s="11"/>
      <c r="H1318" s="11"/>
      <c r="I1318" s="7"/>
      <c r="J1318" s="8"/>
      <c r="K1318" s="7"/>
      <c r="L1318" s="10"/>
      <c r="M1318" s="10"/>
      <c r="N1318" s="10"/>
      <c r="O1318" s="10"/>
      <c r="P1318" s="10"/>
    </row>
    <row r="1319" spans="1:16" s="16" customFormat="1" x14ac:dyDescent="0.2">
      <c r="A1319" s="7"/>
      <c r="B1319" s="7"/>
      <c r="C1319" s="7"/>
      <c r="D1319" s="7"/>
      <c r="E1319" s="9"/>
      <c r="F1319" s="40"/>
      <c r="G1319" s="11"/>
      <c r="H1319" s="11"/>
      <c r="I1319" s="7"/>
      <c r="J1319" s="8"/>
      <c r="K1319" s="7"/>
      <c r="L1319" s="10"/>
      <c r="M1319" s="10"/>
      <c r="N1319" s="10"/>
      <c r="O1319" s="10"/>
      <c r="P1319" s="10"/>
    </row>
    <row r="1320" spans="1:16" s="16" customFormat="1" x14ac:dyDescent="0.2">
      <c r="A1320" s="7"/>
      <c r="B1320" s="7"/>
      <c r="C1320" s="7"/>
      <c r="D1320" s="7"/>
      <c r="E1320" s="9"/>
      <c r="F1320" s="40"/>
      <c r="G1320" s="11"/>
      <c r="H1320" s="11"/>
      <c r="I1320" s="7"/>
      <c r="J1320" s="8"/>
      <c r="K1320" s="7"/>
      <c r="L1320" s="10"/>
      <c r="M1320" s="10"/>
      <c r="N1320" s="10"/>
      <c r="O1320" s="10"/>
      <c r="P1320" s="10"/>
    </row>
  </sheetData>
  <autoFilter ref="A1:P34">
    <filterColumn colId="4">
      <filters>
        <filter val="Delayed"/>
        <filter val="Planned/_x000a_Pending"/>
      </filters>
    </filterColumn>
    <filterColumn colId="8">
      <filters>
        <filter val="_x000a_Lai Lee-Birman (REGIS System Owner)_x000a__x000a_Jeremy Holmes (REGIS Information Steward)"/>
        <filter val="Lai Lee-Birman (REGIS System Owner)"/>
        <filter val="Lai Lee-Birman (REGIS System Owner)_x000a_"/>
        <filter val="Lai Lee-Birman (REGIS System Owner)_x000a__x000a__x000a_"/>
        <filter val="Lai Lee-Birman (REGIS System Owner)_x000a__x000a_Cindy Owens (AFCA System Owner)"/>
        <filter val="Lai Lee-Birman (REGIS System Owner)_x000a__x000a_Cindy Owens (AFCA System Owner)_x000a_"/>
        <filter val="Lai Lee-Birman (REGIS System Owner)_x000a__x000a_Cindy Owens (AFCA System Owner)_x000a__x000a_AIS-110_x000a_"/>
        <filter val="Lai Lee-Birman (REGIS System Owner)_x000a__x000a_Cindy Owens (AFCA System Owner)_x000a__x000a_Pamela Lundstrom_x000a_(Vulnerability Management Branch)_x000a_"/>
        <filter val="Lai Lee-Birman (REGIS System Owner)_x000a__x000a_Cindy Owens_x000a_(AFCA System Owner)_x000a_ _x000a_"/>
        <filter val="Lai Lee-Birman (REGIS System Owner)_x000a__x000a_Cindy Owens_x000a_(AFCA System Owner)_x000a_ _x000a_Gary Robinson (Continuity Branch)"/>
        <filter val="Lai Lee-Birman (REGIS System Owner)_x000a__x000a_Jeremy Holmes _x000a_(REGIS Information Steward)_x000a__x000a_Pamela Lundstrom (Vulnerability Management Branch)"/>
        <filter val="Lai Lee-Birman_x000a_(REGIS System Owner)"/>
        <filter val="Lai Lee-Birman_x000a_(REGIS System Owner)_x000a__x000a_Cindy Owens (AFCA System Owner)"/>
        <filter val="Lai Lee-Birman_x000a_(REGIS System Owner)_x000a__x000a_Cindy Owens (AFCA System Owner)_x000a__x000a_AIS-100_x000a__x000a_FAA SOC"/>
      </filters>
    </filterColumn>
  </autoFilter>
  <sortState ref="A2:P1320">
    <sortCondition ref="D2:D1320" customList="VH,H,M,L,VL"/>
    <sortCondition ref="C2:C1320"/>
  </sortState>
  <dataValidations disablePrompts="1" count="1">
    <dataValidation type="list" allowBlank="1" showInputMessage="1" showErrorMessage="1" sqref="D2:D56">
      <formula1>"VH, H, M, L, VL"</formula1>
    </dataValidation>
  </dataValidations>
  <pageMargins left="0.7" right="0.7" top="0.75" bottom="0.75" header="0.3" footer="0.3"/>
  <pageSetup scale="45" fitToHeight="0" orientation="landscape"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'Status-descriptio-Do not Delete'!$A$2:$A$8</xm:f>
          </x14:formula1>
          <xm:sqref>F57:F1320 E2:E1320</xm:sqref>
        </x14:dataValidation>
        <x14:dataValidation type="list" allowBlank="1" showInputMessage="1" showErrorMessage="1">
          <x14:formula1>
            <xm:f>'Status-descriptio-Do not Delete'!$A$33:$A$45</xm:f>
          </x14:formula1>
          <xm:sqref>F2:F56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3" workbookViewId="0">
      <selection activeCell="A34" sqref="A34"/>
    </sheetView>
  </sheetViews>
  <sheetFormatPr defaultRowHeight="15" x14ac:dyDescent="0.25"/>
  <cols>
    <col min="1" max="1" width="18.85546875" customWidth="1"/>
    <col min="2" max="2" width="9.7109375" customWidth="1"/>
    <col min="7" max="7" width="12" customWidth="1"/>
    <col min="9" max="9" width="10.85546875" customWidth="1"/>
  </cols>
  <sheetData>
    <row r="1" spans="1:10" x14ac:dyDescent="0.25">
      <c r="A1" s="4" t="s">
        <v>18</v>
      </c>
    </row>
    <row r="2" spans="1:10" ht="25.5" x14ac:dyDescent="0.25">
      <c r="A2" s="1" t="s">
        <v>24</v>
      </c>
      <c r="B2" s="5" t="s">
        <v>28</v>
      </c>
    </row>
    <row r="3" spans="1:10" x14ac:dyDescent="0.25">
      <c r="A3" s="1" t="s">
        <v>19</v>
      </c>
      <c r="B3" s="5" t="s">
        <v>30</v>
      </c>
    </row>
    <row r="4" spans="1:10" x14ac:dyDescent="0.25">
      <c r="A4" s="1" t="s">
        <v>25</v>
      </c>
      <c r="B4" s="5" t="s">
        <v>31</v>
      </c>
    </row>
    <row r="5" spans="1:10" x14ac:dyDescent="0.25">
      <c r="A5" s="1" t="s">
        <v>16</v>
      </c>
      <c r="B5" s="5" t="s">
        <v>21</v>
      </c>
    </row>
    <row r="6" spans="1:10" x14ac:dyDescent="0.25">
      <c r="A6" s="1" t="s">
        <v>20</v>
      </c>
      <c r="B6" s="2" t="s">
        <v>22</v>
      </c>
    </row>
    <row r="7" spans="1:10" ht="25.5" x14ac:dyDescent="0.25">
      <c r="A7" s="1" t="s">
        <v>26</v>
      </c>
      <c r="B7" s="2" t="s">
        <v>27</v>
      </c>
    </row>
    <row r="8" spans="1:10" x14ac:dyDescent="0.25">
      <c r="A8" s="3" t="s">
        <v>34</v>
      </c>
      <c r="B8" s="2" t="s">
        <v>35</v>
      </c>
    </row>
    <row r="14" spans="1:10" x14ac:dyDescent="0.25">
      <c r="A14" s="95" t="s">
        <v>38</v>
      </c>
      <c r="B14" s="95" t="s">
        <v>39</v>
      </c>
      <c r="C14" s="95"/>
      <c r="D14" s="95"/>
      <c r="E14" s="95"/>
      <c r="F14" s="95"/>
      <c r="G14" s="97"/>
      <c r="H14" s="96" t="s">
        <v>40</v>
      </c>
      <c r="I14" s="95"/>
      <c r="J14" s="95" t="s">
        <v>41</v>
      </c>
    </row>
    <row r="15" spans="1:10" ht="33" customHeight="1" x14ac:dyDescent="0.25">
      <c r="A15" s="95"/>
      <c r="B15" s="37" t="s">
        <v>42</v>
      </c>
      <c r="C15" s="37" t="s">
        <v>19</v>
      </c>
      <c r="D15" s="37" t="s">
        <v>15</v>
      </c>
      <c r="E15" s="37" t="s">
        <v>16</v>
      </c>
      <c r="F15" s="37" t="s">
        <v>20</v>
      </c>
      <c r="G15" s="38" t="s">
        <v>34</v>
      </c>
      <c r="H15" s="39" t="s">
        <v>15</v>
      </c>
      <c r="I15" s="37" t="s">
        <v>44</v>
      </c>
      <c r="J15" s="95"/>
    </row>
    <row r="16" spans="1:10" ht="20.25" customHeight="1" x14ac:dyDescent="0.25">
      <c r="A16" s="41" t="s">
        <v>45</v>
      </c>
      <c r="B16" s="41">
        <f>COUNTIFS('POA&amp;M Worksheet'!B2:B76,"&lt;&gt;"&amp;"", 'POA&amp;M Worksheet'!D2:D76, "VH", 'POA&amp;M Worksheet'!E2:E76, "Completed")</f>
        <v>0</v>
      </c>
      <c r="C16" s="41">
        <f>COUNTIFS('POA&amp;M Worksheet'!B2:B76,"&lt;&gt;"&amp;"", 'POA&amp;M Worksheet'!D2:D76, "VH", 'POA&amp;M Worksheet'!E2:E76, "Canceled")</f>
        <v>0</v>
      </c>
      <c r="D16" s="41">
        <f>COUNTIFS('POA&amp;M Worksheet'!B2:B76,"&lt;&gt;"&amp;"", 'POA&amp;M Worksheet'!D2:D76, "VH", 'POA&amp;M Worksheet'!E2:E76, "Planned/*")</f>
        <v>0</v>
      </c>
      <c r="E16" s="41">
        <f>COUNTIFS('POA&amp;M Worksheet'!B2:B76,"&lt;&gt;"&amp;"", 'POA&amp;M Worksheet'!D2:D76, "VH", 'POA&amp;M Worksheet'!E2:E76, "In Progress")</f>
        <v>0</v>
      </c>
      <c r="F16" s="41">
        <f>COUNTIFS('POA&amp;M Worksheet'!B2:B76,"&lt;&gt;"&amp;"", 'POA&amp;M Worksheet'!D2:D76, "VH", 'POA&amp;M Worksheet'!E2:E76, "Delayed")</f>
        <v>0</v>
      </c>
      <c r="G16" s="42">
        <f>COUNTIFS('POA&amp;M Worksheet'!B2:B76,"&lt;&gt;"&amp;"", 'POA&amp;M Worksheet'!D2:D76, "VH", 'POA&amp;M Worksheet'!E2:E76, "*Risk*")</f>
        <v>0</v>
      </c>
      <c r="H16" s="43">
        <f>COUNTIFS('POA&amp;M Worksheet'!B2:B76, "", 'POA&amp;M Worksheet'!D2:D76, "VH", 'POA&amp;M Worksheet'!E2:E76, "Planned/*")</f>
        <v>0</v>
      </c>
      <c r="I16" s="41">
        <f>COUNTIFS('POA&amp;M Worksheet'!B2:B76,"", 'POA&amp;M Worksheet'!D2:D76, "VH", 'POA&amp;M Worksheet'!E2:E76, "Risk Acceptance")</f>
        <v>0</v>
      </c>
      <c r="J16" s="41">
        <f t="shared" ref="J16:J22" si="0">SUM(B16:I16)</f>
        <v>0</v>
      </c>
    </row>
    <row r="17" spans="1:10" ht="20.25" customHeight="1" x14ac:dyDescent="0.25">
      <c r="A17" s="44" t="s">
        <v>46</v>
      </c>
      <c r="B17" s="44">
        <f>COUNTIFS('POA&amp;M Worksheet'!B2:B76,"&lt;&gt;"&amp;"", 'POA&amp;M Worksheet'!D2:D76, "H", 'POA&amp;M Worksheet'!E2:E76, "Completed")</f>
        <v>0</v>
      </c>
      <c r="C17" s="44">
        <f>COUNTIFS('POA&amp;M Worksheet'!B2:B76,"&lt;&gt;"&amp;"", 'POA&amp;M Worksheet'!D2:D76, "H", 'POA&amp;M Worksheet'!E2:E76, "Canceled")</f>
        <v>0</v>
      </c>
      <c r="D17" s="44">
        <f>COUNTIFS('POA&amp;M Worksheet'!B2:B76,"&lt;&gt;"&amp;"", 'POA&amp;M Worksheet'!D2:D76, "H", 'POA&amp;M Worksheet'!E2:E76, "Planned/*")</f>
        <v>0</v>
      </c>
      <c r="E17" s="44">
        <f>COUNTIFS('POA&amp;M Worksheet'!B2:B76,"&lt;&gt;"&amp;"", 'POA&amp;M Worksheet'!D2:D76, "H", 'POA&amp;M Worksheet'!E2:E76, "In Progress")</f>
        <v>0</v>
      </c>
      <c r="F17" s="44">
        <f>COUNTIFS('POA&amp;M Worksheet'!B2:B76,"&lt;&gt;"&amp;"", 'POA&amp;M Worksheet'!D2:D76, "H", 'POA&amp;M Worksheet'!E2:E76, "Delayed")</f>
        <v>3</v>
      </c>
      <c r="G17" s="45">
        <f>COUNTIFS('POA&amp;M Worksheet'!B2:B76,"&lt;&gt;"&amp;"", 'POA&amp;M Worksheet'!D2:D76, "H", 'POA&amp;M Worksheet'!E2:E76, "*Risk*")</f>
        <v>0</v>
      </c>
      <c r="H17" s="46">
        <f>COUNTIFS('POA&amp;M Worksheet'!B2:B76, "", 'POA&amp;M Worksheet'!D2:D76, "H", 'POA&amp;M Worksheet'!E2:E76, "Planned/*")</f>
        <v>1</v>
      </c>
      <c r="I17" s="44">
        <f>COUNTIFS('POA&amp;M Worksheet'!B2:B76,"", 'POA&amp;M Worksheet'!D2:D76, "H", 'POA&amp;M Worksheet'!E2:E76, "Risk Acceptance")</f>
        <v>0</v>
      </c>
      <c r="J17" s="44">
        <f t="shared" si="0"/>
        <v>4</v>
      </c>
    </row>
    <row r="18" spans="1:10" ht="20.25" customHeight="1" x14ac:dyDescent="0.25">
      <c r="A18" s="41" t="s">
        <v>47</v>
      </c>
      <c r="B18" s="41">
        <f>COUNTIFS('POA&amp;M Worksheet'!B2:B76,"&lt;&gt;"&amp;"", 'POA&amp;M Worksheet'!D2:D76, "M", 'POA&amp;M Worksheet'!E2:E76, "Completed")</f>
        <v>1</v>
      </c>
      <c r="C18" s="41">
        <f>COUNTIFS('POA&amp;M Worksheet'!B2:B76,"&lt;&gt;"&amp;"", 'POA&amp;M Worksheet'!D2:D76, "M", 'POA&amp;M Worksheet'!E2:E76, "Canceled")</f>
        <v>0</v>
      </c>
      <c r="D18" s="41">
        <f>COUNTIFS('POA&amp;M Worksheet'!B2:B76,"&lt;&gt;"&amp;"", 'POA&amp;M Worksheet'!D2:D76, "M", 'POA&amp;M Worksheet'!E2:E76, "Planned/*")</f>
        <v>0</v>
      </c>
      <c r="E18" s="41">
        <f>COUNTIFS('POA&amp;M Worksheet'!B2:B76,"&lt;&gt;"&amp;"", 'POA&amp;M Worksheet'!D2:D76, "M", 'POA&amp;M Worksheet'!E2:E76, "In Progress")</f>
        <v>0</v>
      </c>
      <c r="F18" s="41">
        <f>COUNTIFS('POA&amp;M Worksheet'!B2:B76,"&lt;&gt;"&amp;"", 'POA&amp;M Worksheet'!D2:D76, "M", 'POA&amp;M Worksheet'!E2:E76, "Delayed")</f>
        <v>5</v>
      </c>
      <c r="G18" s="42">
        <f>COUNTIFS('POA&amp;M Worksheet'!B2:B76,"&lt;&gt;"&amp;"", 'POA&amp;M Worksheet'!D2:D76, "M", 'POA&amp;M Worksheet'!E2:E76, "*Risk*")</f>
        <v>0</v>
      </c>
      <c r="H18" s="43">
        <f>COUNTIFS('POA&amp;M Worksheet'!B2:B76, "", 'POA&amp;M Worksheet'!D2:D76, "M", 'POA&amp;M Worksheet'!E2:E76, "Planned/*")</f>
        <v>7</v>
      </c>
      <c r="I18" s="41">
        <f>COUNTIFS('POA&amp;M Worksheet'!B2:B76,"", 'POA&amp;M Worksheet'!D2:D76, "M", 'POA&amp;M Worksheet'!E2:E76, "Risk Acceptance")</f>
        <v>0</v>
      </c>
      <c r="J18" s="41">
        <f t="shared" si="0"/>
        <v>13</v>
      </c>
    </row>
    <row r="19" spans="1:10" ht="20.25" customHeight="1" x14ac:dyDescent="0.25">
      <c r="A19" s="44" t="s">
        <v>48</v>
      </c>
      <c r="B19" s="44">
        <f>COUNTIFS('POA&amp;M Worksheet'!B2:B76,"&lt;&gt;"&amp;"", 'POA&amp;M Worksheet'!D2:D76, "L", 'POA&amp;M Worksheet'!E2:E76, "Completed")</f>
        <v>5</v>
      </c>
      <c r="C19" s="44">
        <f>COUNTIFS('POA&amp;M Worksheet'!B2:B76,"&lt;&gt;"&amp;"", 'POA&amp;M Worksheet'!D2:D76, "L", 'POA&amp;M Worksheet'!E2:E76, "Canceled")</f>
        <v>3</v>
      </c>
      <c r="D19" s="44">
        <f>COUNTIFS('POA&amp;M Worksheet'!B2:B76,"&lt;&gt;"&amp;"", 'POA&amp;M Worksheet'!D2:D76, "L", 'POA&amp;M Worksheet'!E2:E76, "Planned/*")</f>
        <v>0</v>
      </c>
      <c r="E19" s="44">
        <f>COUNTIFS('POA&amp;M Worksheet'!B2:B76,"&lt;&gt;"&amp;"", 'POA&amp;M Worksheet'!D2:D76, "L", 'POA&amp;M Worksheet'!E2:E76, "In Progress")</f>
        <v>0</v>
      </c>
      <c r="F19" s="44">
        <f>COUNTIFS('POA&amp;M Worksheet'!B2:B76,"&lt;&gt;"&amp;"", 'POA&amp;M Worksheet'!D2:D76, "L", 'POA&amp;M Worksheet'!E2:E76, "Delayed")</f>
        <v>4</v>
      </c>
      <c r="G19" s="45">
        <f>COUNTIFS('POA&amp;M Worksheet'!B2:B76,"&lt;&gt;"&amp;"", 'POA&amp;M Worksheet'!D2:D76, "L", 'POA&amp;M Worksheet'!E2:E76, "*Risk*")</f>
        <v>1</v>
      </c>
      <c r="H19" s="46">
        <f>COUNTIFS('POA&amp;M Worksheet'!B2:B76, "", 'POA&amp;M Worksheet'!D2:D76, "L", 'POA&amp;M Worksheet'!E2:E76, "Planned/*")</f>
        <v>3</v>
      </c>
      <c r="I19" s="44">
        <f>COUNTIFS('POA&amp;M Worksheet'!B2:B76,"", 'POA&amp;M Worksheet'!D2:D76, "L", 'POA&amp;M Worksheet'!E2:E76, "Risk Acceptance")</f>
        <v>0</v>
      </c>
      <c r="J19" s="44">
        <f t="shared" si="0"/>
        <v>16</v>
      </c>
    </row>
    <row r="20" spans="1:10" ht="20.25" customHeight="1" thickBot="1" x14ac:dyDescent="0.3">
      <c r="A20" s="47" t="s">
        <v>49</v>
      </c>
      <c r="B20" s="47">
        <f>COUNTIFS('POA&amp;M Worksheet'!B2:B76,"&lt;&gt;"&amp;"", 'POA&amp;M Worksheet'!D2:D76, "VL", 'POA&amp;M Worksheet'!E2:E76, "Completed")</f>
        <v>0</v>
      </c>
      <c r="C20" s="47">
        <f>COUNTIFS('POA&amp;M Worksheet'!B2:B76,"&lt;&gt;"&amp;"", 'POA&amp;M Worksheet'!D2:D76, "VL", 'POA&amp;M Worksheet'!E2:E76, "Canceled")</f>
        <v>0</v>
      </c>
      <c r="D20" s="47">
        <f>COUNTIFS('POA&amp;M Worksheet'!B2:B76,"&lt;&gt;"&amp;"", 'POA&amp;M Worksheet'!D2:D76, "VL", 'POA&amp;M Worksheet'!E2:E76, "Planned/*")</f>
        <v>0</v>
      </c>
      <c r="E20" s="47">
        <f>COUNTIFS('POA&amp;M Worksheet'!B2:B76,"&lt;&gt;"&amp;"", 'POA&amp;M Worksheet'!D2:D76, "VL", 'POA&amp;M Worksheet'!E2:E76, "In Progress")</f>
        <v>0</v>
      </c>
      <c r="F20" s="47">
        <f>COUNTIFS('POA&amp;M Worksheet'!B2:B76,"&lt;&gt;"&amp;"", 'POA&amp;M Worksheet'!D2:D76, "VL", 'POA&amp;M Worksheet'!E2:E76, "Delayed")</f>
        <v>0</v>
      </c>
      <c r="G20" s="48">
        <f>COUNTIFS('POA&amp;M Worksheet'!B2:B76,"&lt;&gt;"&amp;"", 'POA&amp;M Worksheet'!D2:D76, "VL", 'POA&amp;M Worksheet'!E2:E76, "*Risk*")</f>
        <v>0</v>
      </c>
      <c r="H20" s="49">
        <f>COUNTIFS('POA&amp;M Worksheet'!B2:B76, "", 'POA&amp;M Worksheet'!D2:D76, "VL", 'POA&amp;M Worksheet'!E2:E76, "Planned/*")</f>
        <v>0</v>
      </c>
      <c r="I20" s="47">
        <f>COUNTIFS('POA&amp;M Worksheet'!B2:B76,"", 'POA&amp;M Worksheet'!D2:D76, "VL", 'POA&amp;M Worksheet'!E2:E76, "Risk Acceptance")</f>
        <v>0</v>
      </c>
      <c r="J20" s="47">
        <f t="shared" si="0"/>
        <v>0</v>
      </c>
    </row>
    <row r="21" spans="1:10" ht="20.25" customHeight="1" thickTop="1" thickBot="1" x14ac:dyDescent="0.3">
      <c r="A21" s="50" t="s">
        <v>50</v>
      </c>
      <c r="B21" s="51">
        <v>0</v>
      </c>
      <c r="C21" s="51">
        <v>0</v>
      </c>
      <c r="D21" s="52">
        <f t="shared" ref="D21:I21" si="1">SUM(D16:D20)</f>
        <v>0</v>
      </c>
      <c r="E21" s="52">
        <f t="shared" si="1"/>
        <v>0</v>
      </c>
      <c r="F21" s="52">
        <f t="shared" si="1"/>
        <v>12</v>
      </c>
      <c r="G21" s="52">
        <f t="shared" si="1"/>
        <v>1</v>
      </c>
      <c r="H21" s="52">
        <f t="shared" si="1"/>
        <v>11</v>
      </c>
      <c r="I21" s="52">
        <f t="shared" si="1"/>
        <v>0</v>
      </c>
      <c r="J21" s="52">
        <f t="shared" si="0"/>
        <v>24</v>
      </c>
    </row>
    <row r="22" spans="1:10" ht="20.25" customHeight="1" x14ac:dyDescent="0.25">
      <c r="A22" s="53" t="s">
        <v>51</v>
      </c>
      <c r="B22" s="53">
        <f t="shared" ref="B22:I22" si="2">SUM(B16:B20)</f>
        <v>6</v>
      </c>
      <c r="C22" s="53">
        <f t="shared" si="2"/>
        <v>3</v>
      </c>
      <c r="D22" s="53">
        <f t="shared" si="2"/>
        <v>0</v>
      </c>
      <c r="E22" s="53">
        <f t="shared" si="2"/>
        <v>0</v>
      </c>
      <c r="F22" s="53">
        <f t="shared" si="2"/>
        <v>12</v>
      </c>
      <c r="G22" s="53">
        <f t="shared" si="2"/>
        <v>1</v>
      </c>
      <c r="H22" s="53">
        <f t="shared" si="2"/>
        <v>11</v>
      </c>
      <c r="I22" s="53">
        <f t="shared" si="2"/>
        <v>0</v>
      </c>
      <c r="J22" s="53">
        <f t="shared" si="0"/>
        <v>33</v>
      </c>
    </row>
    <row r="24" spans="1:10" s="54" customFormat="1" ht="34.5" customHeight="1" x14ac:dyDescent="0.25">
      <c r="A24" s="90" t="s">
        <v>54</v>
      </c>
      <c r="B24" s="91"/>
      <c r="C24" s="91"/>
      <c r="D24" s="91"/>
      <c r="E24" s="55">
        <f>SUM(B22:G22)</f>
        <v>22</v>
      </c>
    </row>
    <row r="25" spans="1:10" s="54" customFormat="1" ht="20.25" customHeight="1" x14ac:dyDescent="0.25">
      <c r="A25" s="90" t="s">
        <v>55</v>
      </c>
      <c r="B25" s="90"/>
      <c r="C25" s="90"/>
      <c r="D25" s="90"/>
      <c r="E25" s="55">
        <f>SUM(H22:I22)</f>
        <v>11</v>
      </c>
    </row>
    <row r="26" spans="1:10" s="54" customFormat="1" ht="45.75" customHeight="1" x14ac:dyDescent="0.25">
      <c r="A26" s="90" t="s">
        <v>56</v>
      </c>
      <c r="B26" s="91"/>
      <c r="C26" s="91"/>
      <c r="D26" s="91"/>
      <c r="E26" s="55">
        <f>COUNTIFS('POA&amp;M Worksheet'!E2:E76,"Existing Risk*")</f>
        <v>1</v>
      </c>
    </row>
    <row r="27" spans="1:10" s="54" customFormat="1" ht="42" customHeight="1" x14ac:dyDescent="0.25">
      <c r="A27" s="92" t="s">
        <v>53</v>
      </c>
      <c r="B27" s="93"/>
      <c r="C27" s="93"/>
      <c r="D27" s="94"/>
      <c r="E27" s="55">
        <f>COUNTIFS('POA&amp;M Worksheet'!E2:E76,"Risk*")</f>
        <v>0</v>
      </c>
    </row>
    <row r="32" spans="1:10" ht="26.25" x14ac:dyDescent="0.25">
      <c r="A32" s="56" t="s">
        <v>58</v>
      </c>
    </row>
    <row r="33" spans="1:1" ht="26.25" x14ac:dyDescent="0.25">
      <c r="A33" s="57" t="s">
        <v>65</v>
      </c>
    </row>
    <row r="34" spans="1:1" ht="26.25" x14ac:dyDescent="0.25">
      <c r="A34" s="57" t="s">
        <v>66</v>
      </c>
    </row>
    <row r="35" spans="1:1" ht="39" x14ac:dyDescent="0.25">
      <c r="A35" s="57" t="s">
        <v>67</v>
      </c>
    </row>
    <row r="36" spans="1:1" ht="26.25" x14ac:dyDescent="0.25">
      <c r="A36" s="57" t="s">
        <v>68</v>
      </c>
    </row>
    <row r="37" spans="1:1" ht="26.25" x14ac:dyDescent="0.25">
      <c r="A37" s="57" t="s">
        <v>69</v>
      </c>
    </row>
    <row r="38" spans="1:1" x14ac:dyDescent="0.25">
      <c r="A38" s="57" t="s">
        <v>59</v>
      </c>
    </row>
    <row r="39" spans="1:1" x14ac:dyDescent="0.25">
      <c r="A39" s="57" t="s">
        <v>60</v>
      </c>
    </row>
    <row r="40" spans="1:1" x14ac:dyDescent="0.25">
      <c r="A40" s="57" t="s">
        <v>61</v>
      </c>
    </row>
    <row r="41" spans="1:1" ht="26.25" x14ac:dyDescent="0.25">
      <c r="A41" s="57" t="s">
        <v>70</v>
      </c>
    </row>
    <row r="42" spans="1:1" ht="26.25" x14ac:dyDescent="0.25">
      <c r="A42" s="57" t="s">
        <v>71</v>
      </c>
    </row>
    <row r="43" spans="1:1" ht="26.25" x14ac:dyDescent="0.25">
      <c r="A43" s="57" t="s">
        <v>72</v>
      </c>
    </row>
    <row r="44" spans="1:1" x14ac:dyDescent="0.25">
      <c r="A44" s="57" t="s">
        <v>62</v>
      </c>
    </row>
    <row r="45" spans="1:1" x14ac:dyDescent="0.25">
      <c r="A45" s="57" t="s">
        <v>63</v>
      </c>
    </row>
  </sheetData>
  <mergeCells count="8">
    <mergeCell ref="A25:D25"/>
    <mergeCell ref="A26:D26"/>
    <mergeCell ref="A27:D27"/>
    <mergeCell ref="A14:A15"/>
    <mergeCell ref="J14:J15"/>
    <mergeCell ref="H14:I14"/>
    <mergeCell ref="B14:G14"/>
    <mergeCell ref="A24:D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H4" sqref="H4"/>
    </sheetView>
  </sheetViews>
  <sheetFormatPr defaultRowHeight="15" x14ac:dyDescent="0.25"/>
  <sheetData>
    <row r="1" spans="1:10" ht="15.75" thickBot="1" x14ac:dyDescent="0.3">
      <c r="A1" s="98" t="s">
        <v>38</v>
      </c>
      <c r="B1" s="101" t="s">
        <v>39</v>
      </c>
      <c r="C1" s="102"/>
      <c r="D1" s="102"/>
      <c r="E1" s="102"/>
      <c r="F1" s="102"/>
      <c r="G1" s="103"/>
      <c r="H1" s="104" t="s">
        <v>40</v>
      </c>
      <c r="I1" s="105"/>
      <c r="J1" s="98" t="s">
        <v>41</v>
      </c>
    </row>
    <row r="2" spans="1:10" ht="22.5" customHeight="1" x14ac:dyDescent="0.25">
      <c r="A2" s="99"/>
      <c r="B2" s="98" t="s">
        <v>42</v>
      </c>
      <c r="C2" s="98" t="s">
        <v>19</v>
      </c>
      <c r="D2" s="18" t="s">
        <v>32</v>
      </c>
      <c r="E2" s="98" t="s">
        <v>16</v>
      </c>
      <c r="F2" s="98" t="s">
        <v>20</v>
      </c>
      <c r="G2" s="106" t="s">
        <v>34</v>
      </c>
      <c r="H2" s="18" t="s">
        <v>32</v>
      </c>
      <c r="I2" s="98" t="s">
        <v>44</v>
      </c>
      <c r="J2" s="99"/>
    </row>
    <row r="3" spans="1:10" ht="15.75" thickBot="1" x14ac:dyDescent="0.3">
      <c r="A3" s="100"/>
      <c r="B3" s="100"/>
      <c r="C3" s="100"/>
      <c r="D3" s="19" t="s">
        <v>43</v>
      </c>
      <c r="E3" s="100"/>
      <c r="F3" s="100"/>
      <c r="G3" s="107"/>
      <c r="H3" s="19" t="s">
        <v>43</v>
      </c>
      <c r="I3" s="100"/>
      <c r="J3" s="100"/>
    </row>
    <row r="4" spans="1:10" ht="179.25" thickBot="1" x14ac:dyDescent="0.3">
      <c r="A4" s="20" t="s">
        <v>45</v>
      </c>
      <c r="B4" s="21">
        <v>0</v>
      </c>
      <c r="C4" s="21">
        <v>0</v>
      </c>
      <c r="D4" s="21">
        <v>0</v>
      </c>
      <c r="E4" s="21">
        <v>0</v>
      </c>
      <c r="F4" s="21">
        <v>0</v>
      </c>
      <c r="G4" s="22">
        <v>0</v>
      </c>
      <c r="H4" s="21" t="s">
        <v>52</v>
      </c>
      <c r="I4" s="21">
        <v>0</v>
      </c>
      <c r="J4" s="21">
        <v>0</v>
      </c>
    </row>
    <row r="5" spans="1:10" ht="15.75" thickBot="1" x14ac:dyDescent="0.3">
      <c r="A5" s="23" t="s">
        <v>46</v>
      </c>
      <c r="B5" s="24">
        <v>0</v>
      </c>
      <c r="C5" s="24">
        <v>0</v>
      </c>
      <c r="D5" s="24">
        <v>0</v>
      </c>
      <c r="E5" s="24">
        <v>1</v>
      </c>
      <c r="F5" s="24">
        <v>0</v>
      </c>
      <c r="G5" s="25">
        <v>0</v>
      </c>
      <c r="H5" s="24">
        <v>4</v>
      </c>
      <c r="I5" s="24">
        <v>0</v>
      </c>
      <c r="J5" s="24">
        <v>5</v>
      </c>
    </row>
    <row r="6" spans="1:10" ht="15.75" thickBot="1" x14ac:dyDescent="0.3">
      <c r="A6" s="20" t="s">
        <v>47</v>
      </c>
      <c r="B6" s="21">
        <v>1</v>
      </c>
      <c r="C6" s="21">
        <v>3</v>
      </c>
      <c r="D6" s="21">
        <v>0</v>
      </c>
      <c r="E6" s="21">
        <v>0</v>
      </c>
      <c r="F6" s="21">
        <v>0</v>
      </c>
      <c r="G6" s="22">
        <v>0</v>
      </c>
      <c r="H6" s="21">
        <v>11</v>
      </c>
      <c r="I6" s="21">
        <v>0</v>
      </c>
      <c r="J6" s="21">
        <v>15</v>
      </c>
    </row>
    <row r="7" spans="1:10" ht="15.75" thickBot="1" x14ac:dyDescent="0.3">
      <c r="A7" s="23" t="s">
        <v>48</v>
      </c>
      <c r="B7" s="24">
        <v>1</v>
      </c>
      <c r="C7" s="24">
        <v>2</v>
      </c>
      <c r="D7" s="24">
        <v>0</v>
      </c>
      <c r="E7" s="24">
        <v>0</v>
      </c>
      <c r="F7" s="24">
        <v>0</v>
      </c>
      <c r="G7" s="25">
        <v>0</v>
      </c>
      <c r="H7" s="24">
        <v>2</v>
      </c>
      <c r="I7" s="24">
        <v>1</v>
      </c>
      <c r="J7" s="24">
        <v>6</v>
      </c>
    </row>
    <row r="8" spans="1:10" ht="15.75" thickBot="1" x14ac:dyDescent="0.3">
      <c r="A8" s="26" t="s">
        <v>49</v>
      </c>
      <c r="B8" s="27">
        <v>0</v>
      </c>
      <c r="C8" s="27">
        <v>0</v>
      </c>
      <c r="D8" s="27">
        <v>0</v>
      </c>
      <c r="E8" s="27">
        <v>0</v>
      </c>
      <c r="F8" s="27">
        <v>0</v>
      </c>
      <c r="G8" s="28">
        <v>0</v>
      </c>
      <c r="H8" s="27">
        <v>0</v>
      </c>
      <c r="I8" s="27">
        <v>0</v>
      </c>
      <c r="J8" s="27">
        <v>0</v>
      </c>
    </row>
    <row r="9" spans="1:10" ht="27" thickTop="1" thickBot="1" x14ac:dyDescent="0.3">
      <c r="A9" s="29" t="s">
        <v>50</v>
      </c>
      <c r="B9" s="30"/>
      <c r="C9" s="31"/>
      <c r="D9" s="32">
        <v>0</v>
      </c>
      <c r="E9" s="32">
        <v>1</v>
      </c>
      <c r="F9" s="32">
        <v>0</v>
      </c>
      <c r="G9" s="33">
        <v>0</v>
      </c>
      <c r="H9" s="32">
        <v>17</v>
      </c>
      <c r="I9" s="32">
        <v>1</v>
      </c>
      <c r="J9" s="32">
        <v>19</v>
      </c>
    </row>
    <row r="10" spans="1:10" ht="27" thickTop="1" thickBot="1" x14ac:dyDescent="0.3">
      <c r="A10" s="34" t="s">
        <v>51</v>
      </c>
      <c r="B10" s="19">
        <v>2</v>
      </c>
      <c r="C10" s="19">
        <v>5</v>
      </c>
      <c r="D10" s="35">
        <v>0</v>
      </c>
      <c r="E10" s="35">
        <v>1</v>
      </c>
      <c r="F10" s="35">
        <v>0</v>
      </c>
      <c r="G10" s="36">
        <v>0</v>
      </c>
      <c r="H10" s="35">
        <v>17</v>
      </c>
      <c r="I10" s="35">
        <v>1</v>
      </c>
      <c r="J10" s="19">
        <v>26</v>
      </c>
    </row>
  </sheetData>
  <mergeCells count="10">
    <mergeCell ref="A1:A3"/>
    <mergeCell ref="B1:G1"/>
    <mergeCell ref="H1:I1"/>
    <mergeCell ref="J1:J3"/>
    <mergeCell ref="B2:B3"/>
    <mergeCell ref="C2:C3"/>
    <mergeCell ref="E2:E3"/>
    <mergeCell ref="F2:F3"/>
    <mergeCell ref="G2:G3"/>
    <mergeCell ref="I2:I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453CFD28369A4BA18F12A0CF230C7D" ma:contentTypeVersion="0" ma:contentTypeDescription="Create a new document." ma:contentTypeScope="" ma:versionID="cc2b0007fbb30c07fe54ff23bb37968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D2F18B-A822-4859-A25D-1D4EDA32E7BF}">
  <ds:schemaRefs>
    <ds:schemaRef ds:uri="http://schemas.microsoft.com/sharepoint/v3/contenttype/forms"/>
  </ds:schemaRefs>
</ds:datastoreItem>
</file>

<file path=customXml/itemProps2.xml><?xml version="1.0" encoding="utf-8"?>
<ds:datastoreItem xmlns:ds="http://schemas.openxmlformats.org/officeDocument/2006/customXml" ds:itemID="{6C65EE4E-423E-4E13-8E0F-E2C2AAC93D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E8FB5595-39AD-40E3-B588-9527DB0416F4}">
  <ds:schemaRefs>
    <ds:schemaRef ds:uri="http://purl.org/dc/elements/1.1/"/>
    <ds:schemaRef ds:uri="http://purl.org/dc/terms/"/>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POA&amp;M Worksheet</vt:lpstr>
      <vt:lpstr>Status-descriptio-Do not Delete</vt:lpstr>
      <vt:lpstr>Sheet1</vt:lpstr>
    </vt:vector>
  </TitlesOfParts>
  <Company>Federal Aviation Administration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REGIS-POAM-Spreadsheet-FY17</dc:title>
  <dc:creator>AIS-300</dc:creator>
  <cp:lastModifiedBy>Jason Schwartz</cp:lastModifiedBy>
  <cp:lastPrinted>2014-10-21T17:54:37Z</cp:lastPrinted>
  <dcterms:created xsi:type="dcterms:W3CDTF">2013-01-30T18:07:23Z</dcterms:created>
  <dcterms:modified xsi:type="dcterms:W3CDTF">2018-01-25T19:12:17Z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0x01010019453CFD28369A4BA18F12A0CF230C7D</vt:lpwstr>
  </property>
</Properties>
</file>