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35" windowWidth="18840" windowHeight="4740"/>
  </bookViews>
  <sheets>
    <sheet name="POA&amp;M Worksheet" sheetId="1" r:id="rId1"/>
    <sheet name="Status-descriptio-Do not Delete" sheetId="4" r:id="rId2"/>
    <sheet name="Sheet1" sheetId="5" state="hidden" r:id="rId3"/>
  </sheets>
  <definedNames>
    <definedName name="_xlnm._FilterDatabase" localSheetId="0" hidden="1">'POA&amp;M Worksheet'!$A$1:$U$34</definedName>
  </definedNames>
  <calcPr calcId="145621"/>
</workbook>
</file>

<file path=xl/calcChain.xml><?xml version="1.0" encoding="utf-8"?>
<calcChain xmlns="http://schemas.openxmlformats.org/spreadsheetml/2006/main">
  <c r="E27" i="4" l="1"/>
  <c r="E26" i="4"/>
  <c r="B16" i="4" l="1"/>
  <c r="G20" i="4" l="1"/>
  <c r="G18" i="4"/>
  <c r="G17" i="4"/>
  <c r="G16" i="4"/>
  <c r="G19" i="4"/>
  <c r="I20" i="4" l="1"/>
  <c r="I19" i="4"/>
  <c r="I17" i="4"/>
  <c r="I16" i="4"/>
  <c r="I18" i="4"/>
  <c r="H20" i="4"/>
  <c r="H19" i="4"/>
  <c r="H18" i="4"/>
  <c r="H17" i="4"/>
  <c r="H16" i="4"/>
  <c r="D16" i="4"/>
  <c r="F20" i="4"/>
  <c r="F19" i="4"/>
  <c r="F18" i="4"/>
  <c r="F17" i="4"/>
  <c r="F16" i="4"/>
  <c r="E16" i="4"/>
  <c r="E20" i="4"/>
  <c r="E19" i="4"/>
  <c r="E18" i="4"/>
  <c r="E17" i="4"/>
  <c r="D20" i="4"/>
  <c r="D19" i="4"/>
  <c r="D18" i="4"/>
  <c r="D17" i="4"/>
  <c r="C16" i="4"/>
  <c r="C20" i="4"/>
  <c r="C19" i="4"/>
  <c r="C18" i="4"/>
  <c r="C17" i="4"/>
  <c r="B20" i="4"/>
  <c r="B19" i="4"/>
  <c r="B18" i="4"/>
  <c r="B17" i="4"/>
  <c r="B22" i="4" l="1"/>
  <c r="I22" i="4"/>
  <c r="C22" i="4"/>
  <c r="H22" i="4"/>
  <c r="E22" i="4"/>
  <c r="D22" i="4"/>
  <c r="G22" i="4"/>
  <c r="F22" i="4"/>
  <c r="I21" i="4"/>
  <c r="H21" i="4"/>
  <c r="G21" i="4"/>
  <c r="F21" i="4"/>
  <c r="E21" i="4"/>
  <c r="D21" i="4"/>
  <c r="J20" i="4"/>
  <c r="J19" i="4"/>
  <c r="J18" i="4"/>
  <c r="J17" i="4"/>
  <c r="J16" i="4"/>
  <c r="E24" i="4" l="1"/>
  <c r="E25" i="4"/>
  <c r="J22" i="4"/>
  <c r="J21" i="4"/>
</calcChain>
</file>

<file path=xl/sharedStrings.xml><?xml version="1.0" encoding="utf-8"?>
<sst xmlns="http://schemas.openxmlformats.org/spreadsheetml/2006/main" count="484" uniqueCount="231">
  <si>
    <t>Weakness</t>
  </si>
  <si>
    <t>Status</t>
  </si>
  <si>
    <t>#</t>
  </si>
  <si>
    <t>CSAM POA&amp;M ID #</t>
  </si>
  <si>
    <t>Risk Level (VL,L,M,H, VH)</t>
  </si>
  <si>
    <t xml:space="preserve">Recommended Actions (Milestones) or Risk Acceptance Justification </t>
  </si>
  <si>
    <t>Responsible POC(s)</t>
  </si>
  <si>
    <t xml:space="preserve">Scheduled Completion Date </t>
  </si>
  <si>
    <t>Planned Start</t>
  </si>
  <si>
    <t>Planned Finish</t>
  </si>
  <si>
    <t>Actual Start</t>
  </si>
  <si>
    <t>Actual Finish</t>
  </si>
  <si>
    <t xml:space="preserve">Control ID(s) </t>
  </si>
  <si>
    <t>Planned/Pending</t>
  </si>
  <si>
    <t>In Progress</t>
  </si>
  <si>
    <t>POA&amp;M Status</t>
  </si>
  <si>
    <t>Canceled</t>
  </si>
  <si>
    <t>Delayed</t>
  </si>
  <si>
    <t>For existing and new POA&amp;Ms that are not delayed and progress has been started on the remediation</t>
  </si>
  <si>
    <t>For existing POA&amp;Ms that are still open and have gone past the Scheduled Completion Date</t>
  </si>
  <si>
    <t xml:space="preserve">Planned/
Pending </t>
  </si>
  <si>
    <t>Completed</t>
  </si>
  <si>
    <t>Existing Risk Acceptance</t>
  </si>
  <si>
    <t>For new Risk Acceptance items (including previous remediation items being updated to accept the risk)</t>
  </si>
  <si>
    <t>For new or existing POA&amp;Ms where remediation has not started; Scheduled Completion Date cannot be past due</t>
  </si>
  <si>
    <t>For POA&amp;Ms you are canceling or combining - needs strong justification. POA&amp;Ms should be canceled if a common control was incorrectly identified as system responsibility  or if you're consolidating controls into one POA&amp;M.</t>
  </si>
  <si>
    <t>For POA&amp;Ms you are recommending be completed in CSAM - needs strong justification. Closed = implemented, can also be for if the requirement for the control has changed and the system now meets the requirement.</t>
  </si>
  <si>
    <t>Planned/</t>
  </si>
  <si>
    <t>Risk Acceptance</t>
  </si>
  <si>
    <t>For Existing Risk Acceptance Items - might have been closed in CSAM already, tell AIS to re-open the POA&amp;M in CSAm if they have not</t>
  </si>
  <si>
    <t>Cost Justification</t>
  </si>
  <si>
    <t>Risk Level</t>
  </si>
  <si>
    <t>Existing POA&amp;Ms</t>
  </si>
  <si>
    <t>New POA&amp;Ms</t>
  </si>
  <si>
    <t>Total</t>
  </si>
  <si>
    <t>Complete</t>
  </si>
  <si>
    <t>Pending</t>
  </si>
  <si>
    <t>New Risk Acceptance</t>
  </si>
  <si>
    <t>Very High</t>
  </si>
  <si>
    <t>High</t>
  </si>
  <si>
    <t>Moderate</t>
  </si>
  <si>
    <t>Low</t>
  </si>
  <si>
    <t>Very Low</t>
  </si>
  <si>
    <t>Open Total</t>
  </si>
  <si>
    <t>Grand Total</t>
  </si>
  <si>
    <t>IF(AND('POA&amp;M Worksheet'!C3:C23, "")AND(COUNTIF('POA&amp;M Worksheet'!F12:F23, 'Status-descriptio-Do not Delete'!A2))</t>
  </si>
  <si>
    <t>[# of prior risk acceptance items]</t>
  </si>
  <si>
    <t># of POA&amp;Ms currently open and Existing Risk Acceptance Items</t>
  </si>
  <si>
    <t># of new POA&amp;Ms and new Risk Acceptance items</t>
  </si>
  <si>
    <t># of new findings being recommended for risk acceptance items + # of existing POA&amp;M items that are being updated to recommend for risk acceptance]</t>
  </si>
  <si>
    <t>Resources Required</t>
  </si>
  <si>
    <t>Delay Reasons (As defined in CSAM)</t>
  </si>
  <si>
    <t>Contractor delay</t>
  </si>
  <si>
    <t>Procurement delay</t>
  </si>
  <si>
    <t>Personnel shortage</t>
  </si>
  <si>
    <t>Other</t>
  </si>
  <si>
    <t>Not Applicable</t>
  </si>
  <si>
    <t>Delay (Reason)</t>
  </si>
  <si>
    <t>Weakness priority
changed</t>
  </si>
  <si>
    <t>Original completion
time underestimated</t>
  </si>
  <si>
    <t>Funds not
allocated/
Insufficient funding</t>
  </si>
  <si>
    <t>Assigned funds
withdrawn</t>
  </si>
  <si>
    <t>Dependency 
on other task(s)</t>
  </si>
  <si>
    <t>Technology delay/
dependency</t>
  </si>
  <si>
    <t>Policy delay/
dependency</t>
  </si>
  <si>
    <t>Moratorium on
development</t>
  </si>
  <si>
    <t>RA-5,
RA-5(5)</t>
  </si>
  <si>
    <t>H</t>
  </si>
  <si>
    <t>N/A</t>
  </si>
  <si>
    <t>Stephen Rose
(System Owner)
Vulnerability Management Branch</t>
  </si>
  <si>
    <t>TBD</t>
  </si>
  <si>
    <t>SA-22</t>
  </si>
  <si>
    <t>Stephen Rose
(System Owner)</t>
  </si>
  <si>
    <t>AC-1,
AU-1,
IA-1,
MA-1,
MA-4(2)</t>
  </si>
  <si>
    <t>M</t>
  </si>
  <si>
    <t>AC-2,
AC-2(3),
IA-4</t>
  </si>
  <si>
    <t>AC-2(4),
AC-6(9),
AU-2,
AU-3(1),
AU-5,
AU-6,
AU-12,
SI-4(5)</t>
  </si>
  <si>
    <t>AC-8</t>
  </si>
  <si>
    <t>AC-11,
AC-12</t>
  </si>
  <si>
    <t>AR-2</t>
  </si>
  <si>
    <t>Stephen Rose
(System Owner)
Essie Bell
(AIS Privacy POC)
Barbara Stance
(FAA Privacy Office) 
Claire Barrett
(DOT Privacy Office</t>
  </si>
  <si>
    <t>AT-3</t>
  </si>
  <si>
    <t>Stephen Rose
(System Owner)
FAA ISS &amp; Privacy Specialized Training and Awareness 
(AIS-110)</t>
  </si>
  <si>
    <t>AU-4</t>
  </si>
  <si>
    <t>AU-8(1)</t>
  </si>
  <si>
    <t>CM-2,
CM-2(1),
CM-2(3)</t>
  </si>
  <si>
    <t>CM-3(2)</t>
  </si>
  <si>
    <t>CM-6,
CM-7,
CM-7(1)</t>
  </si>
  <si>
    <t>CM-7(4)</t>
  </si>
  <si>
    <t>CM-8,
CM-8(1)</t>
  </si>
  <si>
    <t>CM-8(3),
SI-7,
SI-7(1),
SI-7(7)</t>
  </si>
  <si>
    <t>CP-2,
CP-2(1),
CP-2(3),
CP-2(8)</t>
  </si>
  <si>
    <t>Stephen Rose
(System Owner)
Gary B. Robinson
(Continuity Management Branch)</t>
  </si>
  <si>
    <t>CP-3,
CP-4,
CP-4(1)</t>
  </si>
  <si>
    <t>CP-7,
CP-7(1),
CP-7(2),
CP-7(3)</t>
  </si>
  <si>
    <t>CP-8,
CP-8(1),
CP-8(2)</t>
  </si>
  <si>
    <t>CP-9,
CP-10</t>
  </si>
  <si>
    <t xml:space="preserve">IA-2,
IA-2(1),
IA-2(2),
IA-2(3),
IA-2(8),
IA-2(12)
</t>
  </si>
  <si>
    <t>IA-5,
IA-5(1)</t>
  </si>
  <si>
    <t>IR-2,
IR-3,
IR-3(2)</t>
  </si>
  <si>
    <t>IR-4,
IR-8</t>
  </si>
  <si>
    <t>MA-3,
MA-3(1),
MA-3(2)</t>
  </si>
  <si>
    <t>MA-6</t>
  </si>
  <si>
    <t>MP-5,
MP-5(4),
SC-12,
SC-13</t>
  </si>
  <si>
    <t>MP-7(1)</t>
  </si>
  <si>
    <t>AC-7</t>
  </si>
  <si>
    <t>L</t>
  </si>
  <si>
    <t>SA-2</t>
  </si>
  <si>
    <t>Minimum Organizational Cost</t>
  </si>
  <si>
    <r>
      <t>The Assessment Team determined that the original vulnerability has not been remediated.</t>
    </r>
    <r>
      <rPr>
        <b/>
        <sz val="10"/>
        <color indexed="8"/>
        <rFont val="Arial"/>
        <family val="2"/>
      </rPr>
      <t xml:space="preserve">
Risk: </t>
    </r>
    <r>
      <rPr>
        <sz val="10"/>
        <color indexed="8"/>
        <rFont val="Arial"/>
        <family val="2"/>
      </rPr>
      <t>Without knowing the state of the information system vulnerabilities, the organization cannot successfully mitigate and remediate information system vulnerabilities. Vulnerabilities of the critical and high categories, if left unmitigated, can severely compromise the confidentiality, integrity, and availability of the information system.</t>
    </r>
    <r>
      <rPr>
        <b/>
        <sz val="10"/>
        <color indexed="8"/>
        <rFont val="Arial"/>
        <family val="2"/>
      </rPr>
      <t xml:space="preserve">
The original vulnerability is below:</t>
    </r>
    <r>
      <rPr>
        <sz val="10"/>
        <color indexed="8"/>
        <rFont val="Arial"/>
        <family val="2"/>
      </rPr>
      <t xml:space="preserve">
Monthly privileged vulnerability scans are not run on all information system servers and databases. The Assessment Team received McAfee Vulnerability Manager (MVM) and database scans, however, these scans were missing many servers and databases. In addition, the Assessment Team did not receive United States Government Configuration Baseline (USGCB) scans. The Assessment Team cannot verify the vulnerabilities for those components not scanned. Additionally the servers that were scanned with MVM had a total of the following vulnerabilities: High-108, Medium-101, Low-10. The databases that were scanned with DbProtect have the following number of vulnerabilities: High-34, Medium-176, Low-38.
</t>
    </r>
    <r>
      <rPr>
        <b/>
        <sz val="10"/>
        <color indexed="8"/>
        <rFont val="Arial"/>
        <family val="2"/>
      </rPr>
      <t/>
    </r>
  </si>
  <si>
    <r>
      <t>The Assessment Team determined that the original vulnerability has not been remediated.</t>
    </r>
    <r>
      <rPr>
        <b/>
        <sz val="10"/>
        <color indexed="8"/>
        <rFont val="Arial"/>
        <family val="2"/>
      </rPr>
      <t xml:space="preserve">
Risk: </t>
    </r>
    <r>
      <rPr>
        <sz val="10"/>
        <color indexed="8"/>
        <rFont val="Arial"/>
        <family val="2"/>
      </rPr>
      <t xml:space="preserve"> Without regular monitoring and review of information system accounts, inaccurate permissions and outdated roles may exist. This could result in unauthorized changes and views of the information system, which could lead to a higher risk profile for the information system. Failing to disable accounts that have been inactive for an extended period of time could mean that a user who no longer requires access to the information system still has access. This could lead to unauthorized access to the information system.</t>
    </r>
    <r>
      <rPr>
        <b/>
        <sz val="10"/>
        <color indexed="8"/>
        <rFont val="Arial"/>
        <family val="2"/>
      </rPr>
      <t xml:space="preserve">
The original vulnerability is below:</t>
    </r>
    <r>
      <rPr>
        <sz val="10"/>
        <color indexed="8"/>
        <rFont val="Arial"/>
        <family val="2"/>
      </rPr>
      <t xml:space="preserve">
The organization does not review accounts on the information system components for compliance semiannually. The Assessment Team found accounts, including multiple shared administrator accounts on a given server, that are no longer required and should be removed. Additionally, information system accounts are not automatically disabled after 90 days.
</t>
    </r>
  </si>
  <si>
    <r>
      <t xml:space="preserve">
The Assessment Team determined that the original vulnerability has not been remediated.</t>
    </r>
    <r>
      <rPr>
        <b/>
        <sz val="10"/>
        <rFont val="Arial"/>
        <family val="2"/>
      </rPr>
      <t xml:space="preserve">
Risk: </t>
    </r>
    <r>
      <rPr>
        <sz val="10"/>
        <rFont val="Arial"/>
        <family val="2"/>
      </rPr>
      <t>Without auditing these events the information system owner will be unaware of any unauthorized accounts and activity within the information system. This could result in unauthorized access to and activity on the information system, which increases the risk profile of the information system and could lead to undetected malicious activity. Being unaware of audit processing failures means the system can continue to operate without capturing audit logs. In the event of an incident or suspected incident, the information system will not have the ability to retrieve recent security events leaving the System Owner unable to successfully respond to suspected and actual incidents.</t>
    </r>
    <r>
      <rPr>
        <b/>
        <sz val="10"/>
        <rFont val="Arial"/>
        <family val="2"/>
      </rPr>
      <t xml:space="preserve">
The original vulnerability is below:</t>
    </r>
    <r>
      <rPr>
        <sz val="10"/>
        <rFont val="Arial"/>
        <family val="2"/>
      </rPr>
      <t xml:space="preserve">
The system has the capability to but does not audit the following events on the following platforms.
- Windows servers and clients, UNIX HP-UX, Oracle Linux, Oracle databases, and SAN do not consistently audit account creation, modification, enabling, disabling, and removal actions.
- Windows servers and clients do not audit successful process tracking and system events.
-  UNIX HP-UX, Oracle Linux, Oracle database, and SAN do not audit successful and unsuccessful account logon events, account management events, object access, policy change, privilege functions, and process tracking.
- Windows servers and clients, UNIX HP-UX, Oracle Linux, Oracle databases, and SAN do not audit session, connection, transaction, or activity duration; for client-server transactions, the number of bytes received and bytes sent; additional informational messages to diagnose or identify the event; characteristics that describe or identify the object.
The information system does not alert designated personnel in the event of: an audit processing failure; deletion of audit logs; password changes; changes to the baseline files and processes; or account creation, modification, enabling, disabling, and removal actions. An audit processing failure does not shutdown the information system component. Additionally, SAN audit records are not reviewed monthly.
</t>
    </r>
  </si>
  <si>
    <r>
      <t xml:space="preserve">
The Assessment Team determined that the original vulnerability has not been remediated.</t>
    </r>
    <r>
      <rPr>
        <b/>
        <sz val="10"/>
        <rFont val="Arial"/>
        <family val="2"/>
      </rPr>
      <t xml:space="preserve">
Risk: </t>
    </r>
    <r>
      <rPr>
        <sz val="10"/>
        <rFont val="Arial"/>
        <family val="2"/>
      </rPr>
      <t>The risk of not having a DOT-approved warning banner includes but is not limited to liability for the DOT in the event that malicious activity takes place on the system. Users not presented with the warning banner can claim they were unaware of the laws and restrictions to which they are subject in order to use the information system.</t>
    </r>
    <r>
      <rPr>
        <b/>
        <sz val="10"/>
        <rFont val="Arial"/>
        <family val="2"/>
      </rPr>
      <t xml:space="preserve">
The original vulnerability is below:</t>
    </r>
    <r>
      <rPr>
        <sz val="10"/>
        <rFont val="Arial"/>
        <family val="2"/>
      </rPr>
      <t xml:space="preserve">
The information system does not display the DOT-compendium required warning banner across all platforms and assets.
</t>
    </r>
    <r>
      <rPr>
        <b/>
        <sz val="10"/>
        <rFont val="Arial"/>
        <family val="2"/>
      </rPr>
      <t/>
    </r>
  </si>
  <si>
    <r>
      <rPr>
        <b/>
        <sz val="10"/>
        <rFont val="Arial"/>
        <family val="2"/>
      </rPr>
      <t xml:space="preserve">
</t>
    </r>
    <r>
      <rPr>
        <sz val="10"/>
        <rFont val="Arial"/>
        <family val="2"/>
      </rPr>
      <t>The Assessment Team determined that the original vulnerability has not been remediated.</t>
    </r>
    <r>
      <rPr>
        <b/>
        <sz val="10"/>
        <rFont val="Arial"/>
        <family val="2"/>
      </rPr>
      <t xml:space="preserve">
Risk: </t>
    </r>
    <r>
      <rPr>
        <sz val="10"/>
        <rFont val="Arial"/>
        <family val="2"/>
      </rPr>
      <t>By not preventing access to a system after a pre-defined time period or trigger, an authenticated system component can be left unattended for an extended period of time leaving the system vulnerable to an unauthorized individual gaining logical access to the system component and performing malicious activity.</t>
    </r>
    <r>
      <rPr>
        <b/>
        <sz val="10"/>
        <rFont val="Arial"/>
        <family val="2"/>
      </rPr>
      <t xml:space="preserve">
The original vulnerability is below:</t>
    </r>
    <r>
      <rPr>
        <sz val="10"/>
        <rFont val="Arial"/>
        <family val="2"/>
      </rPr>
      <t xml:space="preserve">
Windows servers and clients do not prevent further access to the system by initiating a session lock after 30 minutes or less of inactivity. UNIX HP-UX and Oracle Linux do not consistently terminate a user session after a certain trigger, such as a period of inactivity.
</t>
    </r>
    <r>
      <rPr>
        <b/>
        <sz val="10"/>
        <rFont val="Arial"/>
        <family val="2"/>
      </rPr>
      <t/>
    </r>
  </si>
  <si>
    <r>
      <t xml:space="preserve">
The Assessment Team determined that the original vulnerability has not been remediated.</t>
    </r>
    <r>
      <rPr>
        <b/>
        <sz val="10"/>
        <color indexed="8"/>
        <rFont val="Arial"/>
        <family val="2"/>
      </rPr>
      <t xml:space="preserve">
Risk:  </t>
    </r>
    <r>
      <rPr>
        <sz val="10"/>
        <color indexed="8"/>
        <rFont val="Arial"/>
        <family val="2"/>
      </rPr>
      <t>Not having an updated PTA in place leaves stakeholders unaware of the extent of PII residing on the system. Therefore, stakeholders will not know the level of security controls required for the system and the system's overall risk posture.</t>
    </r>
    <r>
      <rPr>
        <b/>
        <sz val="10"/>
        <color indexed="8"/>
        <rFont val="Arial"/>
        <family val="2"/>
      </rPr>
      <t xml:space="preserve">
The original vulnerability is below:</t>
    </r>
    <r>
      <rPr>
        <sz val="10"/>
        <color indexed="8"/>
        <rFont val="Arial"/>
        <family val="2"/>
      </rPr>
      <t xml:space="preserve">
A Privacy Threshold Analysis (PTA) has not been completed for the information system. As a result a determination has not been made whether a Privacy Impact Assessment (PIA) is required.
</t>
    </r>
  </si>
  <si>
    <r>
      <t xml:space="preserve">
The Assessment Team determined that the original vulnerability has not been remediated.</t>
    </r>
    <r>
      <rPr>
        <b/>
        <sz val="10"/>
        <rFont val="Arial"/>
        <family val="2"/>
      </rPr>
      <t xml:space="preserve">
Risk:</t>
    </r>
    <r>
      <rPr>
        <sz val="10"/>
        <rFont val="Arial"/>
        <family val="2"/>
      </rPr>
      <t xml:space="preserve"> In the event of an incident or suspected incident, the information system will not have the ability to retrieve recent security events. This would mean that the information system is at risk of not being able to successfully respond to suspected and actual incidents.</t>
    </r>
    <r>
      <rPr>
        <b/>
        <sz val="10"/>
        <rFont val="Arial"/>
        <family val="2"/>
      </rPr>
      <t xml:space="preserve">
The original vulnerability is below:</t>
    </r>
    <r>
      <rPr>
        <sz val="10"/>
        <rFont val="Arial"/>
        <family val="2"/>
      </rPr>
      <t xml:space="preserve">
The information system components do not maintain the ability to log five (5) contiguous days of security events at the highest level of detail supported, without exceeding 90% of the available capacity.
</t>
    </r>
    <r>
      <rPr>
        <b/>
        <sz val="10"/>
        <rFont val="Arial"/>
        <family val="2"/>
      </rPr>
      <t/>
    </r>
  </si>
  <si>
    <r>
      <t xml:space="preserve">
The Assessment Team determined that the original vulnerability has not been remediated.</t>
    </r>
    <r>
      <rPr>
        <b/>
        <sz val="10"/>
        <color theme="1"/>
        <rFont val="Arial"/>
        <family val="2"/>
      </rPr>
      <t xml:space="preserve">
Risk:</t>
    </r>
    <r>
      <rPr>
        <sz val="10"/>
        <color theme="1"/>
        <rFont val="Arial"/>
        <family val="2"/>
      </rPr>
      <t xml:space="preserve"> Not having an information system baseline means that there is no known and authorized state for the information system. In the event of an incident or system restore system stakeholders will know what approved state of the system to rollback to. Furthermore, no one can efficiently track deviations from the known baseline to detect unauthorized or malicious behavior.</t>
    </r>
    <r>
      <rPr>
        <b/>
        <sz val="10"/>
        <color theme="1"/>
        <rFont val="Arial"/>
        <family val="2"/>
      </rPr>
      <t xml:space="preserve">
The original vulnerability is below:</t>
    </r>
    <r>
      <rPr>
        <sz val="10"/>
        <color theme="1"/>
        <rFont val="Arial"/>
        <family val="2"/>
      </rPr>
      <t xml:space="preserve">
The information system does not develop, document, review, update and maintain, under configuration control, a current baseline configuration of the information system, or previous versions for rollback purposes.
</t>
    </r>
  </si>
  <si>
    <r>
      <rPr>
        <b/>
        <sz val="10"/>
        <color theme="1"/>
        <rFont val="Arial"/>
        <family val="2"/>
      </rPr>
      <t xml:space="preserve">
</t>
    </r>
    <r>
      <rPr>
        <sz val="10"/>
        <color theme="1"/>
        <rFont val="Arial"/>
        <family val="2"/>
      </rPr>
      <t xml:space="preserve">
The Assessment Team determined that the original vulnerability has not been remediated.
</t>
    </r>
    <r>
      <rPr>
        <b/>
        <sz val="10"/>
        <color theme="1"/>
        <rFont val="Arial"/>
        <family val="2"/>
      </rPr>
      <t xml:space="preserve">
Risk: </t>
    </r>
    <r>
      <rPr>
        <sz val="10"/>
        <color theme="1"/>
        <rFont val="Arial"/>
        <family val="2"/>
      </rPr>
      <t>Not having a pre-production environment for testing changes prior to implementation in production risks breaking the information system when implementing changes. Changes can also degrade performance and cause undesired results in terms of availability.</t>
    </r>
    <r>
      <rPr>
        <b/>
        <sz val="10"/>
        <color theme="1"/>
        <rFont val="Arial"/>
        <family val="2"/>
      </rPr>
      <t xml:space="preserve">
The original vulnerability is below:</t>
    </r>
    <r>
      <rPr>
        <sz val="10"/>
        <color theme="1"/>
        <rFont val="Arial"/>
        <family val="2"/>
      </rPr>
      <t xml:space="preserve">
The organization does not have a pre-production environment for all systems hosted at Terremark. Therefore, some changes go directly into production, without first being tested in a pre-production environment, such as server or operating system changes on the CAP application.
Additionally, Terremark pre-production and production environments reside on the same logical subnets and physical devices. Terremark consists of two (2) class C subnets, both housing pre-production and production environments. Terremark uses VMware VMotion to create one cluster for the virtual environment. The cluster includes pre-production and production system components. Virtual servers are dynamically allocated to and de-allocated from VMware ESXi hypervisors depending on system and memory usage. This means that a given ESXi hypervisor can contain pre-production and production servers at the same time.
</t>
    </r>
    <r>
      <rPr>
        <b/>
        <sz val="10"/>
        <color theme="1"/>
        <rFont val="Arial"/>
        <family val="2"/>
      </rPr>
      <t xml:space="preserve">
</t>
    </r>
  </si>
  <si>
    <r>
      <t>The Assessment Team determined that the original vulnerability has not been remediated.</t>
    </r>
    <r>
      <rPr>
        <b/>
        <sz val="10"/>
        <color theme="1"/>
        <rFont val="Arial"/>
        <family val="2"/>
      </rPr>
      <t xml:space="preserve">
Risk: </t>
    </r>
    <r>
      <rPr>
        <sz val="10"/>
        <color theme="1"/>
        <rFont val="Arial"/>
        <family val="2"/>
      </rPr>
      <t>Not using standard security checklists to configure information system components risks presenting the system with vulnerabilities based on weak configuration settings. Additionally, insecure or unnecessary ports, protocols, and services could be running on the system, making it susceptible to additional vulnerabilities.</t>
    </r>
    <r>
      <rPr>
        <b/>
        <sz val="10"/>
        <color theme="1"/>
        <rFont val="Arial"/>
        <family val="2"/>
      </rPr>
      <t xml:space="preserve">
The original vulnerability is below:</t>
    </r>
    <r>
      <rPr>
        <sz val="10"/>
        <color theme="1"/>
        <rFont val="Arial"/>
        <family val="2"/>
      </rPr>
      <t xml:space="preserve">
The information system does not establish, document, and implement configuration settings (to include ports, protocols, and services) for information technology products employed within the information system using the list of DOT-OCIO approved security configuration checklists. In addition, deviations from these security checklists are not identified, documented, and approved. Furthermore, the information system does not review quarterly the information system to identify unnecessary and/or nonsecure functions, ports, protocols, and services.
</t>
    </r>
    <r>
      <rPr>
        <b/>
        <sz val="10"/>
        <color theme="1"/>
        <rFont val="Arial"/>
        <family val="2"/>
      </rPr>
      <t/>
    </r>
  </si>
  <si>
    <r>
      <t xml:space="preserve">
The Assessment Team determined that the original vulnerability has not been remediated.</t>
    </r>
    <r>
      <rPr>
        <b/>
        <sz val="10"/>
        <rFont val="Arial"/>
        <family val="2"/>
      </rPr>
      <t xml:space="preserve">
Risk: </t>
    </r>
    <r>
      <rPr>
        <sz val="10"/>
        <rFont val="Arial"/>
        <family val="2"/>
      </rPr>
      <t>Not having an alternate processing site in place means there is no secondary fallback site in the event of a disaster at the primary site. In the time it would take to procure a secondary site or to bring the primary site back up, the information system may be unavailable for an unacceptable time period.</t>
    </r>
    <r>
      <rPr>
        <b/>
        <sz val="10"/>
        <rFont val="Arial"/>
        <family val="2"/>
      </rPr>
      <t xml:space="preserve">
The original vulnerability is below:</t>
    </r>
    <r>
      <rPr>
        <sz val="10"/>
        <rFont val="Arial"/>
        <family val="2"/>
      </rPr>
      <t xml:space="preserve">
The information system does not establish an alternate processing site.
</t>
    </r>
    <r>
      <rPr>
        <b/>
        <sz val="10"/>
        <rFont val="Arial"/>
        <family val="2"/>
      </rPr>
      <t/>
    </r>
  </si>
  <si>
    <r>
      <t xml:space="preserve">
The Assessment Team determined that the original vulnerability has not been remediated.</t>
    </r>
    <r>
      <rPr>
        <b/>
        <sz val="10"/>
        <color theme="1"/>
        <rFont val="Arial"/>
        <family val="2"/>
      </rPr>
      <t xml:space="preserve">
Risk: </t>
    </r>
    <r>
      <rPr>
        <sz val="10"/>
        <color theme="1"/>
        <rFont val="Arial"/>
        <family val="2"/>
      </rPr>
      <t xml:space="preserve">Not using multifactor authentication leaves the information system more susceptible to attacks on user accounts. With multi-factor PIV authentication, the user has to provide two (2) of three (3)  things: something they have, something they are, and something they know. Use of usernames and passwords, only provides one form of authentication, thus increasing the risk of an account being compromised.
</t>
    </r>
    <r>
      <rPr>
        <b/>
        <sz val="10"/>
        <color theme="1"/>
        <rFont val="Arial"/>
        <family val="2"/>
      </rPr>
      <t xml:space="preserve">
The original vulnerability is below:</t>
    </r>
    <r>
      <rPr>
        <sz val="10"/>
        <color theme="1"/>
        <rFont val="Arial"/>
        <family val="2"/>
      </rPr>
      <t xml:space="preserve">
The organization does not implement multifactor PIV authentication for network and local access to the information system components. The SAN component of the information system does not uniquely identify organizational users.
</t>
    </r>
    <r>
      <rPr>
        <b/>
        <sz val="10"/>
        <color theme="1"/>
        <rFont val="Arial"/>
        <family val="2"/>
      </rPr>
      <t/>
    </r>
  </si>
  <si>
    <r>
      <t xml:space="preserve">
The Assessment Team determined that the original vulnerability has not been remediated.
</t>
    </r>
    <r>
      <rPr>
        <b/>
        <sz val="10"/>
        <color theme="1"/>
        <rFont val="Arial"/>
        <family val="2"/>
      </rPr>
      <t xml:space="preserve">
Risk:</t>
    </r>
    <r>
      <rPr>
        <sz val="10"/>
        <color theme="1"/>
        <rFont val="Arial"/>
        <family val="2"/>
      </rPr>
      <t xml:space="preserve"> Without testing and training personnel on the incident response capability, it is unknown whether all responsible parties are aware of their roles during a incident response event. It is also unknown whether incident response steps result in a successful recovery of the information system. This could result in unacceptable downtime for and compromise of the information system.</t>
    </r>
    <r>
      <rPr>
        <b/>
        <sz val="10"/>
        <color theme="1"/>
        <rFont val="Arial"/>
        <family val="2"/>
      </rPr>
      <t xml:space="preserve">
The original vulnerability is below:</t>
    </r>
    <r>
      <rPr>
        <sz val="10"/>
        <color theme="1"/>
        <rFont val="Arial"/>
        <family val="2"/>
      </rPr>
      <t xml:space="preserve">
The organization does not provide incident response training to information system users with assigned roles and responsibilities or test an incident response plan on an annual basis using NIST SP 800-61 and NIST SP 800-84.
</t>
    </r>
  </si>
  <si>
    <r>
      <t xml:space="preserve">
The Assessment Team determined that the original vulnerability has not been remediated.</t>
    </r>
    <r>
      <rPr>
        <b/>
        <sz val="10"/>
        <color theme="1"/>
        <rFont val="Arial"/>
        <family val="2"/>
      </rPr>
      <t xml:space="preserve">
Risk:</t>
    </r>
    <r>
      <rPr>
        <sz val="10"/>
        <color theme="1"/>
        <rFont val="Arial"/>
        <family val="2"/>
      </rPr>
      <t xml:space="preserve"> Not having an incident handling capability or plan means that in the event of an incident, the organization is unaware of their incident handling capabilities, which could lead to improper handling, communication, and detection actions during or preceding an actual or suspected incident. This can have significant impact on the confidentiality, integrity and availability of the information system if an actual or suspected incident were to occur.</t>
    </r>
    <r>
      <rPr>
        <b/>
        <sz val="10"/>
        <color theme="1"/>
        <rFont val="Arial"/>
        <family val="2"/>
      </rPr>
      <t xml:space="preserve">
The original vulnerability is below:</t>
    </r>
    <r>
      <rPr>
        <sz val="10"/>
        <color theme="1"/>
        <rFont val="Arial"/>
        <family val="2"/>
      </rPr>
      <t xml:space="preserve">
The organization has not developed an incident response plan to demonstrate that the information system has an incident response capability, nor has a real life incident taken place in recent years to demonstrate an incident response capability.
</t>
    </r>
    <r>
      <rPr>
        <b/>
        <sz val="10"/>
        <color theme="1"/>
        <rFont val="Arial"/>
        <family val="2"/>
      </rPr>
      <t/>
    </r>
  </si>
  <si>
    <r>
      <t xml:space="preserve">
The Assessment Team determined that the original vulnerability has not been remediated.</t>
    </r>
    <r>
      <rPr>
        <b/>
        <sz val="10"/>
        <color theme="1"/>
        <rFont val="Arial"/>
        <family val="2"/>
      </rPr>
      <t xml:space="preserve">
Risk: </t>
    </r>
    <r>
      <rPr>
        <sz val="10"/>
        <color theme="1"/>
        <rFont val="Arial"/>
        <family val="2"/>
      </rPr>
      <t xml:space="preserve">Maintenance tools are potential vehicles for transporting malicious code, either intentionally or unintentionally, into a facility and subsequently into organizational information systems. By not authorizing and monitoring these tools, the information is at increased risk for unauthorized changes and possible contamination. </t>
    </r>
    <r>
      <rPr>
        <b/>
        <sz val="10"/>
        <color theme="1"/>
        <rFont val="Arial"/>
        <family val="2"/>
      </rPr>
      <t xml:space="preserve">
The original vulnerability is below:</t>
    </r>
    <r>
      <rPr>
        <sz val="10"/>
        <color theme="1"/>
        <rFont val="Arial"/>
        <family val="2"/>
      </rPr>
      <t xml:space="preserve">
The organization does not explicitly approve, control, monitor, inspect, or test maintenance tools for unauthorized modifications or malicious code.
</t>
    </r>
    <r>
      <rPr>
        <b/>
        <sz val="10"/>
        <color theme="1"/>
        <rFont val="Arial"/>
        <family val="2"/>
      </rPr>
      <t/>
    </r>
  </si>
  <si>
    <r>
      <t xml:space="preserve">
The Assessment Team determined that the original vulnerability has not been remediated.</t>
    </r>
    <r>
      <rPr>
        <b/>
        <sz val="10"/>
        <color theme="1"/>
        <rFont val="Arial"/>
        <family val="2"/>
      </rPr>
      <t xml:space="preserve">
Risk: </t>
    </r>
    <r>
      <rPr>
        <sz val="10"/>
        <color theme="1"/>
        <rFont val="Arial"/>
        <family val="2"/>
      </rPr>
      <t xml:space="preserve">Not encrypting backup tapes, and not encrypting them with FIPS 140-2 compliant cryptography, risks an unauthorized user potentially obtaining access to any sensitive data residing on the devices. Not using FIPS 140-2 encryption exposes the information system components to unnecessary vulnerabilities. Algorithms and cryptographic modules that are not FIPS 140-2 compliant have weaker security protocols thus increasing the risk of system compromise and malicious activity.
</t>
    </r>
    <r>
      <rPr>
        <b/>
        <sz val="10"/>
        <color theme="1"/>
        <rFont val="Arial"/>
        <family val="2"/>
      </rPr>
      <t xml:space="preserve">
The original vulnerability is below:</t>
    </r>
    <r>
      <rPr>
        <sz val="10"/>
        <color theme="1"/>
        <rFont val="Arial"/>
        <family val="2"/>
      </rPr>
      <t xml:space="preserve">
The system does not implement cryptographic mechanisms on the MSL 6060 tape library to protect the confidentiality and integrity of tape backups during transport outside of controlled areas. 
</t>
    </r>
    <r>
      <rPr>
        <b/>
        <sz val="10"/>
        <color theme="1"/>
        <rFont val="Arial"/>
        <family val="2"/>
      </rPr>
      <t/>
    </r>
  </si>
  <si>
    <r>
      <rPr>
        <b/>
        <sz val="10"/>
        <color theme="1"/>
        <rFont val="Arial"/>
        <family val="2"/>
      </rPr>
      <t xml:space="preserve">
Risk: </t>
    </r>
    <r>
      <rPr>
        <sz val="10"/>
        <color theme="1"/>
        <rFont val="Arial"/>
        <family val="2"/>
      </rPr>
      <t>If spare parts and support is not obtained within the time frames outlined in the BIA in the ISCP, then the organization runs the risk of the information system being unavailable longer than is acceptable by the system owner and the agency.</t>
    </r>
    <r>
      <rPr>
        <b/>
        <sz val="10"/>
        <color theme="1"/>
        <rFont val="Arial"/>
        <family val="2"/>
      </rPr>
      <t xml:space="preserve">
The original vulnerability is below:</t>
    </r>
    <r>
      <rPr>
        <sz val="10"/>
        <color theme="1"/>
        <rFont val="Arial"/>
        <family val="2"/>
      </rPr>
      <t xml:space="preserve">
HP hardware and HP-UX operating systems do not have vendor support contracts with HP due to funding issues. The organization does not obtain maintenance support and/or spare parts in accordance with the Business Impact Assessment (BIA), as a BIA has not been conducted, and a contingency plan has not been developed.
</t>
    </r>
  </si>
  <si>
    <r>
      <t>The Assessment Team determined that the original vulnerability has not been remediated.</t>
    </r>
    <r>
      <rPr>
        <b/>
        <sz val="10"/>
        <color theme="1"/>
        <rFont val="Arial"/>
        <family val="2"/>
      </rPr>
      <t xml:space="preserve">
Risk: </t>
    </r>
    <r>
      <rPr>
        <sz val="10"/>
        <color theme="1"/>
        <rFont val="Arial"/>
        <family val="2"/>
      </rPr>
      <t xml:space="preserve">Not enforcing a limit of consecutive logon attempts leaves the information system susceptible to attacks such as brute force logins. The SAN can only be accessed from within the FAA network, so the risk of a compromise is less than if the information system component were publicly available.
</t>
    </r>
    <r>
      <rPr>
        <b/>
        <sz val="10"/>
        <color theme="1"/>
        <rFont val="Arial"/>
        <family val="2"/>
      </rPr>
      <t xml:space="preserve">
The original vulnerability is below:</t>
    </r>
    <r>
      <rPr>
        <sz val="10"/>
        <color theme="1"/>
        <rFont val="Arial"/>
        <family val="2"/>
      </rPr>
      <t xml:space="preserve">
The SAN does not enforce a limit of five consecutive invalid logon attempts by a user during a 15 minute period, nor does it automatically lock the account or node for 15 minutes, or until released.
</t>
    </r>
    <r>
      <rPr>
        <b/>
        <sz val="10"/>
        <color theme="1"/>
        <rFont val="Arial"/>
        <family val="2"/>
      </rPr>
      <t/>
    </r>
  </si>
  <si>
    <r>
      <t xml:space="preserve">The Assessment Team recommends continuing with the original recommended actions to close this POA&amp;M. 
This POA&amp;M is Delayed (Technology Delay) due to the System Owner determining which solution is feasible. The System Owner has reached out to the CDM group and is in process of determining the best solution for the Terremark environment. 
</t>
    </r>
    <r>
      <rPr>
        <b/>
        <sz val="10"/>
        <rFont val="Arial"/>
        <family val="2"/>
      </rPr>
      <t xml:space="preserve">
The original recommendation is below:</t>
    </r>
    <r>
      <rPr>
        <sz val="10"/>
        <rFont val="Arial"/>
        <family val="2"/>
      </rPr>
      <t xml:space="preserve">
The Assessment Team recommends that the organization employ integrity verification tools to detect unauthorized and unauthorized changes to software and firmware on the information system components. This can be implemented through solutions like CDM, Tripwire, and ePO's Asset Baseline Monitor. The Assessment Team recommends reaching out to the CDM and McAfee ePO management teams to inquire about leveraging the CDM and McAfee Asset Baseline Monitor tools to satisfy this requirement. Unauthorized software and firmware components should be detected with a maximum five-minute delay and compared to a list of unauthorized software. The Assessment Team recommends performing an integrity check of the information system software, firmware, and information at least annually, incorporating the detection of unauthorized changes into the incident response plan and capability.</t>
    </r>
  </si>
  <si>
    <r>
      <t xml:space="preserve">The Assessment Team recommends continuing with the original recommended actions to close this POA&amp;M. 
This POA&amp;M is Delayed (Other) due to the System Owner working on the procurement of alternate telecommunications services.  </t>
    </r>
    <r>
      <rPr>
        <b/>
        <sz val="10"/>
        <color theme="1"/>
        <rFont val="Arial"/>
        <family val="2"/>
      </rPr>
      <t xml:space="preserve"> 
The original recommendation is below:</t>
    </r>
    <r>
      <rPr>
        <sz val="10"/>
        <color theme="1"/>
        <rFont val="Arial"/>
        <family val="2"/>
      </rPr>
      <t xml:space="preserve">
The Assessment Team recommends procuring alternate telecommunications services from FTI, including necessary agreements (e.g., priority of service) to permit the transfer and resumption of the information system in accordance with recovery time and recovery point objectives when the primary telecommunications capabilities are unavailable.</t>
    </r>
  </si>
  <si>
    <r>
      <t xml:space="preserve">The Assessment Team recommends continuing with the original recommended actions to close this POA&amp;M. 
This POA&amp;M is Delayed (Other) due to the System Owner still working with the My Access team to discuss PIV authentication. </t>
    </r>
    <r>
      <rPr>
        <b/>
        <sz val="10"/>
        <color theme="1"/>
        <rFont val="Arial"/>
        <family val="2"/>
      </rPr>
      <t xml:space="preserve">
The original recommendation is below:</t>
    </r>
    <r>
      <rPr>
        <sz val="10"/>
        <color theme="1"/>
        <rFont val="Arial"/>
        <family val="2"/>
      </rPr>
      <t xml:space="preserve">
The Assessment Team recommends employing PIV authentication on the information system components. Employing PIV authentication requires the following: enabling the smartcard authentication requirement on the servers, installing the appropriate PIV reader software, and installing the appropriate revocation-checking (CRL/OCSP) software. The Assessment Team recommends working with the appropriate FAA personnel to obtain the required software. Additionally, the Assessment Team recommends configuring the SAN with unique accounts for each user of the information system component. The shared administrator account should  be used only in the event of an emergency.</t>
    </r>
  </si>
  <si>
    <r>
      <t xml:space="preserve">The Assessment Team recommends continuing with the original recommended actions to close this POA&amp;M. 
This POA&amp;M is Delayed (Other) due to the System Owner having to work on developing an incident response plan in collaboration with the Terremark facility. 
</t>
    </r>
    <r>
      <rPr>
        <b/>
        <sz val="10"/>
        <color theme="1"/>
        <rFont val="Arial"/>
        <family val="2"/>
      </rPr>
      <t xml:space="preserve">
The original recommendation is below:</t>
    </r>
    <r>
      <rPr>
        <sz val="10"/>
        <color theme="1"/>
        <rFont val="Arial"/>
        <family val="2"/>
      </rPr>
      <t xml:space="preserve">
The Assessment Team recommends developing an incident response plan that includes preparation, detection, analysis, containment, eradication, and recovery. The incident handling plan should supplement and reference the FAA SOC's roles and be coordinated with contingency planning activities. The plan should define roles and responsibilities and the resources and management support needed to effectively maintain the incident response capability. The plan should be reviewed and approved annually by management personnel and distributed to those with incident handling capabilities. The organization should protect the incident response plan from unauthorized disclosure and modification. The organization should incorporate lessons learned from ongoing incident handling activities into an incident response plan. The plan should reference the FAA SOC and the interaction required with them through the incident response process.</t>
    </r>
  </si>
  <si>
    <r>
      <t xml:space="preserve">The Assessment Team recommends continuing with the original recommended actions to close this POA&amp;M. </t>
    </r>
    <r>
      <rPr>
        <b/>
        <sz val="10"/>
        <color theme="1"/>
        <rFont val="Arial"/>
        <family val="2"/>
      </rPr>
      <t xml:space="preserve">
</t>
    </r>
    <r>
      <rPr>
        <sz val="10"/>
        <color theme="1"/>
        <rFont val="Arial"/>
        <family val="2"/>
      </rPr>
      <t xml:space="preserve">
This POA&amp;M is Delayed (Other) due to the System Owner determining with how to proceed in conducting an incident response test in conjunction with the Terremark facility.</t>
    </r>
    <r>
      <rPr>
        <b/>
        <sz val="10"/>
        <color theme="1"/>
        <rFont val="Arial"/>
        <family val="2"/>
      </rPr>
      <t xml:space="preserve">
The original recommendation is below:</t>
    </r>
    <r>
      <rPr>
        <sz val="10"/>
        <color theme="1"/>
        <rFont val="Arial"/>
        <family val="2"/>
      </rPr>
      <t xml:space="preserve">
The Assessment Team recommends performing a test of an incident response capability in FY16, and annually thereafter. The Assessment Team recommends using this test to train personnel with incident response roles on their responsibilities annually, upon on-boarding of new hires, and following major changes. The Assessment Team also recommends documenting the results of the test and making any required updates in the incident response capability documents, to include lessons learned.</t>
    </r>
  </si>
  <si>
    <r>
      <t xml:space="preserve">The Assessment Team recommends canceling this POA&amp;M. Upon review of the Terremark SCD it was determined that this information was provided but not listed correctly in the SCD. </t>
    </r>
    <r>
      <rPr>
        <b/>
        <sz val="10"/>
        <color theme="1"/>
        <rFont val="Arial"/>
        <family val="2"/>
      </rPr>
      <t xml:space="preserve">
The original recommendation is below:</t>
    </r>
    <r>
      <rPr>
        <sz val="10"/>
        <color theme="1"/>
        <rFont val="Arial"/>
        <family val="2"/>
      </rPr>
      <t xml:space="preserve">
The Assessment Team recommends identifying system funding information, to include an OMB exhibit. This information should be added to the System Characterization Document. The investment name and unique investment identifier (UII) have been identified.</t>
    </r>
  </si>
  <si>
    <r>
      <t>The Assessment Team recommends continuing with the original recommended actions to close this POA&amp;M. 
This POA&amp;M is Delayed (Other) due to the System Owner awaiting the CAP System Owner to agree to Terremark establishing a pre-production environment before proceeding with completing this POA&amp;M.</t>
    </r>
    <r>
      <rPr>
        <b/>
        <sz val="10"/>
        <color theme="1"/>
        <rFont val="Arial"/>
        <family val="2"/>
      </rPr>
      <t xml:space="preserve">
The original recommendation is below:</t>
    </r>
    <r>
      <rPr>
        <sz val="10"/>
        <color theme="1"/>
        <rFont val="Arial"/>
        <family val="2"/>
      </rPr>
      <t xml:space="preserve">
The Assessment Team recommends establishing a pre-production environment for all systems hosted at Terremark to allow the organization to test and validate changes to  information systems before implementing the changes on the operational system.
Additionally, the Assessment Team recommends implementing physical and logical separation between the production and pre-production environments, to include the implementation of different hardware and subnets for the pre-production and production environments. The Assessment Team recommends implementing different clusters for the pre-production and production environments that operate on their own unique hardware and on logically separate subnets/vlans.
</t>
    </r>
  </si>
  <si>
    <r>
      <t>The Assessment Team recommends continuing with the original recommended actions to close this POA&amp;M. 
This POA&amp;M is Delayed (Other) due to the System Owner to identify an alternate processing site.</t>
    </r>
    <r>
      <rPr>
        <b/>
        <sz val="10"/>
        <rFont val="Arial"/>
        <family val="2"/>
      </rPr>
      <t xml:space="preserve">
The original recommendation is below:</t>
    </r>
    <r>
      <rPr>
        <sz val="10"/>
        <rFont val="Arial"/>
        <family val="2"/>
      </rPr>
      <t xml:space="preserve">
The Assessment Team recommends establishing an alternate processing site including necessary agreements (e.g., priority of service)  to permit the transfer and resumption of the information system in accordance with recovery time and recovery point objectives when the primary processing capabilities are unavailable. The alternate processing site should provide security safeguards equivalent to that of the primary site and be physically separated from the primary processing site to reduce susceptibility to the same threats.</t>
    </r>
  </si>
  <si>
    <r>
      <t>The Assessment Team recommends marking this POA&amp;M as completed The System Owner provided copies of the support contracts for HP hardware and HP-UX operating systems to satisfy this POA&amp;M.</t>
    </r>
    <r>
      <rPr>
        <b/>
        <sz val="10"/>
        <color theme="1"/>
        <rFont val="Arial"/>
        <family val="2"/>
      </rPr>
      <t xml:space="preserve">
The original recommendation is below:</t>
    </r>
    <r>
      <rPr>
        <sz val="10"/>
        <color theme="1"/>
        <rFont val="Arial"/>
        <family val="2"/>
      </rPr>
      <t xml:space="preserve">
The Assessment Team recommends resolving funding issues to obtain vendor support contracts for HP hardware and HP-UX operating systems. Additionally, the Assessment Team recommends, once an ISCP has been developed and a BIA has been conducted, to verify whether current vendor support contracts are in accordance with the recovery objectives outlined in the BIA.</t>
    </r>
  </si>
  <si>
    <r>
      <t xml:space="preserve">The Assessment Team recommends continuing with the original recommended actions to close this POA&amp;M. A current backup schedule and a database export schedule was provided. However, artifacts relating to the actual performance of the backup was not provided. 
</t>
    </r>
    <r>
      <rPr>
        <b/>
        <sz val="10"/>
        <color theme="1"/>
        <rFont val="Arial"/>
        <family val="2"/>
      </rPr>
      <t xml:space="preserve"> 
The original recommendation is below:</t>
    </r>
    <r>
      <rPr>
        <sz val="10"/>
        <color theme="1"/>
        <rFont val="Arial"/>
        <family val="2"/>
      </rPr>
      <t xml:space="preserve">
The Assessment Team recommends performing daily incremental backups of user-level and system-level information and system documentation. Backups can be performed using the Data Protector backup software for all devices except Windows 2012, where this tool is not compatible. The virtual machine snapshot feature should be used to back up the one Windows 2012 machine. A long term solution should be identified to perform backups on non-compatible platforms such as Windows 2012.</t>
    </r>
  </si>
  <si>
    <t>PL-2</t>
  </si>
  <si>
    <r>
      <t xml:space="preserve">The SCD is missing pieces of information in Section 2.9: System Interconnections and Data Flow connection relating to internal interfaces (Table 6) and external interconnections (Table 7) . This information needs to be completed, and  validated. This information was requested but not provided during the assessment.
</t>
    </r>
    <r>
      <rPr>
        <b/>
        <sz val="10"/>
        <color theme="1"/>
        <rFont val="Arial"/>
        <family val="2"/>
      </rPr>
      <t>Risk:</t>
    </r>
    <r>
      <rPr>
        <sz val="10"/>
        <color theme="1"/>
        <rFont val="Arial"/>
        <family val="2"/>
      </rPr>
      <t xml:space="preserve"> System Owner should carefully consider the risks that may be introduced when information systems are connected to other systems with different security requirements and security controls.</t>
    </r>
  </si>
  <si>
    <t xml:space="preserve">The Assessment Team recommends the System Owner review Section 2.9: System Interconnections and Data Flow in the SCD and provide information relating to internal interfaces (Table 6) and external interconnections (Table 7).  </t>
  </si>
  <si>
    <r>
      <t xml:space="preserve">The Assessment Team recommends continuing with the original recommended actions to close this POA&amp;M. The System Owner did indicate that the Windows Server 2003 devices cannot be decommissioned since they are running due to business reasons of the various application owners. Specifically, Windows 2003 is still running on the CAP web, CAP Citrix, and CAS/FECS/PeopleSoft servers (7 servers total). Lai Lee-Birman (Terremark Team Member) will meet with Tremayne Cobb (CAP business owner) to discuss migrating CAP Citrix server to I&amp;O-supported Citrix platform. S&amp;P and BPS are working on the PeopleSoft aspect of CAS, whether to upgrade, rehost, or sunset.  Current version of PeopleSoft used by CAS will not run on any platform newer than Windows 2003.
This POA&amp;M is Delayed (Other) due to discussions taking place between the Terremark team and the CAP Business Owner regarding upgrading to a newer platform then Windows 2003 
</t>
    </r>
    <r>
      <rPr>
        <b/>
        <sz val="10"/>
        <color theme="1"/>
        <rFont val="Arial"/>
        <family val="2"/>
      </rPr>
      <t xml:space="preserve">
The original recommendation is below:</t>
    </r>
    <r>
      <rPr>
        <sz val="10"/>
        <color theme="1"/>
        <rFont val="Arial"/>
        <family val="2"/>
      </rPr>
      <t xml:space="preserve">
The Assessment Team recommends decommissioning the Windows Server 2003 devices and removing them from the information system and FAA network. The Assessment Team recommends upgrading these servers, for example, to Windows Server 2012, which has a Mainstream Support End Date of 2018, and an Extended Support End Date of 2023.</t>
    </r>
  </si>
  <si>
    <r>
      <t>The Assessment Team determined that the original vulnerability has not been remediated.</t>
    </r>
    <r>
      <rPr>
        <b/>
        <sz val="10"/>
        <color theme="1"/>
        <rFont val="Arial"/>
        <family val="2"/>
      </rPr>
      <t xml:space="preserve">
Risk:</t>
    </r>
    <r>
      <rPr>
        <sz val="10"/>
        <color theme="1"/>
        <rFont val="Arial"/>
        <family val="2"/>
      </rPr>
      <t xml:space="preserve"> The vendor will not remediate any security vulnerabilities identified after the date that support ends, which exposes the system to exploitation of these vulnerabilities.
</t>
    </r>
    <r>
      <rPr>
        <b/>
        <sz val="10"/>
        <color theme="1"/>
        <rFont val="Arial"/>
        <family val="2"/>
      </rPr>
      <t xml:space="preserve">
The original vulnerability is below:</t>
    </r>
    <r>
      <rPr>
        <sz val="10"/>
        <color theme="1"/>
        <rFont val="Arial"/>
        <family val="2"/>
      </rPr>
      <t xml:space="preserve">
Windows 2003 is End of Life (EOL)/End of Support (EOS), and is present on the operational information system.</t>
    </r>
    <r>
      <rPr>
        <b/>
        <sz val="10"/>
        <color theme="1"/>
        <rFont val="Arial"/>
        <family val="2"/>
      </rPr>
      <t/>
    </r>
  </si>
  <si>
    <r>
      <t>The Assessment Team determined that the original vulnerability has not been remediated.</t>
    </r>
    <r>
      <rPr>
        <b/>
        <sz val="10"/>
        <rFont val="Arial"/>
        <family val="2"/>
      </rPr>
      <t xml:space="preserve">
Risk:</t>
    </r>
    <r>
      <rPr>
        <sz val="10"/>
        <rFont val="Arial"/>
        <family val="2"/>
      </rPr>
      <t xml:space="preserve"> Without documented procedures, personnel might be unaware of their assigned role and responsibilities or organizational processes. This could lead to information system misconfigurations and the addition of unnecessary vulnerabilities and risk.</t>
    </r>
    <r>
      <rPr>
        <b/>
        <sz val="10"/>
        <rFont val="Arial"/>
        <family val="2"/>
      </rPr>
      <t xml:space="preserve">
The original vulnerability is below:</t>
    </r>
    <r>
      <rPr>
        <sz val="10"/>
        <rFont val="Arial"/>
        <family val="2"/>
      </rPr>
      <t xml:space="preserve">
The system does not have documented procedures for the following subject areas: Access Control; Audit and Accountability; Identification and Authentication; and Maintenance. The documents are not reviewed and updated every three (3) years or when there is a major change to the system.
</t>
    </r>
    <r>
      <rPr>
        <b/>
        <sz val="10"/>
        <rFont val="Arial"/>
        <family val="2"/>
      </rPr>
      <t/>
    </r>
  </si>
  <si>
    <r>
      <t xml:space="preserve">The Assessment Team recommends continuing with the original recommended actions to close this POA&amp;M. To date the warning banner has been updated on 65 machines. There are still 7 QuickTest Professional (QTP) machines that need the update.
This POA&amp;M is Delayed (Other) due to the System Owner working on applying the recommended actions on some machines. 
</t>
    </r>
    <r>
      <rPr>
        <b/>
        <sz val="10"/>
        <rFont val="Arial"/>
        <family val="2"/>
      </rPr>
      <t>The original recommendation is below:</t>
    </r>
    <r>
      <rPr>
        <sz val="10"/>
        <rFont val="Arial"/>
        <family val="2"/>
      </rPr>
      <t xml:space="preserve">
The Assessment Team recommends configuring the Windows servers and clients, UNIX HP-UX, Oracle Linux, Oracle databases, SAN and all other components with the DOT-approved warning banner. The currently approved warning banner is provided below, however, the latest banner should be verified from the latest version of the DOT Compendium.
"You are accessing a U.S. Government information system, which includes this computer, the computer network on which it is connected, all other computers connected to this network, and all storage media connected to this computer or other computers on this network. This information system is provided for U.S Government use only. Unauthorized or improper use of this information may result in disciplinary action, as well as civil and criminal penalties. By using this information system you consent to the following:
a. You have no reasonable expectation of privacy regarding any communications or data transiting this network, stored on, or traveling to or from this information system;
b. At any time, and for any lawful government purpose, the government may monitor, intercept, search and seize any communication or data transiting this network, stored on, or traveling to or from this information system; and
c. Any communication or data transiting this network, stored on, or traveling to or from this information system may be disclosed or used for any lawful government purpose.
click button: "I AGREE" to consent to these terms of use."</t>
    </r>
  </si>
  <si>
    <t xml:space="preserve">The PTA is in the process of being adjudicated from DOT, therefore Milestones A-C have been completed. The PTA is at Milestone D as described below:
Milestone A: The System Owner should continue to work with the AIS Privacy POC to finalize the PTA. (COMPLETED)
Milestone B:  The AIS Privacy POC should submit the finalized PTA to the FAA Privacy Office. (COMPLETED)
Milestone C:  The FAA Privacy Office should review and submit the PTA to the DOT Privacy Office. (COMPLETED)
Milestone D: The DOT Privacy Office should review and adjudicate the updated PTA to determine whether a Privacy Impact Assessment (PIA) is required.
The POA&amp;M is Delayed (Other) due to the lengthy review, update, and coordination efforts involved in developing a PTA between the System Owner, AIS, FAA Privacy Office, and the DOT Privacy Office. </t>
  </si>
  <si>
    <r>
      <t xml:space="preserve">
The Assessment Team determined that the original vulnerability has not been remediated.
</t>
    </r>
    <r>
      <rPr>
        <b/>
        <sz val="10"/>
        <color indexed="8"/>
        <rFont val="Arial"/>
        <family val="2"/>
      </rPr>
      <t xml:space="preserve">
Risk: </t>
    </r>
    <r>
      <rPr>
        <sz val="10"/>
        <color indexed="8"/>
        <rFont val="Arial"/>
        <family val="2"/>
      </rPr>
      <t>Not comparing internal clocks with primary and alternate sources could result in incorrect system times causing major issues during activities like incident response. If the times are incorrect on system components it will be very difficult to support incident response activities and to provide reliable data and information.</t>
    </r>
    <r>
      <rPr>
        <b/>
        <sz val="10"/>
        <color indexed="8"/>
        <rFont val="Arial"/>
        <family val="2"/>
      </rPr>
      <t xml:space="preserve">
The original vulnerability is below:</t>
    </r>
    <r>
      <rPr>
        <sz val="10"/>
        <color indexed="8"/>
        <rFont val="Arial"/>
        <family val="2"/>
      </rPr>
      <t xml:space="preserve">
Windows servers and clients that are not on the domain, and the Storage Area Network (SAN) do not compare internal clocks with a primary and alternate time source.
</t>
    </r>
  </si>
  <si>
    <r>
      <t xml:space="preserve">
</t>
    </r>
    <r>
      <rPr>
        <b/>
        <sz val="10"/>
        <color theme="1"/>
        <rFont val="Arial"/>
        <family val="2"/>
      </rPr>
      <t xml:space="preserve">
Risk: </t>
    </r>
    <r>
      <rPr>
        <sz val="10"/>
        <color theme="1"/>
        <rFont val="Arial"/>
        <family val="2"/>
      </rPr>
      <t>Without a contingency plan, the information system will not have documented procedures, key personnel, recovery objectives, and roles and responsibilities for contingency efforts. In the event of a contingency there is risk that the information system will not be recovered in a timely and desirable manner.</t>
    </r>
    <r>
      <rPr>
        <b/>
        <sz val="10"/>
        <color theme="1"/>
        <rFont val="Arial"/>
        <family val="2"/>
      </rPr>
      <t xml:space="preserve">
The original vulnerability is below:</t>
    </r>
    <r>
      <rPr>
        <sz val="10"/>
        <color theme="1"/>
        <rFont val="Arial"/>
        <family val="2"/>
      </rPr>
      <t xml:space="preserve">
The organization has not developed, maintained, and distributed to personnel a contingency plan that includes roles and responsibilities, identification of critical system components, and a Business Impact Analysis (BIA).
</t>
    </r>
    <r>
      <rPr>
        <b/>
        <sz val="10"/>
        <color theme="1"/>
        <rFont val="Arial"/>
        <family val="2"/>
      </rPr>
      <t/>
    </r>
  </si>
  <si>
    <r>
      <t xml:space="preserve">The Assessment Team recommends continuing with the original recommended actions to close this POA&amp;M. The updated hardware inventory have been uploaded to site. The software inventory is in the process to be obtained through the Belarc client.
This POA&amp;M is Delayed (Other) due to the System Owner awaiting a copy of the software inventory from Belarc.
</t>
    </r>
    <r>
      <rPr>
        <b/>
        <sz val="10"/>
        <rFont val="Arial"/>
        <family val="2"/>
      </rPr>
      <t>The original recommendation is below:</t>
    </r>
    <r>
      <rPr>
        <sz val="10"/>
        <rFont val="Arial"/>
        <family val="2"/>
      </rPr>
      <t xml:space="preserve">
The Assessment Team recommends updating the hardware inventory to reflect the accurate inventory, and then developing an accurate software inventory from that hardware inventory.</t>
    </r>
  </si>
  <si>
    <r>
      <rPr>
        <b/>
        <sz val="10"/>
        <color theme="1"/>
        <rFont val="Arial"/>
        <family val="2"/>
      </rPr>
      <t xml:space="preserve">
Risk: </t>
    </r>
    <r>
      <rPr>
        <sz val="10"/>
        <color theme="1"/>
        <rFont val="Arial"/>
        <family val="2"/>
      </rPr>
      <t>Without testing and training personnel on the contingency capability, it is unknown if all responsible parties are aware of their roles during a contingency event and if contingency steps are known to result in a successful recovery of the information system. This could result in unacceptable downtime for the information system.</t>
    </r>
    <r>
      <rPr>
        <b/>
        <sz val="10"/>
        <color theme="1"/>
        <rFont val="Arial"/>
        <family val="2"/>
      </rPr>
      <t xml:space="preserve">
The original vulnerability is below:</t>
    </r>
    <r>
      <rPr>
        <sz val="10"/>
        <color theme="1"/>
        <rFont val="Arial"/>
        <family val="2"/>
      </rPr>
      <t xml:space="preserve">
The organization does not provide contingency training to information system users or test a contingency plan on an annual basis using NIST SP 800-34 and NIST SP 800-84.
</t>
    </r>
    <r>
      <rPr>
        <b/>
        <sz val="10"/>
        <color theme="1"/>
        <rFont val="Arial"/>
        <family val="2"/>
      </rPr>
      <t/>
    </r>
  </si>
  <si>
    <r>
      <t xml:space="preserve">The Assessment Team recommends continuing with the original recommended actions to close this POA&amp;M. </t>
    </r>
    <r>
      <rPr>
        <b/>
        <sz val="10"/>
        <color theme="1"/>
        <rFont val="Arial"/>
        <family val="2"/>
      </rPr>
      <t xml:space="preserve">
</t>
    </r>
    <r>
      <rPr>
        <sz val="10"/>
        <color theme="1"/>
        <rFont val="Arial"/>
        <family val="2"/>
      </rPr>
      <t xml:space="preserve">This POA&amp;M is Delayed (Other) due to the System Owner still developing policies that align with Federal guidelines (i.e. NIST) and FAA policies. </t>
    </r>
    <r>
      <rPr>
        <b/>
        <sz val="10"/>
        <color theme="1"/>
        <rFont val="Arial"/>
        <family val="2"/>
      </rPr>
      <t xml:space="preserve">
The original recommendation is below:</t>
    </r>
    <r>
      <rPr>
        <sz val="10"/>
        <color theme="1"/>
        <rFont val="Arial"/>
        <family val="2"/>
      </rPr>
      <t xml:space="preserve">
The Assessment Team recommends developing procedures for: Access Control; Audit and Accountability; Identification and Authentication; and Maintenance. The Assessment Team also recommends updating these procedures every three (3) years or when there is a major change. The procedures for Maintenance should include the handling of non-local maintenance. The procedures should be provided to all personnel with roles in the given subject areas.</t>
    </r>
  </si>
  <si>
    <r>
      <t xml:space="preserve">The Assessment Team recommends continuing with the original recommended actions to close this POA&amp;M. 
This POA&amp;M is Delayed (Original completion time underestimated) due to the additional time it has taken to complete testing of the recommended actions before applying those recommendations in the production environment. 
</t>
    </r>
    <r>
      <rPr>
        <b/>
        <sz val="10"/>
        <rFont val="Arial"/>
        <family val="2"/>
      </rPr>
      <t xml:space="preserve">
The original recommendation is below:</t>
    </r>
    <r>
      <rPr>
        <sz val="10"/>
        <rFont val="Arial"/>
        <family val="2"/>
      </rPr>
      <t xml:space="preserve">
The Assessment Team recommends preventing further access to the Windows servers and clients by initiating a session lock after 30 minutes or less of inactivity. This configuration setting can be configured in the following local security policy section:
- User Configuration\Administrative Templates\Control Panel\Personalization\Password protect the screen saver
- User Configuration\Administrative Templates\Control Panel\Display\Screen Saver timeout
The Assessment Team  recommends terminating a user session on the UNIX HP-UX and Oracle Linux servers after a certain trigger, such as an inactivity period.</t>
    </r>
  </si>
  <si>
    <r>
      <t xml:space="preserve">The Assessment Team recommends continuing with the original recommended actions to close this POA&amp;M. 
This POA&amp;M is Delayed (Original completion time underestimated) due to the additional time it has taken to complete testing of the recommended actions before applying those recommendations in the production environment. 
</t>
    </r>
    <r>
      <rPr>
        <b/>
        <sz val="10"/>
        <color theme="1"/>
        <rFont val="Arial"/>
        <family val="2"/>
      </rPr>
      <t xml:space="preserve">
The original recommendation is below:</t>
    </r>
    <r>
      <rPr>
        <sz val="10"/>
        <color theme="1"/>
        <rFont val="Arial"/>
        <family val="2"/>
      </rPr>
      <t xml:space="preserve">
The Assessment Team recommends comparing the internal information system clocks for Windows servers and clients (non-domain) and the SAN at least quarterly with primary and alternate time sources, such as NIST - similar to how the UNIX servers are configured. For example NIST time servers include time.nist.gov and time-a.nist.gov.</t>
    </r>
  </si>
  <si>
    <r>
      <t xml:space="preserve">The Assessment Team recommends continuing with the original recommended actions to close this POA&amp;M. 
This POA&amp;M is Delayed (Original completion time underestimated) due to the additional time it has taken to complete testing of the recommended actions before applying those recommendations in the production environment. 
</t>
    </r>
    <r>
      <rPr>
        <b/>
        <sz val="10"/>
        <color theme="1"/>
        <rFont val="Arial"/>
        <family val="2"/>
      </rPr>
      <t xml:space="preserve">
The original recommendation is below:</t>
    </r>
    <r>
      <rPr>
        <sz val="10"/>
        <color theme="1"/>
        <rFont val="Arial"/>
        <family val="2"/>
      </rPr>
      <t xml:space="preserve">
The Assessment Team recommends developing, documenting, and maintaining, under configuration control, a current baseline configuration of the information system. The baseline should include such information as configuration settings, patch level and operating system, and application software version numbers. The baseline configuration should be reviewed and updated: 
- Annually, when required due to a significant system change; and 
- As an integral part of information system component installations and upgrades. 
Previous versions of the baseline should be retained to support rollback. The Assessment Team recommends using DOT OCIO-approved secure configuration baselines to develop these baselines. These approved security baselines are location at the following location: http://our.dot.gov/team/cyber/baselines/SitePages/Home.aspx.</t>
    </r>
  </si>
  <si>
    <r>
      <t xml:space="preserve">The Assessment Team recommends continuing with the original recommended actions to close this POA&amp;M.  Not all of the action items listed have been completed. 
This POA&amp;M is Delayed (Original completion time underestimated) due to the additional time it has taken to complete testing of the recommended actions before applying those recommendations in the production environment. 
</t>
    </r>
    <r>
      <rPr>
        <b/>
        <sz val="10"/>
        <color theme="1"/>
        <rFont val="Arial"/>
        <family val="2"/>
      </rPr>
      <t xml:space="preserve">
The original recommendation is below:</t>
    </r>
    <r>
      <rPr>
        <sz val="10"/>
        <color theme="1"/>
        <rFont val="Arial"/>
        <family val="2"/>
      </rPr>
      <t xml:space="preserve">
The Assessment Team recommends making the following changes:
Windows Servers and Clients:
- Change the 90-day maximum password duration to 60 days.
- Change the eight (8) character password length to twelve characters.
UNIX HP-UX:
- Change the 90-day maximum password duration to 60 days.
- Change the eight- (8) character password length to twelve characters.
- Change the ten generations of password reuse to 24.
SAN and Oracle Linux:
- Enforce twelve-character passwords and a combination of all four (4) of the following: one (1) uppercase character, one (1) lowercase character, one (1) numeric character, and one (1) special character.
- Configure the maximum password lifetime to 60 days.
- Configure the password reuse to 24 generations.
Oracle Database:
- Change the 90-day maximum password duration to 60 days.
- Change password reuse to 24 generations.</t>
    </r>
  </si>
  <si>
    <r>
      <t xml:space="preserve">The Assessment Team recommends continuing with the original recommended actions to close this POA&amp;M. The System Owner has followed up with Netapp with a ticket to confirm the feasibility of restricting accounts on the SAN as recommended.
This POA&amp;M is Delayed (Original completion time underestimated) due to the additional time it has taken to complete testing of the recommended actions before applying those recommendations in the production environment. 
</t>
    </r>
    <r>
      <rPr>
        <b/>
        <sz val="10"/>
        <color theme="1"/>
        <rFont val="Arial"/>
        <family val="2"/>
      </rPr>
      <t xml:space="preserve">
The original recommendation is below:</t>
    </r>
    <r>
      <rPr>
        <sz val="10"/>
        <color theme="1"/>
        <rFont val="Arial"/>
        <family val="2"/>
      </rPr>
      <t xml:space="preserve">
The Assessment Team recommends configuring the SAN to enforce a limit of five (5) consecutive invalid logon attempts by a user during a 15 minute period, and automatically locking the account or node for 15 minutes, or until released by an administrator.</t>
    </r>
  </si>
  <si>
    <r>
      <rPr>
        <b/>
        <sz val="10"/>
        <color theme="1"/>
        <rFont val="Arial"/>
        <family val="2"/>
      </rPr>
      <t>The original vulnerability is below:</t>
    </r>
    <r>
      <rPr>
        <sz val="10"/>
        <color theme="1"/>
        <rFont val="Arial"/>
        <family val="2"/>
      </rPr>
      <t xml:space="preserve">
The organization has not identified complete system funding information, to include an OMB Exhibit.
</t>
    </r>
    <r>
      <rPr>
        <b/>
        <sz val="10"/>
        <color theme="1"/>
        <rFont val="Arial"/>
        <family val="2"/>
      </rPr>
      <t xml:space="preserve">Risk: </t>
    </r>
    <r>
      <rPr>
        <sz val="10"/>
        <color theme="1"/>
        <rFont val="Arial"/>
        <family val="2"/>
      </rPr>
      <t xml:space="preserve">Without complete funding in place, a system cannot be maintained and upgraded. Therefore, when new vulnerabilities are detected, the System Owner cannot respond in a timely manner to mitigate the risks leaving the system more open to exploitation, and resulting in a loss of availability and a compromise of confidentiality. 
</t>
    </r>
    <r>
      <rPr>
        <b/>
        <sz val="10"/>
        <color theme="1"/>
        <rFont val="Arial"/>
        <family val="2"/>
      </rPr>
      <t/>
    </r>
  </si>
  <si>
    <r>
      <rPr>
        <b/>
        <sz val="10"/>
        <color indexed="8"/>
        <rFont val="Arial"/>
        <family val="2"/>
      </rPr>
      <t>The original vulnerability is below:</t>
    </r>
    <r>
      <rPr>
        <sz val="10"/>
        <color indexed="8"/>
        <rFont val="Arial"/>
        <family val="2"/>
      </rPr>
      <t xml:space="preserve">
The organization has not identified Key Information System Security (ISS) Personnel and provided them to AIS-110, Policy, Training &amp; Customer Liaison Branch, for inclusion in role based training efforts.
</t>
    </r>
    <r>
      <rPr>
        <b/>
        <sz val="10"/>
        <color indexed="8"/>
        <rFont val="Arial"/>
        <family val="2"/>
      </rPr>
      <t xml:space="preserve">Risk: </t>
    </r>
    <r>
      <rPr>
        <sz val="10"/>
        <color indexed="8"/>
        <rFont val="Arial"/>
        <family val="2"/>
      </rPr>
      <t>Without role-based training, personnel will not be fully aware of their security roles and responsibilities, which could lead to improper actions by personnel during critical functions such as incident response, configuration management, software development, contingency activities, and many other activities. This could result in misconfigurations and otherwise preventable unavailability of the information system.</t>
    </r>
    <r>
      <rPr>
        <b/>
        <sz val="10"/>
        <color indexed="8"/>
        <rFont val="Arial"/>
        <family val="2"/>
      </rPr>
      <t/>
    </r>
  </si>
  <si>
    <r>
      <t xml:space="preserve">The Assessment Team recommends closing this POA&amp;M as Completed in CSAM. The  System Owner has provided the FAA ISS &amp; Privacy Specialized Training and Awareness Lead (AIS-110) a list of the personnel with assigned security roles and responsibilities for their system. A confirmation email was received from AIS-110 on 11/8/2016 indicating that this was completed. </t>
    </r>
    <r>
      <rPr>
        <b/>
        <sz val="10"/>
        <color indexed="8"/>
        <rFont val="Arial"/>
        <family val="2"/>
      </rPr>
      <t xml:space="preserve">
The original recommendation is below:</t>
    </r>
    <r>
      <rPr>
        <sz val="10"/>
        <color indexed="8"/>
        <rFont val="Arial"/>
        <family val="2"/>
      </rPr>
      <t xml:space="preserve">
The Assessment Team recommends that the system owner identify Key ISS Personnel and provide their names to AIS-110, Policy, Training &amp; Customer Liaison Branch, for inclusion in role-based training efforts. Contact the following email address to provide the Key ISS personnel: 9-AWA-AIT-AIS-GOVERNANCE-TRAINING@faa.gov.
The Assessment Team recommends identifying and providing the following personnel:
- Stephen R.
- Surya K.
- Navin S.
- Harsha A.
- Ron B.
- Deb M.
- Michael L.
- Shahrzad N.
These are example roles that are included as Key ISS Personnel:
1. Authorizing Official (AO)
2. Authorizing Official’s Designated Representative (AODR)
3. Information System Security Officer (ISSO)
4. System Owner (SO)
5. Information Owner/Steward (IO)
6. System Administrator
7. Network Administrator
8. Database Administrator
9. Information Security Architect
10. Information System Security Engineer
11. Programmer/Developer
12. Incident Handler
13. Help Desk Personnel</t>
    </r>
  </si>
  <si>
    <r>
      <t xml:space="preserve">The Assessment Team recommends continuing with the original recommended actions to close this POA&amp;M. 
This POA&amp;M is Delayed (Dependency on other task(s)) due to the Terremark team completing the recommended actions according to a task dependent schedule across each platform.
</t>
    </r>
    <r>
      <rPr>
        <b/>
        <sz val="10"/>
        <rFont val="Arial"/>
        <family val="2"/>
      </rPr>
      <t>The original recommendation is below:</t>
    </r>
    <r>
      <rPr>
        <sz val="10"/>
        <rFont val="Arial"/>
        <family val="2"/>
      </rPr>
      <t xml:space="preserve">
The Assessment Team recommends implementing the ability to log five (5) contiguous days of security events at the highest level of detail supported, without exceeding 90% of the available capacity. This should be implemented on all available platforms, including Windows servers and clients, UNIX and Linux servers, Oracle databases and the SAN. On the Windows servers and clients, this configuration setting can be found in the following location:
- Computer Configuration -&gt; Administrative Templates -&gt; Windows Components -&gt; Event Log Service -&gt; Security -&gt; "Maximum Log Size (KB)" to "Enabled" with a "Maximum Log Size (KB)"</t>
    </r>
  </si>
  <si>
    <r>
      <t xml:space="preserve">The Assessment Team recommends continuing with the original recommended actions to close this POA&amp;M. 
This POA&amp;M is Delayed (Original completion time underestimated) due to the additional time it has taken to complete testing of the recommended actions before applying those recommendations in the production environment. 
</t>
    </r>
    <r>
      <rPr>
        <b/>
        <sz val="10"/>
        <color theme="1"/>
        <rFont val="Arial"/>
        <family val="2"/>
      </rPr>
      <t xml:space="preserve">
The original recommendation is below:</t>
    </r>
    <r>
      <rPr>
        <sz val="10"/>
        <color theme="1"/>
        <rFont val="Arial"/>
        <family val="2"/>
      </rPr>
      <t xml:space="preserve">
The Assessment Team recommends that the information system establish, document, and implement configuration settings (to include ports, protocols, and services) for information technology products employed within the information system using the list of DOT OCIO-approved security configuration checklists including USGCB Windows 7, USGCB IE7/8, CIS Windows Servers, CIS Oracle Databases, and Apache. The link to the OCIO approved baselines as of the time of this assessment is: http://our.dot.gov/team/cyber/baselines/SitePages/Home.aspx. 
The Assessment Team recommends running the CIS-CAT scanning tool to verify the configuration of the above DOT OCIO security baselines. This includes reading the CIS-CAT administrator guide and importing the above benchmarks from the appropriate sources (e.g., https://web.nvd.nist.gov/view/ncp/repository). Furthermore, the Assessment Team recommends that the organization identify, document, approve, and monitor any deviations from the established configuration settings. The Assessment Team recommends that the information system perform quarterly reviews of the information system to identify unnecessary and/or nonsecure functions, ports, protocols, and services.</t>
    </r>
  </si>
  <si>
    <r>
      <t xml:space="preserve">The Assessment Team recommends the recommended actions for this POA&amp;M be modified for clarity purposes. The Assessment Team recommends the System Owner develop a list of authorized software programs to run on the system and review the list annually. The Assessment Team recommends reviewing and comparing the list of authorized software to the actual software installed on the systems and removing unauthorized software. 
This POA&amp;M is Delayed (Other) due to the System Owner requesting additional clarification on the previous recommended actions. 
</t>
    </r>
    <r>
      <rPr>
        <b/>
        <sz val="10"/>
        <rFont val="Arial"/>
        <family val="2"/>
      </rPr>
      <t xml:space="preserve">
The original recommendation is below:</t>
    </r>
    <r>
      <rPr>
        <sz val="10"/>
        <rFont val="Arial"/>
        <family val="2"/>
      </rPr>
      <t xml:space="preserve">
The Assessment Team recommends identifying a list of software programs not authorized to run on the system and reviewing this list annually. The Assessment Team also recommends reviewing and comparing the list of unauthorized software to the actual software installed on the systems to ensure the list is accurate and up to date.</t>
    </r>
  </si>
  <si>
    <r>
      <t>The Assessment Team determined that the original vulnerability has not been remediated.</t>
    </r>
    <r>
      <rPr>
        <b/>
        <sz val="10"/>
        <color theme="1"/>
        <rFont val="Arial"/>
        <family val="2"/>
      </rPr>
      <t xml:space="preserve">
Risk:  </t>
    </r>
    <r>
      <rPr>
        <sz val="10"/>
        <color theme="1"/>
        <rFont val="Arial"/>
        <family val="2"/>
      </rPr>
      <t>Not defining unauthorized programs can result in insecure and unnecessary programs being installed on the information system. This can lead to additional and unnecessary vulnerabilities being introduced to the information system.</t>
    </r>
    <r>
      <rPr>
        <b/>
        <sz val="10"/>
        <color theme="1"/>
        <rFont val="Arial"/>
        <family val="2"/>
      </rPr>
      <t xml:space="preserve">
The original vulnerability is below:</t>
    </r>
    <r>
      <rPr>
        <sz val="10"/>
        <color theme="1"/>
        <rFont val="Arial"/>
        <family val="2"/>
      </rPr>
      <t xml:space="preserve">
The information system does not identify a list of software programs not authorized to run on the system. Per the DOT Compendium, this list must be defined at the information system level and included in the SSP. A list of programs is not reviewed annually.</t>
    </r>
  </si>
  <si>
    <r>
      <t xml:space="preserve">
The Assessment Team determined that the original vulnerability has not been remediated</t>
    </r>
    <r>
      <rPr>
        <b/>
        <sz val="10"/>
        <color theme="1"/>
        <rFont val="Arial"/>
        <family val="2"/>
      </rPr>
      <t xml:space="preserve">.
Risk: </t>
    </r>
    <r>
      <rPr>
        <sz val="10"/>
        <color theme="1"/>
        <rFont val="Arial"/>
        <family val="2"/>
      </rPr>
      <t>Unauthorized or inadvertent changes can be made to the information system components (e.g., software, firmware) without any notification to or response by authorized personnel. This can potentially result in malicious activity going undetected by the information system. Unauthorized software can be installed on the information system without detection. Unauthorized software can introduce undesired vulnerabilities to the information system that the organization is not prepared to mitigate or remediate,  significantly increasing the risk profile of the information system.</t>
    </r>
    <r>
      <rPr>
        <b/>
        <sz val="10"/>
        <color theme="1"/>
        <rFont val="Arial"/>
        <family val="2"/>
      </rPr>
      <t xml:space="preserve">
The original vulnerability is below:</t>
    </r>
    <r>
      <rPr>
        <sz val="10"/>
        <color theme="1"/>
        <rFont val="Arial"/>
        <family val="2"/>
      </rPr>
      <t xml:space="preserve">
The organization does not employ integrity verification tools to detect unauthorized changes to software and firmware. Unauthorized software and firmware components are not detected with a maximum five-minute delay. There is no automated or manual mechanism in place to monitor the actual software installed and compare it to a list of unauthorized software.
</t>
    </r>
    <r>
      <rPr>
        <b/>
        <sz val="10"/>
        <color theme="1"/>
        <rFont val="Arial"/>
        <family val="2"/>
      </rPr>
      <t/>
    </r>
  </si>
  <si>
    <r>
      <t xml:space="preserve">
The Assessment Team determined that the original vulnerability has not been remediated.</t>
    </r>
    <r>
      <rPr>
        <b/>
        <sz val="10"/>
        <color theme="1"/>
        <rFont val="Arial"/>
        <family val="2"/>
      </rPr>
      <t xml:space="preserve">
Risk: </t>
    </r>
    <r>
      <rPr>
        <sz val="10"/>
        <color theme="1"/>
        <rFont val="Arial"/>
        <family val="2"/>
      </rPr>
      <t xml:space="preserve"> An accurate hardware and software inventory is critical in managing the information security of the information system. Without knowing all the assets and software in the information system one cannot account for all the vulnerabilities in the information system, and therefore cannot effectively secure those components.</t>
    </r>
    <r>
      <rPr>
        <b/>
        <sz val="10"/>
        <color theme="1"/>
        <rFont val="Arial"/>
        <family val="2"/>
      </rPr>
      <t xml:space="preserve">
The original vulnerability is below:</t>
    </r>
    <r>
      <rPr>
        <sz val="10"/>
        <color theme="1"/>
        <rFont val="Arial"/>
        <family val="2"/>
      </rPr>
      <t xml:space="preserve">
An analysis of the hardware and software inventory reveals inaccuracies in the inventory, such as missing servers and databases.</t>
    </r>
  </si>
  <si>
    <r>
      <t xml:space="preserve">The Assessment Team  recommends completing the original recommended actions. </t>
    </r>
    <r>
      <rPr>
        <b/>
        <sz val="10"/>
        <rFont val="Arial"/>
        <family val="2"/>
      </rPr>
      <t xml:space="preserve">
</t>
    </r>
    <r>
      <rPr>
        <sz val="10"/>
        <rFont val="Arial"/>
        <family val="2"/>
      </rPr>
      <t>This POA&amp;M is Delayed (Other) due to the System Owner is still in process of reviewing and updating the ISCP.</t>
    </r>
    <r>
      <rPr>
        <b/>
        <sz val="10"/>
        <rFont val="Arial"/>
        <family val="2"/>
      </rPr>
      <t xml:space="preserve">
The original recommendation is below:</t>
    </r>
    <r>
      <rPr>
        <sz val="10"/>
        <rFont val="Arial"/>
        <family val="2"/>
      </rPr>
      <t xml:space="preserve">
The Assessment Team recommends:
a. Working with the Continuity branch and organizational elements responsible for related plans to develop a contingency plan that includes the following items:
1. Identifies essential missions and business functions and associated contingency requirements;
2. Provides recovery objectives, restoration priorities, and metrics;
3. Addresses contingency roles, responsibilities, and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6. Is reviewed and approved by designated personnel;
7. Plans for the resumption of essential missions and business functions within timeframe determined in the Business Impact Analysis (BIA) of contingency plan activation;
8. Identifies critical information system assets supporting essential missions and business functions;
9. Provides for the recovery and reconstitution of the information system to a known state after a disruption, compromise, or failure.
b. Coordinating contingency planning activities with incident handling activities;
c. Reviewing the contingency plan for the information system annually;
d. Updating the contingency plan to address changes to the organization, information system, or environment of operation and problems encountered during contingency plan implementation, execution, or testing;
e. Protecting the contingency plan from unauthorized disclosure and modification.</t>
    </r>
  </si>
  <si>
    <r>
      <t>The Assessment Team recommends closing this POA&amp;M as Completed. The Continuity Branch identified a real world event that meets the moderate availability impact ISCP test requirement. The Continuity Branch has updated the ISCP Test Plan and Results document accordingly.</t>
    </r>
    <r>
      <rPr>
        <b/>
        <sz val="10"/>
        <color theme="1"/>
        <rFont val="Arial"/>
        <family val="2"/>
      </rPr>
      <t xml:space="preserve">
The original recommendation is below:</t>
    </r>
    <r>
      <rPr>
        <sz val="10"/>
        <color theme="1"/>
        <rFont val="Arial"/>
        <family val="2"/>
      </rPr>
      <t xml:space="preserve">
The Assessment Team recommends working with the Continuity Management Branch and the information system team to perform a functional test of the ISCP for FY16, and annually thereafter. The Assessment Team recommends using this test to train personnel with contingency roles on their responsibilities annually, when on-boarding new hires, and following major changes. The Assessment Team also recommends documenting the results and lessons learned of the ISCP test in the ISCP Test Plan and Results document.</t>
    </r>
  </si>
  <si>
    <r>
      <t xml:space="preserve">
The Assessment Team determined that the original vulnerability has not been remediated.
</t>
    </r>
    <r>
      <rPr>
        <b/>
        <sz val="10"/>
        <color theme="1"/>
        <rFont val="Arial"/>
        <family val="2"/>
      </rPr>
      <t xml:space="preserve">
Risk: </t>
    </r>
    <r>
      <rPr>
        <sz val="10"/>
        <color theme="1"/>
        <rFont val="Arial"/>
        <family val="2"/>
      </rPr>
      <t>Not having alternate telecommunications services in place means that in the event of contingency activities affecting the primary service, there is no secondary fallback service. In the time it would take to procure a secondary service or to bring the primary service back up, the information system may be unavailable for an unacceptable time period.</t>
    </r>
    <r>
      <rPr>
        <b/>
        <sz val="10"/>
        <color theme="1"/>
        <rFont val="Arial"/>
        <family val="2"/>
      </rPr>
      <t xml:space="preserve">
The original vulnerability is below:</t>
    </r>
    <r>
      <rPr>
        <sz val="10"/>
        <color theme="1"/>
        <rFont val="Arial"/>
        <family val="2"/>
      </rPr>
      <t xml:space="preserve">
The information system does not establish alternate telecommunications services. FTI provides the option to procure alternate telecommunications services in the event the primary capability is unavailable, however, this is not currently employed.</t>
    </r>
  </si>
  <si>
    <r>
      <t xml:space="preserve">
The Assessment Team determined that the original vulnerability has not been remediated.</t>
    </r>
    <r>
      <rPr>
        <b/>
        <sz val="10"/>
        <color theme="1"/>
        <rFont val="Arial"/>
        <family val="2"/>
      </rPr>
      <t xml:space="preserve">
Risk: </t>
    </r>
    <r>
      <rPr>
        <sz val="10"/>
        <color theme="1"/>
        <rFont val="Arial"/>
        <family val="2"/>
      </rPr>
      <t>Not performing daily incremental backups could lead to the loss of data processed between weekly full backups in the event of a system disruption, significantly affecting the availability of the data on the information system. If the information system needs to be restored, the organization will have lost the data up to the previous week's full backup.</t>
    </r>
    <r>
      <rPr>
        <b/>
        <sz val="10"/>
        <color theme="1"/>
        <rFont val="Arial"/>
        <family val="2"/>
      </rPr>
      <t xml:space="preserve">
The original vulnerability is below:</t>
    </r>
    <r>
      <rPr>
        <sz val="10"/>
        <color theme="1"/>
        <rFont val="Arial"/>
        <family val="2"/>
      </rPr>
      <t xml:space="preserve">
The organization does not perform daily incremental backups of information system data. Therefore, the organization does not provide for the recovery and reconstitution of the information system to a known state.
</t>
    </r>
    <r>
      <rPr>
        <b/>
        <sz val="10"/>
        <color theme="1"/>
        <rFont val="Arial"/>
        <family val="2"/>
      </rPr>
      <t/>
    </r>
  </si>
  <si>
    <r>
      <t xml:space="preserve">
The Assessment Team determined that the original vulnerability has not been remediated.</t>
    </r>
    <r>
      <rPr>
        <b/>
        <sz val="10"/>
        <color theme="1"/>
        <rFont val="Arial"/>
        <family val="2"/>
      </rPr>
      <t xml:space="preserve">
Risk: </t>
    </r>
    <r>
      <rPr>
        <sz val="10"/>
        <color theme="1"/>
        <rFont val="Arial"/>
        <family val="2"/>
      </rPr>
      <t xml:space="preserve">Not having strong passwords makes the account susceptible to brute force attacks and compromise. This can allow the system to be accessed by unauthorized individuals and potential adversaries.
</t>
    </r>
    <r>
      <rPr>
        <b/>
        <sz val="10"/>
        <color theme="1"/>
        <rFont val="Arial"/>
        <family val="2"/>
      </rPr>
      <t xml:space="preserve">
The original vulnerability is below:</t>
    </r>
    <r>
      <rPr>
        <sz val="10"/>
        <color theme="1"/>
        <rFont val="Arial"/>
        <family val="2"/>
      </rPr>
      <t xml:space="preserve">
Password complexity requirements are not met on all information system components.</t>
    </r>
  </si>
  <si>
    <r>
      <rPr>
        <b/>
        <sz val="10"/>
        <color theme="1"/>
        <rFont val="Arial"/>
        <family val="2"/>
      </rPr>
      <t>The original vulnerability is below:</t>
    </r>
    <r>
      <rPr>
        <sz val="10"/>
        <color theme="1"/>
        <rFont val="Arial"/>
        <family val="2"/>
      </rPr>
      <t xml:space="preserve">
The organization has used non-Government Furnished Equipment (GFE) portable storage devices on the information system. These devices are not controlled or subject to the controls required by FAA policy (e.g., encryption standards).
</t>
    </r>
    <r>
      <rPr>
        <b/>
        <sz val="10"/>
        <color theme="1"/>
        <rFont val="Arial"/>
        <family val="2"/>
      </rPr>
      <t xml:space="preserve">Risk: </t>
    </r>
    <r>
      <rPr>
        <sz val="10"/>
        <color theme="1"/>
        <rFont val="Arial"/>
        <family val="2"/>
      </rPr>
      <t xml:space="preserve"> The FAA cannot account for and inventory personal portable storage units, and therefore, cannot properly manage them. These devices will probably not have the required encryption and security controls in place. Individuals using personal, non-GFE, portable storage devices on the information system risks exposing and compromising sensitive, and potentially PII, information.
</t>
    </r>
  </si>
  <si>
    <r>
      <t>The Assessment Team recommends canceling this POA&amp;M</t>
    </r>
    <r>
      <rPr>
        <b/>
        <sz val="10"/>
        <color theme="1"/>
        <rFont val="Arial"/>
        <family val="2"/>
      </rPr>
      <t xml:space="preserve">. </t>
    </r>
    <r>
      <rPr>
        <sz val="10"/>
        <color theme="1"/>
        <rFont val="Arial"/>
        <family val="2"/>
      </rPr>
      <t xml:space="preserve">There are no non-GFE portable storage devices in use at Terremark. 
</t>
    </r>
    <r>
      <rPr>
        <b/>
        <sz val="10"/>
        <color theme="1"/>
        <rFont val="Arial"/>
        <family val="2"/>
      </rPr>
      <t xml:space="preserve">
The original recommendation is below:</t>
    </r>
    <r>
      <rPr>
        <sz val="10"/>
        <color theme="1"/>
        <rFont val="Arial"/>
        <family val="2"/>
      </rPr>
      <t xml:space="preserve">
The Assessment Team recommends prohibiting the use of non-GFE devices on the information system or obtaining expressed written approval from the Authorizing Official, Component ISSM, or Component CIO. Per the DOT Compendium, Rules of Behavior, "I will not use personally-owned equipment to access DOT information systems and networks or process DOT information unless I am given expressed written approval from the system Authorizing Official, Component ISSM, or Component CIO."</t>
    </r>
  </si>
  <si>
    <r>
      <t xml:space="preserve">The Assessment Team recommends continuing with the original recommended actions to close this POA&amp;M. 
This POA&amp;M is Delayed (Dependency on other task(s)) due to the Terremark team completing the recommended actions according to a task dependent schedule across each platform.
</t>
    </r>
    <r>
      <rPr>
        <b/>
        <sz val="10"/>
        <rFont val="Arial"/>
        <family val="2"/>
      </rPr>
      <t>The original recommendation is below:</t>
    </r>
    <r>
      <rPr>
        <sz val="10"/>
        <rFont val="Arial"/>
        <family val="2"/>
      </rPr>
      <t xml:space="preserve">
The Assessment Team recommends enabling the following auditing events on the following platforms:
- Windows servers and clients, UNIX HP-UX, Oracle Linux, Oracle databases, SAN:  consistent account creation, modification, enabling, disabling, and removal actions.
- Windows servers and clients: Successful process tracking and system events.
-  UNIX HP-UX, Oracle Linux, Oracle database and SAN: Successful and unsuccessful account logon events, account management events, object access, policy change, privilege functions and process tracking.
- Windows servers and clients, UNIX HP-UX, Oracle Linux, Oracle databases, SAN: Session, connection, transaction, or activity duration; for client-server transactions, the number of bytes received and bytes sent; additional informational messages to diagnose or identify the event; characteristics that describe or identify the object.
The Assessment Team recommends setting up alerts on the information system components or on Oracle Enterprise Manager (OEM) to alert on: an audit processing failure; deletion of audit logs; password changes; changes to the baseline files and processes; and account creation, modification, enabling, disabling, and removal actions. If OEM does not have this capability, the Assessment Team recommends working with the FAA SOC to send the OEM stakeholders the logs, and have them configure the alerts and send them to Terremark personnel. SAN logs should be reviewed at least monthly.</t>
    </r>
  </si>
  <si>
    <r>
      <t xml:space="preserve">The Assessment Team recommends continuing with the original recommended actions to close this POA&amp;M. 
This POA&amp;M is Delayed (Other) due to the System Owner still working on completing the remaining action items for this POA&amp;M. To date only the first action item has been completed. 
</t>
    </r>
    <r>
      <rPr>
        <b/>
        <sz val="10"/>
        <color theme="1"/>
        <rFont val="Arial"/>
        <family val="2"/>
      </rPr>
      <t>The original recommendation is below:</t>
    </r>
    <r>
      <rPr>
        <b/>
        <sz val="10"/>
        <color theme="1"/>
        <rFont val="Arial"/>
        <family val="2"/>
      </rPr>
      <t xml:space="preserve">
</t>
    </r>
    <r>
      <rPr>
        <sz val="10"/>
        <color theme="1"/>
        <rFont val="Arial"/>
        <family val="2"/>
      </rPr>
      <t xml:space="preserve">The Assessment Team recommends semiannually monitoring the use of privileged accounts for compliance by: 
1) Reviewing user account authorizations and ensuring that actual permissions correspond to authorized permissions. (COMPLETED) - Currently, account recertification is currently being performed for PURE and CAS systems.  Recertification forms have been uploaded to working documents folder.
2) Removing and/or updating permissions to the information system and authorizations, as necessary, per the configuration management process. (PENDING)
3) Disabling and removing shared administrator accounts that are not required and legacy accounts, especially those on information system components that have multiple shared administrator accounts (e.g., Windows, SAN, etc.).  (PENDING)
Additionally, the Assessment Team recommends implementing automatic processes to review and disable information system accounts following 90 days of inactivity by configuring scripts to automatically and regularly scan the servers and databases to identify inactive accounts and alert appropriate system administrators. </t>
    </r>
  </si>
  <si>
    <r>
      <t>The Assessment Team recommends continuing with the original recommended actions to close this POA&amp;M. 
This POA&amp;M is Delayed (Other) due to the System Owner developing a process with the Terremark team to explicitly approve, control, monitor, inspect, or test maintenance tools for unauthorized modifications or malicious code.</t>
    </r>
    <r>
      <rPr>
        <b/>
        <sz val="10"/>
        <color theme="1"/>
        <rFont val="Arial"/>
        <family val="2"/>
      </rPr>
      <t xml:space="preserve">
The original recommendation is below:</t>
    </r>
    <r>
      <rPr>
        <sz val="10"/>
        <color theme="1"/>
        <rFont val="Arial"/>
        <family val="2"/>
      </rPr>
      <t xml:space="preserve">
The Assessment Team recommends explicitly authorizing maintenance tools for use prior to introduction on the information system, and documenting the authorization in JIRA. The Assessment Team also recommends visually inspecting the tools for signs of unauthorized modification or malicious content before use on the information system. Where possible, the organization should verify the absence of malicious content by running malicious code protection software on the toolset or request the maintenance provider conduct this service.</t>
    </r>
  </si>
  <si>
    <r>
      <t xml:space="preserve">The Assessment Team recommends continuing with the original recommended actions to close this POA&amp;M.  The MSL6060  in Terremark has 4 “LTO-3” drives and encryption is not supported on these drives. The Terremark System Owner is in the process of replacing all of them with “LTO-4” drives to implement encryption.
This POA&amp;M is Delayed (Dependency on other task(s)) due to the Terre mark team completing the recommended actions according to a schedule indicating, which drives to replace first. 
</t>
    </r>
    <r>
      <rPr>
        <b/>
        <sz val="10"/>
        <color theme="1"/>
        <rFont val="Arial"/>
        <family val="2"/>
      </rPr>
      <t>The original recommendation is below:</t>
    </r>
    <r>
      <rPr>
        <sz val="10"/>
        <color theme="1"/>
        <rFont val="Arial"/>
        <family val="2"/>
      </rPr>
      <t xml:space="preserve">
The Assessment Team recommends employing FIPS 140-2 compliant cryptography to protect the confidentiality and integrity of tape backups during transport outside of controlled areas. The Assessment Team recommends using hardware encryption similar that employed by the MSL 8096 tape library, which is FIPS 140-2 compliant, and is currently in use in the information system.</t>
    </r>
  </si>
  <si>
    <r>
      <t xml:space="preserve">The Assessment Team recommends the System Owner complete these recommended actions to close this POA&amp;M:
1. Work with the Vulnerability Management Branch to run privileged MVM, USGCB, and database scans on all information system components on a monthly basis.  
- Systems are currently having MVM scans conducted monthly and results posted here:
https://ksn2.faa.gov/afn/IT/ADE/400/430/433/FinSysPOAM/Vulnerability%20Scan%20Results/Forms/AllItems.aspx 
- DB Protect scans have only been completed and provided for the following systems: CAP, PURE, CAS and SAPS that yields the following cumulative findings: High: 74, Medium: 341, Low: 70 . Scans were not provided for: AHR, Clarity, QC/QTP/QCAT, ATO SCI, PMS SCI, OVLTP and Tableau. - since the System Owners for these respective applications may not have requested database scans be completed.
2. Review the vulnerability scan reports and immediately take corrective action for legitimate vulnerabilities and ensure they are remediated within DOT/FAA timeframes: high findings within 90 days of identification and all medium findings within 180 days of identification.  
3. Work on applying the missing patches and update insecure configuration settings identified in the vulnerability scan reports.    
4. Test changes in the test/dev. environment to ensure the recommended patches and configuration modifications do not adversely affect the application.  
This POA&amp;M is Delayed (Other) due to the scans having to be coordinated with Terremark and the respective System Owners of each application. Scans are conducted per the System Owners requesting the particular scans for their systems. 
</t>
    </r>
    <r>
      <rPr>
        <b/>
        <sz val="10"/>
        <color indexed="8"/>
        <rFont val="Arial"/>
        <family val="2"/>
      </rPr>
      <t>The original recommendation is below:</t>
    </r>
    <r>
      <rPr>
        <sz val="10"/>
        <color indexed="8"/>
        <rFont val="Arial"/>
        <family val="2"/>
      </rPr>
      <t xml:space="preserve">
The Assessment Team recommends that the System Owner work with the Vulnerability Management Branch to conduct the privileged MVM, USGCB, and database scans on all information system components monthly, as identified in the MVM and database scan request forms. The Assessment Team recommends that the system owner and their team remediate the vulnerabilities discovered in the vulnerability scans in accordance with the timeframes outlined in the DOT Compendium: 90 days for High severity, 180 days for Medium severity and at the discretion of the Authorizing Official for Low severity vulnerabilities where severity is defined by NIST Common Vulnerabilities Scoring System (CVSS) scoring for the Common Vulnerabilities and Exposures (CVE) for each vulnerability.</t>
    </r>
  </si>
  <si>
    <t>Status Comments</t>
  </si>
  <si>
    <t>POA&amp;M is complete</t>
  </si>
  <si>
    <t>POA&amp;M is cancelled</t>
  </si>
  <si>
    <t>All production AHR systems, including ATO SCI, PMS SCI, and OVLTP, have been moved from Terremark.  OST will get copies of the latest scans on Clarity, QC/QTP/QCAT, and Tableau
5/11/2017: Evidence has been uploaded to the FY17 working folder. Please mark as completed if the evidence is sufficient</t>
  </si>
  <si>
    <t>No change in status
5/11/2017: No change in Status
8/2/2017: Efforts have been started to upgrade the servers to Windows 2008 R2 (FECS + PS)</t>
  </si>
  <si>
    <t xml:space="preserve"> OST is looking for historical documents on Terremark infrastructure maintenance
5/17/2017: In progress
8/2/2017: Work in progress to prepare requested documents</t>
  </si>
  <si>
    <t>OST will put together one-page audit maintenace plan
5/11/2017: In progress
8/2/2017: In progress</t>
  </si>
  <si>
    <t>OST will put together one-page plan for managing infrastructure accounts (NetApp, VM etc) - look at quarterly report #17
5/11/2017: Removing and/or updating permissions to the information system and authorizations, as necessary, per the configuration management process. (PENDING)
Please mark this item as "Completed". Evidence for this item has been uploaded
8/2/2017: Item #3 is in progress</t>
  </si>
  <si>
    <t xml:space="preserve">All Windows and Linux systems, with the exception of the Windows 7 QC machines, are displaying the warning banner. OST will look at whether the NetApp SAN interface has the ability to display a warning banner
5/11/2017: Please mark this item as "Completed". Evidence for this change has been uploaded to the FY17 working documents folder in SharePoint
8/2/2017: Recommend marking this item as "Completed". Please see evidences uploaded to SharePoint site
</t>
  </si>
  <si>
    <t>No change in status
5/11/2017: No change in Status
8/2/2017: No change in status</t>
  </si>
  <si>
    <t>Completed
5/11/2017: We have received notification from 9-AWA-AIT-AIS-GOVERNANCE-TRAINING@faa.gov for training exercises
8/2/2017: Please mark this as completed. Personnel have taken the training</t>
  </si>
  <si>
    <t>OST is investigating whether the systems at Terremark can be configured to log 5 contiguous days of security events at the highest level of detail, while not exceeding 90% of storage capacity
5/11/2017: In progress
8/2/2017: In progress</t>
  </si>
  <si>
    <t>FAA authoritative sources for internal time syncrhonization are as follows:
ACYNTP1.faa.gov
ACYNTP2.faa.gov
AMCNTP1.faa.gov
AMCNTP2.faa.gov
OST will check feasibility of syncing Terremark systems to FAA time servers.
5/11/2017: In progress (HP-UX and Linux servers have been configured as directed)
8/2/2017: Windows, HP-UX and Linux machines now talk with local NTP server. Working on configuring the same for SAN</t>
  </si>
  <si>
    <t>More info needed from security team.  I do not have acces to the approved security baselines at http://our.dot.gov/team/cyber/baselines/SitePages/Home.aspx
5/11/2017: See if Windows 2008 and 2012, Linux and HP-UX baselines can be created and uploaded to Subversion
8/2/2017: Working on uploading the Windows 2008 image file on git</t>
  </si>
  <si>
    <t>The decision on where / whether to have a pre-production environment should be a system owner requirement, not a requirement of the infrastructure.
5/11/2017: Discuss with Steve on the next steps for this item
8/2/2017: No updates</t>
  </si>
  <si>
    <t>OST has downloaded the CIS-CAT scanning tool and is still investigating its use in establishing and documenting a configuration baseline.
5/11/2017: In progress
8/2/2017: Review of CIS-CAT tool in progress. The team is currently understanding the capabilities of the tool and we are making progress on this item. Planning on deploying the software on development servers in the next few weeks</t>
  </si>
  <si>
    <t>Steve to check with Michael Davis on availability of CDM tools
5/11/2017: Connect with Steve to get access to the tools mentioned in the recommendations section
8/2/2017: No updates</t>
  </si>
  <si>
    <t>Hardware and software inventories have already been provided to assessment team.
5/11/2017: Updated HW and SW inventory list submitted as part of Quarterly Reports
8/2/2017: Recommend marking this item as "Completed". Please see the updated HW and SW inventory reports on SharePoint</t>
  </si>
  <si>
    <t>Steve to set up meeting with Continuity branch
5/12/2017: AIT to address
8/2/2017: No updates</t>
  </si>
  <si>
    <t>NO alternative processing site will be specified - we are planning to close this data center
5/12/2017: AIT to provide guidance and next steps
8/2/2017: No updates</t>
  </si>
  <si>
    <t>No alternate telecommunications services will be specified - we are planning to close this data center
5/12/2017: AIT to provide guidance and next steps
8/2/2017: No updates</t>
  </si>
  <si>
    <t>OST looking at upgrade of Data Protector product
5/12/2017: In progress
8/2/2017: In progress</t>
  </si>
  <si>
    <t>OST has contacted MyAccess team to check on feasibility of using MyAccess with NetApp product.  OST will contact NetApp as well.
5/12/2017: Waiting on the MyAccess group in charge of PIV enabling data centers for their availability
8/2/2017: No updates</t>
  </si>
  <si>
    <t>No change in status
5/11/2017: Awaiting AIT guidance
8/2/2017: In progress</t>
  </si>
  <si>
    <t>No change in status
5/12/2017: Awaiting AIT guidance
8/2/2017: In progress</t>
  </si>
  <si>
    <t>The current hardware won't support encryption. This equipment won't be replaced due to pending closure of the data center.
5/12/2017: No updates
8/2/2017: No updates</t>
  </si>
  <si>
    <t>OST will look at this SCD
5/12/2017: In progress
8/2/2017: In progress</t>
  </si>
  <si>
    <t>OST has opened ticket with NetApp to see if the SAN can enforce an account lockout for 5 consecutive invalid login attempts within a 15 minute period
5/11/2017: NetApp has provided an update wherein this is not natively possible. 
8/2/2017: No updates. Opening a ticket with Netapp regarding this question</t>
  </si>
  <si>
    <t>Work is underway on configuring all Windows machines with a 30-minute session lock. 
5/11/2017: In progress
8/2/2017: Implemented the changes in dev and test envioronment. Planning next steps to implement in production</t>
  </si>
  <si>
    <t>OST will develop a list of software tools used to manage the Terremark infrastructure.  This may already exist on one of the quarterly software inventory reports produced by OST
5/11/2017: In progress
8/2/2017: We will be uploading the software inventory list in the next few days</t>
  </si>
  <si>
    <t>Windows domain-joined servers are governed by Active Directory requirements. OST looking into whether Linux and non-domain Windows servers can be configured in this manner
5/12/2017: SAN, HP-UX and Linux machines are in progress. Non domain Windows servers have been updated as requested
8/2/2017: Windows, HP-UX and Linux password complexity has been implemented. Currently working on DB and Netapp changes</t>
  </si>
  <si>
    <t xml:space="preserve">OST to provide list of maintenance tools to FAA
5/12/2017: In progress
8/2/2017: In progress
</t>
  </si>
  <si>
    <t>Plan proposed for FECS migration to Windows 2008. Testing on the development environment underway</t>
  </si>
  <si>
    <t>Draft document in place</t>
  </si>
  <si>
    <t>Recommended Artifactory as repository. Need additional information on how to upload the image file at the location</t>
  </si>
  <si>
    <t>BigFix installation complete. Plan on recommending closure of this item?</t>
  </si>
  <si>
    <t>Plan to keep open. Evidence of scan reports, but no evidence that vulnerabilities identified in scan reports have remediated.</t>
  </si>
  <si>
    <t>Plan to keep open. Request risk acceptance during FY18 assessment</t>
  </si>
  <si>
    <t>Concur for closure. Screen shots provided for warning banner for QTP/NetApp systems</t>
  </si>
  <si>
    <t>Concur for closure. Recommended for closure by FY17 AIS-230 assessment team</t>
  </si>
  <si>
    <t>Keep open for now pending FY18 assessment. Requirement for pre-production environment</t>
  </si>
  <si>
    <t>Plan to keep open. Evidence of software inventory listing but no evidence that the list is reviewed to ensure only authorized software is present</t>
  </si>
  <si>
    <t>Concur for closure. Hardware/Software inventory listing provided</t>
  </si>
  <si>
    <t>Concure for closure. Recommended for closure by FY17 AIS-230 assessment team</t>
  </si>
  <si>
    <t>Draft document in place. Harsha reached out to Karl Simpson to see if we get any help regarding audits. Surya has reached out to Lai to see if she can help in this regard</t>
  </si>
  <si>
    <t>Concur for closure. Quarterly access tracking report and CCB review/action form provided.
Shared admin accounts in place and needed. Recommend "Risk Acceptance" if possible</t>
  </si>
  <si>
    <t>In progress</t>
  </si>
  <si>
    <t>AIT</t>
  </si>
  <si>
    <t>In progress. Recommend working on audit POAM before tackling this issue</t>
  </si>
  <si>
    <t>Harsha to see what needs to be done</t>
  </si>
  <si>
    <t>No updates. Planning on installation of the software on dev servers</t>
  </si>
  <si>
    <t>We have reached out to HP POCs to get the Data Protector licenses and support</t>
  </si>
  <si>
    <t>No updates</t>
  </si>
  <si>
    <t>Recommend taking "Risk Acceptance" on NetApp
DB changes in progress</t>
  </si>
  <si>
    <t>Completed. Evidence uploaded to https://ksn2.faa.gov/aio/home/AIS230/Security%20Assessment%20Packages/Forms/AllItems.aspx?RootFolder=%2Faio%2Fhome%2FAIS230%2FSecurity%20Assessment%20Packages%2FTerremark%2FFY17%20Working%20Documents%2FTerremark%20POAM%20evidences%20%2D%20OST%2F08%2D%2030%20minute%20lockout%2FWindows%20%2D%20Domain%20machines&amp;FolderCTID=0x012000ABAD04D45450DF46AB6A3107FA5AA42C&amp;View=%7BD41AA851%2D19BE%2D493F%2DAE0F%2D7584D0F3B8D4%7D&amp;InitialTabId=Ribbon%2EDocument&amp;VisibilityContext=WSSTabPersist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</si>
</sst>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 yyyy"/>
    <numFmt numFmtId="165" formatCode="&quot;$&quot;#,##0.00_);\-&quot;$&quot;#,##0.00_)"/>
    <numFmt numFmtId="166" formatCode="0.00%_);\-0.00%_)"/>
    <numFmt numFmtId="167" formatCode="&quot;$&quot;#,##0"/>
  </numFmts>
  <fonts count="41" x14ac:knownFonts="1">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color indexed="8"/>
      <name val="Arial"/>
      <family val="2"/>
    </font>
    <font>
      <sz val="10"/>
      <color theme="1"/>
      <name val="Times New Roman"/>
      <family val="1"/>
    </font>
    <font>
      <sz val="10"/>
      <color theme="1"/>
      <name val="Arial"/>
      <family val="2"/>
    </font>
    <font>
      <b/>
      <i/>
      <sz val="10"/>
      <color theme="1"/>
      <name val="Arial"/>
      <family val="2"/>
    </font>
    <font>
      <b/>
      <sz val="10"/>
      <color theme="1"/>
      <name val="Arial"/>
      <family val="2"/>
    </font>
    <font>
      <sz val="11"/>
      <color theme="1"/>
      <name val="Calibri"/>
      <family val="2"/>
      <scheme val="minor"/>
    </font>
    <font>
      <b/>
      <sz val="10"/>
      <color rgb="FFFFFFFF"/>
      <name val="Arial"/>
      <family val="2"/>
    </font>
    <font>
      <b/>
      <sz val="10"/>
      <name val="Arial"/>
      <family val="2"/>
    </font>
    <font>
      <sz val="10"/>
      <name val="Verdana"/>
      <family val="2"/>
    </font>
    <font>
      <sz val="1"/>
      <color indexed="8"/>
      <name val="Calibri"/>
      <family val="2"/>
    </font>
    <font>
      <sz val="10"/>
      <color theme="3"/>
      <name val="Calibri"/>
      <family val="2"/>
      <scheme val="minor"/>
    </font>
    <font>
      <sz val="11"/>
      <color theme="1"/>
      <name val="Arial"/>
      <family val="2"/>
    </font>
    <font>
      <sz val="11"/>
      <color theme="0"/>
      <name val="Cambria"/>
      <family val="2"/>
      <scheme val="major"/>
    </font>
    <font>
      <sz val="24"/>
      <color theme="0"/>
      <name val="Cambria"/>
      <family val="2"/>
      <scheme val="major"/>
    </font>
    <font>
      <b/>
      <sz val="10"/>
      <color theme="0"/>
      <name val="Cambria"/>
      <family val="2"/>
      <scheme val="major"/>
    </font>
    <font>
      <b/>
      <sz val="10"/>
      <color rgb="FF000000"/>
      <name val="Times New Roman"/>
      <family val="1"/>
    </font>
    <font>
      <sz val="10"/>
      <color rgb="FF000000"/>
      <name val="Times New Roman"/>
      <family val="1"/>
    </font>
    <font>
      <b/>
      <sz val="9"/>
      <color rgb="FF000000"/>
      <name val="Times New Roman"/>
      <family val="1"/>
    </font>
    <font>
      <b/>
      <sz val="11"/>
      <color theme="1"/>
      <name val="Calibri"/>
      <family val="2"/>
      <scheme val="minor"/>
    </font>
    <font>
      <b/>
      <sz val="10"/>
      <color theme="1"/>
      <name val="Times New Roman"/>
      <family val="1"/>
    </font>
    <font>
      <sz val="12"/>
      <color theme="1"/>
      <name val="Times New Roman"/>
      <family val="1"/>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6487DC"/>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3"/>
        <bgColor indexed="64"/>
      </patternFill>
    </fill>
    <fill>
      <patternFill patternType="solid">
        <fgColor theme="6"/>
        <bgColor indexed="64"/>
      </patternFill>
    </fill>
    <fill>
      <patternFill patternType="solid">
        <fgColor theme="1"/>
        <bgColor indexed="64"/>
      </patternFill>
    </fill>
    <fill>
      <patternFill patternType="solid">
        <fgColor theme="7"/>
        <bgColor indexed="64"/>
      </patternFill>
    </fill>
    <fill>
      <patternFill patternType="solid">
        <fgColor rgb="FFBFBFBF"/>
        <bgColor indexed="64"/>
      </patternFill>
    </fill>
    <fill>
      <patternFill patternType="solid">
        <fgColor rgb="FFD9D9D9"/>
        <bgColor indexed="64"/>
      </patternFill>
    </fill>
    <fill>
      <patternFill patternType="solid">
        <fgColor rgb="FF000000"/>
        <bgColor indexed="64"/>
      </patternFill>
    </fill>
    <fill>
      <patternFill patternType="solid">
        <fgColor theme="0" tint="-0.14999847407452621"/>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double">
        <color indexed="64"/>
      </left>
      <right/>
      <top style="medium">
        <color indexed="64"/>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s>
  <cellStyleXfs count="753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9" fillId="0" borderId="0"/>
    <xf numFmtId="9"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0" fontId="26" fillId="27" borderId="10" applyNumberFormat="0" applyProtection="0">
      <alignment horizontal="center" vertical="center" wrapText="1"/>
    </xf>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7" fillId="36" borderId="0" applyNumberFormat="0" applyBorder="0" applyAlignment="0" applyProtection="0"/>
    <xf numFmtId="0" fontId="17" fillId="2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7" fillId="31" borderId="0" applyNumberFormat="0" applyBorder="0" applyAlignment="0" applyProtection="0"/>
    <xf numFmtId="0" fontId="17"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27" fillId="0" borderId="0" applyNumberFormat="0" applyFill="0" applyBorder="0" applyAlignment="0" applyProtection="0">
      <alignment wrapText="1"/>
    </xf>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1" fillId="41" borderId="1" applyNumberFormat="0" applyAlignment="0" applyProtection="0"/>
    <xf numFmtId="0" fontId="30" fillId="46" borderId="0" applyNumberFormat="0" applyFont="0" applyBorder="0" applyAlignment="0" applyProtection="0">
      <alignment vertical="center"/>
    </xf>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0" fontId="1" fillId="33" borderId="2" applyNumberFormat="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165" fontId="25" fillId="0" borderId="0" applyFont="0" applyFill="0" applyBorder="0" applyProtection="0">
      <alignment horizontal="right" vertical="center"/>
    </xf>
    <xf numFmtId="165" fontId="25" fillId="0" borderId="0" applyFont="0" applyFill="0" applyBorder="0" applyProtection="0">
      <alignment horizontal="right" vertical="center"/>
    </xf>
    <xf numFmtId="44" fontId="19"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38" borderId="1" applyNumberFormat="0" applyAlignment="0" applyProtection="0"/>
    <xf numFmtId="0" fontId="4" fillId="38" borderId="1" applyNumberFormat="0" applyAlignment="0" applyProtection="0"/>
    <xf numFmtId="0" fontId="4" fillId="38" borderId="1" applyNumberFormat="0" applyAlignment="0" applyProtection="0"/>
    <xf numFmtId="0" fontId="4" fillId="38" borderId="1" applyNumberFormat="0" applyAlignment="0" applyProtection="0"/>
    <xf numFmtId="0" fontId="4" fillId="38" borderId="1" applyNumberFormat="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9" fillId="0" borderId="0">
      <alignment wrapText="1"/>
    </xf>
    <xf numFmtId="0" fontId="13" fillId="45"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2" fillId="0" borderId="0"/>
    <xf numFmtId="0" fontId="19" fillId="0" borderId="0"/>
    <xf numFmtId="0" fontId="31" fillId="0" borderId="0"/>
    <xf numFmtId="0" fontId="1" fillId="0" borderId="0"/>
    <xf numFmtId="0" fontId="1" fillId="0" borderId="0"/>
    <xf numFmtId="0" fontId="22" fillId="0" borderId="0"/>
    <xf numFmtId="0" fontId="1" fillId="0" borderId="0"/>
    <xf numFmtId="0" fontId="19" fillId="0" borderId="0"/>
    <xf numFmtId="0" fontId="25" fillId="0" borderId="0"/>
    <xf numFmtId="0" fontId="19" fillId="0" borderId="0"/>
    <xf numFmtId="0" fontId="19" fillId="0" borderId="0"/>
    <xf numFmtId="0" fontId="19" fillId="0" borderId="0"/>
    <xf numFmtId="0" fontId="25" fillId="0" borderId="0"/>
    <xf numFmtId="0" fontId="30" fillId="0" borderId="0">
      <alignment vertical="center"/>
    </xf>
    <xf numFmtId="0" fontId="30" fillId="0" borderId="0">
      <alignment vertical="center"/>
    </xf>
    <xf numFmtId="0" fontId="19" fillId="0" borderId="0"/>
    <xf numFmtId="0" fontId="25" fillId="0" borderId="0"/>
    <xf numFmtId="0" fontId="19"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31" fillId="0" borderId="0"/>
    <xf numFmtId="0" fontId="19"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29" fillId="0" borderId="0"/>
    <xf numFmtId="0" fontId="29" fillId="0" borderId="0"/>
    <xf numFmtId="0" fontId="29" fillId="0" borderId="0"/>
    <xf numFmtId="0" fontId="1"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9" fillId="0" borderId="0"/>
    <xf numFmtId="0" fontId="29" fillId="0" borderId="0"/>
    <xf numFmtId="0" fontId="19" fillId="0" borderId="0"/>
    <xf numFmtId="0" fontId="25" fillId="0" borderId="0"/>
    <xf numFmtId="0" fontId="29" fillId="0" borderId="0"/>
    <xf numFmtId="0" fontId="29" fillId="0" borderId="0"/>
    <xf numFmtId="0" fontId="1" fillId="0" borderId="0"/>
    <xf numFmtId="0" fontId="25" fillId="0" borderId="0"/>
    <xf numFmtId="0" fontId="29" fillId="0" borderId="0"/>
    <xf numFmtId="0" fontId="29"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9" fillId="0" borderId="0"/>
    <xf numFmtId="0" fontId="29" fillId="0" borderId="0"/>
    <xf numFmtId="0" fontId="25" fillId="0" borderId="0"/>
    <xf numFmtId="0" fontId="25" fillId="0" borderId="0"/>
    <xf numFmtId="0" fontId="29" fillId="0" borderId="0"/>
    <xf numFmtId="0" fontId="29" fillId="0" borderId="0"/>
    <xf numFmtId="0" fontId="29" fillId="0" borderId="0"/>
    <xf numFmtId="0" fontId="28"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9" fillId="0" borderId="0"/>
    <xf numFmtId="0" fontId="25" fillId="0" borderId="0"/>
    <xf numFmtId="0" fontId="1"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9" fillId="0" borderId="0"/>
    <xf numFmtId="0" fontId="29" fillId="0" borderId="0"/>
    <xf numFmtId="0" fontId="1" fillId="0" borderId="0"/>
    <xf numFmtId="0" fontId="25"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7" applyNumberFormat="0" applyFont="0" applyAlignment="0" applyProtection="0"/>
    <xf numFmtId="0" fontId="29" fillId="31" borderId="7" applyNumberFormat="0" applyFont="0" applyAlignment="0" applyProtection="0"/>
    <xf numFmtId="0" fontId="1" fillId="23" borderId="7" applyNumberFormat="0" applyFont="0" applyAlignment="0" applyProtection="0"/>
    <xf numFmtId="0" fontId="29" fillId="31" borderId="7" applyNumberFormat="0" applyFont="0" applyAlignment="0" applyProtection="0"/>
    <xf numFmtId="0" fontId="29" fillId="31" borderId="7" applyNumberFormat="0" applyFont="0" applyAlignment="0" applyProtection="0"/>
    <xf numFmtId="0" fontId="1" fillId="23" borderId="7" applyNumberFormat="0" applyFont="0" applyAlignment="0" applyProtection="0"/>
    <xf numFmtId="0" fontId="29" fillId="31" borderId="7" applyNumberFormat="0" applyFont="0" applyAlignment="0" applyProtection="0"/>
    <xf numFmtId="0" fontId="29" fillId="31" borderId="7" applyNumberFormat="0" applyFont="0" applyAlignment="0" applyProtection="0"/>
    <xf numFmtId="0" fontId="1" fillId="23" borderId="7" applyNumberFormat="0" applyFont="0" applyAlignment="0" applyProtection="0"/>
    <xf numFmtId="0" fontId="1" fillId="31" borderId="7" applyNumberFormat="0" applyFont="0" applyAlignment="0" applyProtection="0"/>
    <xf numFmtId="0" fontId="1" fillId="23" borderId="7" applyNumberFormat="0" applyFont="0" applyAlignment="0" applyProtection="0"/>
    <xf numFmtId="0" fontId="1" fillId="31" borderId="7" applyNumberFormat="0" applyFont="0" applyAlignment="0" applyProtection="0"/>
    <xf numFmtId="0" fontId="1" fillId="23" borderId="7" applyNumberFormat="0" applyFont="0" applyAlignment="0" applyProtection="0"/>
    <xf numFmtId="0" fontId="29" fillId="31" borderId="7" applyNumberFormat="0" applyFont="0" applyAlignment="0" applyProtection="0"/>
    <xf numFmtId="0" fontId="29" fillId="31" borderId="7" applyNumberFormat="0" applyFont="0" applyAlignment="0" applyProtection="0"/>
    <xf numFmtId="0" fontId="1" fillId="23" borderId="7" applyNumberFormat="0" applyFont="0" applyAlignment="0" applyProtection="0"/>
    <xf numFmtId="0" fontId="29" fillId="31" borderId="7" applyNumberFormat="0" applyFont="0" applyAlignment="0" applyProtection="0"/>
    <xf numFmtId="0" fontId="29" fillId="41" borderId="8" applyNumberFormat="0" applyAlignment="0" applyProtection="0"/>
    <xf numFmtId="166" fontId="30" fillId="0" borderId="0" applyFont="0" applyFill="0" applyBorder="0" applyAlignment="0" applyProtection="0"/>
    <xf numFmtId="9" fontId="19" fillId="0" borderId="0" applyFont="0" applyFill="0" applyBorder="0" applyAlignment="0" applyProtection="0"/>
    <xf numFmtId="166" fontId="30" fillId="0" borderId="0" applyFont="0" applyFill="0" applyBorder="0" applyAlignment="0" applyProtection="0"/>
    <xf numFmtId="9" fontId="19" fillId="0" borderId="0" applyFont="0" applyFill="0" applyBorder="0" applyAlignment="0" applyProtection="0"/>
    <xf numFmtId="0" fontId="29" fillId="0" borderId="0" applyNumberFormat="0" applyFill="0" applyBorder="0" applyAlignment="0" applyProtection="0"/>
    <xf numFmtId="0" fontId="32" fillId="47" borderId="0" applyNumberFormat="0" applyFill="0" applyBorder="0" applyProtection="0">
      <alignment wrapText="1"/>
    </xf>
    <xf numFmtId="0" fontId="33" fillId="48" borderId="0" applyNumberFormat="0" applyBorder="0" applyAlignment="0" applyProtection="0"/>
    <xf numFmtId="0" fontId="29" fillId="0" borderId="0" applyNumberFormat="0" applyFill="0" applyBorder="0" applyAlignment="0" applyProtection="0"/>
    <xf numFmtId="0" fontId="30" fillId="49" borderId="0" applyNumberFormat="0" applyFont="0" applyBorder="0" applyAlignment="0" applyProtection="0">
      <alignment vertical="center"/>
    </xf>
    <xf numFmtId="0" fontId="1" fillId="0" borderId="14" applyNumberFormat="0" applyFill="0" applyAlignment="0" applyProtection="0"/>
    <xf numFmtId="0" fontId="1" fillId="0" borderId="14" applyNumberFormat="0" applyFill="0" applyAlignment="0" applyProtection="0"/>
    <xf numFmtId="7" fontId="34" fillId="49" borderId="0" applyNumberFormat="0" applyBorder="0" applyProtection="0">
      <alignment horizontal="right" vertical="center" indent="1"/>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9"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9" fontId="19" fillId="0" borderId="0" applyFont="0" applyFill="0" applyBorder="0" applyAlignment="0" applyProtection="0"/>
    <xf numFmtId="0" fontId="19" fillId="0" borderId="0"/>
    <xf numFmtId="0" fontId="1" fillId="23" borderId="40" applyNumberFormat="0" applyFont="0" applyAlignment="0" applyProtection="0"/>
    <xf numFmtId="0" fontId="11" fillId="7" borderId="39" applyNumberFormat="0" applyAlignment="0" applyProtection="0"/>
    <xf numFmtId="0" fontId="4" fillId="20" borderId="39" applyNumberFormat="0" applyAlignment="0" applyProtection="0"/>
  </cellStyleXfs>
  <cellXfs count="128">
    <xf numFmtId="0" fontId="0" fillId="0" borderId="0" xfId="0"/>
    <xf numFmtId="0" fontId="18" fillId="24" borderId="10" xfId="37" applyFont="1" applyFill="1" applyBorder="1" applyAlignment="1">
      <alignment horizontal="center" vertical="center" wrapText="1"/>
    </xf>
    <xf numFmtId="0" fontId="22" fillId="0" borderId="10" xfId="0" applyFont="1" applyBorder="1" applyAlignment="1">
      <alignment vertical="center" wrapText="1"/>
    </xf>
    <xf numFmtId="0" fontId="19" fillId="24" borderId="10" xfId="37" applyFont="1" applyFill="1" applyBorder="1" applyAlignment="1">
      <alignment horizontal="left" vertical="center" wrapText="1"/>
    </xf>
    <xf numFmtId="0" fontId="19" fillId="0" borderId="10" xfId="0" applyFont="1" applyBorder="1" applyAlignment="1">
      <alignment horizontal="center" vertical="center" wrapText="1"/>
    </xf>
    <xf numFmtId="0" fontId="20" fillId="26" borderId="10" xfId="37" applyFont="1" applyFill="1" applyBorder="1" applyAlignment="1">
      <alignment horizontal="center" vertical="center" wrapText="1"/>
    </xf>
    <xf numFmtId="0" fontId="22" fillId="0" borderId="0" xfId="0" applyFont="1" applyAlignment="1">
      <alignment vertical="center"/>
    </xf>
    <xf numFmtId="0" fontId="24" fillId="0" borderId="10" xfId="0" applyFont="1" applyBorder="1" applyAlignment="1">
      <alignment vertical="center"/>
    </xf>
    <xf numFmtId="0" fontId="18" fillId="0" borderId="10" xfId="0" applyFont="1" applyBorder="1" applyAlignment="1">
      <alignment vertical="center" wrapText="1"/>
    </xf>
    <xf numFmtId="0" fontId="22" fillId="0" borderId="10" xfId="0" applyFont="1" applyBorder="1" applyAlignment="1">
      <alignment horizontal="left" vertical="center" wrapText="1"/>
    </xf>
    <xf numFmtId="0" fontId="24" fillId="0" borderId="11" xfId="0" applyFont="1" applyFill="1" applyBorder="1" applyAlignment="1">
      <alignment horizontal="center" vertical="center" wrapText="1"/>
    </xf>
    <xf numFmtId="0" fontId="22"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22" fillId="0" borderId="10" xfId="0" applyFont="1" applyBorder="1" applyAlignment="1">
      <alignment horizontal="center" vertical="center"/>
    </xf>
    <xf numFmtId="0" fontId="22" fillId="0" borderId="0" xfId="0" applyFont="1" applyAlignment="1">
      <alignment vertical="center"/>
    </xf>
    <xf numFmtId="0" fontId="19" fillId="24" borderId="10" xfId="37" applyFont="1" applyFill="1" applyBorder="1" applyAlignment="1">
      <alignment horizontal="center" vertical="center" wrapText="1"/>
    </xf>
    <xf numFmtId="164" fontId="22" fillId="0" borderId="10" xfId="0" applyNumberFormat="1" applyFont="1" applyBorder="1" applyAlignment="1">
      <alignment horizontal="center" vertical="center" wrapText="1"/>
    </xf>
    <xf numFmtId="0" fontId="22" fillId="0" borderId="10" xfId="0" applyFont="1" applyBorder="1" applyAlignment="1">
      <alignment horizontal="center" vertical="center" wrapText="1"/>
    </xf>
    <xf numFmtId="0" fontId="18" fillId="0" borderId="10" xfId="0" applyFont="1" applyFill="1" applyBorder="1" applyAlignment="1">
      <alignment vertical="center" wrapText="1"/>
    </xf>
    <xf numFmtId="0" fontId="19" fillId="0" borderId="10" xfId="37" applyFont="1" applyFill="1" applyBorder="1" applyAlignment="1">
      <alignment horizontal="center" vertical="center" wrapText="1"/>
    </xf>
    <xf numFmtId="6" fontId="18" fillId="0" borderId="10" xfId="37" applyNumberFormat="1" applyFont="1" applyFill="1" applyBorder="1" applyAlignment="1">
      <alignment horizontal="center" vertical="center" wrapText="1"/>
    </xf>
    <xf numFmtId="16" fontId="22" fillId="0" borderId="10" xfId="0" applyNumberFormat="1" applyFont="1" applyFill="1" applyBorder="1" applyAlignment="1">
      <alignment horizontal="center" vertical="center" wrapText="1"/>
    </xf>
    <xf numFmtId="0" fontId="18" fillId="0" borderId="10" xfId="37" applyFont="1" applyFill="1" applyBorder="1" applyAlignment="1">
      <alignment horizontal="center" vertical="center" wrapText="1"/>
    </xf>
    <xf numFmtId="0" fontId="18" fillId="0" borderId="10" xfId="37" applyFont="1" applyFill="1" applyBorder="1" applyAlignment="1" applyProtection="1">
      <alignment horizontal="center" vertical="center" wrapText="1"/>
      <protection locked="0"/>
    </xf>
    <xf numFmtId="164" fontId="22" fillId="0" borderId="10" xfId="0" applyNumberFormat="1" applyFont="1" applyFill="1" applyBorder="1" applyAlignment="1">
      <alignment horizontal="center" vertical="center" wrapText="1"/>
    </xf>
    <xf numFmtId="0" fontId="19" fillId="0" borderId="10" xfId="37" applyFont="1" applyFill="1" applyBorder="1" applyAlignment="1">
      <alignment horizontal="left" vertical="center" wrapText="1"/>
    </xf>
    <xf numFmtId="164" fontId="18" fillId="0" borderId="10" xfId="37" applyNumberFormat="1" applyFont="1" applyFill="1" applyBorder="1" applyAlignment="1">
      <alignment horizontal="center" vertical="center" wrapText="1"/>
    </xf>
    <xf numFmtId="0" fontId="18" fillId="0" borderId="10" xfId="0" applyFont="1" applyBorder="1" applyAlignment="1">
      <alignment horizontal="left" vertical="center" wrapText="1"/>
    </xf>
    <xf numFmtId="0" fontId="19" fillId="0" borderId="10" xfId="0" applyFont="1" applyFill="1" applyBorder="1" applyAlignment="1">
      <alignment vertical="center" wrapText="1"/>
    </xf>
    <xf numFmtId="167" fontId="18" fillId="0" borderId="10" xfId="37" applyNumberFormat="1" applyFont="1" applyFill="1" applyBorder="1" applyAlignment="1">
      <alignment horizontal="center" vertical="center" wrapText="1"/>
    </xf>
    <xf numFmtId="164" fontId="22" fillId="0" borderId="10" xfId="0" applyNumberFormat="1" applyFont="1" applyBorder="1" applyAlignment="1">
      <alignment horizontal="center" vertical="center"/>
    </xf>
    <xf numFmtId="0" fontId="22" fillId="0" borderId="0" xfId="0" applyFont="1" applyBorder="1" applyAlignment="1">
      <alignment horizontal="center" vertical="center"/>
    </xf>
    <xf numFmtId="167" fontId="22" fillId="0" borderId="0" xfId="0" applyNumberFormat="1" applyFont="1" applyBorder="1" applyAlignment="1">
      <alignment horizontal="center" vertical="center" wrapText="1"/>
    </xf>
    <xf numFmtId="0" fontId="19" fillId="0" borderId="0" xfId="0" applyFont="1" applyFill="1" applyBorder="1" applyAlignment="1">
      <alignment horizontal="center" vertical="center" wrapText="1"/>
    </xf>
    <xf numFmtId="164" fontId="22" fillId="0" borderId="0" xfId="0" applyNumberFormat="1" applyFont="1" applyBorder="1" applyAlignment="1">
      <alignment horizontal="center" vertical="center"/>
    </xf>
    <xf numFmtId="0" fontId="22" fillId="0" borderId="0" xfId="0" applyFont="1" applyBorder="1" applyAlignment="1">
      <alignment horizontal="left" vertical="center"/>
    </xf>
    <xf numFmtId="0" fontId="21" fillId="0" borderId="0" xfId="0" applyFont="1" applyBorder="1"/>
    <xf numFmtId="167" fontId="21" fillId="0" borderId="0" xfId="0" applyNumberFormat="1" applyFont="1" applyBorder="1"/>
    <xf numFmtId="0" fontId="21" fillId="0" borderId="0" xfId="0" applyFont="1" applyBorder="1" applyAlignment="1">
      <alignment horizontal="center" vertical="center"/>
    </xf>
    <xf numFmtId="164" fontId="21" fillId="0" borderId="0" xfId="0" applyNumberFormat="1" applyFont="1" applyBorder="1" applyAlignment="1">
      <alignment horizontal="center" vertical="center"/>
    </xf>
    <xf numFmtId="0" fontId="22" fillId="0" borderId="0" xfId="0" applyFont="1" applyBorder="1"/>
    <xf numFmtId="0" fontId="20" fillId="25" borderId="10" xfId="37" applyFont="1" applyFill="1" applyBorder="1" applyAlignment="1">
      <alignment horizontal="center" vertical="center" wrapText="1"/>
    </xf>
    <xf numFmtId="164" fontId="18" fillId="26" borderId="10" xfId="37" applyNumberFormat="1" applyFont="1" applyFill="1" applyBorder="1" applyAlignment="1">
      <alignment horizontal="center" vertical="center" wrapText="1"/>
    </xf>
    <xf numFmtId="164" fontId="22" fillId="26" borderId="10" xfId="0" applyNumberFormat="1" applyFont="1" applyFill="1" applyBorder="1" applyAlignment="1">
      <alignment horizontal="center" vertical="center" wrapText="1"/>
    </xf>
    <xf numFmtId="0" fontId="35" fillId="50" borderId="21" xfId="0" applyFont="1" applyFill="1" applyBorder="1" applyAlignment="1">
      <alignment horizontal="center" vertical="center" wrapText="1"/>
    </xf>
    <xf numFmtId="0" fontId="35" fillId="50" borderId="22" xfId="0" applyFont="1" applyFill="1" applyBorder="1" applyAlignment="1">
      <alignment horizontal="center" vertical="center" wrapText="1"/>
    </xf>
    <xf numFmtId="0" fontId="36" fillId="0" borderId="17"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3" xfId="0" applyFont="1" applyBorder="1" applyAlignment="1">
      <alignment horizontal="center" vertical="center" wrapText="1"/>
    </xf>
    <xf numFmtId="0" fontId="36" fillId="51" borderId="17" xfId="0" applyFont="1" applyFill="1" applyBorder="1" applyAlignment="1">
      <alignment horizontal="center" vertical="center" wrapText="1"/>
    </xf>
    <xf numFmtId="0" fontId="36" fillId="51" borderId="22" xfId="0" applyFont="1" applyFill="1" applyBorder="1" applyAlignment="1">
      <alignment horizontal="center" vertical="center" wrapText="1"/>
    </xf>
    <xf numFmtId="0" fontId="36" fillId="51" borderId="23" xfId="0" applyFont="1" applyFill="1" applyBorder="1" applyAlignment="1">
      <alignment horizontal="center" vertical="center" wrapText="1"/>
    </xf>
    <xf numFmtId="0" fontId="36" fillId="0" borderId="24" xfId="0" applyFont="1" applyBorder="1" applyAlignment="1">
      <alignment horizontal="center" vertical="center" wrapText="1"/>
    </xf>
    <xf numFmtId="0" fontId="36" fillId="0" borderId="25" xfId="0" applyFont="1" applyBorder="1" applyAlignment="1">
      <alignment horizontal="center" vertical="center" wrapText="1"/>
    </xf>
    <xf numFmtId="0" fontId="36" fillId="0" borderId="26" xfId="0" applyFont="1" applyBorder="1" applyAlignment="1">
      <alignment horizontal="center" vertical="center" wrapText="1"/>
    </xf>
    <xf numFmtId="0" fontId="35" fillId="0" borderId="24" xfId="0" applyFont="1" applyBorder="1" applyAlignment="1">
      <alignment horizontal="center" vertical="center" wrapText="1"/>
    </xf>
    <xf numFmtId="0" fontId="35" fillId="52" borderId="25" xfId="0" applyFont="1" applyFill="1" applyBorder="1" applyAlignment="1">
      <alignment horizontal="center" vertical="center" wrapText="1"/>
    </xf>
    <xf numFmtId="0" fontId="21" fillId="52" borderId="25" xfId="0" applyFont="1" applyFill="1" applyBorder="1" applyAlignment="1">
      <alignment vertical="center" wrapText="1"/>
    </xf>
    <xf numFmtId="0" fontId="35" fillId="51" borderId="25" xfId="0" applyFont="1" applyFill="1" applyBorder="1" applyAlignment="1">
      <alignment horizontal="center" vertical="center" wrapText="1"/>
    </xf>
    <xf numFmtId="0" fontId="35" fillId="51" borderId="26" xfId="0" applyFont="1" applyFill="1" applyBorder="1" applyAlignment="1">
      <alignment horizontal="center" vertical="center" wrapText="1"/>
    </xf>
    <xf numFmtId="0" fontId="35" fillId="50" borderId="17" xfId="0" applyFont="1" applyFill="1" applyBorder="1" applyAlignment="1">
      <alignment horizontal="center" vertical="center" wrapText="1"/>
    </xf>
    <xf numFmtId="0" fontId="37" fillId="50" borderId="22" xfId="0" applyFont="1" applyFill="1" applyBorder="1" applyAlignment="1">
      <alignment horizontal="center" vertical="center" wrapText="1"/>
    </xf>
    <xf numFmtId="0" fontId="37" fillId="50" borderId="23" xfId="0" applyFont="1" applyFill="1" applyBorder="1" applyAlignment="1">
      <alignment horizontal="center" vertical="center" wrapText="1"/>
    </xf>
    <xf numFmtId="0" fontId="38" fillId="54" borderId="10" xfId="0" applyFont="1" applyFill="1" applyBorder="1" applyAlignment="1">
      <alignment horizontal="center" vertical="center" wrapText="1"/>
    </xf>
    <xf numFmtId="0" fontId="38" fillId="54" borderId="33" xfId="0" applyFont="1" applyFill="1" applyBorder="1" applyAlignment="1">
      <alignment horizontal="center" vertical="center" wrapText="1"/>
    </xf>
    <xf numFmtId="0" fontId="38" fillId="54" borderId="34"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22" fillId="0" borderId="0" xfId="0" applyFont="1" applyBorder="1" applyAlignment="1">
      <alignment horizontal="center" vertical="center"/>
    </xf>
    <xf numFmtId="0" fontId="19" fillId="0" borderId="0" xfId="0" applyFont="1" applyFill="1" applyBorder="1" applyAlignment="1">
      <alignment horizontal="center" vertical="center" wrapText="1"/>
    </xf>
    <xf numFmtId="0" fontId="21" fillId="0" borderId="10" xfId="0" applyFont="1" applyBorder="1" applyAlignment="1">
      <alignment horizontal="center" vertical="center"/>
    </xf>
    <xf numFmtId="0" fontId="21" fillId="0" borderId="33" xfId="0" applyFont="1" applyBorder="1" applyAlignment="1">
      <alignment horizontal="center" vertical="center"/>
    </xf>
    <xf numFmtId="0" fontId="21" fillId="0" borderId="34" xfId="0" applyFont="1" applyBorder="1" applyAlignment="1">
      <alignment horizontal="center" vertical="center"/>
    </xf>
    <xf numFmtId="0" fontId="21" fillId="53" borderId="10" xfId="0" applyFont="1" applyFill="1" applyBorder="1" applyAlignment="1">
      <alignment horizontal="center" vertical="center"/>
    </xf>
    <xf numFmtId="0" fontId="21" fillId="53" borderId="33" xfId="0" applyFont="1" applyFill="1" applyBorder="1" applyAlignment="1">
      <alignment horizontal="center" vertical="center"/>
    </xf>
    <xf numFmtId="0" fontId="21" fillId="53" borderId="34" xfId="0" applyFont="1" applyFill="1" applyBorder="1" applyAlignment="1">
      <alignment horizontal="center" vertical="center"/>
    </xf>
    <xf numFmtId="0" fontId="21" fillId="0" borderId="31" xfId="0" applyFont="1" applyBorder="1" applyAlignment="1">
      <alignment horizontal="center" vertical="center"/>
    </xf>
    <xf numFmtId="0" fontId="21" fillId="0" borderId="36" xfId="0" applyFont="1" applyBorder="1" applyAlignment="1">
      <alignment horizontal="center" vertical="center"/>
    </xf>
    <xf numFmtId="0" fontId="21" fillId="0" borderId="35" xfId="0" applyFont="1" applyBorder="1" applyAlignment="1">
      <alignment horizontal="center" vertical="center"/>
    </xf>
    <xf numFmtId="0" fontId="39" fillId="0" borderId="32" xfId="0" applyFont="1" applyBorder="1" applyAlignment="1">
      <alignment horizontal="center" vertical="center"/>
    </xf>
    <xf numFmtId="0" fontId="21" fillId="48" borderId="32" xfId="0" applyFont="1" applyFill="1" applyBorder="1" applyAlignment="1">
      <alignment horizontal="center" vertical="center"/>
    </xf>
    <xf numFmtId="0" fontId="21" fillId="53" borderId="32" xfId="0" applyFont="1" applyFill="1" applyBorder="1" applyAlignment="1">
      <alignment horizontal="center" vertical="center"/>
    </xf>
    <xf numFmtId="0" fontId="39" fillId="54" borderId="11" xfId="0" applyFont="1" applyFill="1" applyBorder="1" applyAlignment="1">
      <alignment horizontal="center" vertical="center"/>
    </xf>
    <xf numFmtId="0" fontId="0" fillId="0" borderId="0" xfId="0" applyAlignment="1">
      <alignment vertical="center"/>
    </xf>
    <xf numFmtId="0" fontId="40" fillId="0" borderId="10" xfId="0" applyFont="1" applyBorder="1" applyAlignment="1">
      <alignment vertical="center"/>
    </xf>
    <xf numFmtId="0" fontId="19" fillId="0" borderId="10" xfId="0" applyFont="1" applyFill="1" applyBorder="1" applyAlignment="1">
      <alignment horizontal="left"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164" fontId="19" fillId="24" borderId="10" xfId="37" applyNumberFormat="1" applyFont="1" applyFill="1" applyBorder="1" applyAlignment="1">
      <alignment horizontal="center" vertical="center" wrapText="1"/>
    </xf>
    <xf numFmtId="0" fontId="22" fillId="26" borderId="10" xfId="0" applyFont="1" applyFill="1" applyBorder="1" applyAlignment="1">
      <alignment horizontal="center" vertical="center" wrapText="1"/>
    </xf>
    <xf numFmtId="0" fontId="18" fillId="24" borderId="10" xfId="37" applyFont="1" applyFill="1" applyBorder="1" applyAlignment="1" applyProtection="1">
      <alignment horizontal="center" vertical="center" wrapText="1"/>
      <protection locked="0"/>
    </xf>
    <xf numFmtId="164" fontId="22" fillId="0" borderId="10" xfId="0" applyNumberFormat="1" applyFont="1" applyBorder="1" applyAlignment="1">
      <alignment horizontal="center" vertical="center" wrapText="1"/>
    </xf>
    <xf numFmtId="16" fontId="22" fillId="0" borderId="10" xfId="0" applyNumberFormat="1" applyFont="1" applyBorder="1" applyAlignment="1">
      <alignment horizontal="center" vertical="center" wrapText="1"/>
    </xf>
    <xf numFmtId="0" fontId="22" fillId="0" borderId="10" xfId="0" applyFont="1" applyBorder="1" applyAlignment="1">
      <alignment horizontal="center" vertical="center" wrapText="1"/>
    </xf>
    <xf numFmtId="0" fontId="18" fillId="0" borderId="10" xfId="0" applyFont="1" applyFill="1" applyBorder="1" applyAlignment="1">
      <alignment horizontal="left" vertical="center" wrapText="1"/>
    </xf>
    <xf numFmtId="0" fontId="23" fillId="53" borderId="10" xfId="0" applyFont="1" applyFill="1" applyBorder="1" applyAlignment="1">
      <alignment wrapText="1"/>
    </xf>
    <xf numFmtId="0" fontId="22" fillId="0" borderId="10" xfId="0" applyFont="1" applyBorder="1" applyAlignment="1">
      <alignment wrapText="1"/>
    </xf>
    <xf numFmtId="0" fontId="21" fillId="26" borderId="0" xfId="0" applyFont="1" applyFill="1" applyBorder="1" applyAlignment="1">
      <alignment horizontal="center" vertical="center"/>
    </xf>
    <xf numFmtId="0" fontId="19" fillId="0" borderId="10" xfId="37" applyFont="1" applyFill="1" applyBorder="1" applyAlignment="1" applyProtection="1">
      <alignment horizontal="center" vertical="center" wrapText="1"/>
    </xf>
    <xf numFmtId="14" fontId="22" fillId="26" borderId="10" xfId="0" applyNumberFormat="1" applyFont="1" applyFill="1" applyBorder="1" applyAlignment="1">
      <alignment horizontal="center" vertical="center" wrapText="1"/>
    </xf>
    <xf numFmtId="0" fontId="19" fillId="26" borderId="10" xfId="37" applyFont="1" applyFill="1" applyBorder="1" applyAlignment="1" applyProtection="1">
      <alignment horizontal="center" vertical="center" wrapText="1"/>
    </xf>
    <xf numFmtId="0" fontId="20" fillId="25" borderId="0" xfId="37" applyFont="1" applyFill="1" applyBorder="1" applyAlignment="1">
      <alignment horizontal="center" vertical="center" wrapText="1"/>
    </xf>
    <xf numFmtId="164" fontId="18" fillId="0" borderId="10" xfId="37" applyNumberFormat="1" applyFont="1" applyFill="1" applyBorder="1" applyAlignment="1">
      <alignment horizontal="left" vertical="center" wrapText="1"/>
    </xf>
    <xf numFmtId="164" fontId="22" fillId="0" borderId="10" xfId="0" applyNumberFormat="1" applyFont="1" applyBorder="1" applyAlignment="1">
      <alignment horizontal="left" vertical="center" wrapText="1"/>
    </xf>
    <xf numFmtId="164" fontId="19" fillId="24" borderId="10" xfId="37" applyNumberFormat="1" applyFont="1" applyFill="1" applyBorder="1" applyAlignment="1">
      <alignment horizontal="left" vertical="center" wrapText="1"/>
    </xf>
    <xf numFmtId="0" fontId="22" fillId="26" borderId="10" xfId="0" applyFont="1" applyFill="1" applyBorder="1" applyAlignment="1">
      <alignment horizontal="left" vertical="center" wrapText="1"/>
    </xf>
    <xf numFmtId="164" fontId="18" fillId="26" borderId="10" xfId="37" applyNumberFormat="1" applyFont="1" applyFill="1" applyBorder="1" applyAlignment="1">
      <alignment horizontal="left" vertical="center" wrapText="1"/>
    </xf>
    <xf numFmtId="14" fontId="22" fillId="26" borderId="10" xfId="0" applyNumberFormat="1" applyFont="1" applyFill="1" applyBorder="1" applyAlignment="1">
      <alignment horizontal="left" vertical="center" wrapText="1"/>
    </xf>
    <xf numFmtId="0" fontId="22" fillId="0" borderId="10" xfId="0" applyFont="1" applyFill="1" applyBorder="1" applyAlignment="1">
      <alignment horizontal="center" vertical="center"/>
    </xf>
    <xf numFmtId="164" fontId="22" fillId="0" borderId="10" xfId="0" applyNumberFormat="1" applyFont="1" applyFill="1" applyBorder="1" applyAlignment="1">
      <alignment horizontal="center" vertical="center"/>
    </xf>
    <xf numFmtId="0" fontId="22" fillId="0" borderId="0" xfId="0" applyFont="1" applyFill="1" applyBorder="1"/>
    <xf numFmtId="0" fontId="39" fillId="53" borderId="10" xfId="0" applyFont="1" applyFill="1" applyBorder="1" applyAlignment="1">
      <alignment vertical="center" wrapText="1"/>
    </xf>
    <xf numFmtId="0" fontId="21" fillId="53" borderId="10" xfId="0" applyFont="1" applyFill="1" applyBorder="1" applyAlignment="1">
      <alignment vertical="center" wrapText="1"/>
    </xf>
    <xf numFmtId="0" fontId="39" fillId="53" borderId="37" xfId="0" applyFont="1" applyFill="1" applyBorder="1" applyAlignment="1">
      <alignment vertical="center"/>
    </xf>
    <xf numFmtId="0" fontId="21" fillId="53" borderId="38" xfId="0" applyFont="1" applyFill="1" applyBorder="1" applyAlignment="1">
      <alignment vertical="center"/>
    </xf>
    <xf numFmtId="0" fontId="21" fillId="53" borderId="34" xfId="0" applyFont="1" applyFill="1" applyBorder="1" applyAlignment="1">
      <alignment vertical="center"/>
    </xf>
    <xf numFmtId="0" fontId="38" fillId="54" borderId="10" xfId="0" applyFont="1" applyFill="1" applyBorder="1" applyAlignment="1">
      <alignment horizontal="center" vertical="center" wrapText="1"/>
    </xf>
    <xf numFmtId="0" fontId="38" fillId="54" borderId="34" xfId="0" applyFont="1" applyFill="1" applyBorder="1" applyAlignment="1">
      <alignment horizontal="center" vertical="center" wrapText="1"/>
    </xf>
    <xf numFmtId="0" fontId="38" fillId="54" borderId="33" xfId="0" applyFont="1" applyFill="1" applyBorder="1" applyAlignment="1">
      <alignment horizontal="center" vertical="center" wrapText="1"/>
    </xf>
    <xf numFmtId="0" fontId="35" fillId="50" borderId="15" xfId="0" applyFont="1" applyFill="1" applyBorder="1" applyAlignment="1">
      <alignment horizontal="center" vertical="center" wrapText="1"/>
    </xf>
    <xf numFmtId="0" fontId="35" fillId="50" borderId="16" xfId="0" applyFont="1" applyFill="1" applyBorder="1" applyAlignment="1">
      <alignment horizontal="center" vertical="center" wrapText="1"/>
    </xf>
    <xf numFmtId="0" fontId="35" fillId="50" borderId="17" xfId="0" applyFont="1" applyFill="1" applyBorder="1" applyAlignment="1">
      <alignment horizontal="center" vertical="center" wrapText="1"/>
    </xf>
    <xf numFmtId="0" fontId="35" fillId="50" borderId="27" xfId="0" applyFont="1" applyFill="1" applyBorder="1" applyAlignment="1">
      <alignment horizontal="center" vertical="center" wrapText="1"/>
    </xf>
    <xf numFmtId="0" fontId="35" fillId="50" borderId="19" xfId="0" applyFont="1" applyFill="1" applyBorder="1" applyAlignment="1">
      <alignment horizontal="center" vertical="center" wrapText="1"/>
    </xf>
    <xf numFmtId="0" fontId="35" fillId="50" borderId="18" xfId="0" applyFont="1" applyFill="1" applyBorder="1" applyAlignment="1">
      <alignment horizontal="center" vertical="center" wrapText="1"/>
    </xf>
    <xf numFmtId="0" fontId="35" fillId="50" borderId="28" xfId="0" applyFont="1" applyFill="1" applyBorder="1" applyAlignment="1">
      <alignment horizontal="center" vertical="center" wrapText="1"/>
    </xf>
    <xf numFmtId="0" fontId="35" fillId="50" borderId="20" xfId="0" applyFont="1" applyFill="1" applyBorder="1" applyAlignment="1">
      <alignment horizontal="center" vertical="center" wrapText="1"/>
    </xf>
    <xf numFmtId="0" fontId="35" fillId="50" borderId="29" xfId="0" applyFont="1" applyFill="1" applyBorder="1" applyAlignment="1">
      <alignment horizontal="center" vertical="center" wrapText="1"/>
    </xf>
    <xf numFmtId="0" fontId="35" fillId="50" borderId="30" xfId="0" applyFont="1" applyFill="1" applyBorder="1" applyAlignment="1">
      <alignment horizontal="center" vertical="center" wrapText="1"/>
    </xf>
  </cellXfs>
  <cellStyles count="7535">
    <cellStyle name="20% - Accent1 2" xfId="1"/>
    <cellStyle name="20% - Accent1 2 2" xfId="44"/>
    <cellStyle name="20% - Accent1 2 2 2" xfId="49"/>
    <cellStyle name="20% - Accent1 2 2 3" xfId="45"/>
    <cellStyle name="20% - Accent1 2 2 4" xfId="46"/>
    <cellStyle name="20% - Accent1 2 2 5" xfId="43"/>
    <cellStyle name="20% - Accent1 2 3" xfId="47"/>
    <cellStyle name="20% - Accent1 2 4" xfId="48"/>
    <cellStyle name="20% - Accent1 2 5" xfId="57"/>
    <cellStyle name="20% - Accent1 3" xfId="58"/>
    <cellStyle name="20% - Accent1 3 2" xfId="59"/>
    <cellStyle name="20% - Accent1 4" xfId="60"/>
    <cellStyle name="20% - Accent1 4 2" xfId="61"/>
    <cellStyle name="20% - Accent1 5" xfId="62"/>
    <cellStyle name="20% - Accent1 6" xfId="63"/>
    <cellStyle name="20% - Accent2 2" xfId="2"/>
    <cellStyle name="20% - Accent2 2 2" xfId="64"/>
    <cellStyle name="20% - Accent2 2 2 2" xfId="65"/>
    <cellStyle name="20% - Accent2 2 2 3" xfId="66"/>
    <cellStyle name="20% - Accent2 2 2 4" xfId="67"/>
    <cellStyle name="20% - Accent2 2 2 5" xfId="68"/>
    <cellStyle name="20% - Accent2 2 3" xfId="69"/>
    <cellStyle name="20% - Accent2 2 4" xfId="70"/>
    <cellStyle name="20% - Accent2 2 5" xfId="71"/>
    <cellStyle name="20% - Accent2 3" xfId="72"/>
    <cellStyle name="20% - Accent2 3 2" xfId="73"/>
    <cellStyle name="20% - Accent2 4" xfId="74"/>
    <cellStyle name="20% - Accent2 4 2" xfId="75"/>
    <cellStyle name="20% - Accent2 5" xfId="76"/>
    <cellStyle name="20% - Accent2 6" xfId="77"/>
    <cellStyle name="20% - Accent3 2" xfId="3"/>
    <cellStyle name="20% - Accent3 2 2" xfId="78"/>
    <cellStyle name="20% - Accent3 2 2 2" xfId="79"/>
    <cellStyle name="20% - Accent3 2 2 3" xfId="80"/>
    <cellStyle name="20% - Accent3 2 2 4" xfId="81"/>
    <cellStyle name="20% - Accent3 2 2 5" xfId="82"/>
    <cellStyle name="20% - Accent3 2 3" xfId="83"/>
    <cellStyle name="20% - Accent3 2 4" xfId="84"/>
    <cellStyle name="20% - Accent3 2 5" xfId="85"/>
    <cellStyle name="20% - Accent3 3" xfId="86"/>
    <cellStyle name="20% - Accent3 3 2" xfId="87"/>
    <cellStyle name="20% - Accent3 4" xfId="88"/>
    <cellStyle name="20% - Accent3 4 2" xfId="89"/>
    <cellStyle name="20% - Accent3 5" xfId="90"/>
    <cellStyle name="20% - Accent3 6" xfId="91"/>
    <cellStyle name="20% - Accent4 2" xfId="4"/>
    <cellStyle name="20% - Accent4 2 2" xfId="92"/>
    <cellStyle name="20% - Accent4 2 2 2" xfId="93"/>
    <cellStyle name="20% - Accent4 2 2 3" xfId="94"/>
    <cellStyle name="20% - Accent4 2 2 4" xfId="95"/>
    <cellStyle name="20% - Accent4 2 2 5" xfId="96"/>
    <cellStyle name="20% - Accent4 2 3" xfId="97"/>
    <cellStyle name="20% - Accent4 2 4" xfId="98"/>
    <cellStyle name="20% - Accent4 2 5" xfId="99"/>
    <cellStyle name="20% - Accent4 3" xfId="100"/>
    <cellStyle name="20% - Accent4 3 2" xfId="101"/>
    <cellStyle name="20% - Accent4 4" xfId="102"/>
    <cellStyle name="20% - Accent4 4 2" xfId="103"/>
    <cellStyle name="20% - Accent4 5" xfId="104"/>
    <cellStyle name="20% - Accent4 6" xfId="105"/>
    <cellStyle name="20% - Accent5 2" xfId="5"/>
    <cellStyle name="20% - Accent5 2 2" xfId="106"/>
    <cellStyle name="20% - Accent5 2 2 2" xfId="107"/>
    <cellStyle name="20% - Accent5 2 2 3" xfId="108"/>
    <cellStyle name="20% - Accent5 2 2 4" xfId="109"/>
    <cellStyle name="20% - Accent5 2 2 5" xfId="110"/>
    <cellStyle name="20% - Accent5 2 3" xfId="111"/>
    <cellStyle name="20% - Accent5 2 4" xfId="112"/>
    <cellStyle name="20% - Accent5 2 5" xfId="113"/>
    <cellStyle name="20% - Accent5 3" xfId="114"/>
    <cellStyle name="20% - Accent5 3 2" xfId="115"/>
    <cellStyle name="20% - Accent5 4" xfId="116"/>
    <cellStyle name="20% - Accent5 4 2" xfId="117"/>
    <cellStyle name="20% - Accent5 5" xfId="118"/>
    <cellStyle name="20% - Accent5 6" xfId="119"/>
    <cellStyle name="20% - Accent6 2" xfId="6"/>
    <cellStyle name="20% - Accent6 2 2" xfId="120"/>
    <cellStyle name="20% - Accent6 2 2 2" xfId="121"/>
    <cellStyle name="20% - Accent6 2 2 3" xfId="122"/>
    <cellStyle name="20% - Accent6 2 2 4" xfId="123"/>
    <cellStyle name="20% - Accent6 2 2 5" xfId="124"/>
    <cellStyle name="20% - Accent6 2 3" xfId="125"/>
    <cellStyle name="20% - Accent6 2 4" xfId="126"/>
    <cellStyle name="20% - Accent6 2 5" xfId="127"/>
    <cellStyle name="20% - Accent6 3" xfId="128"/>
    <cellStyle name="20% - Accent6 3 2" xfId="129"/>
    <cellStyle name="20% - Accent6 4" xfId="130"/>
    <cellStyle name="20% - Accent6 4 2" xfId="131"/>
    <cellStyle name="20% - Accent6 5" xfId="132"/>
    <cellStyle name="20% - Accent6 6" xfId="133"/>
    <cellStyle name="40% - Accent1 2" xfId="7"/>
    <cellStyle name="40% - Accent1 2 2" xfId="134"/>
    <cellStyle name="40% - Accent1 2 2 2" xfId="135"/>
    <cellStyle name="40% - Accent1 2 2 3" xfId="136"/>
    <cellStyle name="40% - Accent1 2 2 4" xfId="137"/>
    <cellStyle name="40% - Accent1 2 2 5" xfId="138"/>
    <cellStyle name="40% - Accent1 2 3" xfId="139"/>
    <cellStyle name="40% - Accent1 2 4" xfId="140"/>
    <cellStyle name="40% - Accent1 2 5" xfId="141"/>
    <cellStyle name="40% - Accent1 3" xfId="142"/>
    <cellStyle name="40% - Accent1 3 2" xfId="143"/>
    <cellStyle name="40% - Accent1 4" xfId="144"/>
    <cellStyle name="40% - Accent1 4 2" xfId="145"/>
    <cellStyle name="40% - Accent1 5" xfId="146"/>
    <cellStyle name="40% - Accent1 6" xfId="147"/>
    <cellStyle name="40% - Accent2 2" xfId="8"/>
    <cellStyle name="40% - Accent2 2 2" xfId="148"/>
    <cellStyle name="40% - Accent2 2 2 2" xfId="149"/>
    <cellStyle name="40% - Accent2 2 2 3" xfId="150"/>
    <cellStyle name="40% - Accent2 2 2 4" xfId="151"/>
    <cellStyle name="40% - Accent2 2 2 5" xfId="152"/>
    <cellStyle name="40% - Accent2 2 3" xfId="153"/>
    <cellStyle name="40% - Accent2 2 4" xfId="154"/>
    <cellStyle name="40% - Accent2 2 5" xfId="155"/>
    <cellStyle name="40% - Accent2 3" xfId="156"/>
    <cellStyle name="40% - Accent2 3 2" xfId="157"/>
    <cellStyle name="40% - Accent2 4" xfId="158"/>
    <cellStyle name="40% - Accent2 4 2" xfId="159"/>
    <cellStyle name="40% - Accent2 5" xfId="160"/>
    <cellStyle name="40% - Accent2 6" xfId="161"/>
    <cellStyle name="40% - Accent3 2" xfId="9"/>
    <cellStyle name="40% - Accent3 2 2" xfId="162"/>
    <cellStyle name="40% - Accent3 2 2 2" xfId="163"/>
    <cellStyle name="40% - Accent3 2 2 3" xfId="164"/>
    <cellStyle name="40% - Accent3 2 2 4" xfId="165"/>
    <cellStyle name="40% - Accent3 2 2 5" xfId="166"/>
    <cellStyle name="40% - Accent3 2 3" xfId="167"/>
    <cellStyle name="40% - Accent3 2 4" xfId="168"/>
    <cellStyle name="40% - Accent3 2 5" xfId="169"/>
    <cellStyle name="40% - Accent3 3" xfId="170"/>
    <cellStyle name="40% - Accent3 3 2" xfId="171"/>
    <cellStyle name="40% - Accent3 4" xfId="172"/>
    <cellStyle name="40% - Accent3 4 2" xfId="173"/>
    <cellStyle name="40% - Accent3 5" xfId="174"/>
    <cellStyle name="40% - Accent3 6" xfId="175"/>
    <cellStyle name="40% - Accent4 2" xfId="10"/>
    <cellStyle name="40% - Accent4 2 2" xfId="176"/>
    <cellStyle name="40% - Accent4 2 2 2" xfId="177"/>
    <cellStyle name="40% - Accent4 2 2 3" xfId="178"/>
    <cellStyle name="40% - Accent4 2 2 4" xfId="179"/>
    <cellStyle name="40% - Accent4 2 2 5" xfId="180"/>
    <cellStyle name="40% - Accent4 2 3" xfId="181"/>
    <cellStyle name="40% - Accent4 2 4" xfId="182"/>
    <cellStyle name="40% - Accent4 2 5" xfId="183"/>
    <cellStyle name="40% - Accent4 3" xfId="184"/>
    <cellStyle name="40% - Accent4 3 2" xfId="185"/>
    <cellStyle name="40% - Accent4 4" xfId="186"/>
    <cellStyle name="40% - Accent4 4 2" xfId="187"/>
    <cellStyle name="40% - Accent4 5" xfId="188"/>
    <cellStyle name="40% - Accent4 6" xfId="189"/>
    <cellStyle name="40% - Accent5 2" xfId="11"/>
    <cellStyle name="40% - Accent5 2 2" xfId="190"/>
    <cellStyle name="40% - Accent5 2 2 2" xfId="191"/>
    <cellStyle name="40% - Accent5 2 2 3" xfId="192"/>
    <cellStyle name="40% - Accent5 2 2 4" xfId="193"/>
    <cellStyle name="40% - Accent5 2 2 5" xfId="194"/>
    <cellStyle name="40% - Accent5 2 3" xfId="195"/>
    <cellStyle name="40% - Accent5 2 4" xfId="196"/>
    <cellStyle name="40% - Accent5 2 5" xfId="197"/>
    <cellStyle name="40% - Accent5 3" xfId="198"/>
    <cellStyle name="40% - Accent5 3 2" xfId="199"/>
    <cellStyle name="40% - Accent5 4" xfId="200"/>
    <cellStyle name="40% - Accent5 4 2" xfId="201"/>
    <cellStyle name="40% - Accent5 5" xfId="202"/>
    <cellStyle name="40% - Accent5 6" xfId="203"/>
    <cellStyle name="40% - Accent6 2" xfId="12"/>
    <cellStyle name="40% - Accent6 2 2" xfId="204"/>
    <cellStyle name="40% - Accent6 2 2 2" xfId="205"/>
    <cellStyle name="40% - Accent6 2 2 3" xfId="206"/>
    <cellStyle name="40% - Accent6 2 2 4" xfId="207"/>
    <cellStyle name="40% - Accent6 2 2 5" xfId="208"/>
    <cellStyle name="40% - Accent6 2 3" xfId="209"/>
    <cellStyle name="40% - Accent6 2 4" xfId="210"/>
    <cellStyle name="40% - Accent6 2 5" xfId="211"/>
    <cellStyle name="40% - Accent6 3" xfId="212"/>
    <cellStyle name="40% - Accent6 3 2" xfId="213"/>
    <cellStyle name="40% - Accent6 4" xfId="214"/>
    <cellStyle name="40% - Accent6 4 2" xfId="215"/>
    <cellStyle name="40% - Accent6 5" xfId="216"/>
    <cellStyle name="40% - Accent6 6" xfId="217"/>
    <cellStyle name="60% - Accent1 2" xfId="13"/>
    <cellStyle name="60% - Accent1 2 2" xfId="218"/>
    <cellStyle name="60% - Accent1 3" xfId="219"/>
    <cellStyle name="60% - Accent1 4" xfId="220"/>
    <cellStyle name="60% - Accent1 5" xfId="221"/>
    <cellStyle name="60% - Accent1 6" xfId="222"/>
    <cellStyle name="60% - Accent2 2" xfId="14"/>
    <cellStyle name="60% - Accent2 2 2" xfId="223"/>
    <cellStyle name="60% - Accent2 3" xfId="224"/>
    <cellStyle name="60% - Accent2 4" xfId="225"/>
    <cellStyle name="60% - Accent2 5" xfId="226"/>
    <cellStyle name="60% - Accent2 6" xfId="227"/>
    <cellStyle name="60% - Accent3 2" xfId="15"/>
    <cellStyle name="60% - Accent3 2 2" xfId="228"/>
    <cellStyle name="60% - Accent3 3" xfId="229"/>
    <cellStyle name="60% - Accent3 4" xfId="230"/>
    <cellStyle name="60% - Accent3 5" xfId="231"/>
    <cellStyle name="60% - Accent3 6" xfId="232"/>
    <cellStyle name="60% - Accent4 2" xfId="16"/>
    <cellStyle name="60% - Accent4 2 2" xfId="233"/>
    <cellStyle name="60% - Accent4 3" xfId="234"/>
    <cellStyle name="60% - Accent4 4" xfId="235"/>
    <cellStyle name="60% - Accent4 5" xfId="236"/>
    <cellStyle name="60% - Accent4 6" xfId="237"/>
    <cellStyle name="60% - Accent5 2" xfId="17"/>
    <cellStyle name="60% - Accent5 2 2" xfId="238"/>
    <cellStyle name="60% - Accent5 3" xfId="239"/>
    <cellStyle name="60% - Accent5 4" xfId="240"/>
    <cellStyle name="60% - Accent5 5" xfId="241"/>
    <cellStyle name="60% - Accent5 6" xfId="242"/>
    <cellStyle name="60% - Accent6 2" xfId="18"/>
    <cellStyle name="60% - Accent6 2 2" xfId="243"/>
    <cellStyle name="60% - Accent6 3" xfId="244"/>
    <cellStyle name="60% - Accent6 4" xfId="245"/>
    <cellStyle name="60% - Accent6 5" xfId="246"/>
    <cellStyle name="60% - Accent6 6" xfId="247"/>
    <cellStyle name="Accent1 - 20%" xfId="248"/>
    <cellStyle name="Accent1 - 40%" xfId="249"/>
    <cellStyle name="Accent1 - 60%" xfId="250"/>
    <cellStyle name="Accent1 - 60% 2" xfId="251"/>
    <cellStyle name="Accent1 2" xfId="19"/>
    <cellStyle name="Accent1 2 2" xfId="252"/>
    <cellStyle name="Accent1 2 3" xfId="253"/>
    <cellStyle name="Accent1 3" xfId="254"/>
    <cellStyle name="Accent1 3 2" xfId="255"/>
    <cellStyle name="Accent1 4" xfId="256"/>
    <cellStyle name="Accent1 4 2" xfId="257"/>
    <cellStyle name="Accent1 5" xfId="258"/>
    <cellStyle name="Accent1 5 2" xfId="259"/>
    <cellStyle name="Accent1 6" xfId="260"/>
    <cellStyle name="Accent1 6 2" xfId="261"/>
    <cellStyle name="Accent2 - 20%" xfId="262"/>
    <cellStyle name="Accent2 - 40%" xfId="263"/>
    <cellStyle name="Accent2 - 60%" xfId="264"/>
    <cellStyle name="Accent2 - 60% 2" xfId="265"/>
    <cellStyle name="Accent2 2" xfId="20"/>
    <cellStyle name="Accent2 2 2" xfId="266"/>
    <cellStyle name="Accent2 2 3" xfId="267"/>
    <cellStyle name="Accent2 3" xfId="268"/>
    <cellStyle name="Accent2 3 2" xfId="269"/>
    <cellStyle name="Accent2 4" xfId="270"/>
    <cellStyle name="Accent2 4 2" xfId="271"/>
    <cellStyle name="Accent2 5" xfId="272"/>
    <cellStyle name="Accent2 5 2" xfId="273"/>
    <cellStyle name="Accent2 6" xfId="274"/>
    <cellStyle name="Accent2 6 2" xfId="275"/>
    <cellStyle name="Accent3 - 20%" xfId="276"/>
    <cellStyle name="Accent3 - 40%" xfId="277"/>
    <cellStyle name="Accent3 - 60%" xfId="278"/>
    <cellStyle name="Accent3 - 60% 2" xfId="279"/>
    <cellStyle name="Accent3 2" xfId="21"/>
    <cellStyle name="Accent3 2 2" xfId="280"/>
    <cellStyle name="Accent3 2 3" xfId="281"/>
    <cellStyle name="Accent3 3" xfId="282"/>
    <cellStyle name="Accent3 3 2" xfId="283"/>
    <cellStyle name="Accent3 4" xfId="284"/>
    <cellStyle name="Accent3 4 2" xfId="285"/>
    <cellStyle name="Accent3 5" xfId="286"/>
    <cellStyle name="Accent3 5 2" xfId="287"/>
    <cellStyle name="Accent3 6" xfId="288"/>
    <cellStyle name="Accent3 6 2" xfId="289"/>
    <cellStyle name="Accent4 - 20%" xfId="290"/>
    <cellStyle name="Accent4 - 40%" xfId="291"/>
    <cellStyle name="Accent4 - 60%" xfId="292"/>
    <cellStyle name="Accent4 - 60% 2" xfId="293"/>
    <cellStyle name="Accent4 2" xfId="22"/>
    <cellStyle name="Accent4 2 2" xfId="294"/>
    <cellStyle name="Accent4 2 3" xfId="295"/>
    <cellStyle name="Accent4 3" xfId="296"/>
    <cellStyle name="Accent4 3 2" xfId="297"/>
    <cellStyle name="Accent4 4" xfId="298"/>
    <cellStyle name="Accent4 4 2" xfId="299"/>
    <cellStyle name="Accent4 5" xfId="300"/>
    <cellStyle name="Accent4 5 2" xfId="301"/>
    <cellStyle name="Accent4 6" xfId="302"/>
    <cellStyle name="Accent4 6 2" xfId="303"/>
    <cellStyle name="Accent5 - 20%" xfId="304"/>
    <cellStyle name="Accent5 - 40%" xfId="305"/>
    <cellStyle name="Accent5 - 60%" xfId="306"/>
    <cellStyle name="Accent5 - 60% 2" xfId="307"/>
    <cellStyle name="Accent5 2" xfId="23"/>
    <cellStyle name="Accent5 2 2" xfId="308"/>
    <cellStyle name="Accent5 2 3" xfId="309"/>
    <cellStyle name="Accent5 3" xfId="310"/>
    <cellStyle name="Accent5 3 2" xfId="311"/>
    <cellStyle name="Accent5 4" xfId="312"/>
    <cellStyle name="Accent5 4 2" xfId="313"/>
    <cellStyle name="Accent5 5" xfId="314"/>
    <cellStyle name="Accent5 5 2" xfId="315"/>
    <cellStyle name="Accent5 6" xfId="316"/>
    <cellStyle name="Accent5 6 2" xfId="317"/>
    <cellStyle name="Accent6 - 20%" xfId="318"/>
    <cellStyle name="Accent6 - 40%" xfId="319"/>
    <cellStyle name="Accent6 - 60%" xfId="320"/>
    <cellStyle name="Accent6 - 60% 2" xfId="321"/>
    <cellStyle name="Accent6 2" xfId="24"/>
    <cellStyle name="Accent6 2 2" xfId="322"/>
    <cellStyle name="Accent6 2 3" xfId="323"/>
    <cellStyle name="Accent6 3" xfId="324"/>
    <cellStyle name="Accent6 3 2" xfId="325"/>
    <cellStyle name="Accent6 4" xfId="326"/>
    <cellStyle name="Accent6 4 2" xfId="327"/>
    <cellStyle name="Accent6 5" xfId="328"/>
    <cellStyle name="Accent6 5 2" xfId="329"/>
    <cellStyle name="Accent6 6" xfId="330"/>
    <cellStyle name="Accent6 6 2" xfId="331"/>
    <cellStyle name="Bad 2" xfId="25"/>
    <cellStyle name="Bad 2 2" xfId="332"/>
    <cellStyle name="Bad 2 3" xfId="333"/>
    <cellStyle name="Bad 3" xfId="334"/>
    <cellStyle name="Bad 3 2" xfId="335"/>
    <cellStyle name="Bad 4" xfId="336"/>
    <cellStyle name="Bad 4 2" xfId="337"/>
    <cellStyle name="Bad 5" xfId="338"/>
    <cellStyle name="Bad 5 2" xfId="339"/>
    <cellStyle name="Bad 6" xfId="340"/>
    <cellStyle name="Bad 6 2" xfId="341"/>
    <cellStyle name="Bold" xfId="342"/>
    <cellStyle name="Calculation 2" xfId="26"/>
    <cellStyle name="Calculation 2 2" xfId="343"/>
    <cellStyle name="Calculation 2 3" xfId="344"/>
    <cellStyle name="Calculation 2 4" xfId="7534"/>
    <cellStyle name="Calculation 3" xfId="345"/>
    <cellStyle name="Calculation 3 2" xfId="346"/>
    <cellStyle name="Calculation 4" xfId="347"/>
    <cellStyle name="Calculation 4 2" xfId="348"/>
    <cellStyle name="Calculation 5" xfId="349"/>
    <cellStyle name="Calculation 5 2" xfId="350"/>
    <cellStyle name="Calculation 6" xfId="351"/>
    <cellStyle name="Calculation 6 2" xfId="352"/>
    <cellStyle name="Charts Background" xfId="353"/>
    <cellStyle name="Check Cell 2" xfId="27"/>
    <cellStyle name="Check Cell 2 2" xfId="354"/>
    <cellStyle name="Check Cell 2 3" xfId="355"/>
    <cellStyle name="Check Cell 3" xfId="356"/>
    <cellStyle name="Check Cell 3 2" xfId="357"/>
    <cellStyle name="Check Cell 4" xfId="358"/>
    <cellStyle name="Check Cell 4 2" xfId="359"/>
    <cellStyle name="Check Cell 5" xfId="360"/>
    <cellStyle name="Check Cell 5 2" xfId="361"/>
    <cellStyle name="Check Cell 6" xfId="362"/>
    <cellStyle name="Check Cell 6 2" xfId="363"/>
    <cellStyle name="Comma [0] 2" xfId="55"/>
    <cellStyle name="Comma 2" xfId="54"/>
    <cellStyle name="Currency [0] 2" xfId="53"/>
    <cellStyle name="Currency 2" xfId="52"/>
    <cellStyle name="Currency 2 10" xfId="1100"/>
    <cellStyle name="Currency 2 10 2" xfId="1101"/>
    <cellStyle name="Currency 2 10 2 2" xfId="1102"/>
    <cellStyle name="Currency 2 10 2 2 2" xfId="1103"/>
    <cellStyle name="Currency 2 10 2 2 2 2" xfId="1104"/>
    <cellStyle name="Currency 2 10 2 2 2 2 2" xfId="1105"/>
    <cellStyle name="Currency 2 10 2 2 2 3" xfId="1106"/>
    <cellStyle name="Currency 2 10 2 2 2 3 2" xfId="1107"/>
    <cellStyle name="Currency 2 10 2 2 2 4" xfId="1108"/>
    <cellStyle name="Currency 2 10 2 2 2 4 2" xfId="1109"/>
    <cellStyle name="Currency 2 10 2 2 2 5" xfId="1110"/>
    <cellStyle name="Currency 2 10 2 2 3" xfId="1111"/>
    <cellStyle name="Currency 2 10 2 2 3 2" xfId="1112"/>
    <cellStyle name="Currency 2 10 2 2 4" xfId="1113"/>
    <cellStyle name="Currency 2 10 2 2 4 2" xfId="1114"/>
    <cellStyle name="Currency 2 10 2 2 5" xfId="1115"/>
    <cellStyle name="Currency 2 10 2 2 5 2" xfId="1116"/>
    <cellStyle name="Currency 2 10 2 2 6" xfId="1117"/>
    <cellStyle name="Currency 2 10 2 3" xfId="1118"/>
    <cellStyle name="Currency 2 10 2 3 2" xfId="1119"/>
    <cellStyle name="Currency 2 10 2 3 2 2" xfId="1120"/>
    <cellStyle name="Currency 2 10 2 3 3" xfId="1121"/>
    <cellStyle name="Currency 2 10 2 3 3 2" xfId="1122"/>
    <cellStyle name="Currency 2 10 2 3 4" xfId="1123"/>
    <cellStyle name="Currency 2 10 2 3 4 2" xfId="1124"/>
    <cellStyle name="Currency 2 10 2 3 5" xfId="1125"/>
    <cellStyle name="Currency 2 10 2 4" xfId="1126"/>
    <cellStyle name="Currency 2 10 2 4 2" xfId="1127"/>
    <cellStyle name="Currency 2 10 2 5" xfId="1128"/>
    <cellStyle name="Currency 2 10 2 5 2" xfId="1129"/>
    <cellStyle name="Currency 2 10 2 6" xfId="1130"/>
    <cellStyle name="Currency 2 10 2 6 2" xfId="1131"/>
    <cellStyle name="Currency 2 10 2 7" xfId="1132"/>
    <cellStyle name="Currency 2 10 3" xfId="1133"/>
    <cellStyle name="Currency 2 10 3 2" xfId="1134"/>
    <cellStyle name="Currency 2 10 3 2 2" xfId="1135"/>
    <cellStyle name="Currency 2 10 3 2 2 2" xfId="1136"/>
    <cellStyle name="Currency 2 10 3 2 3" xfId="1137"/>
    <cellStyle name="Currency 2 10 3 2 3 2" xfId="1138"/>
    <cellStyle name="Currency 2 10 3 2 4" xfId="1139"/>
    <cellStyle name="Currency 2 10 3 2 4 2" xfId="1140"/>
    <cellStyle name="Currency 2 10 3 2 5" xfId="1141"/>
    <cellStyle name="Currency 2 10 3 3" xfId="1142"/>
    <cellStyle name="Currency 2 10 3 3 2" xfId="1143"/>
    <cellStyle name="Currency 2 10 3 4" xfId="1144"/>
    <cellStyle name="Currency 2 10 3 4 2" xfId="1145"/>
    <cellStyle name="Currency 2 10 3 5" xfId="1146"/>
    <cellStyle name="Currency 2 10 3 5 2" xfId="1147"/>
    <cellStyle name="Currency 2 10 3 6" xfId="1148"/>
    <cellStyle name="Currency 2 10 4" xfId="1149"/>
    <cellStyle name="Currency 2 10 4 2" xfId="1150"/>
    <cellStyle name="Currency 2 10 4 2 2" xfId="1151"/>
    <cellStyle name="Currency 2 10 4 3" xfId="1152"/>
    <cellStyle name="Currency 2 10 4 3 2" xfId="1153"/>
    <cellStyle name="Currency 2 10 4 4" xfId="1154"/>
    <cellStyle name="Currency 2 10 4 4 2" xfId="1155"/>
    <cellStyle name="Currency 2 10 4 5" xfId="1156"/>
    <cellStyle name="Currency 2 10 5" xfId="1157"/>
    <cellStyle name="Currency 2 10 5 2" xfId="1158"/>
    <cellStyle name="Currency 2 10 6" xfId="1159"/>
    <cellStyle name="Currency 2 10 6 2" xfId="1160"/>
    <cellStyle name="Currency 2 10 7" xfId="1161"/>
    <cellStyle name="Currency 2 10 7 2" xfId="1162"/>
    <cellStyle name="Currency 2 10 8" xfId="1163"/>
    <cellStyle name="Currency 2 11" xfId="1164"/>
    <cellStyle name="Currency 2 11 2" xfId="1165"/>
    <cellStyle name="Currency 2 11 2 2" xfId="1166"/>
    <cellStyle name="Currency 2 11 2 2 2" xfId="1167"/>
    <cellStyle name="Currency 2 11 2 2 2 2" xfId="1168"/>
    <cellStyle name="Currency 2 11 2 2 2 2 2" xfId="1169"/>
    <cellStyle name="Currency 2 11 2 2 2 3" xfId="1170"/>
    <cellStyle name="Currency 2 11 2 2 2 3 2" xfId="1171"/>
    <cellStyle name="Currency 2 11 2 2 2 4" xfId="1172"/>
    <cellStyle name="Currency 2 11 2 2 2 4 2" xfId="1173"/>
    <cellStyle name="Currency 2 11 2 2 2 5" xfId="1174"/>
    <cellStyle name="Currency 2 11 2 2 3" xfId="1175"/>
    <cellStyle name="Currency 2 11 2 2 3 2" xfId="1176"/>
    <cellStyle name="Currency 2 11 2 2 4" xfId="1177"/>
    <cellStyle name="Currency 2 11 2 2 4 2" xfId="1178"/>
    <cellStyle name="Currency 2 11 2 2 5" xfId="1179"/>
    <cellStyle name="Currency 2 11 2 2 5 2" xfId="1180"/>
    <cellStyle name="Currency 2 11 2 2 6" xfId="1181"/>
    <cellStyle name="Currency 2 11 2 3" xfId="1182"/>
    <cellStyle name="Currency 2 11 2 3 2" xfId="1183"/>
    <cellStyle name="Currency 2 11 2 3 2 2" xfId="1184"/>
    <cellStyle name="Currency 2 11 2 3 3" xfId="1185"/>
    <cellStyle name="Currency 2 11 2 3 3 2" xfId="1186"/>
    <cellStyle name="Currency 2 11 2 3 4" xfId="1187"/>
    <cellStyle name="Currency 2 11 2 3 4 2" xfId="1188"/>
    <cellStyle name="Currency 2 11 2 3 5" xfId="1189"/>
    <cellStyle name="Currency 2 11 2 4" xfId="1190"/>
    <cellStyle name="Currency 2 11 2 4 2" xfId="1191"/>
    <cellStyle name="Currency 2 11 2 5" xfId="1192"/>
    <cellStyle name="Currency 2 11 2 5 2" xfId="1193"/>
    <cellStyle name="Currency 2 11 2 6" xfId="1194"/>
    <cellStyle name="Currency 2 11 2 6 2" xfId="1195"/>
    <cellStyle name="Currency 2 11 2 7" xfId="1196"/>
    <cellStyle name="Currency 2 11 3" xfId="1197"/>
    <cellStyle name="Currency 2 11 3 2" xfId="1198"/>
    <cellStyle name="Currency 2 11 3 2 2" xfId="1199"/>
    <cellStyle name="Currency 2 11 3 2 2 2" xfId="1200"/>
    <cellStyle name="Currency 2 11 3 2 3" xfId="1201"/>
    <cellStyle name="Currency 2 11 3 2 3 2" xfId="1202"/>
    <cellStyle name="Currency 2 11 3 2 4" xfId="1203"/>
    <cellStyle name="Currency 2 11 3 2 4 2" xfId="1204"/>
    <cellStyle name="Currency 2 11 3 2 5" xfId="1205"/>
    <cellStyle name="Currency 2 11 3 3" xfId="1206"/>
    <cellStyle name="Currency 2 11 3 3 2" xfId="1207"/>
    <cellStyle name="Currency 2 11 3 4" xfId="1208"/>
    <cellStyle name="Currency 2 11 3 4 2" xfId="1209"/>
    <cellStyle name="Currency 2 11 3 5" xfId="1210"/>
    <cellStyle name="Currency 2 11 3 5 2" xfId="1211"/>
    <cellStyle name="Currency 2 11 3 6" xfId="1212"/>
    <cellStyle name="Currency 2 11 4" xfId="1213"/>
    <cellStyle name="Currency 2 11 4 2" xfId="1214"/>
    <cellStyle name="Currency 2 11 4 2 2" xfId="1215"/>
    <cellStyle name="Currency 2 11 4 3" xfId="1216"/>
    <cellStyle name="Currency 2 11 4 3 2" xfId="1217"/>
    <cellStyle name="Currency 2 11 4 4" xfId="1218"/>
    <cellStyle name="Currency 2 11 4 4 2" xfId="1219"/>
    <cellStyle name="Currency 2 11 4 5" xfId="1220"/>
    <cellStyle name="Currency 2 11 5" xfId="1221"/>
    <cellStyle name="Currency 2 11 5 2" xfId="1222"/>
    <cellStyle name="Currency 2 11 6" xfId="1223"/>
    <cellStyle name="Currency 2 11 6 2" xfId="1224"/>
    <cellStyle name="Currency 2 11 7" xfId="1225"/>
    <cellStyle name="Currency 2 11 7 2" xfId="1226"/>
    <cellStyle name="Currency 2 11 8" xfId="1227"/>
    <cellStyle name="Currency 2 12" xfId="1228"/>
    <cellStyle name="Currency 2 12 2" xfId="1229"/>
    <cellStyle name="Currency 2 12 2 2" xfId="1230"/>
    <cellStyle name="Currency 2 12 2 2 2" xfId="1231"/>
    <cellStyle name="Currency 2 12 2 2 2 2" xfId="1232"/>
    <cellStyle name="Currency 2 12 2 2 2 2 2" xfId="1233"/>
    <cellStyle name="Currency 2 12 2 2 2 3" xfId="1234"/>
    <cellStyle name="Currency 2 12 2 2 2 3 2" xfId="1235"/>
    <cellStyle name="Currency 2 12 2 2 2 4" xfId="1236"/>
    <cellStyle name="Currency 2 12 2 2 2 4 2" xfId="1237"/>
    <cellStyle name="Currency 2 12 2 2 2 5" xfId="1238"/>
    <cellStyle name="Currency 2 12 2 2 3" xfId="1239"/>
    <cellStyle name="Currency 2 12 2 2 3 2" xfId="1240"/>
    <cellStyle name="Currency 2 12 2 2 4" xfId="1241"/>
    <cellStyle name="Currency 2 12 2 2 4 2" xfId="1242"/>
    <cellStyle name="Currency 2 12 2 2 5" xfId="1243"/>
    <cellStyle name="Currency 2 12 2 2 5 2" xfId="1244"/>
    <cellStyle name="Currency 2 12 2 2 6" xfId="1245"/>
    <cellStyle name="Currency 2 12 2 3" xfId="1246"/>
    <cellStyle name="Currency 2 12 2 3 2" xfId="1247"/>
    <cellStyle name="Currency 2 12 2 3 2 2" xfId="1248"/>
    <cellStyle name="Currency 2 12 2 3 3" xfId="1249"/>
    <cellStyle name="Currency 2 12 2 3 3 2" xfId="1250"/>
    <cellStyle name="Currency 2 12 2 3 4" xfId="1251"/>
    <cellStyle name="Currency 2 12 2 3 4 2" xfId="1252"/>
    <cellStyle name="Currency 2 12 2 3 5" xfId="1253"/>
    <cellStyle name="Currency 2 12 2 4" xfId="1254"/>
    <cellStyle name="Currency 2 12 2 4 2" xfId="1255"/>
    <cellStyle name="Currency 2 12 2 5" xfId="1256"/>
    <cellStyle name="Currency 2 12 2 5 2" xfId="1257"/>
    <cellStyle name="Currency 2 12 2 6" xfId="1258"/>
    <cellStyle name="Currency 2 12 2 6 2" xfId="1259"/>
    <cellStyle name="Currency 2 12 2 7" xfId="1260"/>
    <cellStyle name="Currency 2 12 3" xfId="1261"/>
    <cellStyle name="Currency 2 12 3 2" xfId="1262"/>
    <cellStyle name="Currency 2 12 3 2 2" xfId="1263"/>
    <cellStyle name="Currency 2 12 3 2 2 2" xfId="1264"/>
    <cellStyle name="Currency 2 12 3 2 3" xfId="1265"/>
    <cellStyle name="Currency 2 12 3 2 3 2" xfId="1266"/>
    <cellStyle name="Currency 2 12 3 2 4" xfId="1267"/>
    <cellStyle name="Currency 2 12 3 2 4 2" xfId="1268"/>
    <cellStyle name="Currency 2 12 3 2 5" xfId="1269"/>
    <cellStyle name="Currency 2 12 3 3" xfId="1270"/>
    <cellStyle name="Currency 2 12 3 3 2" xfId="1271"/>
    <cellStyle name="Currency 2 12 3 4" xfId="1272"/>
    <cellStyle name="Currency 2 12 3 4 2" xfId="1273"/>
    <cellStyle name="Currency 2 12 3 5" xfId="1274"/>
    <cellStyle name="Currency 2 12 3 5 2" xfId="1275"/>
    <cellStyle name="Currency 2 12 3 6" xfId="1276"/>
    <cellStyle name="Currency 2 12 4" xfId="1277"/>
    <cellStyle name="Currency 2 12 4 2" xfId="1278"/>
    <cellStyle name="Currency 2 12 4 2 2" xfId="1279"/>
    <cellStyle name="Currency 2 12 4 3" xfId="1280"/>
    <cellStyle name="Currency 2 12 4 3 2" xfId="1281"/>
    <cellStyle name="Currency 2 12 4 4" xfId="1282"/>
    <cellStyle name="Currency 2 12 4 4 2" xfId="1283"/>
    <cellStyle name="Currency 2 12 4 5" xfId="1284"/>
    <cellStyle name="Currency 2 12 5" xfId="1285"/>
    <cellStyle name="Currency 2 12 5 2" xfId="1286"/>
    <cellStyle name="Currency 2 12 6" xfId="1287"/>
    <cellStyle name="Currency 2 12 6 2" xfId="1288"/>
    <cellStyle name="Currency 2 12 7" xfId="1289"/>
    <cellStyle name="Currency 2 12 7 2" xfId="1290"/>
    <cellStyle name="Currency 2 12 8" xfId="1291"/>
    <cellStyle name="Currency 2 13" xfId="1292"/>
    <cellStyle name="Currency 2 13 2" xfId="1293"/>
    <cellStyle name="Currency 2 13 2 2" xfId="1294"/>
    <cellStyle name="Currency 2 13 2 2 2" xfId="1295"/>
    <cellStyle name="Currency 2 13 2 2 2 2" xfId="1296"/>
    <cellStyle name="Currency 2 13 2 2 3" xfId="1297"/>
    <cellStyle name="Currency 2 13 2 2 3 2" xfId="1298"/>
    <cellStyle name="Currency 2 13 2 2 4" xfId="1299"/>
    <cellStyle name="Currency 2 13 2 2 4 2" xfId="1300"/>
    <cellStyle name="Currency 2 13 2 2 5" xfId="1301"/>
    <cellStyle name="Currency 2 13 2 3" xfId="1302"/>
    <cellStyle name="Currency 2 13 2 3 2" xfId="1303"/>
    <cellStyle name="Currency 2 13 2 4" xfId="1304"/>
    <cellStyle name="Currency 2 13 2 4 2" xfId="1305"/>
    <cellStyle name="Currency 2 13 2 5" xfId="1306"/>
    <cellStyle name="Currency 2 13 2 5 2" xfId="1307"/>
    <cellStyle name="Currency 2 13 2 6" xfId="1308"/>
    <cellStyle name="Currency 2 13 3" xfId="1309"/>
    <cellStyle name="Currency 2 13 3 2" xfId="1310"/>
    <cellStyle name="Currency 2 13 3 2 2" xfId="1311"/>
    <cellStyle name="Currency 2 13 3 3" xfId="1312"/>
    <cellStyle name="Currency 2 13 3 3 2" xfId="1313"/>
    <cellStyle name="Currency 2 13 3 4" xfId="1314"/>
    <cellStyle name="Currency 2 13 3 4 2" xfId="1315"/>
    <cellStyle name="Currency 2 13 3 5" xfId="1316"/>
    <cellStyle name="Currency 2 13 4" xfId="1317"/>
    <cellStyle name="Currency 2 13 4 2" xfId="1318"/>
    <cellStyle name="Currency 2 13 5" xfId="1319"/>
    <cellStyle name="Currency 2 13 5 2" xfId="1320"/>
    <cellStyle name="Currency 2 13 6" xfId="1321"/>
    <cellStyle name="Currency 2 13 6 2" xfId="1322"/>
    <cellStyle name="Currency 2 13 7" xfId="1323"/>
    <cellStyle name="Currency 2 14" xfId="1324"/>
    <cellStyle name="Currency 2 14 2" xfId="1325"/>
    <cellStyle name="Currency 2 14 2 2" xfId="1326"/>
    <cellStyle name="Currency 2 14 2 2 2" xfId="1327"/>
    <cellStyle name="Currency 2 14 2 3" xfId="1328"/>
    <cellStyle name="Currency 2 14 2 3 2" xfId="1329"/>
    <cellStyle name="Currency 2 14 2 4" xfId="1330"/>
    <cellStyle name="Currency 2 14 2 4 2" xfId="1331"/>
    <cellStyle name="Currency 2 14 2 5" xfId="1332"/>
    <cellStyle name="Currency 2 14 3" xfId="1333"/>
    <cellStyle name="Currency 2 14 3 2" xfId="1334"/>
    <cellStyle name="Currency 2 14 4" xfId="1335"/>
    <cellStyle name="Currency 2 14 4 2" xfId="1336"/>
    <cellStyle name="Currency 2 14 5" xfId="1337"/>
    <cellStyle name="Currency 2 14 5 2" xfId="1338"/>
    <cellStyle name="Currency 2 14 6" xfId="1339"/>
    <cellStyle name="Currency 2 15" xfId="1340"/>
    <cellStyle name="Currency 2 15 2" xfId="1341"/>
    <cellStyle name="Currency 2 15 2 2" xfId="1342"/>
    <cellStyle name="Currency 2 15 2 2 2" xfId="1343"/>
    <cellStyle name="Currency 2 15 2 3" xfId="1344"/>
    <cellStyle name="Currency 2 15 2 3 2" xfId="1345"/>
    <cellStyle name="Currency 2 15 2 4" xfId="1346"/>
    <cellStyle name="Currency 2 15 2 4 2" xfId="1347"/>
    <cellStyle name="Currency 2 15 2 5" xfId="1348"/>
    <cellStyle name="Currency 2 15 3" xfId="1349"/>
    <cellStyle name="Currency 2 15 3 2" xfId="1350"/>
    <cellStyle name="Currency 2 15 4" xfId="1351"/>
    <cellStyle name="Currency 2 15 4 2" xfId="1352"/>
    <cellStyle name="Currency 2 15 5" xfId="1353"/>
    <cellStyle name="Currency 2 15 5 2" xfId="1354"/>
    <cellStyle name="Currency 2 15 6" xfId="1355"/>
    <cellStyle name="Currency 2 16" xfId="1356"/>
    <cellStyle name="Currency 2 16 2" xfId="1357"/>
    <cellStyle name="Currency 2 16 2 2" xfId="1358"/>
    <cellStyle name="Currency 2 16 2 2 2" xfId="1359"/>
    <cellStyle name="Currency 2 16 2 3" xfId="1360"/>
    <cellStyle name="Currency 2 16 2 3 2" xfId="1361"/>
    <cellStyle name="Currency 2 16 2 4" xfId="1362"/>
    <cellStyle name="Currency 2 16 2 4 2" xfId="1363"/>
    <cellStyle name="Currency 2 16 2 5" xfId="1364"/>
    <cellStyle name="Currency 2 16 3" xfId="1365"/>
    <cellStyle name="Currency 2 16 3 2" xfId="1366"/>
    <cellStyle name="Currency 2 16 4" xfId="1367"/>
    <cellStyle name="Currency 2 16 4 2" xfId="1368"/>
    <cellStyle name="Currency 2 16 5" xfId="1369"/>
    <cellStyle name="Currency 2 16 5 2" xfId="1370"/>
    <cellStyle name="Currency 2 16 6" xfId="1371"/>
    <cellStyle name="Currency 2 17" xfId="1372"/>
    <cellStyle name="Currency 2 17 2" xfId="1373"/>
    <cellStyle name="Currency 2 17 2 2" xfId="1374"/>
    <cellStyle name="Currency 2 17 3" xfId="1375"/>
    <cellStyle name="Currency 2 17 3 2" xfId="1376"/>
    <cellStyle name="Currency 2 17 4" xfId="1377"/>
    <cellStyle name="Currency 2 17 4 2" xfId="1378"/>
    <cellStyle name="Currency 2 17 5" xfId="1379"/>
    <cellStyle name="Currency 2 18" xfId="1380"/>
    <cellStyle name="Currency 2 18 2" xfId="1381"/>
    <cellStyle name="Currency 2 19" xfId="1382"/>
    <cellStyle name="Currency 2 19 2" xfId="1383"/>
    <cellStyle name="Currency 2 2" xfId="364"/>
    <cellStyle name="Currency 2 2 10" xfId="1384"/>
    <cellStyle name="Currency 2 2 11" xfId="1385"/>
    <cellStyle name="Currency 2 2 12" xfId="1386"/>
    <cellStyle name="Currency 2 2 2" xfId="365"/>
    <cellStyle name="Currency 2 2 2 2" xfId="1387"/>
    <cellStyle name="Currency 2 2 2 2 2" xfId="1388"/>
    <cellStyle name="Currency 2 2 2 2 2 2" xfId="1389"/>
    <cellStyle name="Currency 2 2 2 2 2 2 2" xfId="1390"/>
    <cellStyle name="Currency 2 2 2 2 2 2 2 2" xfId="1391"/>
    <cellStyle name="Currency 2 2 2 2 2 2 3" xfId="1392"/>
    <cellStyle name="Currency 2 2 2 2 2 2 3 2" xfId="1393"/>
    <cellStyle name="Currency 2 2 2 2 2 2 4" xfId="1394"/>
    <cellStyle name="Currency 2 2 2 2 2 2 4 2" xfId="1395"/>
    <cellStyle name="Currency 2 2 2 2 2 2 5" xfId="1396"/>
    <cellStyle name="Currency 2 2 2 2 2 3" xfId="1397"/>
    <cellStyle name="Currency 2 2 2 2 2 3 2" xfId="1398"/>
    <cellStyle name="Currency 2 2 2 2 2 4" xfId="1399"/>
    <cellStyle name="Currency 2 2 2 2 2 4 2" xfId="1400"/>
    <cellStyle name="Currency 2 2 2 2 2 5" xfId="1401"/>
    <cellStyle name="Currency 2 2 2 2 2 5 2" xfId="1402"/>
    <cellStyle name="Currency 2 2 2 2 2 6" xfId="1403"/>
    <cellStyle name="Currency 2 2 2 2 3" xfId="1404"/>
    <cellStyle name="Currency 2 2 2 2 3 2" xfId="1405"/>
    <cellStyle name="Currency 2 2 2 2 3 2 2" xfId="1406"/>
    <cellStyle name="Currency 2 2 2 2 3 3" xfId="1407"/>
    <cellStyle name="Currency 2 2 2 2 3 3 2" xfId="1408"/>
    <cellStyle name="Currency 2 2 2 2 3 4" xfId="1409"/>
    <cellStyle name="Currency 2 2 2 2 3 4 2" xfId="1410"/>
    <cellStyle name="Currency 2 2 2 2 3 5" xfId="1411"/>
    <cellStyle name="Currency 2 2 2 2 4" xfId="1412"/>
    <cellStyle name="Currency 2 2 2 2 4 2" xfId="1413"/>
    <cellStyle name="Currency 2 2 2 2 5" xfId="1414"/>
    <cellStyle name="Currency 2 2 2 2 5 2" xfId="1415"/>
    <cellStyle name="Currency 2 2 2 2 6" xfId="1416"/>
    <cellStyle name="Currency 2 2 2 2 6 2" xfId="1417"/>
    <cellStyle name="Currency 2 2 2 2 7" xfId="1418"/>
    <cellStyle name="Currency 2 2 2 3" xfId="1419"/>
    <cellStyle name="Currency 2 2 2 3 2" xfId="1420"/>
    <cellStyle name="Currency 2 2 2 3 2 2" xfId="1421"/>
    <cellStyle name="Currency 2 2 2 3 2 2 2" xfId="1422"/>
    <cellStyle name="Currency 2 2 2 3 2 3" xfId="1423"/>
    <cellStyle name="Currency 2 2 2 3 2 3 2" xfId="1424"/>
    <cellStyle name="Currency 2 2 2 3 2 4" xfId="1425"/>
    <cellStyle name="Currency 2 2 2 3 2 4 2" xfId="1426"/>
    <cellStyle name="Currency 2 2 2 3 2 5" xfId="1427"/>
    <cellStyle name="Currency 2 2 2 3 3" xfId="1428"/>
    <cellStyle name="Currency 2 2 2 3 3 2" xfId="1429"/>
    <cellStyle name="Currency 2 2 2 3 4" xfId="1430"/>
    <cellStyle name="Currency 2 2 2 3 4 2" xfId="1431"/>
    <cellStyle name="Currency 2 2 2 3 5" xfId="1432"/>
    <cellStyle name="Currency 2 2 2 3 5 2" xfId="1433"/>
    <cellStyle name="Currency 2 2 2 3 6" xfId="1434"/>
    <cellStyle name="Currency 2 2 2 4" xfId="1435"/>
    <cellStyle name="Currency 2 2 2 4 2" xfId="1436"/>
    <cellStyle name="Currency 2 2 2 4 2 2" xfId="1437"/>
    <cellStyle name="Currency 2 2 2 4 3" xfId="1438"/>
    <cellStyle name="Currency 2 2 2 4 3 2" xfId="1439"/>
    <cellStyle name="Currency 2 2 2 4 4" xfId="1440"/>
    <cellStyle name="Currency 2 2 2 4 4 2" xfId="1441"/>
    <cellStyle name="Currency 2 2 2 4 5" xfId="1442"/>
    <cellStyle name="Currency 2 2 2 5" xfId="1443"/>
    <cellStyle name="Currency 2 2 2 5 2" xfId="1444"/>
    <cellStyle name="Currency 2 2 2 6" xfId="1445"/>
    <cellStyle name="Currency 2 2 2 6 2" xfId="1446"/>
    <cellStyle name="Currency 2 2 2 7" xfId="1447"/>
    <cellStyle name="Currency 2 2 2 7 2" xfId="1448"/>
    <cellStyle name="Currency 2 2 2 8" xfId="1449"/>
    <cellStyle name="Currency 2 2 3" xfId="366"/>
    <cellStyle name="Currency 2 2 3 2" xfId="1450"/>
    <cellStyle name="Currency 2 2 3 2 2" xfId="1451"/>
    <cellStyle name="Currency 2 2 3 2 2 2" xfId="1452"/>
    <cellStyle name="Currency 2 2 3 2 2 2 2" xfId="1453"/>
    <cellStyle name="Currency 2 2 3 2 2 3" xfId="1454"/>
    <cellStyle name="Currency 2 2 3 2 2 3 2" xfId="1455"/>
    <cellStyle name="Currency 2 2 3 2 2 4" xfId="1456"/>
    <cellStyle name="Currency 2 2 3 2 2 4 2" xfId="1457"/>
    <cellStyle name="Currency 2 2 3 2 2 5" xfId="1458"/>
    <cellStyle name="Currency 2 2 3 2 3" xfId="1459"/>
    <cellStyle name="Currency 2 2 3 2 3 2" xfId="1460"/>
    <cellStyle name="Currency 2 2 3 2 4" xfId="1461"/>
    <cellStyle name="Currency 2 2 3 2 4 2" xfId="1462"/>
    <cellStyle name="Currency 2 2 3 2 5" xfId="1463"/>
    <cellStyle name="Currency 2 2 3 2 5 2" xfId="1464"/>
    <cellStyle name="Currency 2 2 3 2 6" xfId="1465"/>
    <cellStyle name="Currency 2 2 3 3" xfId="1466"/>
    <cellStyle name="Currency 2 2 3 3 2" xfId="1467"/>
    <cellStyle name="Currency 2 2 3 3 2 2" xfId="1468"/>
    <cellStyle name="Currency 2 2 3 3 3" xfId="1469"/>
    <cellStyle name="Currency 2 2 3 3 3 2" xfId="1470"/>
    <cellStyle name="Currency 2 2 3 3 4" xfId="1471"/>
    <cellStyle name="Currency 2 2 3 3 4 2" xfId="1472"/>
    <cellStyle name="Currency 2 2 3 3 5" xfId="1473"/>
    <cellStyle name="Currency 2 2 3 4" xfId="1474"/>
    <cellStyle name="Currency 2 2 3 4 2" xfId="1475"/>
    <cellStyle name="Currency 2 2 3 5" xfId="1476"/>
    <cellStyle name="Currency 2 2 3 5 2" xfId="1477"/>
    <cellStyle name="Currency 2 2 3 6" xfId="1478"/>
    <cellStyle name="Currency 2 2 3 6 2" xfId="1479"/>
    <cellStyle name="Currency 2 2 3 7" xfId="1480"/>
    <cellStyle name="Currency 2 2 4" xfId="1481"/>
    <cellStyle name="Currency 2 2 4 2" xfId="1482"/>
    <cellStyle name="Currency 2 2 4 2 2" xfId="1483"/>
    <cellStyle name="Currency 2 2 4 2 2 2" xfId="1484"/>
    <cellStyle name="Currency 2 2 4 2 3" xfId="1485"/>
    <cellStyle name="Currency 2 2 4 2 3 2" xfId="1486"/>
    <cellStyle name="Currency 2 2 4 2 4" xfId="1487"/>
    <cellStyle name="Currency 2 2 4 2 4 2" xfId="1488"/>
    <cellStyle name="Currency 2 2 4 2 5" xfId="1489"/>
    <cellStyle name="Currency 2 2 4 3" xfId="1490"/>
    <cellStyle name="Currency 2 2 4 3 2" xfId="1491"/>
    <cellStyle name="Currency 2 2 4 4" xfId="1492"/>
    <cellStyle name="Currency 2 2 4 4 2" xfId="1493"/>
    <cellStyle name="Currency 2 2 4 5" xfId="1494"/>
    <cellStyle name="Currency 2 2 4 5 2" xfId="1495"/>
    <cellStyle name="Currency 2 2 4 6" xfId="1496"/>
    <cellStyle name="Currency 2 2 5" xfId="1497"/>
    <cellStyle name="Currency 2 2 5 2" xfId="1498"/>
    <cellStyle name="Currency 2 2 5 2 2" xfId="1499"/>
    <cellStyle name="Currency 2 2 5 2 2 2" xfId="1500"/>
    <cellStyle name="Currency 2 2 5 2 3" xfId="1501"/>
    <cellStyle name="Currency 2 2 5 2 3 2" xfId="1502"/>
    <cellStyle name="Currency 2 2 5 2 4" xfId="1503"/>
    <cellStyle name="Currency 2 2 5 2 4 2" xfId="1504"/>
    <cellStyle name="Currency 2 2 5 2 5" xfId="1505"/>
    <cellStyle name="Currency 2 2 5 3" xfId="1506"/>
    <cellStyle name="Currency 2 2 5 3 2" xfId="1507"/>
    <cellStyle name="Currency 2 2 5 4" xfId="1508"/>
    <cellStyle name="Currency 2 2 5 4 2" xfId="1509"/>
    <cellStyle name="Currency 2 2 5 5" xfId="1510"/>
    <cellStyle name="Currency 2 2 5 5 2" xfId="1511"/>
    <cellStyle name="Currency 2 2 5 6" xfId="1512"/>
    <cellStyle name="Currency 2 2 6" xfId="1513"/>
    <cellStyle name="Currency 2 2 6 2" xfId="1514"/>
    <cellStyle name="Currency 2 2 6 2 2" xfId="1515"/>
    <cellStyle name="Currency 2 2 6 3" xfId="1516"/>
    <cellStyle name="Currency 2 2 6 3 2" xfId="1517"/>
    <cellStyle name="Currency 2 2 6 4" xfId="1518"/>
    <cellStyle name="Currency 2 2 6 4 2" xfId="1519"/>
    <cellStyle name="Currency 2 2 6 5" xfId="1520"/>
    <cellStyle name="Currency 2 2 7" xfId="1521"/>
    <cellStyle name="Currency 2 2 7 2" xfId="1522"/>
    <cellStyle name="Currency 2 2 8" xfId="1523"/>
    <cellStyle name="Currency 2 2 8 2" xfId="1524"/>
    <cellStyle name="Currency 2 2 9" xfId="1525"/>
    <cellStyle name="Currency 2 2 9 2" xfId="1526"/>
    <cellStyle name="Currency 2 20" xfId="1527"/>
    <cellStyle name="Currency 2 20 2" xfId="1528"/>
    <cellStyle name="Currency 2 21" xfId="1529"/>
    <cellStyle name="Currency 2 21 2" xfId="1530"/>
    <cellStyle name="Currency 2 22" xfId="1531"/>
    <cellStyle name="Currency 2 22 2" xfId="1532"/>
    <cellStyle name="Currency 2 23" xfId="1533"/>
    <cellStyle name="Currency 2 24" xfId="1534"/>
    <cellStyle name="Currency 2 25" xfId="1535"/>
    <cellStyle name="Currency 2 26" xfId="1536"/>
    <cellStyle name="Currency 2 27" xfId="1537"/>
    <cellStyle name="Currency 2 3" xfId="367"/>
    <cellStyle name="Currency 2 3 2" xfId="1538"/>
    <cellStyle name="Currency 2 3 2 2" xfId="1539"/>
    <cellStyle name="Currency 2 3 2 2 2" xfId="1540"/>
    <cellStyle name="Currency 2 3 2 2 2 2" xfId="1541"/>
    <cellStyle name="Currency 2 3 2 2 2 2 2" xfId="1542"/>
    <cellStyle name="Currency 2 3 2 2 2 2 2 2" xfId="1543"/>
    <cellStyle name="Currency 2 3 2 2 2 2 3" xfId="1544"/>
    <cellStyle name="Currency 2 3 2 2 2 2 3 2" xfId="1545"/>
    <cellStyle name="Currency 2 3 2 2 2 2 4" xfId="1546"/>
    <cellStyle name="Currency 2 3 2 2 2 2 4 2" xfId="1547"/>
    <cellStyle name="Currency 2 3 2 2 2 2 5" xfId="1548"/>
    <cellStyle name="Currency 2 3 2 2 2 3" xfId="1549"/>
    <cellStyle name="Currency 2 3 2 2 2 3 2" xfId="1550"/>
    <cellStyle name="Currency 2 3 2 2 2 4" xfId="1551"/>
    <cellStyle name="Currency 2 3 2 2 2 4 2" xfId="1552"/>
    <cellStyle name="Currency 2 3 2 2 2 5" xfId="1553"/>
    <cellStyle name="Currency 2 3 2 2 2 5 2" xfId="1554"/>
    <cellStyle name="Currency 2 3 2 2 2 6" xfId="1555"/>
    <cellStyle name="Currency 2 3 2 2 3" xfId="1556"/>
    <cellStyle name="Currency 2 3 2 2 3 2" xfId="1557"/>
    <cellStyle name="Currency 2 3 2 2 3 2 2" xfId="1558"/>
    <cellStyle name="Currency 2 3 2 2 3 3" xfId="1559"/>
    <cellStyle name="Currency 2 3 2 2 3 3 2" xfId="1560"/>
    <cellStyle name="Currency 2 3 2 2 3 4" xfId="1561"/>
    <cellStyle name="Currency 2 3 2 2 3 4 2" xfId="1562"/>
    <cellStyle name="Currency 2 3 2 2 3 5" xfId="1563"/>
    <cellStyle name="Currency 2 3 2 2 4" xfId="1564"/>
    <cellStyle name="Currency 2 3 2 2 4 2" xfId="1565"/>
    <cellStyle name="Currency 2 3 2 2 5" xfId="1566"/>
    <cellStyle name="Currency 2 3 2 2 5 2" xfId="1567"/>
    <cellStyle name="Currency 2 3 2 2 6" xfId="1568"/>
    <cellStyle name="Currency 2 3 2 2 6 2" xfId="1569"/>
    <cellStyle name="Currency 2 3 2 2 7" xfId="1570"/>
    <cellStyle name="Currency 2 3 2 3" xfId="1571"/>
    <cellStyle name="Currency 2 3 2 3 2" xfId="1572"/>
    <cellStyle name="Currency 2 3 2 3 2 2" xfId="1573"/>
    <cellStyle name="Currency 2 3 2 3 2 2 2" xfId="1574"/>
    <cellStyle name="Currency 2 3 2 3 2 3" xfId="1575"/>
    <cellStyle name="Currency 2 3 2 3 2 3 2" xfId="1576"/>
    <cellStyle name="Currency 2 3 2 3 2 4" xfId="1577"/>
    <cellStyle name="Currency 2 3 2 3 2 4 2" xfId="1578"/>
    <cellStyle name="Currency 2 3 2 3 2 5" xfId="1579"/>
    <cellStyle name="Currency 2 3 2 3 3" xfId="1580"/>
    <cellStyle name="Currency 2 3 2 3 3 2" xfId="1581"/>
    <cellStyle name="Currency 2 3 2 3 4" xfId="1582"/>
    <cellStyle name="Currency 2 3 2 3 4 2" xfId="1583"/>
    <cellStyle name="Currency 2 3 2 3 5" xfId="1584"/>
    <cellStyle name="Currency 2 3 2 3 5 2" xfId="1585"/>
    <cellStyle name="Currency 2 3 2 3 6" xfId="1586"/>
    <cellStyle name="Currency 2 3 2 4" xfId="1587"/>
    <cellStyle name="Currency 2 3 2 4 2" xfId="1588"/>
    <cellStyle name="Currency 2 3 2 4 2 2" xfId="1589"/>
    <cellStyle name="Currency 2 3 2 4 3" xfId="1590"/>
    <cellStyle name="Currency 2 3 2 4 3 2" xfId="1591"/>
    <cellStyle name="Currency 2 3 2 4 4" xfId="1592"/>
    <cellStyle name="Currency 2 3 2 4 4 2" xfId="1593"/>
    <cellStyle name="Currency 2 3 2 4 5" xfId="1594"/>
    <cellStyle name="Currency 2 3 2 5" xfId="1595"/>
    <cellStyle name="Currency 2 3 2 5 2" xfId="1596"/>
    <cellStyle name="Currency 2 3 2 6" xfId="1597"/>
    <cellStyle name="Currency 2 3 2 6 2" xfId="1598"/>
    <cellStyle name="Currency 2 3 2 7" xfId="1599"/>
    <cellStyle name="Currency 2 3 2 7 2" xfId="1600"/>
    <cellStyle name="Currency 2 3 2 8" xfId="1601"/>
    <cellStyle name="Currency 2 3 3" xfId="1602"/>
    <cellStyle name="Currency 2 3 3 2" xfId="1603"/>
    <cellStyle name="Currency 2 3 3 2 2" xfId="1604"/>
    <cellStyle name="Currency 2 3 3 2 2 2" xfId="1605"/>
    <cellStyle name="Currency 2 3 3 2 2 2 2" xfId="1606"/>
    <cellStyle name="Currency 2 3 3 2 2 3" xfId="1607"/>
    <cellStyle name="Currency 2 3 3 2 2 3 2" xfId="1608"/>
    <cellStyle name="Currency 2 3 3 2 2 4" xfId="1609"/>
    <cellStyle name="Currency 2 3 3 2 2 4 2" xfId="1610"/>
    <cellStyle name="Currency 2 3 3 2 2 5" xfId="1611"/>
    <cellStyle name="Currency 2 3 3 2 3" xfId="1612"/>
    <cellStyle name="Currency 2 3 3 2 3 2" xfId="1613"/>
    <cellStyle name="Currency 2 3 3 2 4" xfId="1614"/>
    <cellStyle name="Currency 2 3 3 2 4 2" xfId="1615"/>
    <cellStyle name="Currency 2 3 3 2 5" xfId="1616"/>
    <cellStyle name="Currency 2 3 3 2 5 2" xfId="1617"/>
    <cellStyle name="Currency 2 3 3 2 6" xfId="1618"/>
    <cellStyle name="Currency 2 3 3 3" xfId="1619"/>
    <cellStyle name="Currency 2 3 3 3 2" xfId="1620"/>
    <cellStyle name="Currency 2 3 3 3 2 2" xfId="1621"/>
    <cellStyle name="Currency 2 3 3 3 3" xfId="1622"/>
    <cellStyle name="Currency 2 3 3 3 3 2" xfId="1623"/>
    <cellStyle name="Currency 2 3 3 3 4" xfId="1624"/>
    <cellStyle name="Currency 2 3 3 3 4 2" xfId="1625"/>
    <cellStyle name="Currency 2 3 3 3 5" xfId="1626"/>
    <cellStyle name="Currency 2 3 3 4" xfId="1627"/>
    <cellStyle name="Currency 2 3 3 4 2" xfId="1628"/>
    <cellStyle name="Currency 2 3 3 5" xfId="1629"/>
    <cellStyle name="Currency 2 3 3 5 2" xfId="1630"/>
    <cellStyle name="Currency 2 3 3 6" xfId="1631"/>
    <cellStyle name="Currency 2 3 3 6 2" xfId="1632"/>
    <cellStyle name="Currency 2 3 3 7" xfId="1633"/>
    <cellStyle name="Currency 2 3 4" xfId="1634"/>
    <cellStyle name="Currency 2 3 4 2" xfId="1635"/>
    <cellStyle name="Currency 2 3 4 2 2" xfId="1636"/>
    <cellStyle name="Currency 2 3 4 2 2 2" xfId="1637"/>
    <cellStyle name="Currency 2 3 4 2 3" xfId="1638"/>
    <cellStyle name="Currency 2 3 4 2 3 2" xfId="1639"/>
    <cellStyle name="Currency 2 3 4 2 4" xfId="1640"/>
    <cellStyle name="Currency 2 3 4 2 4 2" xfId="1641"/>
    <cellStyle name="Currency 2 3 4 2 5" xfId="1642"/>
    <cellStyle name="Currency 2 3 4 3" xfId="1643"/>
    <cellStyle name="Currency 2 3 4 3 2" xfId="1644"/>
    <cellStyle name="Currency 2 3 4 4" xfId="1645"/>
    <cellStyle name="Currency 2 3 4 4 2" xfId="1646"/>
    <cellStyle name="Currency 2 3 4 5" xfId="1647"/>
    <cellStyle name="Currency 2 3 4 5 2" xfId="1648"/>
    <cellStyle name="Currency 2 3 4 6" xfId="1649"/>
    <cellStyle name="Currency 2 3 5" xfId="1650"/>
    <cellStyle name="Currency 2 3 5 2" xfId="1651"/>
    <cellStyle name="Currency 2 3 5 2 2" xfId="1652"/>
    <cellStyle name="Currency 2 3 5 3" xfId="1653"/>
    <cellStyle name="Currency 2 3 5 3 2" xfId="1654"/>
    <cellStyle name="Currency 2 3 5 4" xfId="1655"/>
    <cellStyle name="Currency 2 3 5 4 2" xfId="1656"/>
    <cellStyle name="Currency 2 3 5 5" xfId="1657"/>
    <cellStyle name="Currency 2 3 6" xfId="1658"/>
    <cellStyle name="Currency 2 3 6 2" xfId="1659"/>
    <cellStyle name="Currency 2 3 7" xfId="1660"/>
    <cellStyle name="Currency 2 3 7 2" xfId="1661"/>
    <cellStyle name="Currency 2 3 8" xfId="1662"/>
    <cellStyle name="Currency 2 3 8 2" xfId="1663"/>
    <cellStyle name="Currency 2 3 9" xfId="1664"/>
    <cellStyle name="Currency 2 4" xfId="368"/>
    <cellStyle name="Currency 2 4 2" xfId="1665"/>
    <cellStyle name="Currency 2 4 2 2" xfId="1666"/>
    <cellStyle name="Currency 2 4 2 2 2" xfId="1667"/>
    <cellStyle name="Currency 2 4 2 2 2 2" xfId="1668"/>
    <cellStyle name="Currency 2 4 2 2 2 2 2" xfId="1669"/>
    <cellStyle name="Currency 2 4 2 2 2 2 2 2" xfId="1670"/>
    <cellStyle name="Currency 2 4 2 2 2 2 3" xfId="1671"/>
    <cellStyle name="Currency 2 4 2 2 2 2 3 2" xfId="1672"/>
    <cellStyle name="Currency 2 4 2 2 2 2 4" xfId="1673"/>
    <cellStyle name="Currency 2 4 2 2 2 2 4 2" xfId="1674"/>
    <cellStyle name="Currency 2 4 2 2 2 2 5" xfId="1675"/>
    <cellStyle name="Currency 2 4 2 2 2 3" xfId="1676"/>
    <cellStyle name="Currency 2 4 2 2 2 3 2" xfId="1677"/>
    <cellStyle name="Currency 2 4 2 2 2 4" xfId="1678"/>
    <cellStyle name="Currency 2 4 2 2 2 4 2" xfId="1679"/>
    <cellStyle name="Currency 2 4 2 2 2 5" xfId="1680"/>
    <cellStyle name="Currency 2 4 2 2 2 5 2" xfId="1681"/>
    <cellStyle name="Currency 2 4 2 2 2 6" xfId="1682"/>
    <cellStyle name="Currency 2 4 2 2 3" xfId="1683"/>
    <cellStyle name="Currency 2 4 2 2 3 2" xfId="1684"/>
    <cellStyle name="Currency 2 4 2 2 3 2 2" xfId="1685"/>
    <cellStyle name="Currency 2 4 2 2 3 3" xfId="1686"/>
    <cellStyle name="Currency 2 4 2 2 3 3 2" xfId="1687"/>
    <cellStyle name="Currency 2 4 2 2 3 4" xfId="1688"/>
    <cellStyle name="Currency 2 4 2 2 3 4 2" xfId="1689"/>
    <cellStyle name="Currency 2 4 2 2 3 5" xfId="1690"/>
    <cellStyle name="Currency 2 4 2 2 4" xfId="1691"/>
    <cellStyle name="Currency 2 4 2 2 4 2" xfId="1692"/>
    <cellStyle name="Currency 2 4 2 2 5" xfId="1693"/>
    <cellStyle name="Currency 2 4 2 2 5 2" xfId="1694"/>
    <cellStyle name="Currency 2 4 2 2 6" xfId="1695"/>
    <cellStyle name="Currency 2 4 2 2 6 2" xfId="1696"/>
    <cellStyle name="Currency 2 4 2 2 7" xfId="1697"/>
    <cellStyle name="Currency 2 4 2 3" xfId="1698"/>
    <cellStyle name="Currency 2 4 2 3 2" xfId="1699"/>
    <cellStyle name="Currency 2 4 2 3 2 2" xfId="1700"/>
    <cellStyle name="Currency 2 4 2 3 2 2 2" xfId="1701"/>
    <cellStyle name="Currency 2 4 2 3 2 3" xfId="1702"/>
    <cellStyle name="Currency 2 4 2 3 2 3 2" xfId="1703"/>
    <cellStyle name="Currency 2 4 2 3 2 4" xfId="1704"/>
    <cellStyle name="Currency 2 4 2 3 2 4 2" xfId="1705"/>
    <cellStyle name="Currency 2 4 2 3 2 5" xfId="1706"/>
    <cellStyle name="Currency 2 4 2 3 3" xfId="1707"/>
    <cellStyle name="Currency 2 4 2 3 3 2" xfId="1708"/>
    <cellStyle name="Currency 2 4 2 3 4" xfId="1709"/>
    <cellStyle name="Currency 2 4 2 3 4 2" xfId="1710"/>
    <cellStyle name="Currency 2 4 2 3 5" xfId="1711"/>
    <cellStyle name="Currency 2 4 2 3 5 2" xfId="1712"/>
    <cellStyle name="Currency 2 4 2 3 6" xfId="1713"/>
    <cellStyle name="Currency 2 4 2 4" xfId="1714"/>
    <cellStyle name="Currency 2 4 2 4 2" xfId="1715"/>
    <cellStyle name="Currency 2 4 2 4 2 2" xfId="1716"/>
    <cellStyle name="Currency 2 4 2 4 3" xfId="1717"/>
    <cellStyle name="Currency 2 4 2 4 3 2" xfId="1718"/>
    <cellStyle name="Currency 2 4 2 4 4" xfId="1719"/>
    <cellStyle name="Currency 2 4 2 4 4 2" xfId="1720"/>
    <cellStyle name="Currency 2 4 2 4 5" xfId="1721"/>
    <cellStyle name="Currency 2 4 2 5" xfId="1722"/>
    <cellStyle name="Currency 2 4 2 5 2" xfId="1723"/>
    <cellStyle name="Currency 2 4 2 6" xfId="1724"/>
    <cellStyle name="Currency 2 4 2 6 2" xfId="1725"/>
    <cellStyle name="Currency 2 4 2 7" xfId="1726"/>
    <cellStyle name="Currency 2 4 2 7 2" xfId="1727"/>
    <cellStyle name="Currency 2 4 2 8" xfId="1728"/>
    <cellStyle name="Currency 2 4 3" xfId="1729"/>
    <cellStyle name="Currency 2 4 3 2" xfId="1730"/>
    <cellStyle name="Currency 2 4 3 2 2" xfId="1731"/>
    <cellStyle name="Currency 2 4 3 2 2 2" xfId="1732"/>
    <cellStyle name="Currency 2 4 3 2 2 2 2" xfId="1733"/>
    <cellStyle name="Currency 2 4 3 2 2 3" xfId="1734"/>
    <cellStyle name="Currency 2 4 3 2 2 3 2" xfId="1735"/>
    <cellStyle name="Currency 2 4 3 2 2 4" xfId="1736"/>
    <cellStyle name="Currency 2 4 3 2 2 4 2" xfId="1737"/>
    <cellStyle name="Currency 2 4 3 2 2 5" xfId="1738"/>
    <cellStyle name="Currency 2 4 3 2 3" xfId="1739"/>
    <cellStyle name="Currency 2 4 3 2 3 2" xfId="1740"/>
    <cellStyle name="Currency 2 4 3 2 4" xfId="1741"/>
    <cellStyle name="Currency 2 4 3 2 4 2" xfId="1742"/>
    <cellStyle name="Currency 2 4 3 2 5" xfId="1743"/>
    <cellStyle name="Currency 2 4 3 2 5 2" xfId="1744"/>
    <cellStyle name="Currency 2 4 3 2 6" xfId="1745"/>
    <cellStyle name="Currency 2 4 3 3" xfId="1746"/>
    <cellStyle name="Currency 2 4 3 3 2" xfId="1747"/>
    <cellStyle name="Currency 2 4 3 3 2 2" xfId="1748"/>
    <cellStyle name="Currency 2 4 3 3 3" xfId="1749"/>
    <cellStyle name="Currency 2 4 3 3 3 2" xfId="1750"/>
    <cellStyle name="Currency 2 4 3 3 4" xfId="1751"/>
    <cellStyle name="Currency 2 4 3 3 4 2" xfId="1752"/>
    <cellStyle name="Currency 2 4 3 3 5" xfId="1753"/>
    <cellStyle name="Currency 2 4 3 4" xfId="1754"/>
    <cellStyle name="Currency 2 4 3 4 2" xfId="1755"/>
    <cellStyle name="Currency 2 4 3 5" xfId="1756"/>
    <cellStyle name="Currency 2 4 3 5 2" xfId="1757"/>
    <cellStyle name="Currency 2 4 3 6" xfId="1758"/>
    <cellStyle name="Currency 2 4 3 6 2" xfId="1759"/>
    <cellStyle name="Currency 2 4 3 7" xfId="1760"/>
    <cellStyle name="Currency 2 4 4" xfId="1761"/>
    <cellStyle name="Currency 2 4 4 2" xfId="1762"/>
    <cellStyle name="Currency 2 4 4 2 2" xfId="1763"/>
    <cellStyle name="Currency 2 4 4 2 2 2" xfId="1764"/>
    <cellStyle name="Currency 2 4 4 2 3" xfId="1765"/>
    <cellStyle name="Currency 2 4 4 2 3 2" xfId="1766"/>
    <cellStyle name="Currency 2 4 4 2 4" xfId="1767"/>
    <cellStyle name="Currency 2 4 4 2 4 2" xfId="1768"/>
    <cellStyle name="Currency 2 4 4 2 5" xfId="1769"/>
    <cellStyle name="Currency 2 4 4 3" xfId="1770"/>
    <cellStyle name="Currency 2 4 4 3 2" xfId="1771"/>
    <cellStyle name="Currency 2 4 4 4" xfId="1772"/>
    <cellStyle name="Currency 2 4 4 4 2" xfId="1773"/>
    <cellStyle name="Currency 2 4 4 5" xfId="1774"/>
    <cellStyle name="Currency 2 4 4 5 2" xfId="1775"/>
    <cellStyle name="Currency 2 4 4 6" xfId="1776"/>
    <cellStyle name="Currency 2 4 5" xfId="1777"/>
    <cellStyle name="Currency 2 4 5 2" xfId="1778"/>
    <cellStyle name="Currency 2 4 5 2 2" xfId="1779"/>
    <cellStyle name="Currency 2 4 5 3" xfId="1780"/>
    <cellStyle name="Currency 2 4 5 3 2" xfId="1781"/>
    <cellStyle name="Currency 2 4 5 4" xfId="1782"/>
    <cellStyle name="Currency 2 4 5 4 2" xfId="1783"/>
    <cellStyle name="Currency 2 4 5 5" xfId="1784"/>
    <cellStyle name="Currency 2 4 6" xfId="1785"/>
    <cellStyle name="Currency 2 4 6 2" xfId="1786"/>
    <cellStyle name="Currency 2 4 7" xfId="1787"/>
    <cellStyle name="Currency 2 4 7 2" xfId="1788"/>
    <cellStyle name="Currency 2 4 8" xfId="1789"/>
    <cellStyle name="Currency 2 4 8 2" xfId="1790"/>
    <cellStyle name="Currency 2 4 9" xfId="1791"/>
    <cellStyle name="Currency 2 5" xfId="369"/>
    <cellStyle name="Currency 2 5 2" xfId="1792"/>
    <cellStyle name="Currency 2 5 2 2" xfId="1793"/>
    <cellStyle name="Currency 2 5 2 2 2" xfId="1794"/>
    <cellStyle name="Currency 2 5 2 2 2 2" xfId="1795"/>
    <cellStyle name="Currency 2 5 2 2 2 2 2" xfId="1796"/>
    <cellStyle name="Currency 2 5 2 2 2 2 2 2" xfId="1797"/>
    <cellStyle name="Currency 2 5 2 2 2 2 3" xfId="1798"/>
    <cellStyle name="Currency 2 5 2 2 2 2 3 2" xfId="1799"/>
    <cellStyle name="Currency 2 5 2 2 2 2 4" xfId="1800"/>
    <cellStyle name="Currency 2 5 2 2 2 2 4 2" xfId="1801"/>
    <cellStyle name="Currency 2 5 2 2 2 2 5" xfId="1802"/>
    <cellStyle name="Currency 2 5 2 2 2 3" xfId="1803"/>
    <cellStyle name="Currency 2 5 2 2 2 3 2" xfId="1804"/>
    <cellStyle name="Currency 2 5 2 2 2 4" xfId="1805"/>
    <cellStyle name="Currency 2 5 2 2 2 4 2" xfId="1806"/>
    <cellStyle name="Currency 2 5 2 2 2 5" xfId="1807"/>
    <cellStyle name="Currency 2 5 2 2 2 5 2" xfId="1808"/>
    <cellStyle name="Currency 2 5 2 2 2 6" xfId="1809"/>
    <cellStyle name="Currency 2 5 2 2 3" xfId="1810"/>
    <cellStyle name="Currency 2 5 2 2 3 2" xfId="1811"/>
    <cellStyle name="Currency 2 5 2 2 3 2 2" xfId="1812"/>
    <cellStyle name="Currency 2 5 2 2 3 3" xfId="1813"/>
    <cellStyle name="Currency 2 5 2 2 3 3 2" xfId="1814"/>
    <cellStyle name="Currency 2 5 2 2 3 4" xfId="1815"/>
    <cellStyle name="Currency 2 5 2 2 3 4 2" xfId="1816"/>
    <cellStyle name="Currency 2 5 2 2 3 5" xfId="1817"/>
    <cellStyle name="Currency 2 5 2 2 4" xfId="1818"/>
    <cellStyle name="Currency 2 5 2 2 4 2" xfId="1819"/>
    <cellStyle name="Currency 2 5 2 2 5" xfId="1820"/>
    <cellStyle name="Currency 2 5 2 2 5 2" xfId="1821"/>
    <cellStyle name="Currency 2 5 2 2 6" xfId="1822"/>
    <cellStyle name="Currency 2 5 2 2 6 2" xfId="1823"/>
    <cellStyle name="Currency 2 5 2 2 7" xfId="1824"/>
    <cellStyle name="Currency 2 5 2 3" xfId="1825"/>
    <cellStyle name="Currency 2 5 2 3 2" xfId="1826"/>
    <cellStyle name="Currency 2 5 2 3 2 2" xfId="1827"/>
    <cellStyle name="Currency 2 5 2 3 2 2 2" xfId="1828"/>
    <cellStyle name="Currency 2 5 2 3 2 3" xfId="1829"/>
    <cellStyle name="Currency 2 5 2 3 2 3 2" xfId="1830"/>
    <cellStyle name="Currency 2 5 2 3 2 4" xfId="1831"/>
    <cellStyle name="Currency 2 5 2 3 2 4 2" xfId="1832"/>
    <cellStyle name="Currency 2 5 2 3 2 5" xfId="1833"/>
    <cellStyle name="Currency 2 5 2 3 3" xfId="1834"/>
    <cellStyle name="Currency 2 5 2 3 3 2" xfId="1835"/>
    <cellStyle name="Currency 2 5 2 3 4" xfId="1836"/>
    <cellStyle name="Currency 2 5 2 3 4 2" xfId="1837"/>
    <cellStyle name="Currency 2 5 2 3 5" xfId="1838"/>
    <cellStyle name="Currency 2 5 2 3 5 2" xfId="1839"/>
    <cellStyle name="Currency 2 5 2 3 6" xfId="1840"/>
    <cellStyle name="Currency 2 5 2 4" xfId="1841"/>
    <cellStyle name="Currency 2 5 2 4 2" xfId="1842"/>
    <cellStyle name="Currency 2 5 2 4 2 2" xfId="1843"/>
    <cellStyle name="Currency 2 5 2 4 3" xfId="1844"/>
    <cellStyle name="Currency 2 5 2 4 3 2" xfId="1845"/>
    <cellStyle name="Currency 2 5 2 4 4" xfId="1846"/>
    <cellStyle name="Currency 2 5 2 4 4 2" xfId="1847"/>
    <cellStyle name="Currency 2 5 2 4 5" xfId="1848"/>
    <cellStyle name="Currency 2 5 2 5" xfId="1849"/>
    <cellStyle name="Currency 2 5 2 5 2" xfId="1850"/>
    <cellStyle name="Currency 2 5 2 6" xfId="1851"/>
    <cellStyle name="Currency 2 5 2 6 2" xfId="1852"/>
    <cellStyle name="Currency 2 5 2 7" xfId="1853"/>
    <cellStyle name="Currency 2 5 2 7 2" xfId="1854"/>
    <cellStyle name="Currency 2 5 2 8" xfId="1855"/>
    <cellStyle name="Currency 2 5 3" xfId="1856"/>
    <cellStyle name="Currency 2 5 3 2" xfId="1857"/>
    <cellStyle name="Currency 2 5 3 2 2" xfId="1858"/>
    <cellStyle name="Currency 2 5 3 2 2 2" xfId="1859"/>
    <cellStyle name="Currency 2 5 3 2 2 2 2" xfId="1860"/>
    <cellStyle name="Currency 2 5 3 2 2 3" xfId="1861"/>
    <cellStyle name="Currency 2 5 3 2 2 3 2" xfId="1862"/>
    <cellStyle name="Currency 2 5 3 2 2 4" xfId="1863"/>
    <cellStyle name="Currency 2 5 3 2 2 4 2" xfId="1864"/>
    <cellStyle name="Currency 2 5 3 2 2 5" xfId="1865"/>
    <cellStyle name="Currency 2 5 3 2 3" xfId="1866"/>
    <cellStyle name="Currency 2 5 3 2 3 2" xfId="1867"/>
    <cellStyle name="Currency 2 5 3 2 4" xfId="1868"/>
    <cellStyle name="Currency 2 5 3 2 4 2" xfId="1869"/>
    <cellStyle name="Currency 2 5 3 2 5" xfId="1870"/>
    <cellStyle name="Currency 2 5 3 2 5 2" xfId="1871"/>
    <cellStyle name="Currency 2 5 3 2 6" xfId="1872"/>
    <cellStyle name="Currency 2 5 3 3" xfId="1873"/>
    <cellStyle name="Currency 2 5 3 3 2" xfId="1874"/>
    <cellStyle name="Currency 2 5 3 3 2 2" xfId="1875"/>
    <cellStyle name="Currency 2 5 3 3 3" xfId="1876"/>
    <cellStyle name="Currency 2 5 3 3 3 2" xfId="1877"/>
    <cellStyle name="Currency 2 5 3 3 4" xfId="1878"/>
    <cellStyle name="Currency 2 5 3 3 4 2" xfId="1879"/>
    <cellStyle name="Currency 2 5 3 3 5" xfId="1880"/>
    <cellStyle name="Currency 2 5 3 4" xfId="1881"/>
    <cellStyle name="Currency 2 5 3 4 2" xfId="1882"/>
    <cellStyle name="Currency 2 5 3 5" xfId="1883"/>
    <cellStyle name="Currency 2 5 3 5 2" xfId="1884"/>
    <cellStyle name="Currency 2 5 3 6" xfId="1885"/>
    <cellStyle name="Currency 2 5 3 6 2" xfId="1886"/>
    <cellStyle name="Currency 2 5 3 7" xfId="1887"/>
    <cellStyle name="Currency 2 5 4" xfId="1888"/>
    <cellStyle name="Currency 2 5 4 2" xfId="1889"/>
    <cellStyle name="Currency 2 5 4 2 2" xfId="1890"/>
    <cellStyle name="Currency 2 5 4 2 2 2" xfId="1891"/>
    <cellStyle name="Currency 2 5 4 2 3" xfId="1892"/>
    <cellStyle name="Currency 2 5 4 2 3 2" xfId="1893"/>
    <cellStyle name="Currency 2 5 4 2 4" xfId="1894"/>
    <cellStyle name="Currency 2 5 4 2 4 2" xfId="1895"/>
    <cellStyle name="Currency 2 5 4 2 5" xfId="1896"/>
    <cellStyle name="Currency 2 5 4 3" xfId="1897"/>
    <cellStyle name="Currency 2 5 4 3 2" xfId="1898"/>
    <cellStyle name="Currency 2 5 4 4" xfId="1899"/>
    <cellStyle name="Currency 2 5 4 4 2" xfId="1900"/>
    <cellStyle name="Currency 2 5 4 5" xfId="1901"/>
    <cellStyle name="Currency 2 5 4 5 2" xfId="1902"/>
    <cellStyle name="Currency 2 5 4 6" xfId="1903"/>
    <cellStyle name="Currency 2 5 5" xfId="1904"/>
    <cellStyle name="Currency 2 5 5 2" xfId="1905"/>
    <cellStyle name="Currency 2 5 5 2 2" xfId="1906"/>
    <cellStyle name="Currency 2 5 5 3" xfId="1907"/>
    <cellStyle name="Currency 2 5 5 3 2" xfId="1908"/>
    <cellStyle name="Currency 2 5 5 4" xfId="1909"/>
    <cellStyle name="Currency 2 5 5 4 2" xfId="1910"/>
    <cellStyle name="Currency 2 5 5 5" xfId="1911"/>
    <cellStyle name="Currency 2 5 6" xfId="1912"/>
    <cellStyle name="Currency 2 5 6 2" xfId="1913"/>
    <cellStyle name="Currency 2 5 7" xfId="1914"/>
    <cellStyle name="Currency 2 5 7 2" xfId="1915"/>
    <cellStyle name="Currency 2 5 8" xfId="1916"/>
    <cellStyle name="Currency 2 5 8 2" xfId="1917"/>
    <cellStyle name="Currency 2 5 9" xfId="1918"/>
    <cellStyle name="Currency 2 6" xfId="370"/>
    <cellStyle name="Currency 2 6 2" xfId="1919"/>
    <cellStyle name="Currency 2 6 2 2" xfId="1920"/>
    <cellStyle name="Currency 2 6 2 2 2" xfId="1921"/>
    <cellStyle name="Currency 2 6 2 2 2 2" xfId="1922"/>
    <cellStyle name="Currency 2 6 2 2 2 2 2" xfId="1923"/>
    <cellStyle name="Currency 2 6 2 2 2 3" xfId="1924"/>
    <cellStyle name="Currency 2 6 2 2 2 3 2" xfId="1925"/>
    <cellStyle name="Currency 2 6 2 2 2 4" xfId="1926"/>
    <cellStyle name="Currency 2 6 2 2 2 4 2" xfId="1927"/>
    <cellStyle name="Currency 2 6 2 2 2 5" xfId="1928"/>
    <cellStyle name="Currency 2 6 2 2 3" xfId="1929"/>
    <cellStyle name="Currency 2 6 2 2 3 2" xfId="1930"/>
    <cellStyle name="Currency 2 6 2 2 4" xfId="1931"/>
    <cellStyle name="Currency 2 6 2 2 4 2" xfId="1932"/>
    <cellStyle name="Currency 2 6 2 2 5" xfId="1933"/>
    <cellStyle name="Currency 2 6 2 2 5 2" xfId="1934"/>
    <cellStyle name="Currency 2 6 2 2 6" xfId="1935"/>
    <cellStyle name="Currency 2 6 2 3" xfId="1936"/>
    <cellStyle name="Currency 2 6 2 3 2" xfId="1937"/>
    <cellStyle name="Currency 2 6 2 3 2 2" xfId="1938"/>
    <cellStyle name="Currency 2 6 2 3 3" xfId="1939"/>
    <cellStyle name="Currency 2 6 2 3 3 2" xfId="1940"/>
    <cellStyle name="Currency 2 6 2 3 4" xfId="1941"/>
    <cellStyle name="Currency 2 6 2 3 4 2" xfId="1942"/>
    <cellStyle name="Currency 2 6 2 3 5" xfId="1943"/>
    <cellStyle name="Currency 2 6 2 4" xfId="1944"/>
    <cellStyle name="Currency 2 6 2 4 2" xfId="1945"/>
    <cellStyle name="Currency 2 6 2 5" xfId="1946"/>
    <cellStyle name="Currency 2 6 2 5 2" xfId="1947"/>
    <cellStyle name="Currency 2 6 2 6" xfId="1948"/>
    <cellStyle name="Currency 2 6 2 6 2" xfId="1949"/>
    <cellStyle name="Currency 2 6 2 7" xfId="1950"/>
    <cellStyle name="Currency 2 6 3" xfId="1951"/>
    <cellStyle name="Currency 2 6 3 2" xfId="1952"/>
    <cellStyle name="Currency 2 6 3 2 2" xfId="1953"/>
    <cellStyle name="Currency 2 6 3 2 2 2" xfId="1954"/>
    <cellStyle name="Currency 2 6 3 2 3" xfId="1955"/>
    <cellStyle name="Currency 2 6 3 2 3 2" xfId="1956"/>
    <cellStyle name="Currency 2 6 3 2 4" xfId="1957"/>
    <cellStyle name="Currency 2 6 3 2 4 2" xfId="1958"/>
    <cellStyle name="Currency 2 6 3 2 5" xfId="1959"/>
    <cellStyle name="Currency 2 6 3 3" xfId="1960"/>
    <cellStyle name="Currency 2 6 3 3 2" xfId="1961"/>
    <cellStyle name="Currency 2 6 3 4" xfId="1962"/>
    <cellStyle name="Currency 2 6 3 4 2" xfId="1963"/>
    <cellStyle name="Currency 2 6 3 5" xfId="1964"/>
    <cellStyle name="Currency 2 6 3 5 2" xfId="1965"/>
    <cellStyle name="Currency 2 6 3 6" xfId="1966"/>
    <cellStyle name="Currency 2 6 4" xfId="1967"/>
    <cellStyle name="Currency 2 6 4 2" xfId="1968"/>
    <cellStyle name="Currency 2 6 4 2 2" xfId="1969"/>
    <cellStyle name="Currency 2 6 4 3" xfId="1970"/>
    <cellStyle name="Currency 2 6 4 3 2" xfId="1971"/>
    <cellStyle name="Currency 2 6 4 4" xfId="1972"/>
    <cellStyle name="Currency 2 6 4 4 2" xfId="1973"/>
    <cellStyle name="Currency 2 6 4 5" xfId="1974"/>
    <cellStyle name="Currency 2 6 5" xfId="1975"/>
    <cellStyle name="Currency 2 6 5 2" xfId="1976"/>
    <cellStyle name="Currency 2 6 6" xfId="1977"/>
    <cellStyle name="Currency 2 6 6 2" xfId="1978"/>
    <cellStyle name="Currency 2 6 7" xfId="1979"/>
    <cellStyle name="Currency 2 6 7 2" xfId="1980"/>
    <cellStyle name="Currency 2 6 8" xfId="1981"/>
    <cellStyle name="Currency 2 7" xfId="371"/>
    <cellStyle name="Currency 2 7 2" xfId="1982"/>
    <cellStyle name="Currency 2 7 2 2" xfId="1983"/>
    <cellStyle name="Currency 2 7 2 2 2" xfId="1984"/>
    <cellStyle name="Currency 2 7 2 2 2 2" xfId="1985"/>
    <cellStyle name="Currency 2 7 2 2 2 2 2" xfId="1986"/>
    <cellStyle name="Currency 2 7 2 2 2 3" xfId="1987"/>
    <cellStyle name="Currency 2 7 2 2 2 3 2" xfId="1988"/>
    <cellStyle name="Currency 2 7 2 2 2 4" xfId="1989"/>
    <cellStyle name="Currency 2 7 2 2 2 4 2" xfId="1990"/>
    <cellStyle name="Currency 2 7 2 2 2 5" xfId="1991"/>
    <cellStyle name="Currency 2 7 2 2 3" xfId="1992"/>
    <cellStyle name="Currency 2 7 2 2 3 2" xfId="1993"/>
    <cellStyle name="Currency 2 7 2 2 4" xfId="1994"/>
    <cellStyle name="Currency 2 7 2 2 4 2" xfId="1995"/>
    <cellStyle name="Currency 2 7 2 2 5" xfId="1996"/>
    <cellStyle name="Currency 2 7 2 2 5 2" xfId="1997"/>
    <cellStyle name="Currency 2 7 2 2 6" xfId="1998"/>
    <cellStyle name="Currency 2 7 2 3" xfId="1999"/>
    <cellStyle name="Currency 2 7 2 3 2" xfId="2000"/>
    <cellStyle name="Currency 2 7 2 3 2 2" xfId="2001"/>
    <cellStyle name="Currency 2 7 2 3 3" xfId="2002"/>
    <cellStyle name="Currency 2 7 2 3 3 2" xfId="2003"/>
    <cellStyle name="Currency 2 7 2 3 4" xfId="2004"/>
    <cellStyle name="Currency 2 7 2 3 4 2" xfId="2005"/>
    <cellStyle name="Currency 2 7 2 3 5" xfId="2006"/>
    <cellStyle name="Currency 2 7 2 4" xfId="2007"/>
    <cellStyle name="Currency 2 7 2 4 2" xfId="2008"/>
    <cellStyle name="Currency 2 7 2 5" xfId="2009"/>
    <cellStyle name="Currency 2 7 2 5 2" xfId="2010"/>
    <cellStyle name="Currency 2 7 2 6" xfId="2011"/>
    <cellStyle name="Currency 2 7 2 6 2" xfId="2012"/>
    <cellStyle name="Currency 2 7 2 7" xfId="2013"/>
    <cellStyle name="Currency 2 7 3" xfId="2014"/>
    <cellStyle name="Currency 2 7 3 2" xfId="2015"/>
    <cellStyle name="Currency 2 7 3 2 2" xfId="2016"/>
    <cellStyle name="Currency 2 7 3 2 2 2" xfId="2017"/>
    <cellStyle name="Currency 2 7 3 2 3" xfId="2018"/>
    <cellStyle name="Currency 2 7 3 2 3 2" xfId="2019"/>
    <cellStyle name="Currency 2 7 3 2 4" xfId="2020"/>
    <cellStyle name="Currency 2 7 3 2 4 2" xfId="2021"/>
    <cellStyle name="Currency 2 7 3 2 5" xfId="2022"/>
    <cellStyle name="Currency 2 7 3 3" xfId="2023"/>
    <cellStyle name="Currency 2 7 3 3 2" xfId="2024"/>
    <cellStyle name="Currency 2 7 3 4" xfId="2025"/>
    <cellStyle name="Currency 2 7 3 4 2" xfId="2026"/>
    <cellStyle name="Currency 2 7 3 5" xfId="2027"/>
    <cellStyle name="Currency 2 7 3 5 2" xfId="2028"/>
    <cellStyle name="Currency 2 7 3 6" xfId="2029"/>
    <cellStyle name="Currency 2 7 4" xfId="2030"/>
    <cellStyle name="Currency 2 7 4 2" xfId="2031"/>
    <cellStyle name="Currency 2 7 4 2 2" xfId="2032"/>
    <cellStyle name="Currency 2 7 4 3" xfId="2033"/>
    <cellStyle name="Currency 2 7 4 3 2" xfId="2034"/>
    <cellStyle name="Currency 2 7 4 4" xfId="2035"/>
    <cellStyle name="Currency 2 7 4 4 2" xfId="2036"/>
    <cellStyle name="Currency 2 7 4 5" xfId="2037"/>
    <cellStyle name="Currency 2 7 5" xfId="2038"/>
    <cellStyle name="Currency 2 7 5 2" xfId="2039"/>
    <cellStyle name="Currency 2 7 6" xfId="2040"/>
    <cellStyle name="Currency 2 7 6 2" xfId="2041"/>
    <cellStyle name="Currency 2 7 7" xfId="2042"/>
    <cellStyle name="Currency 2 7 7 2" xfId="2043"/>
    <cellStyle name="Currency 2 7 8" xfId="2044"/>
    <cellStyle name="Currency 2 8" xfId="2045"/>
    <cellStyle name="Currency 2 8 2" xfId="2046"/>
    <cellStyle name="Currency 2 8 2 2" xfId="2047"/>
    <cellStyle name="Currency 2 8 2 2 2" xfId="2048"/>
    <cellStyle name="Currency 2 8 2 2 2 2" xfId="2049"/>
    <cellStyle name="Currency 2 8 2 2 2 2 2" xfId="2050"/>
    <cellStyle name="Currency 2 8 2 2 2 3" xfId="2051"/>
    <cellStyle name="Currency 2 8 2 2 2 3 2" xfId="2052"/>
    <cellStyle name="Currency 2 8 2 2 2 4" xfId="2053"/>
    <cellStyle name="Currency 2 8 2 2 2 4 2" xfId="2054"/>
    <cellStyle name="Currency 2 8 2 2 2 5" xfId="2055"/>
    <cellStyle name="Currency 2 8 2 2 3" xfId="2056"/>
    <cellStyle name="Currency 2 8 2 2 3 2" xfId="2057"/>
    <cellStyle name="Currency 2 8 2 2 4" xfId="2058"/>
    <cellStyle name="Currency 2 8 2 2 4 2" xfId="2059"/>
    <cellStyle name="Currency 2 8 2 2 5" xfId="2060"/>
    <cellStyle name="Currency 2 8 2 2 5 2" xfId="2061"/>
    <cellStyle name="Currency 2 8 2 2 6" xfId="2062"/>
    <cellStyle name="Currency 2 8 2 3" xfId="2063"/>
    <cellStyle name="Currency 2 8 2 3 2" xfId="2064"/>
    <cellStyle name="Currency 2 8 2 3 2 2" xfId="2065"/>
    <cellStyle name="Currency 2 8 2 3 3" xfId="2066"/>
    <cellStyle name="Currency 2 8 2 3 3 2" xfId="2067"/>
    <cellStyle name="Currency 2 8 2 3 4" xfId="2068"/>
    <cellStyle name="Currency 2 8 2 3 4 2" xfId="2069"/>
    <cellStyle name="Currency 2 8 2 3 5" xfId="2070"/>
    <cellStyle name="Currency 2 8 2 4" xfId="2071"/>
    <cellStyle name="Currency 2 8 2 4 2" xfId="2072"/>
    <cellStyle name="Currency 2 8 2 5" xfId="2073"/>
    <cellStyle name="Currency 2 8 2 5 2" xfId="2074"/>
    <cellStyle name="Currency 2 8 2 6" xfId="2075"/>
    <cellStyle name="Currency 2 8 2 6 2" xfId="2076"/>
    <cellStyle name="Currency 2 8 2 7" xfId="2077"/>
    <cellStyle name="Currency 2 8 3" xfId="2078"/>
    <cellStyle name="Currency 2 8 3 2" xfId="2079"/>
    <cellStyle name="Currency 2 8 3 2 2" xfId="2080"/>
    <cellStyle name="Currency 2 8 3 2 2 2" xfId="2081"/>
    <cellStyle name="Currency 2 8 3 2 3" xfId="2082"/>
    <cellStyle name="Currency 2 8 3 2 3 2" xfId="2083"/>
    <cellStyle name="Currency 2 8 3 2 4" xfId="2084"/>
    <cellStyle name="Currency 2 8 3 2 4 2" xfId="2085"/>
    <cellStyle name="Currency 2 8 3 2 5" xfId="2086"/>
    <cellStyle name="Currency 2 8 3 3" xfId="2087"/>
    <cellStyle name="Currency 2 8 3 3 2" xfId="2088"/>
    <cellStyle name="Currency 2 8 3 4" xfId="2089"/>
    <cellStyle name="Currency 2 8 3 4 2" xfId="2090"/>
    <cellStyle name="Currency 2 8 3 5" xfId="2091"/>
    <cellStyle name="Currency 2 8 3 5 2" xfId="2092"/>
    <cellStyle name="Currency 2 8 3 6" xfId="2093"/>
    <cellStyle name="Currency 2 8 4" xfId="2094"/>
    <cellStyle name="Currency 2 8 4 2" xfId="2095"/>
    <cellStyle name="Currency 2 8 4 2 2" xfId="2096"/>
    <cellStyle name="Currency 2 8 4 3" xfId="2097"/>
    <cellStyle name="Currency 2 8 4 3 2" xfId="2098"/>
    <cellStyle name="Currency 2 8 4 4" xfId="2099"/>
    <cellStyle name="Currency 2 8 4 4 2" xfId="2100"/>
    <cellStyle name="Currency 2 8 4 5" xfId="2101"/>
    <cellStyle name="Currency 2 8 5" xfId="2102"/>
    <cellStyle name="Currency 2 8 5 2" xfId="2103"/>
    <cellStyle name="Currency 2 8 6" xfId="2104"/>
    <cellStyle name="Currency 2 8 6 2" xfId="2105"/>
    <cellStyle name="Currency 2 8 7" xfId="2106"/>
    <cellStyle name="Currency 2 8 7 2" xfId="2107"/>
    <cellStyle name="Currency 2 8 8" xfId="2108"/>
    <cellStyle name="Currency 2 9" xfId="2109"/>
    <cellStyle name="Currency 2 9 2" xfId="2110"/>
    <cellStyle name="Currency 2 9 2 2" xfId="2111"/>
    <cellStyle name="Currency 2 9 2 2 2" xfId="2112"/>
    <cellStyle name="Currency 2 9 2 2 2 2" xfId="2113"/>
    <cellStyle name="Currency 2 9 2 2 2 2 2" xfId="2114"/>
    <cellStyle name="Currency 2 9 2 2 2 3" xfId="2115"/>
    <cellStyle name="Currency 2 9 2 2 2 3 2" xfId="2116"/>
    <cellStyle name="Currency 2 9 2 2 2 4" xfId="2117"/>
    <cellStyle name="Currency 2 9 2 2 2 4 2" xfId="2118"/>
    <cellStyle name="Currency 2 9 2 2 2 5" xfId="2119"/>
    <cellStyle name="Currency 2 9 2 2 3" xfId="2120"/>
    <cellStyle name="Currency 2 9 2 2 3 2" xfId="2121"/>
    <cellStyle name="Currency 2 9 2 2 4" xfId="2122"/>
    <cellStyle name="Currency 2 9 2 2 4 2" xfId="2123"/>
    <cellStyle name="Currency 2 9 2 2 5" xfId="2124"/>
    <cellStyle name="Currency 2 9 2 2 5 2" xfId="2125"/>
    <cellStyle name="Currency 2 9 2 2 6" xfId="2126"/>
    <cellStyle name="Currency 2 9 2 3" xfId="2127"/>
    <cellStyle name="Currency 2 9 2 3 2" xfId="2128"/>
    <cellStyle name="Currency 2 9 2 3 2 2" xfId="2129"/>
    <cellStyle name="Currency 2 9 2 3 3" xfId="2130"/>
    <cellStyle name="Currency 2 9 2 3 3 2" xfId="2131"/>
    <cellStyle name="Currency 2 9 2 3 4" xfId="2132"/>
    <cellStyle name="Currency 2 9 2 3 4 2" xfId="2133"/>
    <cellStyle name="Currency 2 9 2 3 5" xfId="2134"/>
    <cellStyle name="Currency 2 9 2 4" xfId="2135"/>
    <cellStyle name="Currency 2 9 2 4 2" xfId="2136"/>
    <cellStyle name="Currency 2 9 2 5" xfId="2137"/>
    <cellStyle name="Currency 2 9 2 5 2" xfId="2138"/>
    <cellStyle name="Currency 2 9 2 6" xfId="2139"/>
    <cellStyle name="Currency 2 9 2 6 2" xfId="2140"/>
    <cellStyle name="Currency 2 9 2 7" xfId="2141"/>
    <cellStyle name="Currency 2 9 3" xfId="2142"/>
    <cellStyle name="Currency 2 9 3 2" xfId="2143"/>
    <cellStyle name="Currency 2 9 3 2 2" xfId="2144"/>
    <cellStyle name="Currency 2 9 3 2 2 2" xfId="2145"/>
    <cellStyle name="Currency 2 9 3 2 3" xfId="2146"/>
    <cellStyle name="Currency 2 9 3 2 3 2" xfId="2147"/>
    <cellStyle name="Currency 2 9 3 2 4" xfId="2148"/>
    <cellStyle name="Currency 2 9 3 2 4 2" xfId="2149"/>
    <cellStyle name="Currency 2 9 3 2 5" xfId="2150"/>
    <cellStyle name="Currency 2 9 3 3" xfId="2151"/>
    <cellStyle name="Currency 2 9 3 3 2" xfId="2152"/>
    <cellStyle name="Currency 2 9 3 4" xfId="2153"/>
    <cellStyle name="Currency 2 9 3 4 2" xfId="2154"/>
    <cellStyle name="Currency 2 9 3 5" xfId="2155"/>
    <cellStyle name="Currency 2 9 3 5 2" xfId="2156"/>
    <cellStyle name="Currency 2 9 3 6" xfId="2157"/>
    <cellStyle name="Currency 2 9 4" xfId="2158"/>
    <cellStyle name="Currency 2 9 4 2" xfId="2159"/>
    <cellStyle name="Currency 2 9 4 2 2" xfId="2160"/>
    <cellStyle name="Currency 2 9 4 3" xfId="2161"/>
    <cellStyle name="Currency 2 9 4 3 2" xfId="2162"/>
    <cellStyle name="Currency 2 9 4 4" xfId="2163"/>
    <cellStyle name="Currency 2 9 4 4 2" xfId="2164"/>
    <cellStyle name="Currency 2 9 4 5" xfId="2165"/>
    <cellStyle name="Currency 2 9 5" xfId="2166"/>
    <cellStyle name="Currency 2 9 5 2" xfId="2167"/>
    <cellStyle name="Currency 2 9 6" xfId="2168"/>
    <cellStyle name="Currency 2 9 6 2" xfId="2169"/>
    <cellStyle name="Currency 2 9 7" xfId="2170"/>
    <cellStyle name="Currency 2 9 7 2" xfId="2171"/>
    <cellStyle name="Currency 2 9 8" xfId="2172"/>
    <cellStyle name="Currency 3" xfId="372"/>
    <cellStyle name="Currency 3 2" xfId="373"/>
    <cellStyle name="Currency 3 3" xfId="374"/>
    <cellStyle name="Currency 4" xfId="375"/>
    <cellStyle name="Currency 5" xfId="376"/>
    <cellStyle name="Currency 6" xfId="377"/>
    <cellStyle name="Currency 7" xfId="378"/>
    <cellStyle name="Emphasis 1" xfId="379"/>
    <cellStyle name="Emphasis 1 2" xfId="380"/>
    <cellStyle name="Emphasis 2" xfId="381"/>
    <cellStyle name="Emphasis 2 2" xfId="382"/>
    <cellStyle name="Emphasis 3" xfId="383"/>
    <cellStyle name="Emphasis 3 2" xfId="384"/>
    <cellStyle name="Explanatory Text 2" xfId="28"/>
    <cellStyle name="Explanatory Text 2 2" xfId="385"/>
    <cellStyle name="Explanatory Text 3" xfId="386"/>
    <cellStyle name="Explanatory Text 4" xfId="387"/>
    <cellStyle name="Explanatory Text 5" xfId="388"/>
    <cellStyle name="Explanatory Text 6" xfId="389"/>
    <cellStyle name="Good 2" xfId="29"/>
    <cellStyle name="Good 2 2" xfId="390"/>
    <cellStyle name="Good 2 3" xfId="391"/>
    <cellStyle name="Good 3" xfId="392"/>
    <cellStyle name="Good 3 2" xfId="393"/>
    <cellStyle name="Good 4" xfId="394"/>
    <cellStyle name="Good 4 2" xfId="395"/>
    <cellStyle name="Good 5" xfId="396"/>
    <cellStyle name="Good 5 2" xfId="397"/>
    <cellStyle name="Good 6" xfId="398"/>
    <cellStyle name="Good 6 2" xfId="399"/>
    <cellStyle name="Header" xfId="56"/>
    <cellStyle name="Heading 1 2" xfId="30"/>
    <cellStyle name="Heading 1 2 2" xfId="400"/>
    <cellStyle name="Heading 1 3" xfId="401"/>
    <cellStyle name="Heading 1 4" xfId="402"/>
    <cellStyle name="Heading 1 5" xfId="403"/>
    <cellStyle name="Heading 1 6" xfId="404"/>
    <cellStyle name="Heading 2 2" xfId="31"/>
    <cellStyle name="Heading 2 2 2" xfId="405"/>
    <cellStyle name="Heading 2 3" xfId="406"/>
    <cellStyle name="Heading 2 4" xfId="407"/>
    <cellStyle name="Heading 2 5" xfId="408"/>
    <cellStyle name="Heading 2 6" xfId="409"/>
    <cellStyle name="Heading 3 2" xfId="32"/>
    <cellStyle name="Heading 3 2 2" xfId="410"/>
    <cellStyle name="Heading 3 3" xfId="411"/>
    <cellStyle name="Heading 3 4" xfId="412"/>
    <cellStyle name="Heading 3 5" xfId="413"/>
    <cellStyle name="Heading 3 6" xfId="414"/>
    <cellStyle name="Heading 4 2" xfId="33"/>
    <cellStyle name="Heading 4 2 2" xfId="415"/>
    <cellStyle name="Heading 4 3" xfId="416"/>
    <cellStyle name="Heading 4 4" xfId="417"/>
    <cellStyle name="Heading 4 5" xfId="418"/>
    <cellStyle name="Heading 4 6" xfId="419"/>
    <cellStyle name="Input 2" xfId="34"/>
    <cellStyle name="Input 2 2" xfId="420"/>
    <cellStyle name="Input 2 3" xfId="7533"/>
    <cellStyle name="Input 3" xfId="421"/>
    <cellStyle name="Input 4" xfId="422"/>
    <cellStyle name="Input 5" xfId="423"/>
    <cellStyle name="Input 6" xfId="424"/>
    <cellStyle name="Linked Cell 2" xfId="35"/>
    <cellStyle name="Linked Cell 2 2" xfId="425"/>
    <cellStyle name="Linked Cell 2 3" xfId="426"/>
    <cellStyle name="Linked Cell 3" xfId="427"/>
    <cellStyle name="Linked Cell 3 2" xfId="428"/>
    <cellStyle name="Linked Cell 4" xfId="429"/>
    <cellStyle name="Linked Cell 4 2" xfId="430"/>
    <cellStyle name="Linked Cell 5" xfId="431"/>
    <cellStyle name="Linked Cell 5 2" xfId="432"/>
    <cellStyle name="Linked Cell 6" xfId="433"/>
    <cellStyle name="Linked Cell 6 2" xfId="434"/>
    <cellStyle name="My Normal" xfId="435"/>
    <cellStyle name="Neutral 2" xfId="36"/>
    <cellStyle name="Neutral 2 2" xfId="436"/>
    <cellStyle name="Neutral 3" xfId="437"/>
    <cellStyle name="Neutral 4" xfId="438"/>
    <cellStyle name="Neutral 5" xfId="439"/>
    <cellStyle name="Neutral 6" xfId="440"/>
    <cellStyle name="Normal" xfId="0" builtinId="0"/>
    <cellStyle name="Normal 10" xfId="441"/>
    <cellStyle name="Normal 10 2" xfId="442"/>
    <cellStyle name="Normal 10 3" xfId="443"/>
    <cellStyle name="Normal 10 4" xfId="444"/>
    <cellStyle name="Normal 10 5" xfId="445"/>
    <cellStyle name="Normal 100" xfId="446"/>
    <cellStyle name="Normal 100 2" xfId="447"/>
    <cellStyle name="Normal 101" xfId="448"/>
    <cellStyle name="Normal 101 2" xfId="449"/>
    <cellStyle name="Normal 102" xfId="450"/>
    <cellStyle name="Normal 102 2" xfId="451"/>
    <cellStyle name="Normal 103" xfId="452"/>
    <cellStyle name="Normal 103 2" xfId="453"/>
    <cellStyle name="Normal 104" xfId="454"/>
    <cellStyle name="Normal 104 2" xfId="455"/>
    <cellStyle name="Normal 105" xfId="456"/>
    <cellStyle name="Normal 105 2" xfId="457"/>
    <cellStyle name="Normal 106" xfId="458"/>
    <cellStyle name="Normal 106 2" xfId="459"/>
    <cellStyle name="Normal 107" xfId="460"/>
    <cellStyle name="Normal 107 2" xfId="461"/>
    <cellStyle name="Normal 108" xfId="462"/>
    <cellStyle name="Normal 108 2" xfId="463"/>
    <cellStyle name="Normal 109" xfId="464"/>
    <cellStyle name="Normal 109 2" xfId="465"/>
    <cellStyle name="Normal 11" xfId="466"/>
    <cellStyle name="Normal 11 2" xfId="467"/>
    <cellStyle name="Normal 110" xfId="468"/>
    <cellStyle name="Normal 110 2" xfId="469"/>
    <cellStyle name="Normal 111" xfId="470"/>
    <cellStyle name="Normal 111 2" xfId="471"/>
    <cellStyle name="Normal 112" xfId="472"/>
    <cellStyle name="Normal 112 2" xfId="473"/>
    <cellStyle name="Normal 113" xfId="474"/>
    <cellStyle name="Normal 113 2" xfId="475"/>
    <cellStyle name="Normal 114" xfId="476"/>
    <cellStyle name="Normal 114 2" xfId="477"/>
    <cellStyle name="Normal 115" xfId="478"/>
    <cellStyle name="Normal 115 2" xfId="479"/>
    <cellStyle name="Normal 116" xfId="480"/>
    <cellStyle name="Normal 116 2" xfId="481"/>
    <cellStyle name="Normal 117" xfId="482"/>
    <cellStyle name="Normal 117 2" xfId="483"/>
    <cellStyle name="Normal 118" xfId="484"/>
    <cellStyle name="Normal 118 2" xfId="485"/>
    <cellStyle name="Normal 119" xfId="486"/>
    <cellStyle name="Normal 119 2" xfId="487"/>
    <cellStyle name="Normal 12" xfId="488"/>
    <cellStyle name="Normal 12 2" xfId="489"/>
    <cellStyle name="Normal 12 3" xfId="490"/>
    <cellStyle name="Normal 12 4" xfId="491"/>
    <cellStyle name="Normal 12 5" xfId="492"/>
    <cellStyle name="Normal 120" xfId="493"/>
    <cellStyle name="Normal 120 2" xfId="494"/>
    <cellStyle name="Normal 121" xfId="495"/>
    <cellStyle name="Normal 121 2" xfId="496"/>
    <cellStyle name="Normal 122" xfId="497"/>
    <cellStyle name="Normal 122 2" xfId="498"/>
    <cellStyle name="Normal 123" xfId="499"/>
    <cellStyle name="Normal 123 2" xfId="500"/>
    <cellStyle name="Normal 124" xfId="501"/>
    <cellStyle name="Normal 124 2" xfId="502"/>
    <cellStyle name="Normal 125" xfId="503"/>
    <cellStyle name="Normal 125 2" xfId="504"/>
    <cellStyle name="Normal 126" xfId="505"/>
    <cellStyle name="Normal 126 2" xfId="506"/>
    <cellStyle name="Normal 127" xfId="507"/>
    <cellStyle name="Normal 127 2" xfId="508"/>
    <cellStyle name="Normal 128" xfId="509"/>
    <cellStyle name="Normal 128 2" xfId="510"/>
    <cellStyle name="Normal 129" xfId="511"/>
    <cellStyle name="Normal 129 2" xfId="512"/>
    <cellStyle name="Normal 13" xfId="513"/>
    <cellStyle name="Normal 13 2" xfId="514"/>
    <cellStyle name="Normal 13 3" xfId="515"/>
    <cellStyle name="Normal 13 4" xfId="516"/>
    <cellStyle name="Normal 13 5" xfId="517"/>
    <cellStyle name="Normal 130" xfId="518"/>
    <cellStyle name="Normal 130 2" xfId="519"/>
    <cellStyle name="Normal 131" xfId="520"/>
    <cellStyle name="Normal 131 2" xfId="521"/>
    <cellStyle name="Normal 132" xfId="522"/>
    <cellStyle name="Normal 132 2" xfId="523"/>
    <cellStyle name="Normal 133" xfId="524"/>
    <cellStyle name="Normal 133 2" xfId="525"/>
    <cellStyle name="Normal 134" xfId="526"/>
    <cellStyle name="Normal 134 2" xfId="527"/>
    <cellStyle name="Normal 135" xfId="528"/>
    <cellStyle name="Normal 135 2" xfId="529"/>
    <cellStyle name="Normal 136" xfId="530"/>
    <cellStyle name="Normal 136 2" xfId="531"/>
    <cellStyle name="Normal 137" xfId="532"/>
    <cellStyle name="Normal 137 2" xfId="533"/>
    <cellStyle name="Normal 138" xfId="534"/>
    <cellStyle name="Normal 138 2" xfId="535"/>
    <cellStyle name="Normal 139" xfId="536"/>
    <cellStyle name="Normal 139 2" xfId="537"/>
    <cellStyle name="Normal 14" xfId="538"/>
    <cellStyle name="Normal 14 2" xfId="539"/>
    <cellStyle name="Normal 14 3" xfId="540"/>
    <cellStyle name="Normal 14 4" xfId="541"/>
    <cellStyle name="Normal 14 5" xfId="542"/>
    <cellStyle name="Normal 140" xfId="543"/>
    <cellStyle name="Normal 140 2" xfId="544"/>
    <cellStyle name="Normal 141" xfId="545"/>
    <cellStyle name="Normal 141 2" xfId="546"/>
    <cellStyle name="Normal 142" xfId="547"/>
    <cellStyle name="Normal 142 2" xfId="548"/>
    <cellStyle name="Normal 143" xfId="549"/>
    <cellStyle name="Normal 143 2" xfId="550"/>
    <cellStyle name="Normal 144" xfId="551"/>
    <cellStyle name="Normal 144 2" xfId="552"/>
    <cellStyle name="Normal 145" xfId="553"/>
    <cellStyle name="Normal 145 2" xfId="554"/>
    <cellStyle name="Normal 146" xfId="555"/>
    <cellStyle name="Normal 146 2" xfId="556"/>
    <cellStyle name="Normal 147" xfId="557"/>
    <cellStyle name="Normal 147 2" xfId="558"/>
    <cellStyle name="Normal 148" xfId="559"/>
    <cellStyle name="Normal 148 2" xfId="560"/>
    <cellStyle name="Normal 149" xfId="561"/>
    <cellStyle name="Normal 149 2" xfId="562"/>
    <cellStyle name="Normal 15" xfId="563"/>
    <cellStyle name="Normal 15 2" xfId="564"/>
    <cellStyle name="Normal 15 3" xfId="565"/>
    <cellStyle name="Normal 15 4" xfId="566"/>
    <cellStyle name="Normal 15 5" xfId="567"/>
    <cellStyle name="Normal 150" xfId="568"/>
    <cellStyle name="Normal 150 2" xfId="569"/>
    <cellStyle name="Normal 151" xfId="570"/>
    <cellStyle name="Normal 151 2" xfId="571"/>
    <cellStyle name="Normal 152" xfId="572"/>
    <cellStyle name="Normal 152 2" xfId="573"/>
    <cellStyle name="Normal 153" xfId="574"/>
    <cellStyle name="Normal 153 2" xfId="575"/>
    <cellStyle name="Normal 154" xfId="576"/>
    <cellStyle name="Normal 154 2" xfId="577"/>
    <cellStyle name="Normal 155" xfId="578"/>
    <cellStyle name="Normal 155 2" xfId="579"/>
    <cellStyle name="Normal 156" xfId="580"/>
    <cellStyle name="Normal 156 2" xfId="581"/>
    <cellStyle name="Normal 157" xfId="582"/>
    <cellStyle name="Normal 157 2" xfId="583"/>
    <cellStyle name="Normal 158" xfId="584"/>
    <cellStyle name="Normal 158 2" xfId="585"/>
    <cellStyle name="Normal 159" xfId="586"/>
    <cellStyle name="Normal 159 2" xfId="587"/>
    <cellStyle name="Normal 16" xfId="588"/>
    <cellStyle name="Normal 16 2" xfId="589"/>
    <cellStyle name="Normal 160" xfId="590"/>
    <cellStyle name="Normal 160 2" xfId="591"/>
    <cellStyle name="Normal 161" xfId="592"/>
    <cellStyle name="Normal 161 2" xfId="593"/>
    <cellStyle name="Normal 162" xfId="594"/>
    <cellStyle name="Normal 162 2" xfId="595"/>
    <cellStyle name="Normal 163" xfId="596"/>
    <cellStyle name="Normal 163 2" xfId="597"/>
    <cellStyle name="Normal 164" xfId="598"/>
    <cellStyle name="Normal 164 2" xfId="599"/>
    <cellStyle name="Normal 165" xfId="600"/>
    <cellStyle name="Normal 165 2" xfId="601"/>
    <cellStyle name="Normal 166" xfId="602"/>
    <cellStyle name="Normal 166 2" xfId="603"/>
    <cellStyle name="Normal 167" xfId="604"/>
    <cellStyle name="Normal 167 2" xfId="605"/>
    <cellStyle name="Normal 168" xfId="606"/>
    <cellStyle name="Normal 168 2" xfId="607"/>
    <cellStyle name="Normal 169" xfId="608"/>
    <cellStyle name="Normal 169 2" xfId="609"/>
    <cellStyle name="Normal 17" xfId="610"/>
    <cellStyle name="Normal 17 2" xfId="611"/>
    <cellStyle name="Normal 170" xfId="612"/>
    <cellStyle name="Normal 170 2" xfId="613"/>
    <cellStyle name="Normal 171" xfId="614"/>
    <cellStyle name="Normal 171 2" xfId="615"/>
    <cellStyle name="Normal 172" xfId="616"/>
    <cellStyle name="Normal 172 2" xfId="617"/>
    <cellStyle name="Normal 173" xfId="618"/>
    <cellStyle name="Normal 173 2" xfId="619"/>
    <cellStyle name="Normal 174" xfId="620"/>
    <cellStyle name="Normal 174 2" xfId="621"/>
    <cellStyle name="Normal 175" xfId="622"/>
    <cellStyle name="Normal 175 2" xfId="623"/>
    <cellStyle name="Normal 176" xfId="624"/>
    <cellStyle name="Normal 176 2" xfId="625"/>
    <cellStyle name="Normal 177" xfId="626"/>
    <cellStyle name="Normal 177 2" xfId="627"/>
    <cellStyle name="Normal 178" xfId="628"/>
    <cellStyle name="Normal 178 2" xfId="629"/>
    <cellStyle name="Normal 179" xfId="630"/>
    <cellStyle name="Normal 179 2" xfId="631"/>
    <cellStyle name="Normal 18" xfId="632"/>
    <cellStyle name="Normal 18 2" xfId="633"/>
    <cellStyle name="Normal 18 3" xfId="634"/>
    <cellStyle name="Normal 18 4" xfId="635"/>
    <cellStyle name="Normal 18 5" xfId="636"/>
    <cellStyle name="Normal 180" xfId="637"/>
    <cellStyle name="Normal 180 2" xfId="638"/>
    <cellStyle name="Normal 181" xfId="639"/>
    <cellStyle name="Normal 181 2" xfId="640"/>
    <cellStyle name="Normal 182" xfId="641"/>
    <cellStyle name="Normal 182 2" xfId="642"/>
    <cellStyle name="Normal 183" xfId="643"/>
    <cellStyle name="Normal 183 2" xfId="644"/>
    <cellStyle name="Normal 184" xfId="645"/>
    <cellStyle name="Normal 184 2" xfId="646"/>
    <cellStyle name="Normal 185" xfId="647"/>
    <cellStyle name="Normal 185 2" xfId="648"/>
    <cellStyle name="Normal 186" xfId="649"/>
    <cellStyle name="Normal 186 2" xfId="650"/>
    <cellStyle name="Normal 187" xfId="651"/>
    <cellStyle name="Normal 187 2" xfId="652"/>
    <cellStyle name="Normal 188" xfId="653"/>
    <cellStyle name="Normal 188 2" xfId="654"/>
    <cellStyle name="Normal 189" xfId="655"/>
    <cellStyle name="Normal 189 2" xfId="656"/>
    <cellStyle name="Normal 19" xfId="657"/>
    <cellStyle name="Normal 19 2" xfId="658"/>
    <cellStyle name="Normal 190" xfId="659"/>
    <cellStyle name="Normal 190 2" xfId="660"/>
    <cellStyle name="Normal 191" xfId="661"/>
    <cellStyle name="Normal 191 2" xfId="662"/>
    <cellStyle name="Normal 192" xfId="663"/>
    <cellStyle name="Normal 192 2" xfId="664"/>
    <cellStyle name="Normal 193" xfId="665"/>
    <cellStyle name="Normal 193 2" xfId="666"/>
    <cellStyle name="Normal 194" xfId="667"/>
    <cellStyle name="Normal 194 2" xfId="668"/>
    <cellStyle name="Normal 195" xfId="669"/>
    <cellStyle name="Normal 195 2" xfId="670"/>
    <cellStyle name="Normal 196" xfId="671"/>
    <cellStyle name="Normal 196 2" xfId="672"/>
    <cellStyle name="Normal 197" xfId="673"/>
    <cellStyle name="Normal 197 2" xfId="674"/>
    <cellStyle name="Normal 198" xfId="675"/>
    <cellStyle name="Normal 198 2" xfId="676"/>
    <cellStyle name="Normal 199" xfId="677"/>
    <cellStyle name="Normal 199 2" xfId="678"/>
    <cellStyle name="Normal 2" xfId="37"/>
    <cellStyle name="Normal 2 10" xfId="2173"/>
    <cellStyle name="Normal 2 10 2" xfId="2174"/>
    <cellStyle name="Normal 2 10 2 2" xfId="2175"/>
    <cellStyle name="Normal 2 10 2 2 2" xfId="2176"/>
    <cellStyle name="Normal 2 10 2 2 2 2" xfId="2177"/>
    <cellStyle name="Normal 2 10 2 2 2 2 2" xfId="2178"/>
    <cellStyle name="Normal 2 10 2 2 2 3" xfId="2179"/>
    <cellStyle name="Normal 2 10 2 2 2 3 2" xfId="2180"/>
    <cellStyle name="Normal 2 10 2 2 2 4" xfId="2181"/>
    <cellStyle name="Normal 2 10 2 2 2 4 2" xfId="2182"/>
    <cellStyle name="Normal 2 10 2 2 2 5" xfId="2183"/>
    <cellStyle name="Normal 2 10 2 2 3" xfId="2184"/>
    <cellStyle name="Normal 2 10 2 2 3 2" xfId="2185"/>
    <cellStyle name="Normal 2 10 2 2 4" xfId="2186"/>
    <cellStyle name="Normal 2 10 2 2 4 2" xfId="2187"/>
    <cellStyle name="Normal 2 10 2 2 5" xfId="2188"/>
    <cellStyle name="Normal 2 10 2 2 5 2" xfId="2189"/>
    <cellStyle name="Normal 2 10 2 2 6" xfId="2190"/>
    <cellStyle name="Normal 2 10 2 3" xfId="2191"/>
    <cellStyle name="Normal 2 10 2 3 2" xfId="2192"/>
    <cellStyle name="Normal 2 10 2 3 2 2" xfId="2193"/>
    <cellStyle name="Normal 2 10 2 3 3" xfId="2194"/>
    <cellStyle name="Normal 2 10 2 3 3 2" xfId="2195"/>
    <cellStyle name="Normal 2 10 2 3 4" xfId="2196"/>
    <cellStyle name="Normal 2 10 2 3 4 2" xfId="2197"/>
    <cellStyle name="Normal 2 10 2 3 5" xfId="2198"/>
    <cellStyle name="Normal 2 10 2 4" xfId="2199"/>
    <cellStyle name="Normal 2 10 2 4 2" xfId="2200"/>
    <cellStyle name="Normal 2 10 2 5" xfId="2201"/>
    <cellStyle name="Normal 2 10 2 5 2" xfId="2202"/>
    <cellStyle name="Normal 2 10 2 6" xfId="2203"/>
    <cellStyle name="Normal 2 10 2 6 2" xfId="2204"/>
    <cellStyle name="Normal 2 10 2 7" xfId="2205"/>
    <cellStyle name="Normal 2 10 3" xfId="2206"/>
    <cellStyle name="Normal 2 10 3 2" xfId="2207"/>
    <cellStyle name="Normal 2 10 3 2 2" xfId="2208"/>
    <cellStyle name="Normal 2 10 3 2 2 2" xfId="2209"/>
    <cellStyle name="Normal 2 10 3 2 3" xfId="2210"/>
    <cellStyle name="Normal 2 10 3 2 3 2" xfId="2211"/>
    <cellStyle name="Normal 2 10 3 2 4" xfId="2212"/>
    <cellStyle name="Normal 2 10 3 2 4 2" xfId="2213"/>
    <cellStyle name="Normal 2 10 3 2 5" xfId="2214"/>
    <cellStyle name="Normal 2 10 3 3" xfId="2215"/>
    <cellStyle name="Normal 2 10 3 3 2" xfId="2216"/>
    <cellStyle name="Normal 2 10 3 4" xfId="2217"/>
    <cellStyle name="Normal 2 10 3 4 2" xfId="2218"/>
    <cellStyle name="Normal 2 10 3 5" xfId="2219"/>
    <cellStyle name="Normal 2 10 3 5 2" xfId="2220"/>
    <cellStyle name="Normal 2 10 3 6" xfId="2221"/>
    <cellStyle name="Normal 2 10 4" xfId="2222"/>
    <cellStyle name="Normal 2 10 4 2" xfId="2223"/>
    <cellStyle name="Normal 2 10 4 2 2" xfId="2224"/>
    <cellStyle name="Normal 2 10 4 3" xfId="2225"/>
    <cellStyle name="Normal 2 10 4 3 2" xfId="2226"/>
    <cellStyle name="Normal 2 10 4 4" xfId="2227"/>
    <cellStyle name="Normal 2 10 4 4 2" xfId="2228"/>
    <cellStyle name="Normal 2 10 4 5" xfId="2229"/>
    <cellStyle name="Normal 2 10 5" xfId="2230"/>
    <cellStyle name="Normal 2 10 5 2" xfId="2231"/>
    <cellStyle name="Normal 2 10 6" xfId="2232"/>
    <cellStyle name="Normal 2 10 6 2" xfId="2233"/>
    <cellStyle name="Normal 2 10 7" xfId="2234"/>
    <cellStyle name="Normal 2 10 7 2" xfId="2235"/>
    <cellStyle name="Normal 2 10 8" xfId="2236"/>
    <cellStyle name="Normal 2 11" xfId="2237"/>
    <cellStyle name="Normal 2 11 2" xfId="2238"/>
    <cellStyle name="Normal 2 11 2 2" xfId="2239"/>
    <cellStyle name="Normal 2 11 2 2 2" xfId="2240"/>
    <cellStyle name="Normal 2 11 2 2 2 2" xfId="2241"/>
    <cellStyle name="Normal 2 11 2 2 2 2 2" xfId="2242"/>
    <cellStyle name="Normal 2 11 2 2 2 3" xfId="2243"/>
    <cellStyle name="Normal 2 11 2 2 2 3 2" xfId="2244"/>
    <cellStyle name="Normal 2 11 2 2 2 4" xfId="2245"/>
    <cellStyle name="Normal 2 11 2 2 2 4 2" xfId="2246"/>
    <cellStyle name="Normal 2 11 2 2 2 5" xfId="2247"/>
    <cellStyle name="Normal 2 11 2 2 3" xfId="2248"/>
    <cellStyle name="Normal 2 11 2 2 3 2" xfId="2249"/>
    <cellStyle name="Normal 2 11 2 2 4" xfId="2250"/>
    <cellStyle name="Normal 2 11 2 2 4 2" xfId="2251"/>
    <cellStyle name="Normal 2 11 2 2 5" xfId="2252"/>
    <cellStyle name="Normal 2 11 2 2 5 2" xfId="2253"/>
    <cellStyle name="Normal 2 11 2 2 6" xfId="2254"/>
    <cellStyle name="Normal 2 11 2 3" xfId="2255"/>
    <cellStyle name="Normal 2 11 2 3 2" xfId="2256"/>
    <cellStyle name="Normal 2 11 2 3 2 2" xfId="2257"/>
    <cellStyle name="Normal 2 11 2 3 3" xfId="2258"/>
    <cellStyle name="Normal 2 11 2 3 3 2" xfId="2259"/>
    <cellStyle name="Normal 2 11 2 3 4" xfId="2260"/>
    <cellStyle name="Normal 2 11 2 3 4 2" xfId="2261"/>
    <cellStyle name="Normal 2 11 2 3 5" xfId="2262"/>
    <cellStyle name="Normal 2 11 2 4" xfId="2263"/>
    <cellStyle name="Normal 2 11 2 4 2" xfId="2264"/>
    <cellStyle name="Normal 2 11 2 5" xfId="2265"/>
    <cellStyle name="Normal 2 11 2 5 2" xfId="2266"/>
    <cellStyle name="Normal 2 11 2 6" xfId="2267"/>
    <cellStyle name="Normal 2 11 2 6 2" xfId="2268"/>
    <cellStyle name="Normal 2 11 2 7" xfId="2269"/>
    <cellStyle name="Normal 2 11 3" xfId="2270"/>
    <cellStyle name="Normal 2 11 3 2" xfId="2271"/>
    <cellStyle name="Normal 2 11 3 2 2" xfId="2272"/>
    <cellStyle name="Normal 2 11 3 2 2 2" xfId="2273"/>
    <cellStyle name="Normal 2 11 3 2 3" xfId="2274"/>
    <cellStyle name="Normal 2 11 3 2 3 2" xfId="2275"/>
    <cellStyle name="Normal 2 11 3 2 4" xfId="2276"/>
    <cellStyle name="Normal 2 11 3 2 4 2" xfId="2277"/>
    <cellStyle name="Normal 2 11 3 2 5" xfId="2278"/>
    <cellStyle name="Normal 2 11 3 3" xfId="2279"/>
    <cellStyle name="Normal 2 11 3 3 2" xfId="2280"/>
    <cellStyle name="Normal 2 11 3 4" xfId="2281"/>
    <cellStyle name="Normal 2 11 3 4 2" xfId="2282"/>
    <cellStyle name="Normal 2 11 3 5" xfId="2283"/>
    <cellStyle name="Normal 2 11 3 5 2" xfId="2284"/>
    <cellStyle name="Normal 2 11 3 6" xfId="2285"/>
    <cellStyle name="Normal 2 11 4" xfId="2286"/>
    <cellStyle name="Normal 2 11 4 2" xfId="2287"/>
    <cellStyle name="Normal 2 11 4 2 2" xfId="2288"/>
    <cellStyle name="Normal 2 11 4 3" xfId="2289"/>
    <cellStyle name="Normal 2 11 4 3 2" xfId="2290"/>
    <cellStyle name="Normal 2 11 4 4" xfId="2291"/>
    <cellStyle name="Normal 2 11 4 4 2" xfId="2292"/>
    <cellStyle name="Normal 2 11 4 5" xfId="2293"/>
    <cellStyle name="Normal 2 11 5" xfId="2294"/>
    <cellStyle name="Normal 2 11 5 2" xfId="2295"/>
    <cellStyle name="Normal 2 11 6" xfId="2296"/>
    <cellStyle name="Normal 2 11 6 2" xfId="2297"/>
    <cellStyle name="Normal 2 11 7" xfId="2298"/>
    <cellStyle name="Normal 2 11 7 2" xfId="2299"/>
    <cellStyle name="Normal 2 11 8" xfId="2300"/>
    <cellStyle name="Normal 2 12" xfId="2301"/>
    <cellStyle name="Normal 2 12 2" xfId="2302"/>
    <cellStyle name="Normal 2 12 2 2" xfId="2303"/>
    <cellStyle name="Normal 2 12 2 2 2" xfId="2304"/>
    <cellStyle name="Normal 2 12 2 2 2 2" xfId="2305"/>
    <cellStyle name="Normal 2 12 2 2 2 2 2" xfId="2306"/>
    <cellStyle name="Normal 2 12 2 2 2 3" xfId="2307"/>
    <cellStyle name="Normal 2 12 2 2 2 3 2" xfId="2308"/>
    <cellStyle name="Normal 2 12 2 2 2 4" xfId="2309"/>
    <cellStyle name="Normal 2 12 2 2 2 4 2" xfId="2310"/>
    <cellStyle name="Normal 2 12 2 2 2 5" xfId="2311"/>
    <cellStyle name="Normal 2 12 2 2 3" xfId="2312"/>
    <cellStyle name="Normal 2 12 2 2 3 2" xfId="2313"/>
    <cellStyle name="Normal 2 12 2 2 4" xfId="2314"/>
    <cellStyle name="Normal 2 12 2 2 4 2" xfId="2315"/>
    <cellStyle name="Normal 2 12 2 2 5" xfId="2316"/>
    <cellStyle name="Normal 2 12 2 2 5 2" xfId="2317"/>
    <cellStyle name="Normal 2 12 2 2 6" xfId="2318"/>
    <cellStyle name="Normal 2 12 2 3" xfId="2319"/>
    <cellStyle name="Normal 2 12 2 3 2" xfId="2320"/>
    <cellStyle name="Normal 2 12 2 3 2 2" xfId="2321"/>
    <cellStyle name="Normal 2 12 2 3 3" xfId="2322"/>
    <cellStyle name="Normal 2 12 2 3 3 2" xfId="2323"/>
    <cellStyle name="Normal 2 12 2 3 4" xfId="2324"/>
    <cellStyle name="Normal 2 12 2 3 4 2" xfId="2325"/>
    <cellStyle name="Normal 2 12 2 3 5" xfId="2326"/>
    <cellStyle name="Normal 2 12 2 4" xfId="2327"/>
    <cellStyle name="Normal 2 12 2 4 2" xfId="2328"/>
    <cellStyle name="Normal 2 12 2 5" xfId="2329"/>
    <cellStyle name="Normal 2 12 2 5 2" xfId="2330"/>
    <cellStyle name="Normal 2 12 2 6" xfId="2331"/>
    <cellStyle name="Normal 2 12 2 6 2" xfId="2332"/>
    <cellStyle name="Normal 2 12 2 7" xfId="2333"/>
    <cellStyle name="Normal 2 12 3" xfId="2334"/>
    <cellStyle name="Normal 2 12 3 2" xfId="2335"/>
    <cellStyle name="Normal 2 12 3 2 2" xfId="2336"/>
    <cellStyle name="Normal 2 12 3 2 2 2" xfId="2337"/>
    <cellStyle name="Normal 2 12 3 2 3" xfId="2338"/>
    <cellStyle name="Normal 2 12 3 2 3 2" xfId="2339"/>
    <cellStyle name="Normal 2 12 3 2 4" xfId="2340"/>
    <cellStyle name="Normal 2 12 3 2 4 2" xfId="2341"/>
    <cellStyle name="Normal 2 12 3 2 5" xfId="2342"/>
    <cellStyle name="Normal 2 12 3 3" xfId="2343"/>
    <cellStyle name="Normal 2 12 3 3 2" xfId="2344"/>
    <cellStyle name="Normal 2 12 3 4" xfId="2345"/>
    <cellStyle name="Normal 2 12 3 4 2" xfId="2346"/>
    <cellStyle name="Normal 2 12 3 5" xfId="2347"/>
    <cellStyle name="Normal 2 12 3 5 2" xfId="2348"/>
    <cellStyle name="Normal 2 12 3 6" xfId="2349"/>
    <cellStyle name="Normal 2 12 4" xfId="2350"/>
    <cellStyle name="Normal 2 12 4 2" xfId="2351"/>
    <cellStyle name="Normal 2 12 4 2 2" xfId="2352"/>
    <cellStyle name="Normal 2 12 4 3" xfId="2353"/>
    <cellStyle name="Normal 2 12 4 3 2" xfId="2354"/>
    <cellStyle name="Normal 2 12 4 4" xfId="2355"/>
    <cellStyle name="Normal 2 12 4 4 2" xfId="2356"/>
    <cellStyle name="Normal 2 12 4 5" xfId="2357"/>
    <cellStyle name="Normal 2 12 5" xfId="2358"/>
    <cellStyle name="Normal 2 12 5 2" xfId="2359"/>
    <cellStyle name="Normal 2 12 6" xfId="2360"/>
    <cellStyle name="Normal 2 12 6 2" xfId="2361"/>
    <cellStyle name="Normal 2 12 7" xfId="2362"/>
    <cellStyle name="Normal 2 12 7 2" xfId="2363"/>
    <cellStyle name="Normal 2 12 8" xfId="2364"/>
    <cellStyle name="Normal 2 13" xfId="2365"/>
    <cellStyle name="Normal 2 13 2" xfId="2366"/>
    <cellStyle name="Normal 2 13 2 2" xfId="2367"/>
    <cellStyle name="Normal 2 13 2 2 2" xfId="2368"/>
    <cellStyle name="Normal 2 13 2 2 2 2" xfId="2369"/>
    <cellStyle name="Normal 2 13 2 2 2 2 2" xfId="2370"/>
    <cellStyle name="Normal 2 13 2 2 2 3" xfId="2371"/>
    <cellStyle name="Normal 2 13 2 2 2 3 2" xfId="2372"/>
    <cellStyle name="Normal 2 13 2 2 2 4" xfId="2373"/>
    <cellStyle name="Normal 2 13 2 2 2 4 2" xfId="2374"/>
    <cellStyle name="Normal 2 13 2 2 2 5" xfId="2375"/>
    <cellStyle name="Normal 2 13 2 2 3" xfId="2376"/>
    <cellStyle name="Normal 2 13 2 2 3 2" xfId="2377"/>
    <cellStyle name="Normal 2 13 2 2 4" xfId="2378"/>
    <cellStyle name="Normal 2 13 2 2 4 2" xfId="2379"/>
    <cellStyle name="Normal 2 13 2 2 5" xfId="2380"/>
    <cellStyle name="Normal 2 13 2 2 5 2" xfId="2381"/>
    <cellStyle name="Normal 2 13 2 2 6" xfId="2382"/>
    <cellStyle name="Normal 2 13 2 3" xfId="2383"/>
    <cellStyle name="Normal 2 13 2 3 2" xfId="2384"/>
    <cellStyle name="Normal 2 13 2 3 2 2" xfId="2385"/>
    <cellStyle name="Normal 2 13 2 3 3" xfId="2386"/>
    <cellStyle name="Normal 2 13 2 3 3 2" xfId="2387"/>
    <cellStyle name="Normal 2 13 2 3 4" xfId="2388"/>
    <cellStyle name="Normal 2 13 2 3 4 2" xfId="2389"/>
    <cellStyle name="Normal 2 13 2 3 5" xfId="2390"/>
    <cellStyle name="Normal 2 13 2 4" xfId="2391"/>
    <cellStyle name="Normal 2 13 2 4 2" xfId="2392"/>
    <cellStyle name="Normal 2 13 2 5" xfId="2393"/>
    <cellStyle name="Normal 2 13 2 5 2" xfId="2394"/>
    <cellStyle name="Normal 2 13 2 6" xfId="2395"/>
    <cellStyle name="Normal 2 13 2 6 2" xfId="2396"/>
    <cellStyle name="Normal 2 13 2 7" xfId="2397"/>
    <cellStyle name="Normal 2 13 3" xfId="2398"/>
    <cellStyle name="Normal 2 13 3 2" xfId="2399"/>
    <cellStyle name="Normal 2 13 3 2 2" xfId="2400"/>
    <cellStyle name="Normal 2 13 3 2 2 2" xfId="2401"/>
    <cellStyle name="Normal 2 13 3 2 3" xfId="2402"/>
    <cellStyle name="Normal 2 13 3 2 3 2" xfId="2403"/>
    <cellStyle name="Normal 2 13 3 2 4" xfId="2404"/>
    <cellStyle name="Normal 2 13 3 2 4 2" xfId="2405"/>
    <cellStyle name="Normal 2 13 3 2 5" xfId="2406"/>
    <cellStyle name="Normal 2 13 3 3" xfId="2407"/>
    <cellStyle name="Normal 2 13 3 3 2" xfId="2408"/>
    <cellStyle name="Normal 2 13 3 4" xfId="2409"/>
    <cellStyle name="Normal 2 13 3 4 2" xfId="2410"/>
    <cellStyle name="Normal 2 13 3 5" xfId="2411"/>
    <cellStyle name="Normal 2 13 3 5 2" xfId="2412"/>
    <cellStyle name="Normal 2 13 3 6" xfId="2413"/>
    <cellStyle name="Normal 2 13 4" xfId="2414"/>
    <cellStyle name="Normal 2 13 4 2" xfId="2415"/>
    <cellStyle name="Normal 2 13 4 2 2" xfId="2416"/>
    <cellStyle name="Normal 2 13 4 3" xfId="2417"/>
    <cellStyle name="Normal 2 13 4 3 2" xfId="2418"/>
    <cellStyle name="Normal 2 13 4 4" xfId="2419"/>
    <cellStyle name="Normal 2 13 4 4 2" xfId="2420"/>
    <cellStyle name="Normal 2 13 4 5" xfId="2421"/>
    <cellStyle name="Normal 2 13 5" xfId="2422"/>
    <cellStyle name="Normal 2 13 5 2" xfId="2423"/>
    <cellStyle name="Normal 2 13 6" xfId="2424"/>
    <cellStyle name="Normal 2 13 6 2" xfId="2425"/>
    <cellStyle name="Normal 2 13 7" xfId="2426"/>
    <cellStyle name="Normal 2 13 7 2" xfId="2427"/>
    <cellStyle name="Normal 2 13 8" xfId="2428"/>
    <cellStyle name="Normal 2 14" xfId="2429"/>
    <cellStyle name="Normal 2 14 2" xfId="2430"/>
    <cellStyle name="Normal 2 14 2 2" xfId="2431"/>
    <cellStyle name="Normal 2 14 2 2 2" xfId="2432"/>
    <cellStyle name="Normal 2 14 2 2 2 2" xfId="2433"/>
    <cellStyle name="Normal 2 14 2 2 3" xfId="2434"/>
    <cellStyle name="Normal 2 14 2 2 3 2" xfId="2435"/>
    <cellStyle name="Normal 2 14 2 2 4" xfId="2436"/>
    <cellStyle name="Normal 2 14 2 2 4 2" xfId="2437"/>
    <cellStyle name="Normal 2 14 2 2 5" xfId="2438"/>
    <cellStyle name="Normal 2 14 2 3" xfId="2439"/>
    <cellStyle name="Normal 2 14 2 3 2" xfId="2440"/>
    <cellStyle name="Normal 2 14 2 4" xfId="2441"/>
    <cellStyle name="Normal 2 14 2 4 2" xfId="2442"/>
    <cellStyle name="Normal 2 14 2 5" xfId="2443"/>
    <cellStyle name="Normal 2 14 2 5 2" xfId="2444"/>
    <cellStyle name="Normal 2 14 2 6" xfId="2445"/>
    <cellStyle name="Normal 2 14 3" xfId="2446"/>
    <cellStyle name="Normal 2 14 3 2" xfId="2447"/>
    <cellStyle name="Normal 2 14 3 2 2" xfId="2448"/>
    <cellStyle name="Normal 2 14 3 3" xfId="2449"/>
    <cellStyle name="Normal 2 14 3 3 2" xfId="2450"/>
    <cellStyle name="Normal 2 14 3 4" xfId="2451"/>
    <cellStyle name="Normal 2 14 3 4 2" xfId="2452"/>
    <cellStyle name="Normal 2 14 3 5" xfId="2453"/>
    <cellStyle name="Normal 2 14 4" xfId="2454"/>
    <cellStyle name="Normal 2 14 4 2" xfId="2455"/>
    <cellStyle name="Normal 2 14 5" xfId="2456"/>
    <cellStyle name="Normal 2 14 5 2" xfId="2457"/>
    <cellStyle name="Normal 2 14 6" xfId="2458"/>
    <cellStyle name="Normal 2 14 6 2" xfId="2459"/>
    <cellStyle name="Normal 2 14 7" xfId="2460"/>
    <cellStyle name="Normal 2 15" xfId="2461"/>
    <cellStyle name="Normal 2 15 2" xfId="2462"/>
    <cellStyle name="Normal 2 15 2 2" xfId="2463"/>
    <cellStyle name="Normal 2 15 2 2 2" xfId="2464"/>
    <cellStyle name="Normal 2 15 2 3" xfId="2465"/>
    <cellStyle name="Normal 2 15 2 3 2" xfId="2466"/>
    <cellStyle name="Normal 2 15 2 4" xfId="2467"/>
    <cellStyle name="Normal 2 15 2 4 2" xfId="2468"/>
    <cellStyle name="Normal 2 15 2 5" xfId="2469"/>
    <cellStyle name="Normal 2 15 3" xfId="2470"/>
    <cellStyle name="Normal 2 15 3 2" xfId="2471"/>
    <cellStyle name="Normal 2 15 4" xfId="2472"/>
    <cellStyle name="Normal 2 15 4 2" xfId="2473"/>
    <cellStyle name="Normal 2 15 5" xfId="2474"/>
    <cellStyle name="Normal 2 15 5 2" xfId="2475"/>
    <cellStyle name="Normal 2 15 6" xfId="2476"/>
    <cellStyle name="Normal 2 16" xfId="2477"/>
    <cellStyle name="Normal 2 16 2" xfId="2478"/>
    <cellStyle name="Normal 2 16 2 2" xfId="2479"/>
    <cellStyle name="Normal 2 16 2 2 2" xfId="2480"/>
    <cellStyle name="Normal 2 16 2 3" xfId="2481"/>
    <cellStyle name="Normal 2 16 2 3 2" xfId="2482"/>
    <cellStyle name="Normal 2 16 2 4" xfId="2483"/>
    <cellStyle name="Normal 2 16 2 4 2" xfId="2484"/>
    <cellStyle name="Normal 2 16 2 5" xfId="2485"/>
    <cellStyle name="Normal 2 16 3" xfId="2486"/>
    <cellStyle name="Normal 2 16 3 2" xfId="2487"/>
    <cellStyle name="Normal 2 16 4" xfId="2488"/>
    <cellStyle name="Normal 2 16 4 2" xfId="2489"/>
    <cellStyle name="Normal 2 16 5" xfId="2490"/>
    <cellStyle name="Normal 2 16 5 2" xfId="2491"/>
    <cellStyle name="Normal 2 16 6" xfId="2492"/>
    <cellStyle name="Normal 2 17" xfId="2493"/>
    <cellStyle name="Normal 2 17 2" xfId="2494"/>
    <cellStyle name="Normal 2 17 2 2" xfId="2495"/>
    <cellStyle name="Normal 2 17 2 2 2" xfId="2496"/>
    <cellStyle name="Normal 2 17 2 3" xfId="2497"/>
    <cellStyle name="Normal 2 17 2 3 2" xfId="2498"/>
    <cellStyle name="Normal 2 17 2 4" xfId="2499"/>
    <cellStyle name="Normal 2 17 2 4 2" xfId="2500"/>
    <cellStyle name="Normal 2 17 2 5" xfId="2501"/>
    <cellStyle name="Normal 2 17 3" xfId="2502"/>
    <cellStyle name="Normal 2 17 3 2" xfId="2503"/>
    <cellStyle name="Normal 2 17 4" xfId="2504"/>
    <cellStyle name="Normal 2 17 4 2" xfId="2505"/>
    <cellStyle name="Normal 2 17 5" xfId="2506"/>
    <cellStyle name="Normal 2 17 5 2" xfId="2507"/>
    <cellStyle name="Normal 2 17 6" xfId="2508"/>
    <cellStyle name="Normal 2 18" xfId="2509"/>
    <cellStyle name="Normal 2 18 2" xfId="2510"/>
    <cellStyle name="Normal 2 18 2 2" xfId="2511"/>
    <cellStyle name="Normal 2 18 3" xfId="2512"/>
    <cellStyle name="Normal 2 18 3 2" xfId="2513"/>
    <cellStyle name="Normal 2 18 4" xfId="2514"/>
    <cellStyle name="Normal 2 18 4 2" xfId="2515"/>
    <cellStyle name="Normal 2 18 5" xfId="2516"/>
    <cellStyle name="Normal 2 19" xfId="2517"/>
    <cellStyle name="Normal 2 19 2" xfId="2518"/>
    <cellStyle name="Normal 2 2" xfId="679"/>
    <cellStyle name="Normal 2 2 2" xfId="680"/>
    <cellStyle name="Normal 2 2 2 2" xfId="681"/>
    <cellStyle name="Normal 2 2 2 50" xfId="682"/>
    <cellStyle name="Normal 2 2 3" xfId="683"/>
    <cellStyle name="Normal 2 2 4" xfId="684"/>
    <cellStyle name="Normal 2 2 5" xfId="685"/>
    <cellStyle name="Normal 2 2 6" xfId="686"/>
    <cellStyle name="Normal 2 2 76" xfId="687"/>
    <cellStyle name="Normal 2 20" xfId="2519"/>
    <cellStyle name="Normal 2 20 2" xfId="2520"/>
    <cellStyle name="Normal 2 21" xfId="2521"/>
    <cellStyle name="Normal 2 21 2" xfId="2522"/>
    <cellStyle name="Normal 2 22" xfId="2523"/>
    <cellStyle name="Normal 2 22 2" xfId="2524"/>
    <cellStyle name="Normal 2 23" xfId="2525"/>
    <cellStyle name="Normal 2 23 2" xfId="2526"/>
    <cellStyle name="Normal 2 24" xfId="2527"/>
    <cellStyle name="Normal 2 25" xfId="2528"/>
    <cellStyle name="Normal 2 26" xfId="2529"/>
    <cellStyle name="Normal 2 27" xfId="2530"/>
    <cellStyle name="Normal 2 28" xfId="2531"/>
    <cellStyle name="Normal 2 3" xfId="688"/>
    <cellStyle name="Normal 2 3 10" xfId="2532"/>
    <cellStyle name="Normal 2 3 11" xfId="2533"/>
    <cellStyle name="Normal 2 3 12" xfId="2534"/>
    <cellStyle name="Normal 2 3 2" xfId="689"/>
    <cellStyle name="Normal 2 3 2 2" xfId="2535"/>
    <cellStyle name="Normal 2 3 2 2 2" xfId="2536"/>
    <cellStyle name="Normal 2 3 2 2 2 2" xfId="2537"/>
    <cellStyle name="Normal 2 3 2 2 2 2 2" xfId="2538"/>
    <cellStyle name="Normal 2 3 2 2 2 2 2 2" xfId="2539"/>
    <cellStyle name="Normal 2 3 2 2 2 2 3" xfId="2540"/>
    <cellStyle name="Normal 2 3 2 2 2 2 3 2" xfId="2541"/>
    <cellStyle name="Normal 2 3 2 2 2 2 4" xfId="2542"/>
    <cellStyle name="Normal 2 3 2 2 2 2 4 2" xfId="2543"/>
    <cellStyle name="Normal 2 3 2 2 2 2 5" xfId="2544"/>
    <cellStyle name="Normal 2 3 2 2 2 3" xfId="2545"/>
    <cellStyle name="Normal 2 3 2 2 2 3 2" xfId="2546"/>
    <cellStyle name="Normal 2 3 2 2 2 4" xfId="2547"/>
    <cellStyle name="Normal 2 3 2 2 2 4 2" xfId="2548"/>
    <cellStyle name="Normal 2 3 2 2 2 5" xfId="2549"/>
    <cellStyle name="Normal 2 3 2 2 2 5 2" xfId="2550"/>
    <cellStyle name="Normal 2 3 2 2 2 6" xfId="2551"/>
    <cellStyle name="Normal 2 3 2 2 3" xfId="2552"/>
    <cellStyle name="Normal 2 3 2 2 3 2" xfId="2553"/>
    <cellStyle name="Normal 2 3 2 2 3 2 2" xfId="2554"/>
    <cellStyle name="Normal 2 3 2 2 3 3" xfId="2555"/>
    <cellStyle name="Normal 2 3 2 2 3 3 2" xfId="2556"/>
    <cellStyle name="Normal 2 3 2 2 3 4" xfId="2557"/>
    <cellStyle name="Normal 2 3 2 2 3 4 2" xfId="2558"/>
    <cellStyle name="Normal 2 3 2 2 3 5" xfId="2559"/>
    <cellStyle name="Normal 2 3 2 2 4" xfId="2560"/>
    <cellStyle name="Normal 2 3 2 2 4 2" xfId="2561"/>
    <cellStyle name="Normal 2 3 2 2 5" xfId="2562"/>
    <cellStyle name="Normal 2 3 2 2 5 2" xfId="2563"/>
    <cellStyle name="Normal 2 3 2 2 6" xfId="2564"/>
    <cellStyle name="Normal 2 3 2 2 6 2" xfId="2565"/>
    <cellStyle name="Normal 2 3 2 2 7" xfId="2566"/>
    <cellStyle name="Normal 2 3 2 3" xfId="2567"/>
    <cellStyle name="Normal 2 3 2 3 2" xfId="2568"/>
    <cellStyle name="Normal 2 3 2 3 2 2" xfId="2569"/>
    <cellStyle name="Normal 2 3 2 3 2 2 2" xfId="2570"/>
    <cellStyle name="Normal 2 3 2 3 2 3" xfId="2571"/>
    <cellStyle name="Normal 2 3 2 3 2 3 2" xfId="2572"/>
    <cellStyle name="Normal 2 3 2 3 2 4" xfId="2573"/>
    <cellStyle name="Normal 2 3 2 3 2 4 2" xfId="2574"/>
    <cellStyle name="Normal 2 3 2 3 2 5" xfId="2575"/>
    <cellStyle name="Normal 2 3 2 3 3" xfId="2576"/>
    <cellStyle name="Normal 2 3 2 3 3 2" xfId="2577"/>
    <cellStyle name="Normal 2 3 2 3 4" xfId="2578"/>
    <cellStyle name="Normal 2 3 2 3 4 2" xfId="2579"/>
    <cellStyle name="Normal 2 3 2 3 5" xfId="2580"/>
    <cellStyle name="Normal 2 3 2 3 5 2" xfId="2581"/>
    <cellStyle name="Normal 2 3 2 3 6" xfId="2582"/>
    <cellStyle name="Normal 2 3 2 4" xfId="2583"/>
    <cellStyle name="Normal 2 3 2 4 2" xfId="2584"/>
    <cellStyle name="Normal 2 3 2 4 2 2" xfId="2585"/>
    <cellStyle name="Normal 2 3 2 4 3" xfId="2586"/>
    <cellStyle name="Normal 2 3 2 4 3 2" xfId="2587"/>
    <cellStyle name="Normal 2 3 2 4 4" xfId="2588"/>
    <cellStyle name="Normal 2 3 2 4 4 2" xfId="2589"/>
    <cellStyle name="Normal 2 3 2 4 5" xfId="2590"/>
    <cellStyle name="Normal 2 3 2 5" xfId="2591"/>
    <cellStyle name="Normal 2 3 2 5 2" xfId="2592"/>
    <cellStyle name="Normal 2 3 2 6" xfId="2593"/>
    <cellStyle name="Normal 2 3 2 6 2" xfId="2594"/>
    <cellStyle name="Normal 2 3 2 7" xfId="2595"/>
    <cellStyle name="Normal 2 3 2 7 2" xfId="2596"/>
    <cellStyle name="Normal 2 3 2 8" xfId="2597"/>
    <cellStyle name="Normal 2 3 3" xfId="690"/>
    <cellStyle name="Normal 2 3 3 2" xfId="2598"/>
    <cellStyle name="Normal 2 3 3 2 2" xfId="2599"/>
    <cellStyle name="Normal 2 3 3 2 2 2" xfId="2600"/>
    <cellStyle name="Normal 2 3 3 2 2 2 2" xfId="2601"/>
    <cellStyle name="Normal 2 3 3 2 2 3" xfId="2602"/>
    <cellStyle name="Normal 2 3 3 2 2 3 2" xfId="2603"/>
    <cellStyle name="Normal 2 3 3 2 2 4" xfId="2604"/>
    <cellStyle name="Normal 2 3 3 2 2 4 2" xfId="2605"/>
    <cellStyle name="Normal 2 3 3 2 2 5" xfId="2606"/>
    <cellStyle name="Normal 2 3 3 2 3" xfId="2607"/>
    <cellStyle name="Normal 2 3 3 2 3 2" xfId="2608"/>
    <cellStyle name="Normal 2 3 3 2 4" xfId="2609"/>
    <cellStyle name="Normal 2 3 3 2 4 2" xfId="2610"/>
    <cellStyle name="Normal 2 3 3 2 5" xfId="2611"/>
    <cellStyle name="Normal 2 3 3 2 5 2" xfId="2612"/>
    <cellStyle name="Normal 2 3 3 2 6" xfId="2613"/>
    <cellStyle name="Normal 2 3 3 3" xfId="2614"/>
    <cellStyle name="Normal 2 3 3 3 2" xfId="2615"/>
    <cellStyle name="Normal 2 3 3 3 2 2" xfId="2616"/>
    <cellStyle name="Normal 2 3 3 3 3" xfId="2617"/>
    <cellStyle name="Normal 2 3 3 3 3 2" xfId="2618"/>
    <cellStyle name="Normal 2 3 3 3 4" xfId="2619"/>
    <cellStyle name="Normal 2 3 3 3 4 2" xfId="2620"/>
    <cellStyle name="Normal 2 3 3 3 5" xfId="2621"/>
    <cellStyle name="Normal 2 3 3 4" xfId="2622"/>
    <cellStyle name="Normal 2 3 3 4 2" xfId="2623"/>
    <cellStyle name="Normal 2 3 3 5" xfId="2624"/>
    <cellStyle name="Normal 2 3 3 5 2" xfId="2625"/>
    <cellStyle name="Normal 2 3 3 6" xfId="2626"/>
    <cellStyle name="Normal 2 3 3 6 2" xfId="2627"/>
    <cellStyle name="Normal 2 3 3 7" xfId="2628"/>
    <cellStyle name="Normal 2 3 4" xfId="691"/>
    <cellStyle name="Normal 2 3 4 2" xfId="2629"/>
    <cellStyle name="Normal 2 3 4 2 2" xfId="2630"/>
    <cellStyle name="Normal 2 3 4 2 2 2" xfId="2631"/>
    <cellStyle name="Normal 2 3 4 2 3" xfId="2632"/>
    <cellStyle name="Normal 2 3 4 2 3 2" xfId="2633"/>
    <cellStyle name="Normal 2 3 4 2 4" xfId="2634"/>
    <cellStyle name="Normal 2 3 4 2 4 2" xfId="2635"/>
    <cellStyle name="Normal 2 3 4 2 5" xfId="2636"/>
    <cellStyle name="Normal 2 3 4 3" xfId="2637"/>
    <cellStyle name="Normal 2 3 4 3 2" xfId="2638"/>
    <cellStyle name="Normal 2 3 4 4" xfId="2639"/>
    <cellStyle name="Normal 2 3 4 4 2" xfId="2640"/>
    <cellStyle name="Normal 2 3 4 5" xfId="2641"/>
    <cellStyle name="Normal 2 3 4 5 2" xfId="2642"/>
    <cellStyle name="Normal 2 3 4 6" xfId="2643"/>
    <cellStyle name="Normal 2 3 5" xfId="692"/>
    <cellStyle name="Normal 2 3 5 2" xfId="2644"/>
    <cellStyle name="Normal 2 3 5 2 2" xfId="2645"/>
    <cellStyle name="Normal 2 3 5 2 2 2" xfId="2646"/>
    <cellStyle name="Normal 2 3 5 2 3" xfId="2647"/>
    <cellStyle name="Normal 2 3 5 2 3 2" xfId="2648"/>
    <cellStyle name="Normal 2 3 5 2 4" xfId="2649"/>
    <cellStyle name="Normal 2 3 5 2 4 2" xfId="2650"/>
    <cellStyle name="Normal 2 3 5 2 5" xfId="2651"/>
    <cellStyle name="Normal 2 3 5 3" xfId="2652"/>
    <cellStyle name="Normal 2 3 5 3 2" xfId="2653"/>
    <cellStyle name="Normal 2 3 5 4" xfId="2654"/>
    <cellStyle name="Normal 2 3 5 4 2" xfId="2655"/>
    <cellStyle name="Normal 2 3 5 5" xfId="2656"/>
    <cellStyle name="Normal 2 3 5 5 2" xfId="2657"/>
    <cellStyle name="Normal 2 3 5 6" xfId="2658"/>
    <cellStyle name="Normal 2 3 6" xfId="2659"/>
    <cellStyle name="Normal 2 3 6 2" xfId="2660"/>
    <cellStyle name="Normal 2 3 6 2 2" xfId="2661"/>
    <cellStyle name="Normal 2 3 6 3" xfId="2662"/>
    <cellStyle name="Normal 2 3 6 3 2" xfId="2663"/>
    <cellStyle name="Normal 2 3 6 4" xfId="2664"/>
    <cellStyle name="Normal 2 3 6 4 2" xfId="2665"/>
    <cellStyle name="Normal 2 3 6 5" xfId="2666"/>
    <cellStyle name="Normal 2 3 7" xfId="2667"/>
    <cellStyle name="Normal 2 3 7 2" xfId="2668"/>
    <cellStyle name="Normal 2 3 8" xfId="2669"/>
    <cellStyle name="Normal 2 3 8 2" xfId="2670"/>
    <cellStyle name="Normal 2 3 9" xfId="2671"/>
    <cellStyle name="Normal 2 3 9 2" xfId="2672"/>
    <cellStyle name="Normal 2 4" xfId="693"/>
    <cellStyle name="Normal 2 4 2" xfId="694"/>
    <cellStyle name="Normal 2 4 2 2" xfId="2673"/>
    <cellStyle name="Normal 2 4 2 2 2" xfId="2674"/>
    <cellStyle name="Normal 2 4 2 2 2 2" xfId="2675"/>
    <cellStyle name="Normal 2 4 2 2 2 2 2" xfId="2676"/>
    <cellStyle name="Normal 2 4 2 2 2 2 2 2" xfId="2677"/>
    <cellStyle name="Normal 2 4 2 2 2 2 3" xfId="2678"/>
    <cellStyle name="Normal 2 4 2 2 2 2 3 2" xfId="2679"/>
    <cellStyle name="Normal 2 4 2 2 2 2 4" xfId="2680"/>
    <cellStyle name="Normal 2 4 2 2 2 2 4 2" xfId="2681"/>
    <cellStyle name="Normal 2 4 2 2 2 2 5" xfId="2682"/>
    <cellStyle name="Normal 2 4 2 2 2 3" xfId="2683"/>
    <cellStyle name="Normal 2 4 2 2 2 3 2" xfId="2684"/>
    <cellStyle name="Normal 2 4 2 2 2 4" xfId="2685"/>
    <cellStyle name="Normal 2 4 2 2 2 4 2" xfId="2686"/>
    <cellStyle name="Normal 2 4 2 2 2 5" xfId="2687"/>
    <cellStyle name="Normal 2 4 2 2 2 5 2" xfId="2688"/>
    <cellStyle name="Normal 2 4 2 2 2 6" xfId="2689"/>
    <cellStyle name="Normal 2 4 2 2 3" xfId="2690"/>
    <cellStyle name="Normal 2 4 2 2 3 2" xfId="2691"/>
    <cellStyle name="Normal 2 4 2 2 3 2 2" xfId="2692"/>
    <cellStyle name="Normal 2 4 2 2 3 3" xfId="2693"/>
    <cellStyle name="Normal 2 4 2 2 3 3 2" xfId="2694"/>
    <cellStyle name="Normal 2 4 2 2 3 4" xfId="2695"/>
    <cellStyle name="Normal 2 4 2 2 3 4 2" xfId="2696"/>
    <cellStyle name="Normal 2 4 2 2 3 5" xfId="2697"/>
    <cellStyle name="Normal 2 4 2 2 4" xfId="2698"/>
    <cellStyle name="Normal 2 4 2 2 4 2" xfId="2699"/>
    <cellStyle name="Normal 2 4 2 2 5" xfId="2700"/>
    <cellStyle name="Normal 2 4 2 2 5 2" xfId="2701"/>
    <cellStyle name="Normal 2 4 2 2 6" xfId="2702"/>
    <cellStyle name="Normal 2 4 2 2 6 2" xfId="2703"/>
    <cellStyle name="Normal 2 4 2 2 7" xfId="2704"/>
    <cellStyle name="Normal 2 4 2 3" xfId="2705"/>
    <cellStyle name="Normal 2 4 2 3 2" xfId="2706"/>
    <cellStyle name="Normal 2 4 2 3 2 2" xfId="2707"/>
    <cellStyle name="Normal 2 4 2 3 2 2 2" xfId="2708"/>
    <cellStyle name="Normal 2 4 2 3 2 3" xfId="2709"/>
    <cellStyle name="Normal 2 4 2 3 2 3 2" xfId="2710"/>
    <cellStyle name="Normal 2 4 2 3 2 4" xfId="2711"/>
    <cellStyle name="Normal 2 4 2 3 2 4 2" xfId="2712"/>
    <cellStyle name="Normal 2 4 2 3 2 5" xfId="2713"/>
    <cellStyle name="Normal 2 4 2 3 3" xfId="2714"/>
    <cellStyle name="Normal 2 4 2 3 3 2" xfId="2715"/>
    <cellStyle name="Normal 2 4 2 3 4" xfId="2716"/>
    <cellStyle name="Normal 2 4 2 3 4 2" xfId="2717"/>
    <cellStyle name="Normal 2 4 2 3 5" xfId="2718"/>
    <cellStyle name="Normal 2 4 2 3 5 2" xfId="2719"/>
    <cellStyle name="Normal 2 4 2 3 6" xfId="2720"/>
    <cellStyle name="Normal 2 4 2 4" xfId="2721"/>
    <cellStyle name="Normal 2 4 2 4 2" xfId="2722"/>
    <cellStyle name="Normal 2 4 2 4 2 2" xfId="2723"/>
    <cellStyle name="Normal 2 4 2 4 3" xfId="2724"/>
    <cellStyle name="Normal 2 4 2 4 3 2" xfId="2725"/>
    <cellStyle name="Normal 2 4 2 4 4" xfId="2726"/>
    <cellStyle name="Normal 2 4 2 4 4 2" xfId="2727"/>
    <cellStyle name="Normal 2 4 2 4 5" xfId="2728"/>
    <cellStyle name="Normal 2 4 2 5" xfId="2729"/>
    <cellStyle name="Normal 2 4 2 5 2" xfId="2730"/>
    <cellStyle name="Normal 2 4 2 6" xfId="2731"/>
    <cellStyle name="Normal 2 4 2 6 2" xfId="2732"/>
    <cellStyle name="Normal 2 4 2 7" xfId="2733"/>
    <cellStyle name="Normal 2 4 2 7 2" xfId="2734"/>
    <cellStyle name="Normal 2 4 2 8" xfId="2735"/>
    <cellStyle name="Normal 2 4 3" xfId="695"/>
    <cellStyle name="Normal 2 4 3 2" xfId="2736"/>
    <cellStyle name="Normal 2 4 3 2 2" xfId="2737"/>
    <cellStyle name="Normal 2 4 3 2 2 2" xfId="2738"/>
    <cellStyle name="Normal 2 4 3 2 2 2 2" xfId="2739"/>
    <cellStyle name="Normal 2 4 3 2 2 3" xfId="2740"/>
    <cellStyle name="Normal 2 4 3 2 2 3 2" xfId="2741"/>
    <cellStyle name="Normal 2 4 3 2 2 4" xfId="2742"/>
    <cellStyle name="Normal 2 4 3 2 2 4 2" xfId="2743"/>
    <cellStyle name="Normal 2 4 3 2 2 5" xfId="2744"/>
    <cellStyle name="Normal 2 4 3 2 3" xfId="2745"/>
    <cellStyle name="Normal 2 4 3 2 3 2" xfId="2746"/>
    <cellStyle name="Normal 2 4 3 2 4" xfId="2747"/>
    <cellStyle name="Normal 2 4 3 2 4 2" xfId="2748"/>
    <cellStyle name="Normal 2 4 3 2 5" xfId="2749"/>
    <cellStyle name="Normal 2 4 3 2 5 2" xfId="2750"/>
    <cellStyle name="Normal 2 4 3 2 6" xfId="2751"/>
    <cellStyle name="Normal 2 4 3 3" xfId="2752"/>
    <cellStyle name="Normal 2 4 3 3 2" xfId="2753"/>
    <cellStyle name="Normal 2 4 3 3 2 2" xfId="2754"/>
    <cellStyle name="Normal 2 4 3 3 3" xfId="2755"/>
    <cellStyle name="Normal 2 4 3 3 3 2" xfId="2756"/>
    <cellStyle name="Normal 2 4 3 3 4" xfId="2757"/>
    <cellStyle name="Normal 2 4 3 3 4 2" xfId="2758"/>
    <cellStyle name="Normal 2 4 3 3 5" xfId="2759"/>
    <cellStyle name="Normal 2 4 3 4" xfId="2760"/>
    <cellStyle name="Normal 2 4 3 4 2" xfId="2761"/>
    <cellStyle name="Normal 2 4 3 5" xfId="2762"/>
    <cellStyle name="Normal 2 4 3 5 2" xfId="2763"/>
    <cellStyle name="Normal 2 4 3 6" xfId="2764"/>
    <cellStyle name="Normal 2 4 3 6 2" xfId="2765"/>
    <cellStyle name="Normal 2 4 3 7" xfId="2766"/>
    <cellStyle name="Normal 2 4 4" xfId="696"/>
    <cellStyle name="Normal 2 4 4 2" xfId="2767"/>
    <cellStyle name="Normal 2 4 4 2 2" xfId="2768"/>
    <cellStyle name="Normal 2 4 4 2 2 2" xfId="2769"/>
    <cellStyle name="Normal 2 4 4 2 3" xfId="2770"/>
    <cellStyle name="Normal 2 4 4 2 3 2" xfId="2771"/>
    <cellStyle name="Normal 2 4 4 2 4" xfId="2772"/>
    <cellStyle name="Normal 2 4 4 2 4 2" xfId="2773"/>
    <cellStyle name="Normal 2 4 4 2 5" xfId="2774"/>
    <cellStyle name="Normal 2 4 4 3" xfId="2775"/>
    <cellStyle name="Normal 2 4 4 3 2" xfId="2776"/>
    <cellStyle name="Normal 2 4 4 4" xfId="2777"/>
    <cellStyle name="Normal 2 4 4 4 2" xfId="2778"/>
    <cellStyle name="Normal 2 4 4 5" xfId="2779"/>
    <cellStyle name="Normal 2 4 4 5 2" xfId="2780"/>
    <cellStyle name="Normal 2 4 4 6" xfId="2781"/>
    <cellStyle name="Normal 2 4 5" xfId="2782"/>
    <cellStyle name="Normal 2 4 5 2" xfId="2783"/>
    <cellStyle name="Normal 2 4 5 2 2" xfId="2784"/>
    <cellStyle name="Normal 2 4 5 3" xfId="2785"/>
    <cellStyle name="Normal 2 4 5 3 2" xfId="2786"/>
    <cellStyle name="Normal 2 4 5 4" xfId="2787"/>
    <cellStyle name="Normal 2 4 5 4 2" xfId="2788"/>
    <cellStyle name="Normal 2 4 5 5" xfId="2789"/>
    <cellStyle name="Normal 2 4 6" xfId="2790"/>
    <cellStyle name="Normal 2 4 6 2" xfId="2791"/>
    <cellStyle name="Normal 2 4 7" xfId="2792"/>
    <cellStyle name="Normal 2 4 7 2" xfId="2793"/>
    <cellStyle name="Normal 2 4 8" xfId="2794"/>
    <cellStyle name="Normal 2 4 8 2" xfId="2795"/>
    <cellStyle name="Normal 2 4 9" xfId="2796"/>
    <cellStyle name="Normal 2 5" xfId="697"/>
    <cellStyle name="Normal 2 5 2" xfId="698"/>
    <cellStyle name="Normal 2 5 2 2" xfId="2797"/>
    <cellStyle name="Normal 2 5 2 2 2" xfId="2798"/>
    <cellStyle name="Normal 2 5 2 2 2 2" xfId="2799"/>
    <cellStyle name="Normal 2 5 2 2 2 2 2" xfId="2800"/>
    <cellStyle name="Normal 2 5 2 2 2 2 2 2" xfId="2801"/>
    <cellStyle name="Normal 2 5 2 2 2 2 3" xfId="2802"/>
    <cellStyle name="Normal 2 5 2 2 2 2 3 2" xfId="2803"/>
    <cellStyle name="Normal 2 5 2 2 2 2 4" xfId="2804"/>
    <cellStyle name="Normal 2 5 2 2 2 2 4 2" xfId="2805"/>
    <cellStyle name="Normal 2 5 2 2 2 2 5" xfId="2806"/>
    <cellStyle name="Normal 2 5 2 2 2 3" xfId="2807"/>
    <cellStyle name="Normal 2 5 2 2 2 3 2" xfId="2808"/>
    <cellStyle name="Normal 2 5 2 2 2 4" xfId="2809"/>
    <cellStyle name="Normal 2 5 2 2 2 4 2" xfId="2810"/>
    <cellStyle name="Normal 2 5 2 2 2 5" xfId="2811"/>
    <cellStyle name="Normal 2 5 2 2 2 5 2" xfId="2812"/>
    <cellStyle name="Normal 2 5 2 2 2 6" xfId="2813"/>
    <cellStyle name="Normal 2 5 2 2 3" xfId="2814"/>
    <cellStyle name="Normal 2 5 2 2 3 2" xfId="2815"/>
    <cellStyle name="Normal 2 5 2 2 3 2 2" xfId="2816"/>
    <cellStyle name="Normal 2 5 2 2 3 3" xfId="2817"/>
    <cellStyle name="Normal 2 5 2 2 3 3 2" xfId="2818"/>
    <cellStyle name="Normal 2 5 2 2 3 4" xfId="2819"/>
    <cellStyle name="Normal 2 5 2 2 3 4 2" xfId="2820"/>
    <cellStyle name="Normal 2 5 2 2 3 5" xfId="2821"/>
    <cellStyle name="Normal 2 5 2 2 4" xfId="2822"/>
    <cellStyle name="Normal 2 5 2 2 4 2" xfId="2823"/>
    <cellStyle name="Normal 2 5 2 2 5" xfId="2824"/>
    <cellStyle name="Normal 2 5 2 2 5 2" xfId="2825"/>
    <cellStyle name="Normal 2 5 2 2 6" xfId="2826"/>
    <cellStyle name="Normal 2 5 2 2 6 2" xfId="2827"/>
    <cellStyle name="Normal 2 5 2 2 7" xfId="2828"/>
    <cellStyle name="Normal 2 5 2 3" xfId="2829"/>
    <cellStyle name="Normal 2 5 2 3 2" xfId="2830"/>
    <cellStyle name="Normal 2 5 2 3 2 2" xfId="2831"/>
    <cellStyle name="Normal 2 5 2 3 2 2 2" xfId="2832"/>
    <cellStyle name="Normal 2 5 2 3 2 3" xfId="2833"/>
    <cellStyle name="Normal 2 5 2 3 2 3 2" xfId="2834"/>
    <cellStyle name="Normal 2 5 2 3 2 4" xfId="2835"/>
    <cellStyle name="Normal 2 5 2 3 2 4 2" xfId="2836"/>
    <cellStyle name="Normal 2 5 2 3 2 5" xfId="2837"/>
    <cellStyle name="Normal 2 5 2 3 3" xfId="2838"/>
    <cellStyle name="Normal 2 5 2 3 3 2" xfId="2839"/>
    <cellStyle name="Normal 2 5 2 3 4" xfId="2840"/>
    <cellStyle name="Normal 2 5 2 3 4 2" xfId="2841"/>
    <cellStyle name="Normal 2 5 2 3 5" xfId="2842"/>
    <cellStyle name="Normal 2 5 2 3 5 2" xfId="2843"/>
    <cellStyle name="Normal 2 5 2 3 6" xfId="2844"/>
    <cellStyle name="Normal 2 5 2 4" xfId="2845"/>
    <cellStyle name="Normal 2 5 2 4 2" xfId="2846"/>
    <cellStyle name="Normal 2 5 2 4 2 2" xfId="2847"/>
    <cellStyle name="Normal 2 5 2 4 3" xfId="2848"/>
    <cellStyle name="Normal 2 5 2 4 3 2" xfId="2849"/>
    <cellStyle name="Normal 2 5 2 4 4" xfId="2850"/>
    <cellStyle name="Normal 2 5 2 4 4 2" xfId="2851"/>
    <cellStyle name="Normal 2 5 2 4 5" xfId="2852"/>
    <cellStyle name="Normal 2 5 2 5" xfId="2853"/>
    <cellStyle name="Normal 2 5 2 5 2" xfId="2854"/>
    <cellStyle name="Normal 2 5 2 6" xfId="2855"/>
    <cellStyle name="Normal 2 5 2 6 2" xfId="2856"/>
    <cellStyle name="Normal 2 5 2 7" xfId="2857"/>
    <cellStyle name="Normal 2 5 2 7 2" xfId="2858"/>
    <cellStyle name="Normal 2 5 2 8" xfId="2859"/>
    <cellStyle name="Normal 2 5 3" xfId="699"/>
    <cellStyle name="Normal 2 5 3 2" xfId="2860"/>
    <cellStyle name="Normal 2 5 3 2 2" xfId="2861"/>
    <cellStyle name="Normal 2 5 3 2 2 2" xfId="2862"/>
    <cellStyle name="Normal 2 5 3 2 2 2 2" xfId="2863"/>
    <cellStyle name="Normal 2 5 3 2 2 3" xfId="2864"/>
    <cellStyle name="Normal 2 5 3 2 2 3 2" xfId="2865"/>
    <cellStyle name="Normal 2 5 3 2 2 4" xfId="2866"/>
    <cellStyle name="Normal 2 5 3 2 2 4 2" xfId="2867"/>
    <cellStyle name="Normal 2 5 3 2 2 5" xfId="2868"/>
    <cellStyle name="Normal 2 5 3 2 3" xfId="2869"/>
    <cellStyle name="Normal 2 5 3 2 3 2" xfId="2870"/>
    <cellStyle name="Normal 2 5 3 2 4" xfId="2871"/>
    <cellStyle name="Normal 2 5 3 2 4 2" xfId="2872"/>
    <cellStyle name="Normal 2 5 3 2 5" xfId="2873"/>
    <cellStyle name="Normal 2 5 3 2 5 2" xfId="2874"/>
    <cellStyle name="Normal 2 5 3 2 6" xfId="2875"/>
    <cellStyle name="Normal 2 5 3 3" xfId="2876"/>
    <cellStyle name="Normal 2 5 3 3 2" xfId="2877"/>
    <cellStyle name="Normal 2 5 3 3 2 2" xfId="2878"/>
    <cellStyle name="Normal 2 5 3 3 3" xfId="2879"/>
    <cellStyle name="Normal 2 5 3 3 3 2" xfId="2880"/>
    <cellStyle name="Normal 2 5 3 3 4" xfId="2881"/>
    <cellStyle name="Normal 2 5 3 3 4 2" xfId="2882"/>
    <cellStyle name="Normal 2 5 3 3 5" xfId="2883"/>
    <cellStyle name="Normal 2 5 3 4" xfId="2884"/>
    <cellStyle name="Normal 2 5 3 4 2" xfId="2885"/>
    <cellStyle name="Normal 2 5 3 5" xfId="2886"/>
    <cellStyle name="Normal 2 5 3 5 2" xfId="2887"/>
    <cellStyle name="Normal 2 5 3 6" xfId="2888"/>
    <cellStyle name="Normal 2 5 3 6 2" xfId="2889"/>
    <cellStyle name="Normal 2 5 3 7" xfId="2890"/>
    <cellStyle name="Normal 2 5 4" xfId="2891"/>
    <cellStyle name="Normal 2 5 4 2" xfId="2892"/>
    <cellStyle name="Normal 2 5 4 2 2" xfId="2893"/>
    <cellStyle name="Normal 2 5 4 2 2 2" xfId="2894"/>
    <cellStyle name="Normal 2 5 4 2 3" xfId="2895"/>
    <cellStyle name="Normal 2 5 4 2 3 2" xfId="2896"/>
    <cellStyle name="Normal 2 5 4 2 4" xfId="2897"/>
    <cellStyle name="Normal 2 5 4 2 4 2" xfId="2898"/>
    <cellStyle name="Normal 2 5 4 2 5" xfId="2899"/>
    <cellStyle name="Normal 2 5 4 3" xfId="2900"/>
    <cellStyle name="Normal 2 5 4 3 2" xfId="2901"/>
    <cellStyle name="Normal 2 5 4 4" xfId="2902"/>
    <cellStyle name="Normal 2 5 4 4 2" xfId="2903"/>
    <cellStyle name="Normal 2 5 4 5" xfId="2904"/>
    <cellStyle name="Normal 2 5 4 5 2" xfId="2905"/>
    <cellStyle name="Normal 2 5 4 6" xfId="2906"/>
    <cellStyle name="Normal 2 5 5" xfId="2907"/>
    <cellStyle name="Normal 2 5 5 2" xfId="2908"/>
    <cellStyle name="Normal 2 5 5 2 2" xfId="2909"/>
    <cellStyle name="Normal 2 5 5 3" xfId="2910"/>
    <cellStyle name="Normal 2 5 5 3 2" xfId="2911"/>
    <cellStyle name="Normal 2 5 5 4" xfId="2912"/>
    <cellStyle name="Normal 2 5 5 4 2" xfId="2913"/>
    <cellStyle name="Normal 2 5 5 5" xfId="2914"/>
    <cellStyle name="Normal 2 5 6" xfId="2915"/>
    <cellStyle name="Normal 2 5 6 2" xfId="2916"/>
    <cellStyle name="Normal 2 5 7" xfId="2917"/>
    <cellStyle name="Normal 2 5 7 2" xfId="2918"/>
    <cellStyle name="Normal 2 5 8" xfId="2919"/>
    <cellStyle name="Normal 2 5 8 2" xfId="2920"/>
    <cellStyle name="Normal 2 5 9" xfId="2921"/>
    <cellStyle name="Normal 2 6" xfId="700"/>
    <cellStyle name="Normal 2 6 2" xfId="2922"/>
    <cellStyle name="Normal 2 6 2 2" xfId="2923"/>
    <cellStyle name="Normal 2 6 2 2 2" xfId="2924"/>
    <cellStyle name="Normal 2 6 2 2 2 2" xfId="2925"/>
    <cellStyle name="Normal 2 6 2 2 2 2 2" xfId="2926"/>
    <cellStyle name="Normal 2 6 2 2 2 2 2 2" xfId="2927"/>
    <cellStyle name="Normal 2 6 2 2 2 2 3" xfId="2928"/>
    <cellStyle name="Normal 2 6 2 2 2 2 3 2" xfId="2929"/>
    <cellStyle name="Normal 2 6 2 2 2 2 4" xfId="2930"/>
    <cellStyle name="Normal 2 6 2 2 2 2 4 2" xfId="2931"/>
    <cellStyle name="Normal 2 6 2 2 2 2 5" xfId="2932"/>
    <cellStyle name="Normal 2 6 2 2 2 3" xfId="2933"/>
    <cellStyle name="Normal 2 6 2 2 2 3 2" xfId="2934"/>
    <cellStyle name="Normal 2 6 2 2 2 4" xfId="2935"/>
    <cellStyle name="Normal 2 6 2 2 2 4 2" xfId="2936"/>
    <cellStyle name="Normal 2 6 2 2 2 5" xfId="2937"/>
    <cellStyle name="Normal 2 6 2 2 2 5 2" xfId="2938"/>
    <cellStyle name="Normal 2 6 2 2 2 6" xfId="2939"/>
    <cellStyle name="Normal 2 6 2 2 3" xfId="2940"/>
    <cellStyle name="Normal 2 6 2 2 3 2" xfId="2941"/>
    <cellStyle name="Normal 2 6 2 2 3 2 2" xfId="2942"/>
    <cellStyle name="Normal 2 6 2 2 3 3" xfId="2943"/>
    <cellStyle name="Normal 2 6 2 2 3 3 2" xfId="2944"/>
    <cellStyle name="Normal 2 6 2 2 3 4" xfId="2945"/>
    <cellStyle name="Normal 2 6 2 2 3 4 2" xfId="2946"/>
    <cellStyle name="Normal 2 6 2 2 3 5" xfId="2947"/>
    <cellStyle name="Normal 2 6 2 2 4" xfId="2948"/>
    <cellStyle name="Normal 2 6 2 2 4 2" xfId="2949"/>
    <cellStyle name="Normal 2 6 2 2 5" xfId="2950"/>
    <cellStyle name="Normal 2 6 2 2 5 2" xfId="2951"/>
    <cellStyle name="Normal 2 6 2 2 6" xfId="2952"/>
    <cellStyle name="Normal 2 6 2 2 6 2" xfId="2953"/>
    <cellStyle name="Normal 2 6 2 2 7" xfId="2954"/>
    <cellStyle name="Normal 2 6 2 3" xfId="2955"/>
    <cellStyle name="Normal 2 6 2 3 2" xfId="2956"/>
    <cellStyle name="Normal 2 6 2 3 2 2" xfId="2957"/>
    <cellStyle name="Normal 2 6 2 3 2 2 2" xfId="2958"/>
    <cellStyle name="Normal 2 6 2 3 2 3" xfId="2959"/>
    <cellStyle name="Normal 2 6 2 3 2 3 2" xfId="2960"/>
    <cellStyle name="Normal 2 6 2 3 2 4" xfId="2961"/>
    <cellStyle name="Normal 2 6 2 3 2 4 2" xfId="2962"/>
    <cellStyle name="Normal 2 6 2 3 2 5" xfId="2963"/>
    <cellStyle name="Normal 2 6 2 3 3" xfId="2964"/>
    <cellStyle name="Normal 2 6 2 3 3 2" xfId="2965"/>
    <cellStyle name="Normal 2 6 2 3 4" xfId="2966"/>
    <cellStyle name="Normal 2 6 2 3 4 2" xfId="2967"/>
    <cellStyle name="Normal 2 6 2 3 5" xfId="2968"/>
    <cellStyle name="Normal 2 6 2 3 5 2" xfId="2969"/>
    <cellStyle name="Normal 2 6 2 3 6" xfId="2970"/>
    <cellStyle name="Normal 2 6 2 4" xfId="2971"/>
    <cellStyle name="Normal 2 6 2 4 2" xfId="2972"/>
    <cellStyle name="Normal 2 6 2 4 2 2" xfId="2973"/>
    <cellStyle name="Normal 2 6 2 4 3" xfId="2974"/>
    <cellStyle name="Normal 2 6 2 4 3 2" xfId="2975"/>
    <cellStyle name="Normal 2 6 2 4 4" xfId="2976"/>
    <cellStyle name="Normal 2 6 2 4 4 2" xfId="2977"/>
    <cellStyle name="Normal 2 6 2 4 5" xfId="2978"/>
    <cellStyle name="Normal 2 6 2 5" xfId="2979"/>
    <cellStyle name="Normal 2 6 2 5 2" xfId="2980"/>
    <cellStyle name="Normal 2 6 2 6" xfId="2981"/>
    <cellStyle name="Normal 2 6 2 6 2" xfId="2982"/>
    <cellStyle name="Normal 2 6 2 7" xfId="2983"/>
    <cellStyle name="Normal 2 6 2 7 2" xfId="2984"/>
    <cellStyle name="Normal 2 6 2 8" xfId="2985"/>
    <cellStyle name="Normal 2 6 3" xfId="2986"/>
    <cellStyle name="Normal 2 6 3 2" xfId="2987"/>
    <cellStyle name="Normal 2 6 3 2 2" xfId="2988"/>
    <cellStyle name="Normal 2 6 3 2 2 2" xfId="2989"/>
    <cellStyle name="Normal 2 6 3 2 2 2 2" xfId="2990"/>
    <cellStyle name="Normal 2 6 3 2 2 3" xfId="2991"/>
    <cellStyle name="Normal 2 6 3 2 2 3 2" xfId="2992"/>
    <cellStyle name="Normal 2 6 3 2 2 4" xfId="2993"/>
    <cellStyle name="Normal 2 6 3 2 2 4 2" xfId="2994"/>
    <cellStyle name="Normal 2 6 3 2 2 5" xfId="2995"/>
    <cellStyle name="Normal 2 6 3 2 3" xfId="2996"/>
    <cellStyle name="Normal 2 6 3 2 3 2" xfId="2997"/>
    <cellStyle name="Normal 2 6 3 2 4" xfId="2998"/>
    <cellStyle name="Normal 2 6 3 2 4 2" xfId="2999"/>
    <cellStyle name="Normal 2 6 3 2 5" xfId="3000"/>
    <cellStyle name="Normal 2 6 3 2 5 2" xfId="3001"/>
    <cellStyle name="Normal 2 6 3 2 6" xfId="3002"/>
    <cellStyle name="Normal 2 6 3 3" xfId="3003"/>
    <cellStyle name="Normal 2 6 3 3 2" xfId="3004"/>
    <cellStyle name="Normal 2 6 3 3 2 2" xfId="3005"/>
    <cellStyle name="Normal 2 6 3 3 3" xfId="3006"/>
    <cellStyle name="Normal 2 6 3 3 3 2" xfId="3007"/>
    <cellStyle name="Normal 2 6 3 3 4" xfId="3008"/>
    <cellStyle name="Normal 2 6 3 3 4 2" xfId="3009"/>
    <cellStyle name="Normal 2 6 3 3 5" xfId="3010"/>
    <cellStyle name="Normal 2 6 3 4" xfId="3011"/>
    <cellStyle name="Normal 2 6 3 4 2" xfId="3012"/>
    <cellStyle name="Normal 2 6 3 5" xfId="3013"/>
    <cellStyle name="Normal 2 6 3 5 2" xfId="3014"/>
    <cellStyle name="Normal 2 6 3 6" xfId="3015"/>
    <cellStyle name="Normal 2 6 3 6 2" xfId="3016"/>
    <cellStyle name="Normal 2 6 3 7" xfId="3017"/>
    <cellStyle name="Normal 2 6 4" xfId="3018"/>
    <cellStyle name="Normal 2 6 4 2" xfId="3019"/>
    <cellStyle name="Normal 2 6 4 2 2" xfId="3020"/>
    <cellStyle name="Normal 2 6 4 2 2 2" xfId="3021"/>
    <cellStyle name="Normal 2 6 4 2 3" xfId="3022"/>
    <cellStyle name="Normal 2 6 4 2 3 2" xfId="3023"/>
    <cellStyle name="Normal 2 6 4 2 4" xfId="3024"/>
    <cellStyle name="Normal 2 6 4 2 4 2" xfId="3025"/>
    <cellStyle name="Normal 2 6 4 2 5" xfId="3026"/>
    <cellStyle name="Normal 2 6 4 3" xfId="3027"/>
    <cellStyle name="Normal 2 6 4 3 2" xfId="3028"/>
    <cellStyle name="Normal 2 6 4 4" xfId="3029"/>
    <cellStyle name="Normal 2 6 4 4 2" xfId="3030"/>
    <cellStyle name="Normal 2 6 4 5" xfId="3031"/>
    <cellStyle name="Normal 2 6 4 5 2" xfId="3032"/>
    <cellStyle name="Normal 2 6 4 6" xfId="3033"/>
    <cellStyle name="Normal 2 6 5" xfId="3034"/>
    <cellStyle name="Normal 2 6 5 2" xfId="3035"/>
    <cellStyle name="Normal 2 6 5 2 2" xfId="3036"/>
    <cellStyle name="Normal 2 6 5 3" xfId="3037"/>
    <cellStyle name="Normal 2 6 5 3 2" xfId="3038"/>
    <cellStyle name="Normal 2 6 5 4" xfId="3039"/>
    <cellStyle name="Normal 2 6 5 4 2" xfId="3040"/>
    <cellStyle name="Normal 2 6 5 5" xfId="3041"/>
    <cellStyle name="Normal 2 6 6" xfId="3042"/>
    <cellStyle name="Normal 2 6 6 2" xfId="3043"/>
    <cellStyle name="Normal 2 6 7" xfId="3044"/>
    <cellStyle name="Normal 2 6 7 2" xfId="3045"/>
    <cellStyle name="Normal 2 6 8" xfId="3046"/>
    <cellStyle name="Normal 2 6 8 2" xfId="3047"/>
    <cellStyle name="Normal 2 6 9" xfId="3048"/>
    <cellStyle name="Normal 2 7" xfId="3049"/>
    <cellStyle name="Normal 2 7 2" xfId="3050"/>
    <cellStyle name="Normal 2 7 2 2" xfId="3051"/>
    <cellStyle name="Normal 2 7 2 2 2" xfId="3052"/>
    <cellStyle name="Normal 2 7 2 2 2 2" xfId="3053"/>
    <cellStyle name="Normal 2 7 2 2 2 2 2" xfId="3054"/>
    <cellStyle name="Normal 2 7 2 2 2 3" xfId="3055"/>
    <cellStyle name="Normal 2 7 2 2 2 3 2" xfId="3056"/>
    <cellStyle name="Normal 2 7 2 2 2 4" xfId="3057"/>
    <cellStyle name="Normal 2 7 2 2 2 4 2" xfId="3058"/>
    <cellStyle name="Normal 2 7 2 2 2 5" xfId="3059"/>
    <cellStyle name="Normal 2 7 2 2 3" xfId="3060"/>
    <cellStyle name="Normal 2 7 2 2 3 2" xfId="3061"/>
    <cellStyle name="Normal 2 7 2 2 4" xfId="3062"/>
    <cellStyle name="Normal 2 7 2 2 4 2" xfId="3063"/>
    <cellStyle name="Normal 2 7 2 2 5" xfId="3064"/>
    <cellStyle name="Normal 2 7 2 2 5 2" xfId="3065"/>
    <cellStyle name="Normal 2 7 2 2 6" xfId="3066"/>
    <cellStyle name="Normal 2 7 2 3" xfId="3067"/>
    <cellStyle name="Normal 2 7 2 3 2" xfId="3068"/>
    <cellStyle name="Normal 2 7 2 3 2 2" xfId="3069"/>
    <cellStyle name="Normal 2 7 2 3 3" xfId="3070"/>
    <cellStyle name="Normal 2 7 2 3 3 2" xfId="3071"/>
    <cellStyle name="Normal 2 7 2 3 4" xfId="3072"/>
    <cellStyle name="Normal 2 7 2 3 4 2" xfId="3073"/>
    <cellStyle name="Normal 2 7 2 3 5" xfId="3074"/>
    <cellStyle name="Normal 2 7 2 4" xfId="3075"/>
    <cellStyle name="Normal 2 7 2 4 2" xfId="3076"/>
    <cellStyle name="Normal 2 7 2 5" xfId="3077"/>
    <cellStyle name="Normal 2 7 2 5 2" xfId="3078"/>
    <cellStyle name="Normal 2 7 2 6" xfId="3079"/>
    <cellStyle name="Normal 2 7 2 6 2" xfId="3080"/>
    <cellStyle name="Normal 2 7 2 7" xfId="3081"/>
    <cellStyle name="Normal 2 7 3" xfId="3082"/>
    <cellStyle name="Normal 2 7 3 2" xfId="3083"/>
    <cellStyle name="Normal 2 7 3 2 2" xfId="3084"/>
    <cellStyle name="Normal 2 7 3 2 2 2" xfId="3085"/>
    <cellStyle name="Normal 2 7 3 2 3" xfId="3086"/>
    <cellStyle name="Normal 2 7 3 2 3 2" xfId="3087"/>
    <cellStyle name="Normal 2 7 3 2 4" xfId="3088"/>
    <cellStyle name="Normal 2 7 3 2 4 2" xfId="3089"/>
    <cellStyle name="Normal 2 7 3 2 5" xfId="3090"/>
    <cellStyle name="Normal 2 7 3 3" xfId="3091"/>
    <cellStyle name="Normal 2 7 3 3 2" xfId="3092"/>
    <cellStyle name="Normal 2 7 3 4" xfId="3093"/>
    <cellStyle name="Normal 2 7 3 4 2" xfId="3094"/>
    <cellStyle name="Normal 2 7 3 5" xfId="3095"/>
    <cellStyle name="Normal 2 7 3 5 2" xfId="3096"/>
    <cellStyle name="Normal 2 7 3 6" xfId="3097"/>
    <cellStyle name="Normal 2 7 4" xfId="3098"/>
    <cellStyle name="Normal 2 7 4 2" xfId="3099"/>
    <cellStyle name="Normal 2 7 4 2 2" xfId="3100"/>
    <cellStyle name="Normal 2 7 4 3" xfId="3101"/>
    <cellStyle name="Normal 2 7 4 3 2" xfId="3102"/>
    <cellStyle name="Normal 2 7 4 4" xfId="3103"/>
    <cellStyle name="Normal 2 7 4 4 2" xfId="3104"/>
    <cellStyle name="Normal 2 7 4 5" xfId="3105"/>
    <cellStyle name="Normal 2 7 5" xfId="3106"/>
    <cellStyle name="Normal 2 7 5 2" xfId="3107"/>
    <cellStyle name="Normal 2 7 6" xfId="3108"/>
    <cellStyle name="Normal 2 7 6 2" xfId="3109"/>
    <cellStyle name="Normal 2 7 7" xfId="3110"/>
    <cellStyle name="Normal 2 7 7 2" xfId="3111"/>
    <cellStyle name="Normal 2 7 8" xfId="3112"/>
    <cellStyle name="Normal 2 8" xfId="3113"/>
    <cellStyle name="Normal 2 8 2" xfId="3114"/>
    <cellStyle name="Normal 2 8 2 2" xfId="3115"/>
    <cellStyle name="Normal 2 8 2 2 2" xfId="3116"/>
    <cellStyle name="Normal 2 8 2 2 2 2" xfId="3117"/>
    <cellStyle name="Normal 2 8 2 2 2 2 2" xfId="3118"/>
    <cellStyle name="Normal 2 8 2 2 2 3" xfId="3119"/>
    <cellStyle name="Normal 2 8 2 2 2 3 2" xfId="3120"/>
    <cellStyle name="Normal 2 8 2 2 2 4" xfId="3121"/>
    <cellStyle name="Normal 2 8 2 2 2 4 2" xfId="3122"/>
    <cellStyle name="Normal 2 8 2 2 2 5" xfId="3123"/>
    <cellStyle name="Normal 2 8 2 2 3" xfId="3124"/>
    <cellStyle name="Normal 2 8 2 2 3 2" xfId="3125"/>
    <cellStyle name="Normal 2 8 2 2 4" xfId="3126"/>
    <cellStyle name="Normal 2 8 2 2 4 2" xfId="3127"/>
    <cellStyle name="Normal 2 8 2 2 5" xfId="3128"/>
    <cellStyle name="Normal 2 8 2 2 5 2" xfId="3129"/>
    <cellStyle name="Normal 2 8 2 2 6" xfId="3130"/>
    <cellStyle name="Normal 2 8 2 3" xfId="3131"/>
    <cellStyle name="Normal 2 8 2 3 2" xfId="3132"/>
    <cellStyle name="Normal 2 8 2 3 2 2" xfId="3133"/>
    <cellStyle name="Normal 2 8 2 3 3" xfId="3134"/>
    <cellStyle name="Normal 2 8 2 3 3 2" xfId="3135"/>
    <cellStyle name="Normal 2 8 2 3 4" xfId="3136"/>
    <cellStyle name="Normal 2 8 2 3 4 2" xfId="3137"/>
    <cellStyle name="Normal 2 8 2 3 5" xfId="3138"/>
    <cellStyle name="Normal 2 8 2 4" xfId="3139"/>
    <cellStyle name="Normal 2 8 2 4 2" xfId="3140"/>
    <cellStyle name="Normal 2 8 2 5" xfId="3141"/>
    <cellStyle name="Normal 2 8 2 5 2" xfId="3142"/>
    <cellStyle name="Normal 2 8 2 6" xfId="3143"/>
    <cellStyle name="Normal 2 8 2 6 2" xfId="3144"/>
    <cellStyle name="Normal 2 8 2 7" xfId="3145"/>
    <cellStyle name="Normal 2 8 3" xfId="3146"/>
    <cellStyle name="Normal 2 8 3 2" xfId="3147"/>
    <cellStyle name="Normal 2 8 3 2 2" xfId="3148"/>
    <cellStyle name="Normal 2 8 3 2 2 2" xfId="3149"/>
    <cellStyle name="Normal 2 8 3 2 3" xfId="3150"/>
    <cellStyle name="Normal 2 8 3 2 3 2" xfId="3151"/>
    <cellStyle name="Normal 2 8 3 2 4" xfId="3152"/>
    <cellStyle name="Normal 2 8 3 2 4 2" xfId="3153"/>
    <cellStyle name="Normal 2 8 3 2 5" xfId="3154"/>
    <cellStyle name="Normal 2 8 3 3" xfId="3155"/>
    <cellStyle name="Normal 2 8 3 3 2" xfId="3156"/>
    <cellStyle name="Normal 2 8 3 4" xfId="3157"/>
    <cellStyle name="Normal 2 8 3 4 2" xfId="3158"/>
    <cellStyle name="Normal 2 8 3 5" xfId="3159"/>
    <cellStyle name="Normal 2 8 3 5 2" xfId="3160"/>
    <cellStyle name="Normal 2 8 3 6" xfId="3161"/>
    <cellStyle name="Normal 2 8 4" xfId="3162"/>
    <cellStyle name="Normal 2 8 4 2" xfId="3163"/>
    <cellStyle name="Normal 2 8 4 2 2" xfId="3164"/>
    <cellStyle name="Normal 2 8 4 3" xfId="3165"/>
    <cellStyle name="Normal 2 8 4 3 2" xfId="3166"/>
    <cellStyle name="Normal 2 8 4 4" xfId="3167"/>
    <cellStyle name="Normal 2 8 4 4 2" xfId="3168"/>
    <cellStyle name="Normal 2 8 4 5" xfId="3169"/>
    <cellStyle name="Normal 2 8 5" xfId="3170"/>
    <cellStyle name="Normal 2 8 5 2" xfId="3171"/>
    <cellStyle name="Normal 2 8 6" xfId="3172"/>
    <cellStyle name="Normal 2 8 6 2" xfId="3173"/>
    <cellStyle name="Normal 2 8 7" xfId="3174"/>
    <cellStyle name="Normal 2 8 7 2" xfId="3175"/>
    <cellStyle name="Normal 2 8 8" xfId="3176"/>
    <cellStyle name="Normal 2 9" xfId="3177"/>
    <cellStyle name="Normal 2 9 2" xfId="3178"/>
    <cellStyle name="Normal 2 9 2 2" xfId="3179"/>
    <cellStyle name="Normal 2 9 2 2 2" xfId="3180"/>
    <cellStyle name="Normal 2 9 2 2 2 2" xfId="3181"/>
    <cellStyle name="Normal 2 9 2 2 2 2 2" xfId="3182"/>
    <cellStyle name="Normal 2 9 2 2 2 3" xfId="3183"/>
    <cellStyle name="Normal 2 9 2 2 2 3 2" xfId="3184"/>
    <cellStyle name="Normal 2 9 2 2 2 4" xfId="3185"/>
    <cellStyle name="Normal 2 9 2 2 2 4 2" xfId="3186"/>
    <cellStyle name="Normal 2 9 2 2 2 5" xfId="3187"/>
    <cellStyle name="Normal 2 9 2 2 3" xfId="3188"/>
    <cellStyle name="Normal 2 9 2 2 3 2" xfId="3189"/>
    <cellStyle name="Normal 2 9 2 2 4" xfId="3190"/>
    <cellStyle name="Normal 2 9 2 2 4 2" xfId="3191"/>
    <cellStyle name="Normal 2 9 2 2 5" xfId="3192"/>
    <cellStyle name="Normal 2 9 2 2 5 2" xfId="3193"/>
    <cellStyle name="Normal 2 9 2 2 6" xfId="3194"/>
    <cellStyle name="Normal 2 9 2 3" xfId="3195"/>
    <cellStyle name="Normal 2 9 2 3 2" xfId="3196"/>
    <cellStyle name="Normal 2 9 2 3 2 2" xfId="3197"/>
    <cellStyle name="Normal 2 9 2 3 3" xfId="3198"/>
    <cellStyle name="Normal 2 9 2 3 3 2" xfId="3199"/>
    <cellStyle name="Normal 2 9 2 3 4" xfId="3200"/>
    <cellStyle name="Normal 2 9 2 3 4 2" xfId="3201"/>
    <cellStyle name="Normal 2 9 2 3 5" xfId="3202"/>
    <cellStyle name="Normal 2 9 2 4" xfId="3203"/>
    <cellStyle name="Normal 2 9 2 4 2" xfId="3204"/>
    <cellStyle name="Normal 2 9 2 5" xfId="3205"/>
    <cellStyle name="Normal 2 9 2 5 2" xfId="3206"/>
    <cellStyle name="Normal 2 9 2 6" xfId="3207"/>
    <cellStyle name="Normal 2 9 2 6 2" xfId="3208"/>
    <cellStyle name="Normal 2 9 2 7" xfId="3209"/>
    <cellStyle name="Normal 2 9 3" xfId="3210"/>
    <cellStyle name="Normal 2 9 3 2" xfId="3211"/>
    <cellStyle name="Normal 2 9 3 2 2" xfId="3212"/>
    <cellStyle name="Normal 2 9 3 2 2 2" xfId="3213"/>
    <cellStyle name="Normal 2 9 3 2 3" xfId="3214"/>
    <cellStyle name="Normal 2 9 3 2 3 2" xfId="3215"/>
    <cellStyle name="Normal 2 9 3 2 4" xfId="3216"/>
    <cellStyle name="Normal 2 9 3 2 4 2" xfId="3217"/>
    <cellStyle name="Normal 2 9 3 2 5" xfId="3218"/>
    <cellStyle name="Normal 2 9 3 3" xfId="3219"/>
    <cellStyle name="Normal 2 9 3 3 2" xfId="3220"/>
    <cellStyle name="Normal 2 9 3 4" xfId="3221"/>
    <cellStyle name="Normal 2 9 3 4 2" xfId="3222"/>
    <cellStyle name="Normal 2 9 3 5" xfId="3223"/>
    <cellStyle name="Normal 2 9 3 5 2" xfId="3224"/>
    <cellStyle name="Normal 2 9 3 6" xfId="3225"/>
    <cellStyle name="Normal 2 9 4" xfId="3226"/>
    <cellStyle name="Normal 2 9 4 2" xfId="3227"/>
    <cellStyle name="Normal 2 9 4 2 2" xfId="3228"/>
    <cellStyle name="Normal 2 9 4 3" xfId="3229"/>
    <cellStyle name="Normal 2 9 4 3 2" xfId="3230"/>
    <cellStyle name="Normal 2 9 4 4" xfId="3231"/>
    <cellStyle name="Normal 2 9 4 4 2" xfId="3232"/>
    <cellStyle name="Normal 2 9 4 5" xfId="3233"/>
    <cellStyle name="Normal 2 9 5" xfId="3234"/>
    <cellStyle name="Normal 2 9 5 2" xfId="3235"/>
    <cellStyle name="Normal 2 9 6" xfId="3236"/>
    <cellStyle name="Normal 2 9 6 2" xfId="3237"/>
    <cellStyle name="Normal 2 9 7" xfId="3238"/>
    <cellStyle name="Normal 2 9 7 2" xfId="3239"/>
    <cellStyle name="Normal 2 9 8" xfId="3240"/>
    <cellStyle name="Normal 20" xfId="701"/>
    <cellStyle name="Normal 20 2" xfId="702"/>
    <cellStyle name="Normal 20 3" xfId="703"/>
    <cellStyle name="Normal 20 4" xfId="704"/>
    <cellStyle name="Normal 20 5" xfId="705"/>
    <cellStyle name="Normal 200" xfId="706"/>
    <cellStyle name="Normal 200 2" xfId="707"/>
    <cellStyle name="Normal 201" xfId="708"/>
    <cellStyle name="Normal 201 2" xfId="709"/>
    <cellStyle name="Normal 202" xfId="710"/>
    <cellStyle name="Normal 202 2" xfId="711"/>
    <cellStyle name="Normal 203" xfId="712"/>
    <cellStyle name="Normal 203 2" xfId="713"/>
    <cellStyle name="Normal 204" xfId="714"/>
    <cellStyle name="Normal 204 2" xfId="715"/>
    <cellStyle name="Normal 205" xfId="716"/>
    <cellStyle name="Normal 205 2" xfId="717"/>
    <cellStyle name="Normal 206" xfId="718"/>
    <cellStyle name="Normal 206 2" xfId="719"/>
    <cellStyle name="Normal 207" xfId="720"/>
    <cellStyle name="Normal 207 2" xfId="721"/>
    <cellStyle name="Normal 208" xfId="722"/>
    <cellStyle name="Normal 208 2" xfId="723"/>
    <cellStyle name="Normal 209" xfId="724"/>
    <cellStyle name="Normal 209 2" xfId="725"/>
    <cellStyle name="Normal 21" xfId="726"/>
    <cellStyle name="Normal 21 2" xfId="727"/>
    <cellStyle name="Normal 21 3" xfId="728"/>
    <cellStyle name="Normal 21 4" xfId="729"/>
    <cellStyle name="Normal 21 5" xfId="730"/>
    <cellStyle name="Normal 210" xfId="731"/>
    <cellStyle name="Normal 210 2" xfId="732"/>
    <cellStyle name="Normal 211" xfId="733"/>
    <cellStyle name="Normal 211 2" xfId="734"/>
    <cellStyle name="Normal 212" xfId="735"/>
    <cellStyle name="Normal 212 2" xfId="736"/>
    <cellStyle name="Normal 213" xfId="737"/>
    <cellStyle name="Normal 213 2" xfId="738"/>
    <cellStyle name="Normal 214" xfId="739"/>
    <cellStyle name="Normal 214 2" xfId="740"/>
    <cellStyle name="Normal 215" xfId="741"/>
    <cellStyle name="Normal 215 2" xfId="742"/>
    <cellStyle name="Normal 216" xfId="743"/>
    <cellStyle name="Normal 216 2" xfId="744"/>
    <cellStyle name="Normal 217" xfId="745"/>
    <cellStyle name="Normal 217 2" xfId="746"/>
    <cellStyle name="Normal 218" xfId="747"/>
    <cellStyle name="Normal 218 2" xfId="748"/>
    <cellStyle name="Normal 219" xfId="749"/>
    <cellStyle name="Normal 219 2" xfId="750"/>
    <cellStyle name="Normal 22" xfId="751"/>
    <cellStyle name="Normal 22 2" xfId="752"/>
    <cellStyle name="Normal 220" xfId="753"/>
    <cellStyle name="Normal 220 2" xfId="754"/>
    <cellStyle name="Normal 221" xfId="755"/>
    <cellStyle name="Normal 221 2" xfId="756"/>
    <cellStyle name="Normal 222" xfId="757"/>
    <cellStyle name="Normal 222 2" xfId="758"/>
    <cellStyle name="Normal 223" xfId="759"/>
    <cellStyle name="Normal 223 2" xfId="760"/>
    <cellStyle name="Normal 224" xfId="761"/>
    <cellStyle name="Normal 224 2" xfId="762"/>
    <cellStyle name="Normal 225" xfId="763"/>
    <cellStyle name="Normal 225 2" xfId="764"/>
    <cellStyle name="Normal 226" xfId="765"/>
    <cellStyle name="Normal 226 2" xfId="766"/>
    <cellStyle name="Normal 227" xfId="767"/>
    <cellStyle name="Normal 227 2" xfId="768"/>
    <cellStyle name="Normal 228" xfId="769"/>
    <cellStyle name="Normal 228 2" xfId="770"/>
    <cellStyle name="Normal 229" xfId="771"/>
    <cellStyle name="Normal 229 2" xfId="772"/>
    <cellStyle name="Normal 23" xfId="773"/>
    <cellStyle name="Normal 23 2" xfId="774"/>
    <cellStyle name="Normal 23 3" xfId="775"/>
    <cellStyle name="Normal 23 4" xfId="776"/>
    <cellStyle name="Normal 23 5" xfId="777"/>
    <cellStyle name="Normal 230" xfId="778"/>
    <cellStyle name="Normal 230 2" xfId="779"/>
    <cellStyle name="Normal 231" xfId="780"/>
    <cellStyle name="Normal 231 2" xfId="781"/>
    <cellStyle name="Normal 232" xfId="782"/>
    <cellStyle name="Normal 232 2" xfId="783"/>
    <cellStyle name="Normal 233" xfId="784"/>
    <cellStyle name="Normal 233 2" xfId="785"/>
    <cellStyle name="Normal 234" xfId="786"/>
    <cellStyle name="Normal 234 2" xfId="787"/>
    <cellStyle name="Normal 235" xfId="788"/>
    <cellStyle name="Normal 235 2" xfId="789"/>
    <cellStyle name="Normal 236" xfId="790"/>
    <cellStyle name="Normal 236 2" xfId="791"/>
    <cellStyle name="Normal 237" xfId="792"/>
    <cellStyle name="Normal 237 2" xfId="793"/>
    <cellStyle name="Normal 238" xfId="794"/>
    <cellStyle name="Normal 238 2" xfId="795"/>
    <cellStyle name="Normal 239" xfId="796"/>
    <cellStyle name="Normal 239 2" xfId="797"/>
    <cellStyle name="Normal 24" xfId="798"/>
    <cellStyle name="Normal 24 2" xfId="799"/>
    <cellStyle name="Normal 240" xfId="800"/>
    <cellStyle name="Normal 240 2" xfId="801"/>
    <cellStyle name="Normal 241" xfId="802"/>
    <cellStyle name="Normal 241 2" xfId="803"/>
    <cellStyle name="Normal 242" xfId="804"/>
    <cellStyle name="Normal 242 2" xfId="805"/>
    <cellStyle name="Normal 243" xfId="806"/>
    <cellStyle name="Normal 243 2" xfId="807"/>
    <cellStyle name="Normal 244" xfId="808"/>
    <cellStyle name="Normal 244 2" xfId="809"/>
    <cellStyle name="Normal 245" xfId="810"/>
    <cellStyle name="Normal 245 2" xfId="811"/>
    <cellStyle name="Normal 246" xfId="812"/>
    <cellStyle name="Normal 246 2" xfId="813"/>
    <cellStyle name="Normal 247" xfId="814"/>
    <cellStyle name="Normal 247 2" xfId="815"/>
    <cellStyle name="Normal 248" xfId="816"/>
    <cellStyle name="Normal 248 2" xfId="817"/>
    <cellStyle name="Normal 249" xfId="818"/>
    <cellStyle name="Normal 249 2" xfId="819"/>
    <cellStyle name="Normal 25" xfId="820"/>
    <cellStyle name="Normal 25 2" xfId="821"/>
    <cellStyle name="Normal 250" xfId="822"/>
    <cellStyle name="Normal 250 2" xfId="823"/>
    <cellStyle name="Normal 251" xfId="824"/>
    <cellStyle name="Normal 251 2" xfId="825"/>
    <cellStyle name="Normal 252" xfId="826"/>
    <cellStyle name="Normal 252 2" xfId="827"/>
    <cellStyle name="Normal 253" xfId="828"/>
    <cellStyle name="Normal 253 2" xfId="829"/>
    <cellStyle name="Normal 254" xfId="830"/>
    <cellStyle name="Normal 254 2" xfId="831"/>
    <cellStyle name="Normal 255" xfId="832"/>
    <cellStyle name="Normal 255 2" xfId="833"/>
    <cellStyle name="Normal 256" xfId="834"/>
    <cellStyle name="Normal 257" xfId="835"/>
    <cellStyle name="Normal 258" xfId="836"/>
    <cellStyle name="Normal 259" xfId="1099"/>
    <cellStyle name="Normal 259 2" xfId="7531"/>
    <cellStyle name="Normal 26" xfId="837"/>
    <cellStyle name="Normal 26 2" xfId="838"/>
    <cellStyle name="Normal 27" xfId="839"/>
    <cellStyle name="Normal 27 2" xfId="840"/>
    <cellStyle name="Normal 28" xfId="841"/>
    <cellStyle name="Normal 28 2" xfId="842"/>
    <cellStyle name="Normal 28 3" xfId="843"/>
    <cellStyle name="Normal 28 4" xfId="844"/>
    <cellStyle name="Normal 28 5" xfId="845"/>
    <cellStyle name="Normal 29" xfId="846"/>
    <cellStyle name="Normal 29 2" xfId="847"/>
    <cellStyle name="Normal 29 3" xfId="848"/>
    <cellStyle name="Normal 29 4" xfId="849"/>
    <cellStyle name="Normal 29 5" xfId="850"/>
    <cellStyle name="Normal 3" xfId="50"/>
    <cellStyle name="Normal 3 10" xfId="3241"/>
    <cellStyle name="Normal 3 10 2" xfId="3242"/>
    <cellStyle name="Normal 3 10 2 2" xfId="3243"/>
    <cellStyle name="Normal 3 10 2 2 2" xfId="3244"/>
    <cellStyle name="Normal 3 10 2 2 2 2" xfId="3245"/>
    <cellStyle name="Normal 3 10 2 2 2 2 2" xfId="3246"/>
    <cellStyle name="Normal 3 10 2 2 2 3" xfId="3247"/>
    <cellStyle name="Normal 3 10 2 2 2 3 2" xfId="3248"/>
    <cellStyle name="Normal 3 10 2 2 2 4" xfId="3249"/>
    <cellStyle name="Normal 3 10 2 2 2 4 2" xfId="3250"/>
    <cellStyle name="Normal 3 10 2 2 2 5" xfId="3251"/>
    <cellStyle name="Normal 3 10 2 2 3" xfId="3252"/>
    <cellStyle name="Normal 3 10 2 2 3 2" xfId="3253"/>
    <cellStyle name="Normal 3 10 2 2 4" xfId="3254"/>
    <cellStyle name="Normal 3 10 2 2 4 2" xfId="3255"/>
    <cellStyle name="Normal 3 10 2 2 5" xfId="3256"/>
    <cellStyle name="Normal 3 10 2 2 5 2" xfId="3257"/>
    <cellStyle name="Normal 3 10 2 2 6" xfId="3258"/>
    <cellStyle name="Normal 3 10 2 3" xfId="3259"/>
    <cellStyle name="Normal 3 10 2 3 2" xfId="3260"/>
    <cellStyle name="Normal 3 10 2 3 2 2" xfId="3261"/>
    <cellStyle name="Normal 3 10 2 3 3" xfId="3262"/>
    <cellStyle name="Normal 3 10 2 3 3 2" xfId="3263"/>
    <cellStyle name="Normal 3 10 2 3 4" xfId="3264"/>
    <cellStyle name="Normal 3 10 2 3 4 2" xfId="3265"/>
    <cellStyle name="Normal 3 10 2 3 5" xfId="3266"/>
    <cellStyle name="Normal 3 10 2 4" xfId="3267"/>
    <cellStyle name="Normal 3 10 2 4 2" xfId="3268"/>
    <cellStyle name="Normal 3 10 2 5" xfId="3269"/>
    <cellStyle name="Normal 3 10 2 5 2" xfId="3270"/>
    <cellStyle name="Normal 3 10 2 6" xfId="3271"/>
    <cellStyle name="Normal 3 10 2 6 2" xfId="3272"/>
    <cellStyle name="Normal 3 10 2 7" xfId="3273"/>
    <cellStyle name="Normal 3 10 3" xfId="3274"/>
    <cellStyle name="Normal 3 10 3 2" xfId="3275"/>
    <cellStyle name="Normal 3 10 3 2 2" xfId="3276"/>
    <cellStyle name="Normal 3 10 3 2 2 2" xfId="3277"/>
    <cellStyle name="Normal 3 10 3 2 3" xfId="3278"/>
    <cellStyle name="Normal 3 10 3 2 3 2" xfId="3279"/>
    <cellStyle name="Normal 3 10 3 2 4" xfId="3280"/>
    <cellStyle name="Normal 3 10 3 2 4 2" xfId="3281"/>
    <cellStyle name="Normal 3 10 3 2 5" xfId="3282"/>
    <cellStyle name="Normal 3 10 3 3" xfId="3283"/>
    <cellStyle name="Normal 3 10 3 3 2" xfId="3284"/>
    <cellStyle name="Normal 3 10 3 4" xfId="3285"/>
    <cellStyle name="Normal 3 10 3 4 2" xfId="3286"/>
    <cellStyle name="Normal 3 10 3 5" xfId="3287"/>
    <cellStyle name="Normal 3 10 3 5 2" xfId="3288"/>
    <cellStyle name="Normal 3 10 3 6" xfId="3289"/>
    <cellStyle name="Normal 3 10 4" xfId="3290"/>
    <cellStyle name="Normal 3 10 4 2" xfId="3291"/>
    <cellStyle name="Normal 3 10 4 2 2" xfId="3292"/>
    <cellStyle name="Normal 3 10 4 3" xfId="3293"/>
    <cellStyle name="Normal 3 10 4 3 2" xfId="3294"/>
    <cellStyle name="Normal 3 10 4 4" xfId="3295"/>
    <cellStyle name="Normal 3 10 4 4 2" xfId="3296"/>
    <cellStyle name="Normal 3 10 4 5" xfId="3297"/>
    <cellStyle name="Normal 3 10 5" xfId="3298"/>
    <cellStyle name="Normal 3 10 5 2" xfId="3299"/>
    <cellStyle name="Normal 3 10 6" xfId="3300"/>
    <cellStyle name="Normal 3 10 6 2" xfId="3301"/>
    <cellStyle name="Normal 3 10 7" xfId="3302"/>
    <cellStyle name="Normal 3 10 7 2" xfId="3303"/>
    <cellStyle name="Normal 3 10 8" xfId="3304"/>
    <cellStyle name="Normal 3 11" xfId="3305"/>
    <cellStyle name="Normal 3 11 2" xfId="3306"/>
    <cellStyle name="Normal 3 11 2 2" xfId="3307"/>
    <cellStyle name="Normal 3 11 2 2 2" xfId="3308"/>
    <cellStyle name="Normal 3 11 2 2 2 2" xfId="3309"/>
    <cellStyle name="Normal 3 11 2 2 2 2 2" xfId="3310"/>
    <cellStyle name="Normal 3 11 2 2 2 3" xfId="3311"/>
    <cellStyle name="Normal 3 11 2 2 2 3 2" xfId="3312"/>
    <cellStyle name="Normal 3 11 2 2 2 4" xfId="3313"/>
    <cellStyle name="Normal 3 11 2 2 2 4 2" xfId="3314"/>
    <cellStyle name="Normal 3 11 2 2 2 5" xfId="3315"/>
    <cellStyle name="Normal 3 11 2 2 3" xfId="3316"/>
    <cellStyle name="Normal 3 11 2 2 3 2" xfId="3317"/>
    <cellStyle name="Normal 3 11 2 2 4" xfId="3318"/>
    <cellStyle name="Normal 3 11 2 2 4 2" xfId="3319"/>
    <cellStyle name="Normal 3 11 2 2 5" xfId="3320"/>
    <cellStyle name="Normal 3 11 2 2 5 2" xfId="3321"/>
    <cellStyle name="Normal 3 11 2 2 6" xfId="3322"/>
    <cellStyle name="Normal 3 11 2 3" xfId="3323"/>
    <cellStyle name="Normal 3 11 2 3 2" xfId="3324"/>
    <cellStyle name="Normal 3 11 2 3 2 2" xfId="3325"/>
    <cellStyle name="Normal 3 11 2 3 3" xfId="3326"/>
    <cellStyle name="Normal 3 11 2 3 3 2" xfId="3327"/>
    <cellStyle name="Normal 3 11 2 3 4" xfId="3328"/>
    <cellStyle name="Normal 3 11 2 3 4 2" xfId="3329"/>
    <cellStyle name="Normal 3 11 2 3 5" xfId="3330"/>
    <cellStyle name="Normal 3 11 2 4" xfId="3331"/>
    <cellStyle name="Normal 3 11 2 4 2" xfId="3332"/>
    <cellStyle name="Normal 3 11 2 5" xfId="3333"/>
    <cellStyle name="Normal 3 11 2 5 2" xfId="3334"/>
    <cellStyle name="Normal 3 11 2 6" xfId="3335"/>
    <cellStyle name="Normal 3 11 2 6 2" xfId="3336"/>
    <cellStyle name="Normal 3 11 2 7" xfId="3337"/>
    <cellStyle name="Normal 3 11 3" xfId="3338"/>
    <cellStyle name="Normal 3 11 3 2" xfId="3339"/>
    <cellStyle name="Normal 3 11 3 2 2" xfId="3340"/>
    <cellStyle name="Normal 3 11 3 2 2 2" xfId="3341"/>
    <cellStyle name="Normal 3 11 3 2 3" xfId="3342"/>
    <cellStyle name="Normal 3 11 3 2 3 2" xfId="3343"/>
    <cellStyle name="Normal 3 11 3 2 4" xfId="3344"/>
    <cellStyle name="Normal 3 11 3 2 4 2" xfId="3345"/>
    <cellStyle name="Normal 3 11 3 2 5" xfId="3346"/>
    <cellStyle name="Normal 3 11 3 3" xfId="3347"/>
    <cellStyle name="Normal 3 11 3 3 2" xfId="3348"/>
    <cellStyle name="Normal 3 11 3 4" xfId="3349"/>
    <cellStyle name="Normal 3 11 3 4 2" xfId="3350"/>
    <cellStyle name="Normal 3 11 3 5" xfId="3351"/>
    <cellStyle name="Normal 3 11 3 5 2" xfId="3352"/>
    <cellStyle name="Normal 3 11 3 6" xfId="3353"/>
    <cellStyle name="Normal 3 11 4" xfId="3354"/>
    <cellStyle name="Normal 3 11 4 2" xfId="3355"/>
    <cellStyle name="Normal 3 11 4 2 2" xfId="3356"/>
    <cellStyle name="Normal 3 11 4 3" xfId="3357"/>
    <cellStyle name="Normal 3 11 4 3 2" xfId="3358"/>
    <cellStyle name="Normal 3 11 4 4" xfId="3359"/>
    <cellStyle name="Normal 3 11 4 4 2" xfId="3360"/>
    <cellStyle name="Normal 3 11 4 5" xfId="3361"/>
    <cellStyle name="Normal 3 11 5" xfId="3362"/>
    <cellStyle name="Normal 3 11 5 2" xfId="3363"/>
    <cellStyle name="Normal 3 11 6" xfId="3364"/>
    <cellStyle name="Normal 3 11 6 2" xfId="3365"/>
    <cellStyle name="Normal 3 11 7" xfId="3366"/>
    <cellStyle name="Normal 3 11 7 2" xfId="3367"/>
    <cellStyle name="Normal 3 11 8" xfId="3368"/>
    <cellStyle name="Normal 3 12" xfId="3369"/>
    <cellStyle name="Normal 3 12 2" xfId="3370"/>
    <cellStyle name="Normal 3 12 2 2" xfId="3371"/>
    <cellStyle name="Normal 3 12 2 2 2" xfId="3372"/>
    <cellStyle name="Normal 3 12 2 2 2 2" xfId="3373"/>
    <cellStyle name="Normal 3 12 2 2 2 2 2" xfId="3374"/>
    <cellStyle name="Normal 3 12 2 2 2 3" xfId="3375"/>
    <cellStyle name="Normal 3 12 2 2 2 3 2" xfId="3376"/>
    <cellStyle name="Normal 3 12 2 2 2 4" xfId="3377"/>
    <cellStyle name="Normal 3 12 2 2 2 4 2" xfId="3378"/>
    <cellStyle name="Normal 3 12 2 2 2 5" xfId="3379"/>
    <cellStyle name="Normal 3 12 2 2 3" xfId="3380"/>
    <cellStyle name="Normal 3 12 2 2 3 2" xfId="3381"/>
    <cellStyle name="Normal 3 12 2 2 4" xfId="3382"/>
    <cellStyle name="Normal 3 12 2 2 4 2" xfId="3383"/>
    <cellStyle name="Normal 3 12 2 2 5" xfId="3384"/>
    <cellStyle name="Normal 3 12 2 2 5 2" xfId="3385"/>
    <cellStyle name="Normal 3 12 2 2 6" xfId="3386"/>
    <cellStyle name="Normal 3 12 2 3" xfId="3387"/>
    <cellStyle name="Normal 3 12 2 3 2" xfId="3388"/>
    <cellStyle name="Normal 3 12 2 3 2 2" xfId="3389"/>
    <cellStyle name="Normal 3 12 2 3 3" xfId="3390"/>
    <cellStyle name="Normal 3 12 2 3 3 2" xfId="3391"/>
    <cellStyle name="Normal 3 12 2 3 4" xfId="3392"/>
    <cellStyle name="Normal 3 12 2 3 4 2" xfId="3393"/>
    <cellStyle name="Normal 3 12 2 3 5" xfId="3394"/>
    <cellStyle name="Normal 3 12 2 4" xfId="3395"/>
    <cellStyle name="Normal 3 12 2 4 2" xfId="3396"/>
    <cellStyle name="Normal 3 12 2 5" xfId="3397"/>
    <cellStyle name="Normal 3 12 2 5 2" xfId="3398"/>
    <cellStyle name="Normal 3 12 2 6" xfId="3399"/>
    <cellStyle name="Normal 3 12 2 6 2" xfId="3400"/>
    <cellStyle name="Normal 3 12 2 7" xfId="3401"/>
    <cellStyle name="Normal 3 12 3" xfId="3402"/>
    <cellStyle name="Normal 3 12 3 2" xfId="3403"/>
    <cellStyle name="Normal 3 12 3 2 2" xfId="3404"/>
    <cellStyle name="Normal 3 12 3 2 2 2" xfId="3405"/>
    <cellStyle name="Normal 3 12 3 2 3" xfId="3406"/>
    <cellStyle name="Normal 3 12 3 2 3 2" xfId="3407"/>
    <cellStyle name="Normal 3 12 3 2 4" xfId="3408"/>
    <cellStyle name="Normal 3 12 3 2 4 2" xfId="3409"/>
    <cellStyle name="Normal 3 12 3 2 5" xfId="3410"/>
    <cellStyle name="Normal 3 12 3 3" xfId="3411"/>
    <cellStyle name="Normal 3 12 3 3 2" xfId="3412"/>
    <cellStyle name="Normal 3 12 3 4" xfId="3413"/>
    <cellStyle name="Normal 3 12 3 4 2" xfId="3414"/>
    <cellStyle name="Normal 3 12 3 5" xfId="3415"/>
    <cellStyle name="Normal 3 12 3 5 2" xfId="3416"/>
    <cellStyle name="Normal 3 12 3 6" xfId="3417"/>
    <cellStyle name="Normal 3 12 4" xfId="3418"/>
    <cellStyle name="Normal 3 12 4 2" xfId="3419"/>
    <cellStyle name="Normal 3 12 4 2 2" xfId="3420"/>
    <cellStyle name="Normal 3 12 4 3" xfId="3421"/>
    <cellStyle name="Normal 3 12 4 3 2" xfId="3422"/>
    <cellStyle name="Normal 3 12 4 4" xfId="3423"/>
    <cellStyle name="Normal 3 12 4 4 2" xfId="3424"/>
    <cellStyle name="Normal 3 12 4 5" xfId="3425"/>
    <cellStyle name="Normal 3 12 5" xfId="3426"/>
    <cellStyle name="Normal 3 12 5 2" xfId="3427"/>
    <cellStyle name="Normal 3 12 6" xfId="3428"/>
    <cellStyle name="Normal 3 12 6 2" xfId="3429"/>
    <cellStyle name="Normal 3 12 7" xfId="3430"/>
    <cellStyle name="Normal 3 12 7 2" xfId="3431"/>
    <cellStyle name="Normal 3 12 8" xfId="3432"/>
    <cellStyle name="Normal 3 13" xfId="851"/>
    <cellStyle name="Normal 3 13 2" xfId="3433"/>
    <cellStyle name="Normal 3 13 2 2" xfId="3434"/>
    <cellStyle name="Normal 3 13 2 2 2" xfId="3435"/>
    <cellStyle name="Normal 3 13 2 2 2 2" xfId="3436"/>
    <cellStyle name="Normal 3 13 2 2 2 2 2" xfId="3437"/>
    <cellStyle name="Normal 3 13 2 2 2 3" xfId="3438"/>
    <cellStyle name="Normal 3 13 2 2 2 3 2" xfId="3439"/>
    <cellStyle name="Normal 3 13 2 2 2 4" xfId="3440"/>
    <cellStyle name="Normal 3 13 2 2 2 4 2" xfId="3441"/>
    <cellStyle name="Normal 3 13 2 2 2 5" xfId="3442"/>
    <cellStyle name="Normal 3 13 2 2 3" xfId="3443"/>
    <cellStyle name="Normal 3 13 2 2 3 2" xfId="3444"/>
    <cellStyle name="Normal 3 13 2 2 4" xfId="3445"/>
    <cellStyle name="Normal 3 13 2 2 4 2" xfId="3446"/>
    <cellStyle name="Normal 3 13 2 2 5" xfId="3447"/>
    <cellStyle name="Normal 3 13 2 2 5 2" xfId="3448"/>
    <cellStyle name="Normal 3 13 2 2 6" xfId="3449"/>
    <cellStyle name="Normal 3 13 2 3" xfId="3450"/>
    <cellStyle name="Normal 3 13 2 3 2" xfId="3451"/>
    <cellStyle name="Normal 3 13 2 3 2 2" xfId="3452"/>
    <cellStyle name="Normal 3 13 2 3 3" xfId="3453"/>
    <cellStyle name="Normal 3 13 2 3 3 2" xfId="3454"/>
    <cellStyle name="Normal 3 13 2 3 4" xfId="3455"/>
    <cellStyle name="Normal 3 13 2 3 4 2" xfId="3456"/>
    <cellStyle name="Normal 3 13 2 3 5" xfId="3457"/>
    <cellStyle name="Normal 3 13 2 4" xfId="3458"/>
    <cellStyle name="Normal 3 13 2 4 2" xfId="3459"/>
    <cellStyle name="Normal 3 13 2 5" xfId="3460"/>
    <cellStyle name="Normal 3 13 2 5 2" xfId="3461"/>
    <cellStyle name="Normal 3 13 2 6" xfId="3462"/>
    <cellStyle name="Normal 3 13 2 6 2" xfId="3463"/>
    <cellStyle name="Normal 3 13 2 7" xfId="3464"/>
    <cellStyle name="Normal 3 13 3" xfId="3465"/>
    <cellStyle name="Normal 3 13 3 2" xfId="3466"/>
    <cellStyle name="Normal 3 13 3 2 2" xfId="3467"/>
    <cellStyle name="Normal 3 13 3 2 2 2" xfId="3468"/>
    <cellStyle name="Normal 3 13 3 2 3" xfId="3469"/>
    <cellStyle name="Normal 3 13 3 2 3 2" xfId="3470"/>
    <cellStyle name="Normal 3 13 3 2 4" xfId="3471"/>
    <cellStyle name="Normal 3 13 3 2 4 2" xfId="3472"/>
    <cellStyle name="Normal 3 13 3 2 5" xfId="3473"/>
    <cellStyle name="Normal 3 13 3 3" xfId="3474"/>
    <cellStyle name="Normal 3 13 3 3 2" xfId="3475"/>
    <cellStyle name="Normal 3 13 3 4" xfId="3476"/>
    <cellStyle name="Normal 3 13 3 4 2" xfId="3477"/>
    <cellStyle name="Normal 3 13 3 5" xfId="3478"/>
    <cellStyle name="Normal 3 13 3 5 2" xfId="3479"/>
    <cellStyle name="Normal 3 13 3 6" xfId="3480"/>
    <cellStyle name="Normal 3 13 4" xfId="3481"/>
    <cellStyle name="Normal 3 13 4 2" xfId="3482"/>
    <cellStyle name="Normal 3 13 4 2 2" xfId="3483"/>
    <cellStyle name="Normal 3 13 4 3" xfId="3484"/>
    <cellStyle name="Normal 3 13 4 3 2" xfId="3485"/>
    <cellStyle name="Normal 3 13 4 4" xfId="3486"/>
    <cellStyle name="Normal 3 13 4 4 2" xfId="3487"/>
    <cellStyle name="Normal 3 13 4 5" xfId="3488"/>
    <cellStyle name="Normal 3 13 5" xfId="3489"/>
    <cellStyle name="Normal 3 13 5 2" xfId="3490"/>
    <cellStyle name="Normal 3 13 6" xfId="3491"/>
    <cellStyle name="Normal 3 13 6 2" xfId="3492"/>
    <cellStyle name="Normal 3 13 7" xfId="3493"/>
    <cellStyle name="Normal 3 13 7 2" xfId="3494"/>
    <cellStyle name="Normal 3 13 8" xfId="3495"/>
    <cellStyle name="Normal 3 14" xfId="3496"/>
    <cellStyle name="Normal 3 14 2" xfId="3497"/>
    <cellStyle name="Normal 3 14 2 2" xfId="3498"/>
    <cellStyle name="Normal 3 14 2 2 2" xfId="3499"/>
    <cellStyle name="Normal 3 14 2 2 2 2" xfId="3500"/>
    <cellStyle name="Normal 3 14 2 2 3" xfId="3501"/>
    <cellStyle name="Normal 3 14 2 2 3 2" xfId="3502"/>
    <cellStyle name="Normal 3 14 2 2 4" xfId="3503"/>
    <cellStyle name="Normal 3 14 2 2 4 2" xfId="3504"/>
    <cellStyle name="Normal 3 14 2 2 5" xfId="3505"/>
    <cellStyle name="Normal 3 14 2 3" xfId="3506"/>
    <cellStyle name="Normal 3 14 2 3 2" xfId="3507"/>
    <cellStyle name="Normal 3 14 2 4" xfId="3508"/>
    <cellStyle name="Normal 3 14 2 4 2" xfId="3509"/>
    <cellStyle name="Normal 3 14 2 5" xfId="3510"/>
    <cellStyle name="Normal 3 14 2 5 2" xfId="3511"/>
    <cellStyle name="Normal 3 14 2 6" xfId="3512"/>
    <cellStyle name="Normal 3 14 3" xfId="3513"/>
    <cellStyle name="Normal 3 14 3 2" xfId="3514"/>
    <cellStyle name="Normal 3 14 3 2 2" xfId="3515"/>
    <cellStyle name="Normal 3 14 3 3" xfId="3516"/>
    <cellStyle name="Normal 3 14 3 3 2" xfId="3517"/>
    <cellStyle name="Normal 3 14 3 4" xfId="3518"/>
    <cellStyle name="Normal 3 14 3 4 2" xfId="3519"/>
    <cellStyle name="Normal 3 14 3 5" xfId="3520"/>
    <cellStyle name="Normal 3 14 4" xfId="3521"/>
    <cellStyle name="Normal 3 14 4 2" xfId="3522"/>
    <cellStyle name="Normal 3 14 5" xfId="3523"/>
    <cellStyle name="Normal 3 14 5 2" xfId="3524"/>
    <cellStyle name="Normal 3 14 6" xfId="3525"/>
    <cellStyle name="Normal 3 14 6 2" xfId="3526"/>
    <cellStyle name="Normal 3 14 7" xfId="3527"/>
    <cellStyle name="Normal 3 15" xfId="3528"/>
    <cellStyle name="Normal 3 15 2" xfId="3529"/>
    <cellStyle name="Normal 3 15 2 2" xfId="3530"/>
    <cellStyle name="Normal 3 15 2 2 2" xfId="3531"/>
    <cellStyle name="Normal 3 15 2 3" xfId="3532"/>
    <cellStyle name="Normal 3 15 2 3 2" xfId="3533"/>
    <cellStyle name="Normal 3 15 2 4" xfId="3534"/>
    <cellStyle name="Normal 3 15 2 4 2" xfId="3535"/>
    <cellStyle name="Normal 3 15 2 5" xfId="3536"/>
    <cellStyle name="Normal 3 15 3" xfId="3537"/>
    <cellStyle name="Normal 3 15 3 2" xfId="3538"/>
    <cellStyle name="Normal 3 15 4" xfId="3539"/>
    <cellStyle name="Normal 3 15 4 2" xfId="3540"/>
    <cellStyle name="Normal 3 15 5" xfId="3541"/>
    <cellStyle name="Normal 3 15 5 2" xfId="3542"/>
    <cellStyle name="Normal 3 15 6" xfId="3543"/>
    <cellStyle name="Normal 3 16" xfId="3544"/>
    <cellStyle name="Normal 3 16 2" xfId="3545"/>
    <cellStyle name="Normal 3 16 2 2" xfId="3546"/>
    <cellStyle name="Normal 3 16 2 2 2" xfId="3547"/>
    <cellStyle name="Normal 3 16 2 3" xfId="3548"/>
    <cellStyle name="Normal 3 16 2 3 2" xfId="3549"/>
    <cellStyle name="Normal 3 16 2 4" xfId="3550"/>
    <cellStyle name="Normal 3 16 2 4 2" xfId="3551"/>
    <cellStyle name="Normal 3 16 2 5" xfId="3552"/>
    <cellStyle name="Normal 3 16 3" xfId="3553"/>
    <cellStyle name="Normal 3 16 3 2" xfId="3554"/>
    <cellStyle name="Normal 3 16 4" xfId="3555"/>
    <cellStyle name="Normal 3 16 4 2" xfId="3556"/>
    <cellStyle name="Normal 3 16 5" xfId="3557"/>
    <cellStyle name="Normal 3 16 5 2" xfId="3558"/>
    <cellStyle name="Normal 3 16 6" xfId="3559"/>
    <cellStyle name="Normal 3 17" xfId="3560"/>
    <cellStyle name="Normal 3 17 2" xfId="3561"/>
    <cellStyle name="Normal 3 17 2 2" xfId="3562"/>
    <cellStyle name="Normal 3 17 2 2 2" xfId="3563"/>
    <cellStyle name="Normal 3 17 2 3" xfId="3564"/>
    <cellStyle name="Normal 3 17 2 3 2" xfId="3565"/>
    <cellStyle name="Normal 3 17 2 4" xfId="3566"/>
    <cellStyle name="Normal 3 17 2 4 2" xfId="3567"/>
    <cellStyle name="Normal 3 17 2 5" xfId="3568"/>
    <cellStyle name="Normal 3 17 3" xfId="3569"/>
    <cellStyle name="Normal 3 17 3 2" xfId="3570"/>
    <cellStyle name="Normal 3 17 4" xfId="3571"/>
    <cellStyle name="Normal 3 17 4 2" xfId="3572"/>
    <cellStyle name="Normal 3 17 5" xfId="3573"/>
    <cellStyle name="Normal 3 17 5 2" xfId="3574"/>
    <cellStyle name="Normal 3 17 6" xfId="3575"/>
    <cellStyle name="Normal 3 18" xfId="3576"/>
    <cellStyle name="Normal 3 18 2" xfId="3577"/>
    <cellStyle name="Normal 3 18 2 2" xfId="3578"/>
    <cellStyle name="Normal 3 18 3" xfId="3579"/>
    <cellStyle name="Normal 3 18 3 2" xfId="3580"/>
    <cellStyle name="Normal 3 18 4" xfId="3581"/>
    <cellStyle name="Normal 3 18 4 2" xfId="3582"/>
    <cellStyle name="Normal 3 18 5" xfId="3583"/>
    <cellStyle name="Normal 3 19" xfId="3584"/>
    <cellStyle name="Normal 3 19 2" xfId="3585"/>
    <cellStyle name="Normal 3 2" xfId="852"/>
    <cellStyle name="Normal 3 2 10" xfId="3586"/>
    <cellStyle name="Normal 3 2 10 2" xfId="3587"/>
    <cellStyle name="Normal 3 2 10 2 2" xfId="3588"/>
    <cellStyle name="Normal 3 2 10 2 2 2" xfId="3589"/>
    <cellStyle name="Normal 3 2 10 2 2 2 2" xfId="3590"/>
    <cellStyle name="Normal 3 2 10 2 2 2 2 2" xfId="3591"/>
    <cellStyle name="Normal 3 2 10 2 2 2 3" xfId="3592"/>
    <cellStyle name="Normal 3 2 10 2 2 2 3 2" xfId="3593"/>
    <cellStyle name="Normal 3 2 10 2 2 2 4" xfId="3594"/>
    <cellStyle name="Normal 3 2 10 2 2 2 4 2" xfId="3595"/>
    <cellStyle name="Normal 3 2 10 2 2 2 5" xfId="3596"/>
    <cellStyle name="Normal 3 2 10 2 2 3" xfId="3597"/>
    <cellStyle name="Normal 3 2 10 2 2 3 2" xfId="3598"/>
    <cellStyle name="Normal 3 2 10 2 2 4" xfId="3599"/>
    <cellStyle name="Normal 3 2 10 2 2 4 2" xfId="3600"/>
    <cellStyle name="Normal 3 2 10 2 2 5" xfId="3601"/>
    <cellStyle name="Normal 3 2 10 2 2 5 2" xfId="3602"/>
    <cellStyle name="Normal 3 2 10 2 2 6" xfId="3603"/>
    <cellStyle name="Normal 3 2 10 2 3" xfId="3604"/>
    <cellStyle name="Normal 3 2 10 2 3 2" xfId="3605"/>
    <cellStyle name="Normal 3 2 10 2 3 2 2" xfId="3606"/>
    <cellStyle name="Normal 3 2 10 2 3 3" xfId="3607"/>
    <cellStyle name="Normal 3 2 10 2 3 3 2" xfId="3608"/>
    <cellStyle name="Normal 3 2 10 2 3 4" xfId="3609"/>
    <cellStyle name="Normal 3 2 10 2 3 4 2" xfId="3610"/>
    <cellStyle name="Normal 3 2 10 2 3 5" xfId="3611"/>
    <cellStyle name="Normal 3 2 10 2 4" xfId="3612"/>
    <cellStyle name="Normal 3 2 10 2 4 2" xfId="3613"/>
    <cellStyle name="Normal 3 2 10 2 5" xfId="3614"/>
    <cellStyle name="Normal 3 2 10 2 5 2" xfId="3615"/>
    <cellStyle name="Normal 3 2 10 2 6" xfId="3616"/>
    <cellStyle name="Normal 3 2 10 2 6 2" xfId="3617"/>
    <cellStyle name="Normal 3 2 10 2 7" xfId="3618"/>
    <cellStyle name="Normal 3 2 10 3" xfId="3619"/>
    <cellStyle name="Normal 3 2 10 3 2" xfId="3620"/>
    <cellStyle name="Normal 3 2 10 3 2 2" xfId="3621"/>
    <cellStyle name="Normal 3 2 10 3 2 2 2" xfId="3622"/>
    <cellStyle name="Normal 3 2 10 3 2 3" xfId="3623"/>
    <cellStyle name="Normal 3 2 10 3 2 3 2" xfId="3624"/>
    <cellStyle name="Normal 3 2 10 3 2 4" xfId="3625"/>
    <cellStyle name="Normal 3 2 10 3 2 4 2" xfId="3626"/>
    <cellStyle name="Normal 3 2 10 3 2 5" xfId="3627"/>
    <cellStyle name="Normal 3 2 10 3 3" xfId="3628"/>
    <cellStyle name="Normal 3 2 10 3 3 2" xfId="3629"/>
    <cellStyle name="Normal 3 2 10 3 4" xfId="3630"/>
    <cellStyle name="Normal 3 2 10 3 4 2" xfId="3631"/>
    <cellStyle name="Normal 3 2 10 3 5" xfId="3632"/>
    <cellStyle name="Normal 3 2 10 3 5 2" xfId="3633"/>
    <cellStyle name="Normal 3 2 10 3 6" xfId="3634"/>
    <cellStyle name="Normal 3 2 10 4" xfId="3635"/>
    <cellStyle name="Normal 3 2 10 4 2" xfId="3636"/>
    <cellStyle name="Normal 3 2 10 4 2 2" xfId="3637"/>
    <cellStyle name="Normal 3 2 10 4 3" xfId="3638"/>
    <cellStyle name="Normal 3 2 10 4 3 2" xfId="3639"/>
    <cellStyle name="Normal 3 2 10 4 4" xfId="3640"/>
    <cellStyle name="Normal 3 2 10 4 4 2" xfId="3641"/>
    <cellStyle name="Normal 3 2 10 4 5" xfId="3642"/>
    <cellStyle name="Normal 3 2 10 5" xfId="3643"/>
    <cellStyle name="Normal 3 2 10 5 2" xfId="3644"/>
    <cellStyle name="Normal 3 2 10 6" xfId="3645"/>
    <cellStyle name="Normal 3 2 10 6 2" xfId="3646"/>
    <cellStyle name="Normal 3 2 10 7" xfId="3647"/>
    <cellStyle name="Normal 3 2 10 7 2" xfId="3648"/>
    <cellStyle name="Normal 3 2 10 8" xfId="3649"/>
    <cellStyle name="Normal 3 2 11" xfId="3650"/>
    <cellStyle name="Normal 3 2 11 2" xfId="3651"/>
    <cellStyle name="Normal 3 2 11 2 2" xfId="3652"/>
    <cellStyle name="Normal 3 2 11 2 2 2" xfId="3653"/>
    <cellStyle name="Normal 3 2 11 2 2 2 2" xfId="3654"/>
    <cellStyle name="Normal 3 2 11 2 2 2 2 2" xfId="3655"/>
    <cellStyle name="Normal 3 2 11 2 2 2 3" xfId="3656"/>
    <cellStyle name="Normal 3 2 11 2 2 2 3 2" xfId="3657"/>
    <cellStyle name="Normal 3 2 11 2 2 2 4" xfId="3658"/>
    <cellStyle name="Normal 3 2 11 2 2 2 4 2" xfId="3659"/>
    <cellStyle name="Normal 3 2 11 2 2 2 5" xfId="3660"/>
    <cellStyle name="Normal 3 2 11 2 2 3" xfId="3661"/>
    <cellStyle name="Normal 3 2 11 2 2 3 2" xfId="3662"/>
    <cellStyle name="Normal 3 2 11 2 2 4" xfId="3663"/>
    <cellStyle name="Normal 3 2 11 2 2 4 2" xfId="3664"/>
    <cellStyle name="Normal 3 2 11 2 2 5" xfId="3665"/>
    <cellStyle name="Normal 3 2 11 2 2 5 2" xfId="3666"/>
    <cellStyle name="Normal 3 2 11 2 2 6" xfId="3667"/>
    <cellStyle name="Normal 3 2 11 2 3" xfId="3668"/>
    <cellStyle name="Normal 3 2 11 2 3 2" xfId="3669"/>
    <cellStyle name="Normal 3 2 11 2 3 2 2" xfId="3670"/>
    <cellStyle name="Normal 3 2 11 2 3 3" xfId="3671"/>
    <cellStyle name="Normal 3 2 11 2 3 3 2" xfId="3672"/>
    <cellStyle name="Normal 3 2 11 2 3 4" xfId="3673"/>
    <cellStyle name="Normal 3 2 11 2 3 4 2" xfId="3674"/>
    <cellStyle name="Normal 3 2 11 2 3 5" xfId="3675"/>
    <cellStyle name="Normal 3 2 11 2 4" xfId="3676"/>
    <cellStyle name="Normal 3 2 11 2 4 2" xfId="3677"/>
    <cellStyle name="Normal 3 2 11 2 5" xfId="3678"/>
    <cellStyle name="Normal 3 2 11 2 5 2" xfId="3679"/>
    <cellStyle name="Normal 3 2 11 2 6" xfId="3680"/>
    <cellStyle name="Normal 3 2 11 2 6 2" xfId="3681"/>
    <cellStyle name="Normal 3 2 11 2 7" xfId="3682"/>
    <cellStyle name="Normal 3 2 11 3" xfId="3683"/>
    <cellStyle name="Normal 3 2 11 3 2" xfId="3684"/>
    <cellStyle name="Normal 3 2 11 3 2 2" xfId="3685"/>
    <cellStyle name="Normal 3 2 11 3 2 2 2" xfId="3686"/>
    <cellStyle name="Normal 3 2 11 3 2 3" xfId="3687"/>
    <cellStyle name="Normal 3 2 11 3 2 3 2" xfId="3688"/>
    <cellStyle name="Normal 3 2 11 3 2 4" xfId="3689"/>
    <cellStyle name="Normal 3 2 11 3 2 4 2" xfId="3690"/>
    <cellStyle name="Normal 3 2 11 3 2 5" xfId="3691"/>
    <cellStyle name="Normal 3 2 11 3 3" xfId="3692"/>
    <cellStyle name="Normal 3 2 11 3 3 2" xfId="3693"/>
    <cellStyle name="Normal 3 2 11 3 4" xfId="3694"/>
    <cellStyle name="Normal 3 2 11 3 4 2" xfId="3695"/>
    <cellStyle name="Normal 3 2 11 3 5" xfId="3696"/>
    <cellStyle name="Normal 3 2 11 3 5 2" xfId="3697"/>
    <cellStyle name="Normal 3 2 11 3 6" xfId="3698"/>
    <cellStyle name="Normal 3 2 11 4" xfId="3699"/>
    <cellStyle name="Normal 3 2 11 4 2" xfId="3700"/>
    <cellStyle name="Normal 3 2 11 4 2 2" xfId="3701"/>
    <cellStyle name="Normal 3 2 11 4 3" xfId="3702"/>
    <cellStyle name="Normal 3 2 11 4 3 2" xfId="3703"/>
    <cellStyle name="Normal 3 2 11 4 4" xfId="3704"/>
    <cellStyle name="Normal 3 2 11 4 4 2" xfId="3705"/>
    <cellStyle name="Normal 3 2 11 4 5" xfId="3706"/>
    <cellStyle name="Normal 3 2 11 5" xfId="3707"/>
    <cellStyle name="Normal 3 2 11 5 2" xfId="3708"/>
    <cellStyle name="Normal 3 2 11 6" xfId="3709"/>
    <cellStyle name="Normal 3 2 11 6 2" xfId="3710"/>
    <cellStyle name="Normal 3 2 11 7" xfId="3711"/>
    <cellStyle name="Normal 3 2 11 7 2" xfId="3712"/>
    <cellStyle name="Normal 3 2 11 8" xfId="3713"/>
    <cellStyle name="Normal 3 2 12" xfId="3714"/>
    <cellStyle name="Normal 3 2 12 2" xfId="3715"/>
    <cellStyle name="Normal 3 2 12 2 2" xfId="3716"/>
    <cellStyle name="Normal 3 2 12 2 2 2" xfId="3717"/>
    <cellStyle name="Normal 3 2 12 2 2 2 2" xfId="3718"/>
    <cellStyle name="Normal 3 2 12 2 2 2 2 2" xfId="3719"/>
    <cellStyle name="Normal 3 2 12 2 2 2 3" xfId="3720"/>
    <cellStyle name="Normal 3 2 12 2 2 2 3 2" xfId="3721"/>
    <cellStyle name="Normal 3 2 12 2 2 2 4" xfId="3722"/>
    <cellStyle name="Normal 3 2 12 2 2 2 4 2" xfId="3723"/>
    <cellStyle name="Normal 3 2 12 2 2 2 5" xfId="3724"/>
    <cellStyle name="Normal 3 2 12 2 2 3" xfId="3725"/>
    <cellStyle name="Normal 3 2 12 2 2 3 2" xfId="3726"/>
    <cellStyle name="Normal 3 2 12 2 2 4" xfId="3727"/>
    <cellStyle name="Normal 3 2 12 2 2 4 2" xfId="3728"/>
    <cellStyle name="Normal 3 2 12 2 2 5" xfId="3729"/>
    <cellStyle name="Normal 3 2 12 2 2 5 2" xfId="3730"/>
    <cellStyle name="Normal 3 2 12 2 2 6" xfId="3731"/>
    <cellStyle name="Normal 3 2 12 2 3" xfId="3732"/>
    <cellStyle name="Normal 3 2 12 2 3 2" xfId="3733"/>
    <cellStyle name="Normal 3 2 12 2 3 2 2" xfId="3734"/>
    <cellStyle name="Normal 3 2 12 2 3 3" xfId="3735"/>
    <cellStyle name="Normal 3 2 12 2 3 3 2" xfId="3736"/>
    <cellStyle name="Normal 3 2 12 2 3 4" xfId="3737"/>
    <cellStyle name="Normal 3 2 12 2 3 4 2" xfId="3738"/>
    <cellStyle name="Normal 3 2 12 2 3 5" xfId="3739"/>
    <cellStyle name="Normal 3 2 12 2 4" xfId="3740"/>
    <cellStyle name="Normal 3 2 12 2 4 2" xfId="3741"/>
    <cellStyle name="Normal 3 2 12 2 5" xfId="3742"/>
    <cellStyle name="Normal 3 2 12 2 5 2" xfId="3743"/>
    <cellStyle name="Normal 3 2 12 2 6" xfId="3744"/>
    <cellStyle name="Normal 3 2 12 2 6 2" xfId="3745"/>
    <cellStyle name="Normal 3 2 12 2 7" xfId="3746"/>
    <cellStyle name="Normal 3 2 12 3" xfId="3747"/>
    <cellStyle name="Normal 3 2 12 3 2" xfId="3748"/>
    <cellStyle name="Normal 3 2 12 3 2 2" xfId="3749"/>
    <cellStyle name="Normal 3 2 12 3 2 2 2" xfId="3750"/>
    <cellStyle name="Normal 3 2 12 3 2 3" xfId="3751"/>
    <cellStyle name="Normal 3 2 12 3 2 3 2" xfId="3752"/>
    <cellStyle name="Normal 3 2 12 3 2 4" xfId="3753"/>
    <cellStyle name="Normal 3 2 12 3 2 4 2" xfId="3754"/>
    <cellStyle name="Normal 3 2 12 3 2 5" xfId="3755"/>
    <cellStyle name="Normal 3 2 12 3 3" xfId="3756"/>
    <cellStyle name="Normal 3 2 12 3 3 2" xfId="3757"/>
    <cellStyle name="Normal 3 2 12 3 4" xfId="3758"/>
    <cellStyle name="Normal 3 2 12 3 4 2" xfId="3759"/>
    <cellStyle name="Normal 3 2 12 3 5" xfId="3760"/>
    <cellStyle name="Normal 3 2 12 3 5 2" xfId="3761"/>
    <cellStyle name="Normal 3 2 12 3 6" xfId="3762"/>
    <cellStyle name="Normal 3 2 12 4" xfId="3763"/>
    <cellStyle name="Normal 3 2 12 4 2" xfId="3764"/>
    <cellStyle name="Normal 3 2 12 4 2 2" xfId="3765"/>
    <cellStyle name="Normal 3 2 12 4 3" xfId="3766"/>
    <cellStyle name="Normal 3 2 12 4 3 2" xfId="3767"/>
    <cellStyle name="Normal 3 2 12 4 4" xfId="3768"/>
    <cellStyle name="Normal 3 2 12 4 4 2" xfId="3769"/>
    <cellStyle name="Normal 3 2 12 4 5" xfId="3770"/>
    <cellStyle name="Normal 3 2 12 5" xfId="3771"/>
    <cellStyle name="Normal 3 2 12 5 2" xfId="3772"/>
    <cellStyle name="Normal 3 2 12 6" xfId="3773"/>
    <cellStyle name="Normal 3 2 12 6 2" xfId="3774"/>
    <cellStyle name="Normal 3 2 12 7" xfId="3775"/>
    <cellStyle name="Normal 3 2 12 7 2" xfId="3776"/>
    <cellStyle name="Normal 3 2 12 8" xfId="3777"/>
    <cellStyle name="Normal 3 2 13" xfId="3778"/>
    <cellStyle name="Normal 3 2 13 2" xfId="3779"/>
    <cellStyle name="Normal 3 2 13 2 2" xfId="3780"/>
    <cellStyle name="Normal 3 2 13 2 2 2" xfId="3781"/>
    <cellStyle name="Normal 3 2 13 2 2 2 2" xfId="3782"/>
    <cellStyle name="Normal 3 2 13 2 2 3" xfId="3783"/>
    <cellStyle name="Normal 3 2 13 2 2 3 2" xfId="3784"/>
    <cellStyle name="Normal 3 2 13 2 2 4" xfId="3785"/>
    <cellStyle name="Normal 3 2 13 2 2 4 2" xfId="3786"/>
    <cellStyle name="Normal 3 2 13 2 2 5" xfId="3787"/>
    <cellStyle name="Normal 3 2 13 2 3" xfId="3788"/>
    <cellStyle name="Normal 3 2 13 2 3 2" xfId="3789"/>
    <cellStyle name="Normal 3 2 13 2 4" xfId="3790"/>
    <cellStyle name="Normal 3 2 13 2 4 2" xfId="3791"/>
    <cellStyle name="Normal 3 2 13 2 5" xfId="3792"/>
    <cellStyle name="Normal 3 2 13 2 5 2" xfId="3793"/>
    <cellStyle name="Normal 3 2 13 2 6" xfId="3794"/>
    <cellStyle name="Normal 3 2 13 3" xfId="3795"/>
    <cellStyle name="Normal 3 2 13 3 2" xfId="3796"/>
    <cellStyle name="Normal 3 2 13 3 2 2" xfId="3797"/>
    <cellStyle name="Normal 3 2 13 3 3" xfId="3798"/>
    <cellStyle name="Normal 3 2 13 3 3 2" xfId="3799"/>
    <cellStyle name="Normal 3 2 13 3 4" xfId="3800"/>
    <cellStyle name="Normal 3 2 13 3 4 2" xfId="3801"/>
    <cellStyle name="Normal 3 2 13 3 5" xfId="3802"/>
    <cellStyle name="Normal 3 2 13 4" xfId="3803"/>
    <cellStyle name="Normal 3 2 13 4 2" xfId="3804"/>
    <cellStyle name="Normal 3 2 13 5" xfId="3805"/>
    <cellStyle name="Normal 3 2 13 5 2" xfId="3806"/>
    <cellStyle name="Normal 3 2 13 6" xfId="3807"/>
    <cellStyle name="Normal 3 2 13 6 2" xfId="3808"/>
    <cellStyle name="Normal 3 2 13 7" xfId="3809"/>
    <cellStyle name="Normal 3 2 14" xfId="3810"/>
    <cellStyle name="Normal 3 2 14 2" xfId="3811"/>
    <cellStyle name="Normal 3 2 14 2 2" xfId="3812"/>
    <cellStyle name="Normal 3 2 14 2 2 2" xfId="3813"/>
    <cellStyle name="Normal 3 2 14 2 3" xfId="3814"/>
    <cellStyle name="Normal 3 2 14 2 3 2" xfId="3815"/>
    <cellStyle name="Normal 3 2 14 2 4" xfId="3816"/>
    <cellStyle name="Normal 3 2 14 2 4 2" xfId="3817"/>
    <cellStyle name="Normal 3 2 14 2 5" xfId="3818"/>
    <cellStyle name="Normal 3 2 14 3" xfId="3819"/>
    <cellStyle name="Normal 3 2 14 3 2" xfId="3820"/>
    <cellStyle name="Normal 3 2 14 4" xfId="3821"/>
    <cellStyle name="Normal 3 2 14 4 2" xfId="3822"/>
    <cellStyle name="Normal 3 2 14 5" xfId="3823"/>
    <cellStyle name="Normal 3 2 14 5 2" xfId="3824"/>
    <cellStyle name="Normal 3 2 14 6" xfId="3825"/>
    <cellStyle name="Normal 3 2 15" xfId="3826"/>
    <cellStyle name="Normal 3 2 15 2" xfId="3827"/>
    <cellStyle name="Normal 3 2 15 2 2" xfId="3828"/>
    <cellStyle name="Normal 3 2 15 2 2 2" xfId="3829"/>
    <cellStyle name="Normal 3 2 15 2 3" xfId="3830"/>
    <cellStyle name="Normal 3 2 15 2 3 2" xfId="3831"/>
    <cellStyle name="Normal 3 2 15 2 4" xfId="3832"/>
    <cellStyle name="Normal 3 2 15 2 4 2" xfId="3833"/>
    <cellStyle name="Normal 3 2 15 2 5" xfId="3834"/>
    <cellStyle name="Normal 3 2 15 3" xfId="3835"/>
    <cellStyle name="Normal 3 2 15 3 2" xfId="3836"/>
    <cellStyle name="Normal 3 2 15 4" xfId="3837"/>
    <cellStyle name="Normal 3 2 15 4 2" xfId="3838"/>
    <cellStyle name="Normal 3 2 15 5" xfId="3839"/>
    <cellStyle name="Normal 3 2 15 5 2" xfId="3840"/>
    <cellStyle name="Normal 3 2 15 6" xfId="3841"/>
    <cellStyle name="Normal 3 2 16" xfId="3842"/>
    <cellStyle name="Normal 3 2 16 2" xfId="3843"/>
    <cellStyle name="Normal 3 2 16 2 2" xfId="3844"/>
    <cellStyle name="Normal 3 2 16 2 2 2" xfId="3845"/>
    <cellStyle name="Normal 3 2 16 2 3" xfId="3846"/>
    <cellStyle name="Normal 3 2 16 2 3 2" xfId="3847"/>
    <cellStyle name="Normal 3 2 16 2 4" xfId="3848"/>
    <cellStyle name="Normal 3 2 16 2 4 2" xfId="3849"/>
    <cellStyle name="Normal 3 2 16 2 5" xfId="3850"/>
    <cellStyle name="Normal 3 2 16 3" xfId="3851"/>
    <cellStyle name="Normal 3 2 16 3 2" xfId="3852"/>
    <cellStyle name="Normal 3 2 16 4" xfId="3853"/>
    <cellStyle name="Normal 3 2 16 4 2" xfId="3854"/>
    <cellStyle name="Normal 3 2 16 5" xfId="3855"/>
    <cellStyle name="Normal 3 2 16 5 2" xfId="3856"/>
    <cellStyle name="Normal 3 2 16 6" xfId="3857"/>
    <cellStyle name="Normal 3 2 17" xfId="3858"/>
    <cellStyle name="Normal 3 2 17 2" xfId="3859"/>
    <cellStyle name="Normal 3 2 17 2 2" xfId="3860"/>
    <cellStyle name="Normal 3 2 17 3" xfId="3861"/>
    <cellStyle name="Normal 3 2 17 3 2" xfId="3862"/>
    <cellStyle name="Normal 3 2 17 4" xfId="3863"/>
    <cellStyle name="Normal 3 2 17 4 2" xfId="3864"/>
    <cellStyle name="Normal 3 2 17 5" xfId="3865"/>
    <cellStyle name="Normal 3 2 18" xfId="3866"/>
    <cellStyle name="Normal 3 2 18 2" xfId="3867"/>
    <cellStyle name="Normal 3 2 19" xfId="3868"/>
    <cellStyle name="Normal 3 2 19 2" xfId="3869"/>
    <cellStyle name="Normal 3 2 2" xfId="853"/>
    <cellStyle name="Normal 3 2 2 10" xfId="3870"/>
    <cellStyle name="Normal 3 2 2 11" xfId="3871"/>
    <cellStyle name="Normal 3 2 2 12" xfId="3872"/>
    <cellStyle name="Normal 3 2 2 13" xfId="3873"/>
    <cellStyle name="Normal 3 2 2 2" xfId="854"/>
    <cellStyle name="Normal 3 2 2 2 2" xfId="3874"/>
    <cellStyle name="Normal 3 2 2 2 2 2" xfId="3875"/>
    <cellStyle name="Normal 3 2 2 2 2 2 2" xfId="3876"/>
    <cellStyle name="Normal 3 2 2 2 2 2 2 2" xfId="3877"/>
    <cellStyle name="Normal 3 2 2 2 2 2 2 2 2" xfId="3878"/>
    <cellStyle name="Normal 3 2 2 2 2 2 2 3" xfId="3879"/>
    <cellStyle name="Normal 3 2 2 2 2 2 2 3 2" xfId="3880"/>
    <cellStyle name="Normal 3 2 2 2 2 2 2 4" xfId="3881"/>
    <cellStyle name="Normal 3 2 2 2 2 2 2 4 2" xfId="3882"/>
    <cellStyle name="Normal 3 2 2 2 2 2 2 5" xfId="3883"/>
    <cellStyle name="Normal 3 2 2 2 2 2 3" xfId="3884"/>
    <cellStyle name="Normal 3 2 2 2 2 2 3 2" xfId="3885"/>
    <cellStyle name="Normal 3 2 2 2 2 2 4" xfId="3886"/>
    <cellStyle name="Normal 3 2 2 2 2 2 4 2" xfId="3887"/>
    <cellStyle name="Normal 3 2 2 2 2 2 5" xfId="3888"/>
    <cellStyle name="Normal 3 2 2 2 2 2 5 2" xfId="3889"/>
    <cellStyle name="Normal 3 2 2 2 2 2 6" xfId="3890"/>
    <cellStyle name="Normal 3 2 2 2 2 3" xfId="3891"/>
    <cellStyle name="Normal 3 2 2 2 2 3 2" xfId="3892"/>
    <cellStyle name="Normal 3 2 2 2 2 3 2 2" xfId="3893"/>
    <cellStyle name="Normal 3 2 2 2 2 3 3" xfId="3894"/>
    <cellStyle name="Normal 3 2 2 2 2 3 3 2" xfId="3895"/>
    <cellStyle name="Normal 3 2 2 2 2 3 4" xfId="3896"/>
    <cellStyle name="Normal 3 2 2 2 2 3 4 2" xfId="3897"/>
    <cellStyle name="Normal 3 2 2 2 2 3 5" xfId="3898"/>
    <cellStyle name="Normal 3 2 2 2 2 4" xfId="3899"/>
    <cellStyle name="Normal 3 2 2 2 2 4 2" xfId="3900"/>
    <cellStyle name="Normal 3 2 2 2 2 5" xfId="3901"/>
    <cellStyle name="Normal 3 2 2 2 2 5 2" xfId="3902"/>
    <cellStyle name="Normal 3 2 2 2 2 6" xfId="3903"/>
    <cellStyle name="Normal 3 2 2 2 2 6 2" xfId="3904"/>
    <cellStyle name="Normal 3 2 2 2 2 7" xfId="3905"/>
    <cellStyle name="Normal 3 2 2 2 3" xfId="3906"/>
    <cellStyle name="Normal 3 2 2 2 3 2" xfId="3907"/>
    <cellStyle name="Normal 3 2 2 2 3 2 2" xfId="3908"/>
    <cellStyle name="Normal 3 2 2 2 3 2 2 2" xfId="3909"/>
    <cellStyle name="Normal 3 2 2 2 3 2 3" xfId="3910"/>
    <cellStyle name="Normal 3 2 2 2 3 2 3 2" xfId="3911"/>
    <cellStyle name="Normal 3 2 2 2 3 2 4" xfId="3912"/>
    <cellStyle name="Normal 3 2 2 2 3 2 4 2" xfId="3913"/>
    <cellStyle name="Normal 3 2 2 2 3 2 5" xfId="3914"/>
    <cellStyle name="Normal 3 2 2 2 3 3" xfId="3915"/>
    <cellStyle name="Normal 3 2 2 2 3 3 2" xfId="3916"/>
    <cellStyle name="Normal 3 2 2 2 3 4" xfId="3917"/>
    <cellStyle name="Normal 3 2 2 2 3 4 2" xfId="3918"/>
    <cellStyle name="Normal 3 2 2 2 3 5" xfId="3919"/>
    <cellStyle name="Normal 3 2 2 2 3 5 2" xfId="3920"/>
    <cellStyle name="Normal 3 2 2 2 3 6" xfId="3921"/>
    <cellStyle name="Normal 3 2 2 2 4" xfId="3922"/>
    <cellStyle name="Normal 3 2 2 2 4 2" xfId="3923"/>
    <cellStyle name="Normal 3 2 2 2 4 2 2" xfId="3924"/>
    <cellStyle name="Normal 3 2 2 2 4 3" xfId="3925"/>
    <cellStyle name="Normal 3 2 2 2 4 3 2" xfId="3926"/>
    <cellStyle name="Normal 3 2 2 2 4 4" xfId="3927"/>
    <cellStyle name="Normal 3 2 2 2 4 4 2" xfId="3928"/>
    <cellStyle name="Normal 3 2 2 2 4 5" xfId="3929"/>
    <cellStyle name="Normal 3 2 2 2 5" xfId="3930"/>
    <cellStyle name="Normal 3 2 2 2 5 2" xfId="3931"/>
    <cellStyle name="Normal 3 2 2 2 6" xfId="3932"/>
    <cellStyle name="Normal 3 2 2 2 6 2" xfId="3933"/>
    <cellStyle name="Normal 3 2 2 2 7" xfId="3934"/>
    <cellStyle name="Normal 3 2 2 2 7 2" xfId="3935"/>
    <cellStyle name="Normal 3 2 2 2 8" xfId="3936"/>
    <cellStyle name="Normal 3 2 2 3" xfId="3937"/>
    <cellStyle name="Normal 3 2 2 3 2" xfId="3938"/>
    <cellStyle name="Normal 3 2 2 3 2 2" xfId="3939"/>
    <cellStyle name="Normal 3 2 2 3 2 2 2" xfId="3940"/>
    <cellStyle name="Normal 3 2 2 3 2 2 2 2" xfId="3941"/>
    <cellStyle name="Normal 3 2 2 3 2 2 3" xfId="3942"/>
    <cellStyle name="Normal 3 2 2 3 2 2 3 2" xfId="3943"/>
    <cellStyle name="Normal 3 2 2 3 2 2 4" xfId="3944"/>
    <cellStyle name="Normal 3 2 2 3 2 2 4 2" xfId="3945"/>
    <cellStyle name="Normal 3 2 2 3 2 2 5" xfId="3946"/>
    <cellStyle name="Normal 3 2 2 3 2 3" xfId="3947"/>
    <cellStyle name="Normal 3 2 2 3 2 3 2" xfId="3948"/>
    <cellStyle name="Normal 3 2 2 3 2 4" xfId="3949"/>
    <cellStyle name="Normal 3 2 2 3 2 4 2" xfId="3950"/>
    <cellStyle name="Normal 3 2 2 3 2 5" xfId="3951"/>
    <cellStyle name="Normal 3 2 2 3 2 5 2" xfId="3952"/>
    <cellStyle name="Normal 3 2 2 3 2 6" xfId="3953"/>
    <cellStyle name="Normal 3 2 2 3 3" xfId="3954"/>
    <cellStyle name="Normal 3 2 2 3 3 2" xfId="3955"/>
    <cellStyle name="Normal 3 2 2 3 3 2 2" xfId="3956"/>
    <cellStyle name="Normal 3 2 2 3 3 3" xfId="3957"/>
    <cellStyle name="Normal 3 2 2 3 3 3 2" xfId="3958"/>
    <cellStyle name="Normal 3 2 2 3 3 4" xfId="3959"/>
    <cellStyle name="Normal 3 2 2 3 3 4 2" xfId="3960"/>
    <cellStyle name="Normal 3 2 2 3 3 5" xfId="3961"/>
    <cellStyle name="Normal 3 2 2 3 4" xfId="3962"/>
    <cellStyle name="Normal 3 2 2 3 4 2" xfId="3963"/>
    <cellStyle name="Normal 3 2 2 3 5" xfId="3964"/>
    <cellStyle name="Normal 3 2 2 3 5 2" xfId="3965"/>
    <cellStyle name="Normal 3 2 2 3 6" xfId="3966"/>
    <cellStyle name="Normal 3 2 2 3 6 2" xfId="3967"/>
    <cellStyle name="Normal 3 2 2 3 7" xfId="3968"/>
    <cellStyle name="Normal 3 2 2 4" xfId="3969"/>
    <cellStyle name="Normal 3 2 2 4 2" xfId="3970"/>
    <cellStyle name="Normal 3 2 2 4 2 2" xfId="3971"/>
    <cellStyle name="Normal 3 2 2 4 2 2 2" xfId="3972"/>
    <cellStyle name="Normal 3 2 2 4 2 3" xfId="3973"/>
    <cellStyle name="Normal 3 2 2 4 2 3 2" xfId="3974"/>
    <cellStyle name="Normal 3 2 2 4 2 4" xfId="3975"/>
    <cellStyle name="Normal 3 2 2 4 2 4 2" xfId="3976"/>
    <cellStyle name="Normal 3 2 2 4 2 5" xfId="3977"/>
    <cellStyle name="Normal 3 2 2 4 3" xfId="3978"/>
    <cellStyle name="Normal 3 2 2 4 3 2" xfId="3979"/>
    <cellStyle name="Normal 3 2 2 4 4" xfId="3980"/>
    <cellStyle name="Normal 3 2 2 4 4 2" xfId="3981"/>
    <cellStyle name="Normal 3 2 2 4 5" xfId="3982"/>
    <cellStyle name="Normal 3 2 2 4 5 2" xfId="3983"/>
    <cellStyle name="Normal 3 2 2 4 6" xfId="3984"/>
    <cellStyle name="Normal 3 2 2 5" xfId="3985"/>
    <cellStyle name="Normal 3 2 2 5 2" xfId="3986"/>
    <cellStyle name="Normal 3 2 2 5 2 2" xfId="3987"/>
    <cellStyle name="Normal 3 2 2 5 2 2 2" xfId="3988"/>
    <cellStyle name="Normal 3 2 2 5 2 3" xfId="3989"/>
    <cellStyle name="Normal 3 2 2 5 2 3 2" xfId="3990"/>
    <cellStyle name="Normal 3 2 2 5 2 4" xfId="3991"/>
    <cellStyle name="Normal 3 2 2 5 2 4 2" xfId="3992"/>
    <cellStyle name="Normal 3 2 2 5 2 5" xfId="3993"/>
    <cellStyle name="Normal 3 2 2 5 3" xfId="3994"/>
    <cellStyle name="Normal 3 2 2 5 3 2" xfId="3995"/>
    <cellStyle name="Normal 3 2 2 5 4" xfId="3996"/>
    <cellStyle name="Normal 3 2 2 5 4 2" xfId="3997"/>
    <cellStyle name="Normal 3 2 2 5 5" xfId="3998"/>
    <cellStyle name="Normal 3 2 2 5 5 2" xfId="3999"/>
    <cellStyle name="Normal 3 2 2 5 6" xfId="4000"/>
    <cellStyle name="Normal 3 2 2 6" xfId="4001"/>
    <cellStyle name="Normal 3 2 2 6 2" xfId="4002"/>
    <cellStyle name="Normal 3 2 2 6 2 2" xfId="4003"/>
    <cellStyle name="Normal 3 2 2 6 3" xfId="4004"/>
    <cellStyle name="Normal 3 2 2 6 3 2" xfId="4005"/>
    <cellStyle name="Normal 3 2 2 6 4" xfId="4006"/>
    <cellStyle name="Normal 3 2 2 6 4 2" xfId="4007"/>
    <cellStyle name="Normal 3 2 2 6 5" xfId="4008"/>
    <cellStyle name="Normal 3 2 2 7" xfId="4009"/>
    <cellStyle name="Normal 3 2 2 7 2" xfId="4010"/>
    <cellStyle name="Normal 3 2 2 8" xfId="4011"/>
    <cellStyle name="Normal 3 2 2 8 2" xfId="4012"/>
    <cellStyle name="Normal 3 2 2 9" xfId="4013"/>
    <cellStyle name="Normal 3 2 2 9 2" xfId="4014"/>
    <cellStyle name="Normal 3 2 20" xfId="4015"/>
    <cellStyle name="Normal 3 2 20 2" xfId="4016"/>
    <cellStyle name="Normal 3 2 21" xfId="4017"/>
    <cellStyle name="Normal 3 2 21 2" xfId="4018"/>
    <cellStyle name="Normal 3 2 22" xfId="4019"/>
    <cellStyle name="Normal 3 2 22 2" xfId="4020"/>
    <cellStyle name="Normal 3 2 23" xfId="4021"/>
    <cellStyle name="Normal 3 2 24" xfId="4022"/>
    <cellStyle name="Normal 3 2 25" xfId="4023"/>
    <cellStyle name="Normal 3 2 26" xfId="4024"/>
    <cellStyle name="Normal 3 2 27" xfId="4025"/>
    <cellStyle name="Normal 3 2 3" xfId="855"/>
    <cellStyle name="Normal 3 2 3 2" xfId="4026"/>
    <cellStyle name="Normal 3 2 3 2 2" xfId="4027"/>
    <cellStyle name="Normal 3 2 3 2 2 2" xfId="4028"/>
    <cellStyle name="Normal 3 2 3 2 2 2 2" xfId="4029"/>
    <cellStyle name="Normal 3 2 3 2 2 2 2 2" xfId="4030"/>
    <cellStyle name="Normal 3 2 3 2 2 2 2 2 2" xfId="4031"/>
    <cellStyle name="Normal 3 2 3 2 2 2 2 3" xfId="4032"/>
    <cellStyle name="Normal 3 2 3 2 2 2 2 3 2" xfId="4033"/>
    <cellStyle name="Normal 3 2 3 2 2 2 2 4" xfId="4034"/>
    <cellStyle name="Normal 3 2 3 2 2 2 2 4 2" xfId="4035"/>
    <cellStyle name="Normal 3 2 3 2 2 2 2 5" xfId="4036"/>
    <cellStyle name="Normal 3 2 3 2 2 2 3" xfId="4037"/>
    <cellStyle name="Normal 3 2 3 2 2 2 3 2" xfId="4038"/>
    <cellStyle name="Normal 3 2 3 2 2 2 4" xfId="4039"/>
    <cellStyle name="Normal 3 2 3 2 2 2 4 2" xfId="4040"/>
    <cellStyle name="Normal 3 2 3 2 2 2 5" xfId="4041"/>
    <cellStyle name="Normal 3 2 3 2 2 2 5 2" xfId="4042"/>
    <cellStyle name="Normal 3 2 3 2 2 2 6" xfId="4043"/>
    <cellStyle name="Normal 3 2 3 2 2 3" xfId="4044"/>
    <cellStyle name="Normal 3 2 3 2 2 3 2" xfId="4045"/>
    <cellStyle name="Normal 3 2 3 2 2 3 2 2" xfId="4046"/>
    <cellStyle name="Normal 3 2 3 2 2 3 3" xfId="4047"/>
    <cellStyle name="Normal 3 2 3 2 2 3 3 2" xfId="4048"/>
    <cellStyle name="Normal 3 2 3 2 2 3 4" xfId="4049"/>
    <cellStyle name="Normal 3 2 3 2 2 3 4 2" xfId="4050"/>
    <cellStyle name="Normal 3 2 3 2 2 3 5" xfId="4051"/>
    <cellStyle name="Normal 3 2 3 2 2 4" xfId="4052"/>
    <cellStyle name="Normal 3 2 3 2 2 4 2" xfId="4053"/>
    <cellStyle name="Normal 3 2 3 2 2 5" xfId="4054"/>
    <cellStyle name="Normal 3 2 3 2 2 5 2" xfId="4055"/>
    <cellStyle name="Normal 3 2 3 2 2 6" xfId="4056"/>
    <cellStyle name="Normal 3 2 3 2 2 6 2" xfId="4057"/>
    <cellStyle name="Normal 3 2 3 2 2 7" xfId="4058"/>
    <cellStyle name="Normal 3 2 3 2 3" xfId="4059"/>
    <cellStyle name="Normal 3 2 3 2 3 2" xfId="4060"/>
    <cellStyle name="Normal 3 2 3 2 3 2 2" xfId="4061"/>
    <cellStyle name="Normal 3 2 3 2 3 2 2 2" xfId="4062"/>
    <cellStyle name="Normal 3 2 3 2 3 2 3" xfId="4063"/>
    <cellStyle name="Normal 3 2 3 2 3 2 3 2" xfId="4064"/>
    <cellStyle name="Normal 3 2 3 2 3 2 4" xfId="4065"/>
    <cellStyle name="Normal 3 2 3 2 3 2 4 2" xfId="4066"/>
    <cellStyle name="Normal 3 2 3 2 3 2 5" xfId="4067"/>
    <cellStyle name="Normal 3 2 3 2 3 3" xfId="4068"/>
    <cellStyle name="Normal 3 2 3 2 3 3 2" xfId="4069"/>
    <cellStyle name="Normal 3 2 3 2 3 4" xfId="4070"/>
    <cellStyle name="Normal 3 2 3 2 3 4 2" xfId="4071"/>
    <cellStyle name="Normal 3 2 3 2 3 5" xfId="4072"/>
    <cellStyle name="Normal 3 2 3 2 3 5 2" xfId="4073"/>
    <cellStyle name="Normal 3 2 3 2 3 6" xfId="4074"/>
    <cellStyle name="Normal 3 2 3 2 4" xfId="4075"/>
    <cellStyle name="Normal 3 2 3 2 4 2" xfId="4076"/>
    <cellStyle name="Normal 3 2 3 2 4 2 2" xfId="4077"/>
    <cellStyle name="Normal 3 2 3 2 4 3" xfId="4078"/>
    <cellStyle name="Normal 3 2 3 2 4 3 2" xfId="4079"/>
    <cellStyle name="Normal 3 2 3 2 4 4" xfId="4080"/>
    <cellStyle name="Normal 3 2 3 2 4 4 2" xfId="4081"/>
    <cellStyle name="Normal 3 2 3 2 4 5" xfId="4082"/>
    <cellStyle name="Normal 3 2 3 2 5" xfId="4083"/>
    <cellStyle name="Normal 3 2 3 2 5 2" xfId="4084"/>
    <cellStyle name="Normal 3 2 3 2 6" xfId="4085"/>
    <cellStyle name="Normal 3 2 3 2 6 2" xfId="4086"/>
    <cellStyle name="Normal 3 2 3 2 7" xfId="4087"/>
    <cellStyle name="Normal 3 2 3 2 7 2" xfId="4088"/>
    <cellStyle name="Normal 3 2 3 2 8" xfId="4089"/>
    <cellStyle name="Normal 3 2 3 3" xfId="4090"/>
    <cellStyle name="Normal 3 2 3 3 2" xfId="4091"/>
    <cellStyle name="Normal 3 2 3 3 2 2" xfId="4092"/>
    <cellStyle name="Normal 3 2 3 3 2 2 2" xfId="4093"/>
    <cellStyle name="Normal 3 2 3 3 2 2 2 2" xfId="4094"/>
    <cellStyle name="Normal 3 2 3 3 2 2 3" xfId="4095"/>
    <cellStyle name="Normal 3 2 3 3 2 2 3 2" xfId="4096"/>
    <cellStyle name="Normal 3 2 3 3 2 2 4" xfId="4097"/>
    <cellStyle name="Normal 3 2 3 3 2 2 4 2" xfId="4098"/>
    <cellStyle name="Normal 3 2 3 3 2 2 5" xfId="4099"/>
    <cellStyle name="Normal 3 2 3 3 2 3" xfId="4100"/>
    <cellStyle name="Normal 3 2 3 3 2 3 2" xfId="4101"/>
    <cellStyle name="Normal 3 2 3 3 2 4" xfId="4102"/>
    <cellStyle name="Normal 3 2 3 3 2 4 2" xfId="4103"/>
    <cellStyle name="Normal 3 2 3 3 2 5" xfId="4104"/>
    <cellStyle name="Normal 3 2 3 3 2 5 2" xfId="4105"/>
    <cellStyle name="Normal 3 2 3 3 2 6" xfId="4106"/>
    <cellStyle name="Normal 3 2 3 3 3" xfId="4107"/>
    <cellStyle name="Normal 3 2 3 3 3 2" xfId="4108"/>
    <cellStyle name="Normal 3 2 3 3 3 2 2" xfId="4109"/>
    <cellStyle name="Normal 3 2 3 3 3 3" xfId="4110"/>
    <cellStyle name="Normal 3 2 3 3 3 3 2" xfId="4111"/>
    <cellStyle name="Normal 3 2 3 3 3 4" xfId="4112"/>
    <cellStyle name="Normal 3 2 3 3 3 4 2" xfId="4113"/>
    <cellStyle name="Normal 3 2 3 3 3 5" xfId="4114"/>
    <cellStyle name="Normal 3 2 3 3 4" xfId="4115"/>
    <cellStyle name="Normal 3 2 3 3 4 2" xfId="4116"/>
    <cellStyle name="Normal 3 2 3 3 5" xfId="4117"/>
    <cellStyle name="Normal 3 2 3 3 5 2" xfId="4118"/>
    <cellStyle name="Normal 3 2 3 3 6" xfId="4119"/>
    <cellStyle name="Normal 3 2 3 3 6 2" xfId="4120"/>
    <cellStyle name="Normal 3 2 3 3 7" xfId="4121"/>
    <cellStyle name="Normal 3 2 3 4" xfId="4122"/>
    <cellStyle name="Normal 3 2 3 4 2" xfId="4123"/>
    <cellStyle name="Normal 3 2 3 4 2 2" xfId="4124"/>
    <cellStyle name="Normal 3 2 3 4 2 2 2" xfId="4125"/>
    <cellStyle name="Normal 3 2 3 4 2 3" xfId="4126"/>
    <cellStyle name="Normal 3 2 3 4 2 3 2" xfId="4127"/>
    <cellStyle name="Normal 3 2 3 4 2 4" xfId="4128"/>
    <cellStyle name="Normal 3 2 3 4 2 4 2" xfId="4129"/>
    <cellStyle name="Normal 3 2 3 4 2 5" xfId="4130"/>
    <cellStyle name="Normal 3 2 3 4 3" xfId="4131"/>
    <cellStyle name="Normal 3 2 3 4 3 2" xfId="4132"/>
    <cellStyle name="Normal 3 2 3 4 4" xfId="4133"/>
    <cellStyle name="Normal 3 2 3 4 4 2" xfId="4134"/>
    <cellStyle name="Normal 3 2 3 4 5" xfId="4135"/>
    <cellStyle name="Normal 3 2 3 4 5 2" xfId="4136"/>
    <cellStyle name="Normal 3 2 3 4 6" xfId="4137"/>
    <cellStyle name="Normal 3 2 3 5" xfId="4138"/>
    <cellStyle name="Normal 3 2 3 5 2" xfId="4139"/>
    <cellStyle name="Normal 3 2 3 5 2 2" xfId="4140"/>
    <cellStyle name="Normal 3 2 3 5 3" xfId="4141"/>
    <cellStyle name="Normal 3 2 3 5 3 2" xfId="4142"/>
    <cellStyle name="Normal 3 2 3 5 4" xfId="4143"/>
    <cellStyle name="Normal 3 2 3 5 4 2" xfId="4144"/>
    <cellStyle name="Normal 3 2 3 5 5" xfId="4145"/>
    <cellStyle name="Normal 3 2 3 6" xfId="4146"/>
    <cellStyle name="Normal 3 2 3 6 2" xfId="4147"/>
    <cellStyle name="Normal 3 2 3 7" xfId="4148"/>
    <cellStyle name="Normal 3 2 3 7 2" xfId="4149"/>
    <cellStyle name="Normal 3 2 3 8" xfId="4150"/>
    <cellStyle name="Normal 3 2 3 8 2" xfId="4151"/>
    <cellStyle name="Normal 3 2 3 9" xfId="4152"/>
    <cellStyle name="Normal 3 2 4" xfId="856"/>
    <cellStyle name="Normal 3 2 4 2" xfId="4153"/>
    <cellStyle name="Normal 3 2 4 2 2" xfId="4154"/>
    <cellStyle name="Normal 3 2 4 2 2 2" xfId="4155"/>
    <cellStyle name="Normal 3 2 4 2 2 2 2" xfId="4156"/>
    <cellStyle name="Normal 3 2 4 2 2 2 2 2" xfId="4157"/>
    <cellStyle name="Normal 3 2 4 2 2 2 2 2 2" xfId="4158"/>
    <cellStyle name="Normal 3 2 4 2 2 2 2 3" xfId="4159"/>
    <cellStyle name="Normal 3 2 4 2 2 2 2 3 2" xfId="4160"/>
    <cellStyle name="Normal 3 2 4 2 2 2 2 4" xfId="4161"/>
    <cellStyle name="Normal 3 2 4 2 2 2 2 4 2" xfId="4162"/>
    <cellStyle name="Normal 3 2 4 2 2 2 2 5" xfId="4163"/>
    <cellStyle name="Normal 3 2 4 2 2 2 3" xfId="4164"/>
    <cellStyle name="Normal 3 2 4 2 2 2 3 2" xfId="4165"/>
    <cellStyle name="Normal 3 2 4 2 2 2 4" xfId="4166"/>
    <cellStyle name="Normal 3 2 4 2 2 2 4 2" xfId="4167"/>
    <cellStyle name="Normal 3 2 4 2 2 2 5" xfId="4168"/>
    <cellStyle name="Normal 3 2 4 2 2 2 5 2" xfId="4169"/>
    <cellStyle name="Normal 3 2 4 2 2 2 6" xfId="4170"/>
    <cellStyle name="Normal 3 2 4 2 2 3" xfId="4171"/>
    <cellStyle name="Normal 3 2 4 2 2 3 2" xfId="4172"/>
    <cellStyle name="Normal 3 2 4 2 2 3 2 2" xfId="4173"/>
    <cellStyle name="Normal 3 2 4 2 2 3 3" xfId="4174"/>
    <cellStyle name="Normal 3 2 4 2 2 3 3 2" xfId="4175"/>
    <cellStyle name="Normal 3 2 4 2 2 3 4" xfId="4176"/>
    <cellStyle name="Normal 3 2 4 2 2 3 4 2" xfId="4177"/>
    <cellStyle name="Normal 3 2 4 2 2 3 5" xfId="4178"/>
    <cellStyle name="Normal 3 2 4 2 2 4" xfId="4179"/>
    <cellStyle name="Normal 3 2 4 2 2 4 2" xfId="4180"/>
    <cellStyle name="Normal 3 2 4 2 2 5" xfId="4181"/>
    <cellStyle name="Normal 3 2 4 2 2 5 2" xfId="4182"/>
    <cellStyle name="Normal 3 2 4 2 2 6" xfId="4183"/>
    <cellStyle name="Normal 3 2 4 2 2 6 2" xfId="4184"/>
    <cellStyle name="Normal 3 2 4 2 2 7" xfId="4185"/>
    <cellStyle name="Normal 3 2 4 2 3" xfId="4186"/>
    <cellStyle name="Normal 3 2 4 2 3 2" xfId="4187"/>
    <cellStyle name="Normal 3 2 4 2 3 2 2" xfId="4188"/>
    <cellStyle name="Normal 3 2 4 2 3 2 2 2" xfId="4189"/>
    <cellStyle name="Normal 3 2 4 2 3 2 3" xfId="4190"/>
    <cellStyle name="Normal 3 2 4 2 3 2 3 2" xfId="4191"/>
    <cellStyle name="Normal 3 2 4 2 3 2 4" xfId="4192"/>
    <cellStyle name="Normal 3 2 4 2 3 2 4 2" xfId="4193"/>
    <cellStyle name="Normal 3 2 4 2 3 2 5" xfId="4194"/>
    <cellStyle name="Normal 3 2 4 2 3 3" xfId="4195"/>
    <cellStyle name="Normal 3 2 4 2 3 3 2" xfId="4196"/>
    <cellStyle name="Normal 3 2 4 2 3 4" xfId="4197"/>
    <cellStyle name="Normal 3 2 4 2 3 4 2" xfId="4198"/>
    <cellStyle name="Normal 3 2 4 2 3 5" xfId="4199"/>
    <cellStyle name="Normal 3 2 4 2 3 5 2" xfId="4200"/>
    <cellStyle name="Normal 3 2 4 2 3 6" xfId="4201"/>
    <cellStyle name="Normal 3 2 4 2 4" xfId="4202"/>
    <cellStyle name="Normal 3 2 4 2 4 2" xfId="4203"/>
    <cellStyle name="Normal 3 2 4 2 4 2 2" xfId="4204"/>
    <cellStyle name="Normal 3 2 4 2 4 3" xfId="4205"/>
    <cellStyle name="Normal 3 2 4 2 4 3 2" xfId="4206"/>
    <cellStyle name="Normal 3 2 4 2 4 4" xfId="4207"/>
    <cellStyle name="Normal 3 2 4 2 4 4 2" xfId="4208"/>
    <cellStyle name="Normal 3 2 4 2 4 5" xfId="4209"/>
    <cellStyle name="Normal 3 2 4 2 5" xfId="4210"/>
    <cellStyle name="Normal 3 2 4 2 5 2" xfId="4211"/>
    <cellStyle name="Normal 3 2 4 2 6" xfId="4212"/>
    <cellStyle name="Normal 3 2 4 2 6 2" xfId="4213"/>
    <cellStyle name="Normal 3 2 4 2 7" xfId="4214"/>
    <cellStyle name="Normal 3 2 4 2 7 2" xfId="4215"/>
    <cellStyle name="Normal 3 2 4 2 8" xfId="4216"/>
    <cellStyle name="Normal 3 2 4 3" xfId="4217"/>
    <cellStyle name="Normal 3 2 4 3 2" xfId="4218"/>
    <cellStyle name="Normal 3 2 4 3 2 2" xfId="4219"/>
    <cellStyle name="Normal 3 2 4 3 2 2 2" xfId="4220"/>
    <cellStyle name="Normal 3 2 4 3 2 2 2 2" xfId="4221"/>
    <cellStyle name="Normal 3 2 4 3 2 2 3" xfId="4222"/>
    <cellStyle name="Normal 3 2 4 3 2 2 3 2" xfId="4223"/>
    <cellStyle name="Normal 3 2 4 3 2 2 4" xfId="4224"/>
    <cellStyle name="Normal 3 2 4 3 2 2 4 2" xfId="4225"/>
    <cellStyle name="Normal 3 2 4 3 2 2 5" xfId="4226"/>
    <cellStyle name="Normal 3 2 4 3 2 3" xfId="4227"/>
    <cellStyle name="Normal 3 2 4 3 2 3 2" xfId="4228"/>
    <cellStyle name="Normal 3 2 4 3 2 4" xfId="4229"/>
    <cellStyle name="Normal 3 2 4 3 2 4 2" xfId="4230"/>
    <cellStyle name="Normal 3 2 4 3 2 5" xfId="4231"/>
    <cellStyle name="Normal 3 2 4 3 2 5 2" xfId="4232"/>
    <cellStyle name="Normal 3 2 4 3 2 6" xfId="4233"/>
    <cellStyle name="Normal 3 2 4 3 3" xfId="4234"/>
    <cellStyle name="Normal 3 2 4 3 3 2" xfId="4235"/>
    <cellStyle name="Normal 3 2 4 3 3 2 2" xfId="4236"/>
    <cellStyle name="Normal 3 2 4 3 3 3" xfId="4237"/>
    <cellStyle name="Normal 3 2 4 3 3 3 2" xfId="4238"/>
    <cellStyle name="Normal 3 2 4 3 3 4" xfId="4239"/>
    <cellStyle name="Normal 3 2 4 3 3 4 2" xfId="4240"/>
    <cellStyle name="Normal 3 2 4 3 3 5" xfId="4241"/>
    <cellStyle name="Normal 3 2 4 3 4" xfId="4242"/>
    <cellStyle name="Normal 3 2 4 3 4 2" xfId="4243"/>
    <cellStyle name="Normal 3 2 4 3 5" xfId="4244"/>
    <cellStyle name="Normal 3 2 4 3 5 2" xfId="4245"/>
    <cellStyle name="Normal 3 2 4 3 6" xfId="4246"/>
    <cellStyle name="Normal 3 2 4 3 6 2" xfId="4247"/>
    <cellStyle name="Normal 3 2 4 3 7" xfId="4248"/>
    <cellStyle name="Normal 3 2 4 4" xfId="4249"/>
    <cellStyle name="Normal 3 2 4 4 2" xfId="4250"/>
    <cellStyle name="Normal 3 2 4 4 2 2" xfId="4251"/>
    <cellStyle name="Normal 3 2 4 4 2 2 2" xfId="4252"/>
    <cellStyle name="Normal 3 2 4 4 2 3" xfId="4253"/>
    <cellStyle name="Normal 3 2 4 4 2 3 2" xfId="4254"/>
    <cellStyle name="Normal 3 2 4 4 2 4" xfId="4255"/>
    <cellStyle name="Normal 3 2 4 4 2 4 2" xfId="4256"/>
    <cellStyle name="Normal 3 2 4 4 2 5" xfId="4257"/>
    <cellStyle name="Normal 3 2 4 4 3" xfId="4258"/>
    <cellStyle name="Normal 3 2 4 4 3 2" xfId="4259"/>
    <cellStyle name="Normal 3 2 4 4 4" xfId="4260"/>
    <cellStyle name="Normal 3 2 4 4 4 2" xfId="4261"/>
    <cellStyle name="Normal 3 2 4 4 5" xfId="4262"/>
    <cellStyle name="Normal 3 2 4 4 5 2" xfId="4263"/>
    <cellStyle name="Normal 3 2 4 4 6" xfId="4264"/>
    <cellStyle name="Normal 3 2 4 5" xfId="4265"/>
    <cellStyle name="Normal 3 2 4 5 2" xfId="4266"/>
    <cellStyle name="Normal 3 2 4 5 2 2" xfId="4267"/>
    <cellStyle name="Normal 3 2 4 5 3" xfId="4268"/>
    <cellStyle name="Normal 3 2 4 5 3 2" xfId="4269"/>
    <cellStyle name="Normal 3 2 4 5 4" xfId="4270"/>
    <cellStyle name="Normal 3 2 4 5 4 2" xfId="4271"/>
    <cellStyle name="Normal 3 2 4 5 5" xfId="4272"/>
    <cellStyle name="Normal 3 2 4 6" xfId="4273"/>
    <cellStyle name="Normal 3 2 4 6 2" xfId="4274"/>
    <cellStyle name="Normal 3 2 4 7" xfId="4275"/>
    <cellStyle name="Normal 3 2 4 7 2" xfId="4276"/>
    <cellStyle name="Normal 3 2 4 8" xfId="4277"/>
    <cellStyle name="Normal 3 2 4 8 2" xfId="4278"/>
    <cellStyle name="Normal 3 2 4 9" xfId="4279"/>
    <cellStyle name="Normal 3 2 5" xfId="857"/>
    <cellStyle name="Normal 3 2 5 2" xfId="4280"/>
    <cellStyle name="Normal 3 2 5 2 2" xfId="4281"/>
    <cellStyle name="Normal 3 2 5 2 2 2" xfId="4282"/>
    <cellStyle name="Normal 3 2 5 2 2 2 2" xfId="4283"/>
    <cellStyle name="Normal 3 2 5 2 2 2 2 2" xfId="4284"/>
    <cellStyle name="Normal 3 2 5 2 2 2 2 2 2" xfId="4285"/>
    <cellStyle name="Normal 3 2 5 2 2 2 2 3" xfId="4286"/>
    <cellStyle name="Normal 3 2 5 2 2 2 2 3 2" xfId="4287"/>
    <cellStyle name="Normal 3 2 5 2 2 2 2 4" xfId="4288"/>
    <cellStyle name="Normal 3 2 5 2 2 2 2 4 2" xfId="4289"/>
    <cellStyle name="Normal 3 2 5 2 2 2 2 5" xfId="4290"/>
    <cellStyle name="Normal 3 2 5 2 2 2 3" xfId="4291"/>
    <cellStyle name="Normal 3 2 5 2 2 2 3 2" xfId="4292"/>
    <cellStyle name="Normal 3 2 5 2 2 2 4" xfId="4293"/>
    <cellStyle name="Normal 3 2 5 2 2 2 4 2" xfId="4294"/>
    <cellStyle name="Normal 3 2 5 2 2 2 5" xfId="4295"/>
    <cellStyle name="Normal 3 2 5 2 2 2 5 2" xfId="4296"/>
    <cellStyle name="Normal 3 2 5 2 2 2 6" xfId="4297"/>
    <cellStyle name="Normal 3 2 5 2 2 3" xfId="4298"/>
    <cellStyle name="Normal 3 2 5 2 2 3 2" xfId="4299"/>
    <cellStyle name="Normal 3 2 5 2 2 3 2 2" xfId="4300"/>
    <cellStyle name="Normal 3 2 5 2 2 3 3" xfId="4301"/>
    <cellStyle name="Normal 3 2 5 2 2 3 3 2" xfId="4302"/>
    <cellStyle name="Normal 3 2 5 2 2 3 4" xfId="4303"/>
    <cellStyle name="Normal 3 2 5 2 2 3 4 2" xfId="4304"/>
    <cellStyle name="Normal 3 2 5 2 2 3 5" xfId="4305"/>
    <cellStyle name="Normal 3 2 5 2 2 4" xfId="4306"/>
    <cellStyle name="Normal 3 2 5 2 2 4 2" xfId="4307"/>
    <cellStyle name="Normal 3 2 5 2 2 5" xfId="4308"/>
    <cellStyle name="Normal 3 2 5 2 2 5 2" xfId="4309"/>
    <cellStyle name="Normal 3 2 5 2 2 6" xfId="4310"/>
    <cellStyle name="Normal 3 2 5 2 2 6 2" xfId="4311"/>
    <cellStyle name="Normal 3 2 5 2 2 7" xfId="4312"/>
    <cellStyle name="Normal 3 2 5 2 3" xfId="4313"/>
    <cellStyle name="Normal 3 2 5 2 3 2" xfId="4314"/>
    <cellStyle name="Normal 3 2 5 2 3 2 2" xfId="4315"/>
    <cellStyle name="Normal 3 2 5 2 3 2 2 2" xfId="4316"/>
    <cellStyle name="Normal 3 2 5 2 3 2 3" xfId="4317"/>
    <cellStyle name="Normal 3 2 5 2 3 2 3 2" xfId="4318"/>
    <cellStyle name="Normal 3 2 5 2 3 2 4" xfId="4319"/>
    <cellStyle name="Normal 3 2 5 2 3 2 4 2" xfId="4320"/>
    <cellStyle name="Normal 3 2 5 2 3 2 5" xfId="4321"/>
    <cellStyle name="Normal 3 2 5 2 3 3" xfId="4322"/>
    <cellStyle name="Normal 3 2 5 2 3 3 2" xfId="4323"/>
    <cellStyle name="Normal 3 2 5 2 3 4" xfId="4324"/>
    <cellStyle name="Normal 3 2 5 2 3 4 2" xfId="4325"/>
    <cellStyle name="Normal 3 2 5 2 3 5" xfId="4326"/>
    <cellStyle name="Normal 3 2 5 2 3 5 2" xfId="4327"/>
    <cellStyle name="Normal 3 2 5 2 3 6" xfId="4328"/>
    <cellStyle name="Normal 3 2 5 2 4" xfId="4329"/>
    <cellStyle name="Normal 3 2 5 2 4 2" xfId="4330"/>
    <cellStyle name="Normal 3 2 5 2 4 2 2" xfId="4331"/>
    <cellStyle name="Normal 3 2 5 2 4 3" xfId="4332"/>
    <cellStyle name="Normal 3 2 5 2 4 3 2" xfId="4333"/>
    <cellStyle name="Normal 3 2 5 2 4 4" xfId="4334"/>
    <cellStyle name="Normal 3 2 5 2 4 4 2" xfId="4335"/>
    <cellStyle name="Normal 3 2 5 2 4 5" xfId="4336"/>
    <cellStyle name="Normal 3 2 5 2 5" xfId="4337"/>
    <cellStyle name="Normal 3 2 5 2 5 2" xfId="4338"/>
    <cellStyle name="Normal 3 2 5 2 6" xfId="4339"/>
    <cellStyle name="Normal 3 2 5 2 6 2" xfId="4340"/>
    <cellStyle name="Normal 3 2 5 2 7" xfId="4341"/>
    <cellStyle name="Normal 3 2 5 2 7 2" xfId="4342"/>
    <cellStyle name="Normal 3 2 5 2 8" xfId="4343"/>
    <cellStyle name="Normal 3 2 5 3" xfId="4344"/>
    <cellStyle name="Normal 3 2 5 3 2" xfId="4345"/>
    <cellStyle name="Normal 3 2 5 3 2 2" xfId="4346"/>
    <cellStyle name="Normal 3 2 5 3 2 2 2" xfId="4347"/>
    <cellStyle name="Normal 3 2 5 3 2 2 2 2" xfId="4348"/>
    <cellStyle name="Normal 3 2 5 3 2 2 3" xfId="4349"/>
    <cellStyle name="Normal 3 2 5 3 2 2 3 2" xfId="4350"/>
    <cellStyle name="Normal 3 2 5 3 2 2 4" xfId="4351"/>
    <cellStyle name="Normal 3 2 5 3 2 2 4 2" xfId="4352"/>
    <cellStyle name="Normal 3 2 5 3 2 2 5" xfId="4353"/>
    <cellStyle name="Normal 3 2 5 3 2 3" xfId="4354"/>
    <cellStyle name="Normal 3 2 5 3 2 3 2" xfId="4355"/>
    <cellStyle name="Normal 3 2 5 3 2 4" xfId="4356"/>
    <cellStyle name="Normal 3 2 5 3 2 4 2" xfId="4357"/>
    <cellStyle name="Normal 3 2 5 3 2 5" xfId="4358"/>
    <cellStyle name="Normal 3 2 5 3 2 5 2" xfId="4359"/>
    <cellStyle name="Normal 3 2 5 3 2 6" xfId="4360"/>
    <cellStyle name="Normal 3 2 5 3 3" xfId="4361"/>
    <cellStyle name="Normal 3 2 5 3 3 2" xfId="4362"/>
    <cellStyle name="Normal 3 2 5 3 3 2 2" xfId="4363"/>
    <cellStyle name="Normal 3 2 5 3 3 3" xfId="4364"/>
    <cellStyle name="Normal 3 2 5 3 3 3 2" xfId="4365"/>
    <cellStyle name="Normal 3 2 5 3 3 4" xfId="4366"/>
    <cellStyle name="Normal 3 2 5 3 3 4 2" xfId="4367"/>
    <cellStyle name="Normal 3 2 5 3 3 5" xfId="4368"/>
    <cellStyle name="Normal 3 2 5 3 4" xfId="4369"/>
    <cellStyle name="Normal 3 2 5 3 4 2" xfId="4370"/>
    <cellStyle name="Normal 3 2 5 3 5" xfId="4371"/>
    <cellStyle name="Normal 3 2 5 3 5 2" xfId="4372"/>
    <cellStyle name="Normal 3 2 5 3 6" xfId="4373"/>
    <cellStyle name="Normal 3 2 5 3 6 2" xfId="4374"/>
    <cellStyle name="Normal 3 2 5 3 7" xfId="4375"/>
    <cellStyle name="Normal 3 2 5 4" xfId="4376"/>
    <cellStyle name="Normal 3 2 5 4 2" xfId="4377"/>
    <cellStyle name="Normal 3 2 5 4 2 2" xfId="4378"/>
    <cellStyle name="Normal 3 2 5 4 2 2 2" xfId="4379"/>
    <cellStyle name="Normal 3 2 5 4 2 3" xfId="4380"/>
    <cellStyle name="Normal 3 2 5 4 2 3 2" xfId="4381"/>
    <cellStyle name="Normal 3 2 5 4 2 4" xfId="4382"/>
    <cellStyle name="Normal 3 2 5 4 2 4 2" xfId="4383"/>
    <cellStyle name="Normal 3 2 5 4 2 5" xfId="4384"/>
    <cellStyle name="Normal 3 2 5 4 3" xfId="4385"/>
    <cellStyle name="Normal 3 2 5 4 3 2" xfId="4386"/>
    <cellStyle name="Normal 3 2 5 4 4" xfId="4387"/>
    <cellStyle name="Normal 3 2 5 4 4 2" xfId="4388"/>
    <cellStyle name="Normal 3 2 5 4 5" xfId="4389"/>
    <cellStyle name="Normal 3 2 5 4 5 2" xfId="4390"/>
    <cellStyle name="Normal 3 2 5 4 6" xfId="4391"/>
    <cellStyle name="Normal 3 2 5 5" xfId="4392"/>
    <cellStyle name="Normal 3 2 5 5 2" xfId="4393"/>
    <cellStyle name="Normal 3 2 5 5 2 2" xfId="4394"/>
    <cellStyle name="Normal 3 2 5 5 3" xfId="4395"/>
    <cellStyle name="Normal 3 2 5 5 3 2" xfId="4396"/>
    <cellStyle name="Normal 3 2 5 5 4" xfId="4397"/>
    <cellStyle name="Normal 3 2 5 5 4 2" xfId="4398"/>
    <cellStyle name="Normal 3 2 5 5 5" xfId="4399"/>
    <cellStyle name="Normal 3 2 5 6" xfId="4400"/>
    <cellStyle name="Normal 3 2 5 6 2" xfId="4401"/>
    <cellStyle name="Normal 3 2 5 7" xfId="4402"/>
    <cellStyle name="Normal 3 2 5 7 2" xfId="4403"/>
    <cellStyle name="Normal 3 2 5 8" xfId="4404"/>
    <cellStyle name="Normal 3 2 5 8 2" xfId="4405"/>
    <cellStyle name="Normal 3 2 5 9" xfId="4406"/>
    <cellStyle name="Normal 3 2 6" xfId="858"/>
    <cellStyle name="Normal 3 2 6 2" xfId="4407"/>
    <cellStyle name="Normal 3 2 6 2 2" xfId="4408"/>
    <cellStyle name="Normal 3 2 6 2 2 2" xfId="4409"/>
    <cellStyle name="Normal 3 2 6 2 2 2 2" xfId="4410"/>
    <cellStyle name="Normal 3 2 6 2 2 2 2 2" xfId="4411"/>
    <cellStyle name="Normal 3 2 6 2 2 2 3" xfId="4412"/>
    <cellStyle name="Normal 3 2 6 2 2 2 3 2" xfId="4413"/>
    <cellStyle name="Normal 3 2 6 2 2 2 4" xfId="4414"/>
    <cellStyle name="Normal 3 2 6 2 2 2 4 2" xfId="4415"/>
    <cellStyle name="Normal 3 2 6 2 2 2 5" xfId="4416"/>
    <cellStyle name="Normal 3 2 6 2 2 3" xfId="4417"/>
    <cellStyle name="Normal 3 2 6 2 2 3 2" xfId="4418"/>
    <cellStyle name="Normal 3 2 6 2 2 4" xfId="4419"/>
    <cellStyle name="Normal 3 2 6 2 2 4 2" xfId="4420"/>
    <cellStyle name="Normal 3 2 6 2 2 5" xfId="4421"/>
    <cellStyle name="Normal 3 2 6 2 2 5 2" xfId="4422"/>
    <cellStyle name="Normal 3 2 6 2 2 6" xfId="4423"/>
    <cellStyle name="Normal 3 2 6 2 3" xfId="4424"/>
    <cellStyle name="Normal 3 2 6 2 3 2" xfId="4425"/>
    <cellStyle name="Normal 3 2 6 2 3 2 2" xfId="4426"/>
    <cellStyle name="Normal 3 2 6 2 3 3" xfId="4427"/>
    <cellStyle name="Normal 3 2 6 2 3 3 2" xfId="4428"/>
    <cellStyle name="Normal 3 2 6 2 3 4" xfId="4429"/>
    <cellStyle name="Normal 3 2 6 2 3 4 2" xfId="4430"/>
    <cellStyle name="Normal 3 2 6 2 3 5" xfId="4431"/>
    <cellStyle name="Normal 3 2 6 2 4" xfId="4432"/>
    <cellStyle name="Normal 3 2 6 2 4 2" xfId="4433"/>
    <cellStyle name="Normal 3 2 6 2 5" xfId="4434"/>
    <cellStyle name="Normal 3 2 6 2 5 2" xfId="4435"/>
    <cellStyle name="Normal 3 2 6 2 6" xfId="4436"/>
    <cellStyle name="Normal 3 2 6 2 6 2" xfId="4437"/>
    <cellStyle name="Normal 3 2 6 2 7" xfId="4438"/>
    <cellStyle name="Normal 3 2 6 3" xfId="4439"/>
    <cellStyle name="Normal 3 2 6 3 2" xfId="4440"/>
    <cellStyle name="Normal 3 2 6 3 2 2" xfId="4441"/>
    <cellStyle name="Normal 3 2 6 3 2 2 2" xfId="4442"/>
    <cellStyle name="Normal 3 2 6 3 2 3" xfId="4443"/>
    <cellStyle name="Normal 3 2 6 3 2 3 2" xfId="4444"/>
    <cellStyle name="Normal 3 2 6 3 2 4" xfId="4445"/>
    <cellStyle name="Normal 3 2 6 3 2 4 2" xfId="4446"/>
    <cellStyle name="Normal 3 2 6 3 2 5" xfId="4447"/>
    <cellStyle name="Normal 3 2 6 3 3" xfId="4448"/>
    <cellStyle name="Normal 3 2 6 3 3 2" xfId="4449"/>
    <cellStyle name="Normal 3 2 6 3 4" xfId="4450"/>
    <cellStyle name="Normal 3 2 6 3 4 2" xfId="4451"/>
    <cellStyle name="Normal 3 2 6 3 5" xfId="4452"/>
    <cellStyle name="Normal 3 2 6 3 5 2" xfId="4453"/>
    <cellStyle name="Normal 3 2 6 3 6" xfId="4454"/>
    <cellStyle name="Normal 3 2 6 4" xfId="4455"/>
    <cellStyle name="Normal 3 2 6 4 2" xfId="4456"/>
    <cellStyle name="Normal 3 2 6 4 2 2" xfId="4457"/>
    <cellStyle name="Normal 3 2 6 4 3" xfId="4458"/>
    <cellStyle name="Normal 3 2 6 4 3 2" xfId="4459"/>
    <cellStyle name="Normal 3 2 6 4 4" xfId="4460"/>
    <cellStyle name="Normal 3 2 6 4 4 2" xfId="4461"/>
    <cellStyle name="Normal 3 2 6 4 5" xfId="4462"/>
    <cellStyle name="Normal 3 2 6 5" xfId="4463"/>
    <cellStyle name="Normal 3 2 6 5 2" xfId="4464"/>
    <cellStyle name="Normal 3 2 6 6" xfId="4465"/>
    <cellStyle name="Normal 3 2 6 6 2" xfId="4466"/>
    <cellStyle name="Normal 3 2 6 7" xfId="4467"/>
    <cellStyle name="Normal 3 2 6 7 2" xfId="4468"/>
    <cellStyle name="Normal 3 2 6 8" xfId="4469"/>
    <cellStyle name="Normal 3 2 7" xfId="859"/>
    <cellStyle name="Normal 3 2 7 2" xfId="4470"/>
    <cellStyle name="Normal 3 2 7 2 2" xfId="4471"/>
    <cellStyle name="Normal 3 2 7 2 2 2" xfId="4472"/>
    <cellStyle name="Normal 3 2 7 2 2 2 2" xfId="4473"/>
    <cellStyle name="Normal 3 2 7 2 2 2 2 2" xfId="4474"/>
    <cellStyle name="Normal 3 2 7 2 2 2 3" xfId="4475"/>
    <cellStyle name="Normal 3 2 7 2 2 2 3 2" xfId="4476"/>
    <cellStyle name="Normal 3 2 7 2 2 2 4" xfId="4477"/>
    <cellStyle name="Normal 3 2 7 2 2 2 4 2" xfId="4478"/>
    <cellStyle name="Normal 3 2 7 2 2 2 5" xfId="4479"/>
    <cellStyle name="Normal 3 2 7 2 2 3" xfId="4480"/>
    <cellStyle name="Normal 3 2 7 2 2 3 2" xfId="4481"/>
    <cellStyle name="Normal 3 2 7 2 2 4" xfId="4482"/>
    <cellStyle name="Normal 3 2 7 2 2 4 2" xfId="4483"/>
    <cellStyle name="Normal 3 2 7 2 2 5" xfId="4484"/>
    <cellStyle name="Normal 3 2 7 2 2 5 2" xfId="4485"/>
    <cellStyle name="Normal 3 2 7 2 2 6" xfId="4486"/>
    <cellStyle name="Normal 3 2 7 2 3" xfId="4487"/>
    <cellStyle name="Normal 3 2 7 2 3 2" xfId="4488"/>
    <cellStyle name="Normal 3 2 7 2 3 2 2" xfId="4489"/>
    <cellStyle name="Normal 3 2 7 2 3 3" xfId="4490"/>
    <cellStyle name="Normal 3 2 7 2 3 3 2" xfId="4491"/>
    <cellStyle name="Normal 3 2 7 2 3 4" xfId="4492"/>
    <cellStyle name="Normal 3 2 7 2 3 4 2" xfId="4493"/>
    <cellStyle name="Normal 3 2 7 2 3 5" xfId="4494"/>
    <cellStyle name="Normal 3 2 7 2 4" xfId="4495"/>
    <cellStyle name="Normal 3 2 7 2 4 2" xfId="4496"/>
    <cellStyle name="Normal 3 2 7 2 5" xfId="4497"/>
    <cellStyle name="Normal 3 2 7 2 5 2" xfId="4498"/>
    <cellStyle name="Normal 3 2 7 2 6" xfId="4499"/>
    <cellStyle name="Normal 3 2 7 2 6 2" xfId="4500"/>
    <cellStyle name="Normal 3 2 7 2 7" xfId="4501"/>
    <cellStyle name="Normal 3 2 7 3" xfId="4502"/>
    <cellStyle name="Normal 3 2 7 3 2" xfId="4503"/>
    <cellStyle name="Normal 3 2 7 3 2 2" xfId="4504"/>
    <cellStyle name="Normal 3 2 7 3 2 2 2" xfId="4505"/>
    <cellStyle name="Normal 3 2 7 3 2 3" xfId="4506"/>
    <cellStyle name="Normal 3 2 7 3 2 3 2" xfId="4507"/>
    <cellStyle name="Normal 3 2 7 3 2 4" xfId="4508"/>
    <cellStyle name="Normal 3 2 7 3 2 4 2" xfId="4509"/>
    <cellStyle name="Normal 3 2 7 3 2 5" xfId="4510"/>
    <cellStyle name="Normal 3 2 7 3 3" xfId="4511"/>
    <cellStyle name="Normal 3 2 7 3 3 2" xfId="4512"/>
    <cellStyle name="Normal 3 2 7 3 4" xfId="4513"/>
    <cellStyle name="Normal 3 2 7 3 4 2" xfId="4514"/>
    <cellStyle name="Normal 3 2 7 3 5" xfId="4515"/>
    <cellStyle name="Normal 3 2 7 3 5 2" xfId="4516"/>
    <cellStyle name="Normal 3 2 7 3 6" xfId="4517"/>
    <cellStyle name="Normal 3 2 7 4" xfId="4518"/>
    <cellStyle name="Normal 3 2 7 4 2" xfId="4519"/>
    <cellStyle name="Normal 3 2 7 4 2 2" xfId="4520"/>
    <cellStyle name="Normal 3 2 7 4 3" xfId="4521"/>
    <cellStyle name="Normal 3 2 7 4 3 2" xfId="4522"/>
    <cellStyle name="Normal 3 2 7 4 4" xfId="4523"/>
    <cellStyle name="Normal 3 2 7 4 4 2" xfId="4524"/>
    <cellStyle name="Normal 3 2 7 4 5" xfId="4525"/>
    <cellStyle name="Normal 3 2 7 5" xfId="4526"/>
    <cellStyle name="Normal 3 2 7 5 2" xfId="4527"/>
    <cellStyle name="Normal 3 2 7 6" xfId="4528"/>
    <cellStyle name="Normal 3 2 7 6 2" xfId="4529"/>
    <cellStyle name="Normal 3 2 7 7" xfId="4530"/>
    <cellStyle name="Normal 3 2 7 7 2" xfId="4531"/>
    <cellStyle name="Normal 3 2 7 8" xfId="4532"/>
    <cellStyle name="Normal 3 2 8" xfId="4533"/>
    <cellStyle name="Normal 3 2 8 2" xfId="4534"/>
    <cellStyle name="Normal 3 2 8 2 2" xfId="4535"/>
    <cellStyle name="Normal 3 2 8 2 2 2" xfId="4536"/>
    <cellStyle name="Normal 3 2 8 2 2 2 2" xfId="4537"/>
    <cellStyle name="Normal 3 2 8 2 2 2 2 2" xfId="4538"/>
    <cellStyle name="Normal 3 2 8 2 2 2 3" xfId="4539"/>
    <cellStyle name="Normal 3 2 8 2 2 2 3 2" xfId="4540"/>
    <cellStyle name="Normal 3 2 8 2 2 2 4" xfId="4541"/>
    <cellStyle name="Normal 3 2 8 2 2 2 4 2" xfId="4542"/>
    <cellStyle name="Normal 3 2 8 2 2 2 5" xfId="4543"/>
    <cellStyle name="Normal 3 2 8 2 2 3" xfId="4544"/>
    <cellStyle name="Normal 3 2 8 2 2 3 2" xfId="4545"/>
    <cellStyle name="Normal 3 2 8 2 2 4" xfId="4546"/>
    <cellStyle name="Normal 3 2 8 2 2 4 2" xfId="4547"/>
    <cellStyle name="Normal 3 2 8 2 2 5" xfId="4548"/>
    <cellStyle name="Normal 3 2 8 2 2 5 2" xfId="4549"/>
    <cellStyle name="Normal 3 2 8 2 2 6" xfId="4550"/>
    <cellStyle name="Normal 3 2 8 2 3" xfId="4551"/>
    <cellStyle name="Normal 3 2 8 2 3 2" xfId="4552"/>
    <cellStyle name="Normal 3 2 8 2 3 2 2" xfId="4553"/>
    <cellStyle name="Normal 3 2 8 2 3 3" xfId="4554"/>
    <cellStyle name="Normal 3 2 8 2 3 3 2" xfId="4555"/>
    <cellStyle name="Normal 3 2 8 2 3 4" xfId="4556"/>
    <cellStyle name="Normal 3 2 8 2 3 4 2" xfId="4557"/>
    <cellStyle name="Normal 3 2 8 2 3 5" xfId="4558"/>
    <cellStyle name="Normal 3 2 8 2 4" xfId="4559"/>
    <cellStyle name="Normal 3 2 8 2 4 2" xfId="4560"/>
    <cellStyle name="Normal 3 2 8 2 5" xfId="4561"/>
    <cellStyle name="Normal 3 2 8 2 5 2" xfId="4562"/>
    <cellStyle name="Normal 3 2 8 2 6" xfId="4563"/>
    <cellStyle name="Normal 3 2 8 2 6 2" xfId="4564"/>
    <cellStyle name="Normal 3 2 8 2 7" xfId="4565"/>
    <cellStyle name="Normal 3 2 8 3" xfId="4566"/>
    <cellStyle name="Normal 3 2 8 3 2" xfId="4567"/>
    <cellStyle name="Normal 3 2 8 3 2 2" xfId="4568"/>
    <cellStyle name="Normal 3 2 8 3 2 2 2" xfId="4569"/>
    <cellStyle name="Normal 3 2 8 3 2 3" xfId="4570"/>
    <cellStyle name="Normal 3 2 8 3 2 3 2" xfId="4571"/>
    <cellStyle name="Normal 3 2 8 3 2 4" xfId="4572"/>
    <cellStyle name="Normal 3 2 8 3 2 4 2" xfId="4573"/>
    <cellStyle name="Normal 3 2 8 3 2 5" xfId="4574"/>
    <cellStyle name="Normal 3 2 8 3 3" xfId="4575"/>
    <cellStyle name="Normal 3 2 8 3 3 2" xfId="4576"/>
    <cellStyle name="Normal 3 2 8 3 4" xfId="4577"/>
    <cellStyle name="Normal 3 2 8 3 4 2" xfId="4578"/>
    <cellStyle name="Normal 3 2 8 3 5" xfId="4579"/>
    <cellStyle name="Normal 3 2 8 3 5 2" xfId="4580"/>
    <cellStyle name="Normal 3 2 8 3 6" xfId="4581"/>
    <cellStyle name="Normal 3 2 8 4" xfId="4582"/>
    <cellStyle name="Normal 3 2 8 4 2" xfId="4583"/>
    <cellStyle name="Normal 3 2 8 4 2 2" xfId="4584"/>
    <cellStyle name="Normal 3 2 8 4 3" xfId="4585"/>
    <cellStyle name="Normal 3 2 8 4 3 2" xfId="4586"/>
    <cellStyle name="Normal 3 2 8 4 4" xfId="4587"/>
    <cellStyle name="Normal 3 2 8 4 4 2" xfId="4588"/>
    <cellStyle name="Normal 3 2 8 4 5" xfId="4589"/>
    <cellStyle name="Normal 3 2 8 5" xfId="4590"/>
    <cellStyle name="Normal 3 2 8 5 2" xfId="4591"/>
    <cellStyle name="Normal 3 2 8 6" xfId="4592"/>
    <cellStyle name="Normal 3 2 8 6 2" xfId="4593"/>
    <cellStyle name="Normal 3 2 8 7" xfId="4594"/>
    <cellStyle name="Normal 3 2 8 7 2" xfId="4595"/>
    <cellStyle name="Normal 3 2 8 8" xfId="4596"/>
    <cellStyle name="Normal 3 2 9" xfId="4597"/>
    <cellStyle name="Normal 3 2 9 2" xfId="4598"/>
    <cellStyle name="Normal 3 2 9 2 2" xfId="4599"/>
    <cellStyle name="Normal 3 2 9 2 2 2" xfId="4600"/>
    <cellStyle name="Normal 3 2 9 2 2 2 2" xfId="4601"/>
    <cellStyle name="Normal 3 2 9 2 2 2 2 2" xfId="4602"/>
    <cellStyle name="Normal 3 2 9 2 2 2 3" xfId="4603"/>
    <cellStyle name="Normal 3 2 9 2 2 2 3 2" xfId="4604"/>
    <cellStyle name="Normal 3 2 9 2 2 2 4" xfId="4605"/>
    <cellStyle name="Normal 3 2 9 2 2 2 4 2" xfId="4606"/>
    <cellStyle name="Normal 3 2 9 2 2 2 5" xfId="4607"/>
    <cellStyle name="Normal 3 2 9 2 2 3" xfId="4608"/>
    <cellStyle name="Normal 3 2 9 2 2 3 2" xfId="4609"/>
    <cellStyle name="Normal 3 2 9 2 2 4" xfId="4610"/>
    <cellStyle name="Normal 3 2 9 2 2 4 2" xfId="4611"/>
    <cellStyle name="Normal 3 2 9 2 2 5" xfId="4612"/>
    <cellStyle name="Normal 3 2 9 2 2 5 2" xfId="4613"/>
    <cellStyle name="Normal 3 2 9 2 2 6" xfId="4614"/>
    <cellStyle name="Normal 3 2 9 2 3" xfId="4615"/>
    <cellStyle name="Normal 3 2 9 2 3 2" xfId="4616"/>
    <cellStyle name="Normal 3 2 9 2 3 2 2" xfId="4617"/>
    <cellStyle name="Normal 3 2 9 2 3 3" xfId="4618"/>
    <cellStyle name="Normal 3 2 9 2 3 3 2" xfId="4619"/>
    <cellStyle name="Normal 3 2 9 2 3 4" xfId="4620"/>
    <cellStyle name="Normal 3 2 9 2 3 4 2" xfId="4621"/>
    <cellStyle name="Normal 3 2 9 2 3 5" xfId="4622"/>
    <cellStyle name="Normal 3 2 9 2 4" xfId="4623"/>
    <cellStyle name="Normal 3 2 9 2 4 2" xfId="4624"/>
    <cellStyle name="Normal 3 2 9 2 5" xfId="4625"/>
    <cellStyle name="Normal 3 2 9 2 5 2" xfId="4626"/>
    <cellStyle name="Normal 3 2 9 2 6" xfId="4627"/>
    <cellStyle name="Normal 3 2 9 2 6 2" xfId="4628"/>
    <cellStyle name="Normal 3 2 9 2 7" xfId="4629"/>
    <cellStyle name="Normal 3 2 9 3" xfId="4630"/>
    <cellStyle name="Normal 3 2 9 3 2" xfId="4631"/>
    <cellStyle name="Normal 3 2 9 3 2 2" xfId="4632"/>
    <cellStyle name="Normal 3 2 9 3 2 2 2" xfId="4633"/>
    <cellStyle name="Normal 3 2 9 3 2 3" xfId="4634"/>
    <cellStyle name="Normal 3 2 9 3 2 3 2" xfId="4635"/>
    <cellStyle name="Normal 3 2 9 3 2 4" xfId="4636"/>
    <cellStyle name="Normal 3 2 9 3 2 4 2" xfId="4637"/>
    <cellStyle name="Normal 3 2 9 3 2 5" xfId="4638"/>
    <cellStyle name="Normal 3 2 9 3 3" xfId="4639"/>
    <cellStyle name="Normal 3 2 9 3 3 2" xfId="4640"/>
    <cellStyle name="Normal 3 2 9 3 4" xfId="4641"/>
    <cellStyle name="Normal 3 2 9 3 4 2" xfId="4642"/>
    <cellStyle name="Normal 3 2 9 3 5" xfId="4643"/>
    <cellStyle name="Normal 3 2 9 3 5 2" xfId="4644"/>
    <cellStyle name="Normal 3 2 9 3 6" xfId="4645"/>
    <cellStyle name="Normal 3 2 9 4" xfId="4646"/>
    <cellStyle name="Normal 3 2 9 4 2" xfId="4647"/>
    <cellStyle name="Normal 3 2 9 4 2 2" xfId="4648"/>
    <cellStyle name="Normal 3 2 9 4 3" xfId="4649"/>
    <cellStyle name="Normal 3 2 9 4 3 2" xfId="4650"/>
    <cellStyle name="Normal 3 2 9 4 4" xfId="4651"/>
    <cellStyle name="Normal 3 2 9 4 4 2" xfId="4652"/>
    <cellStyle name="Normal 3 2 9 4 5" xfId="4653"/>
    <cellStyle name="Normal 3 2 9 5" xfId="4654"/>
    <cellStyle name="Normal 3 2 9 5 2" xfId="4655"/>
    <cellStyle name="Normal 3 2 9 6" xfId="4656"/>
    <cellStyle name="Normal 3 2 9 6 2" xfId="4657"/>
    <cellStyle name="Normal 3 2 9 7" xfId="4658"/>
    <cellStyle name="Normal 3 2 9 7 2" xfId="4659"/>
    <cellStyle name="Normal 3 2 9 8" xfId="4660"/>
    <cellStyle name="Normal 3 20" xfId="4661"/>
    <cellStyle name="Normal 3 20 2" xfId="4662"/>
    <cellStyle name="Normal 3 21" xfId="4663"/>
    <cellStyle name="Normal 3 21 2" xfId="4664"/>
    <cellStyle name="Normal 3 22" xfId="4665"/>
    <cellStyle name="Normal 3 22 2" xfId="4666"/>
    <cellStyle name="Normal 3 23" xfId="4667"/>
    <cellStyle name="Normal 3 23 2" xfId="4668"/>
    <cellStyle name="Normal 3 24" xfId="4669"/>
    <cellStyle name="Normal 3 25" xfId="4670"/>
    <cellStyle name="Normal 3 26" xfId="4671"/>
    <cellStyle name="Normal 3 27" xfId="4672"/>
    <cellStyle name="Normal 3 28" xfId="4673"/>
    <cellStyle name="Normal 3 3" xfId="860"/>
    <cellStyle name="Normal 3 3 10" xfId="4674"/>
    <cellStyle name="Normal 3 3 11" xfId="4675"/>
    <cellStyle name="Normal 3 3 12" xfId="4676"/>
    <cellStyle name="Normal 3 3 2" xfId="861"/>
    <cellStyle name="Normal 3 3 2 2" xfId="4677"/>
    <cellStyle name="Normal 3 3 2 2 2" xfId="4678"/>
    <cellStyle name="Normal 3 3 2 2 2 2" xfId="4679"/>
    <cellStyle name="Normal 3 3 2 2 2 2 2" xfId="4680"/>
    <cellStyle name="Normal 3 3 2 2 2 2 2 2" xfId="4681"/>
    <cellStyle name="Normal 3 3 2 2 2 2 3" xfId="4682"/>
    <cellStyle name="Normal 3 3 2 2 2 2 3 2" xfId="4683"/>
    <cellStyle name="Normal 3 3 2 2 2 2 4" xfId="4684"/>
    <cellStyle name="Normal 3 3 2 2 2 2 4 2" xfId="4685"/>
    <cellStyle name="Normal 3 3 2 2 2 2 5" xfId="4686"/>
    <cellStyle name="Normal 3 3 2 2 2 3" xfId="4687"/>
    <cellStyle name="Normal 3 3 2 2 2 3 2" xfId="4688"/>
    <cellStyle name="Normal 3 3 2 2 2 4" xfId="4689"/>
    <cellStyle name="Normal 3 3 2 2 2 4 2" xfId="4690"/>
    <cellStyle name="Normal 3 3 2 2 2 5" xfId="4691"/>
    <cellStyle name="Normal 3 3 2 2 2 5 2" xfId="4692"/>
    <cellStyle name="Normal 3 3 2 2 2 6" xfId="4693"/>
    <cellStyle name="Normal 3 3 2 2 3" xfId="4694"/>
    <cellStyle name="Normal 3 3 2 2 3 2" xfId="4695"/>
    <cellStyle name="Normal 3 3 2 2 3 2 2" xfId="4696"/>
    <cellStyle name="Normal 3 3 2 2 3 3" xfId="4697"/>
    <cellStyle name="Normal 3 3 2 2 3 3 2" xfId="4698"/>
    <cellStyle name="Normal 3 3 2 2 3 4" xfId="4699"/>
    <cellStyle name="Normal 3 3 2 2 3 4 2" xfId="4700"/>
    <cellStyle name="Normal 3 3 2 2 3 5" xfId="4701"/>
    <cellStyle name="Normal 3 3 2 2 4" xfId="4702"/>
    <cellStyle name="Normal 3 3 2 2 4 2" xfId="4703"/>
    <cellStyle name="Normal 3 3 2 2 5" xfId="4704"/>
    <cellStyle name="Normal 3 3 2 2 5 2" xfId="4705"/>
    <cellStyle name="Normal 3 3 2 2 6" xfId="4706"/>
    <cellStyle name="Normal 3 3 2 2 6 2" xfId="4707"/>
    <cellStyle name="Normal 3 3 2 2 7" xfId="4708"/>
    <cellStyle name="Normal 3 3 2 3" xfId="4709"/>
    <cellStyle name="Normal 3 3 2 3 2" xfId="4710"/>
    <cellStyle name="Normal 3 3 2 3 2 2" xfId="4711"/>
    <cellStyle name="Normal 3 3 2 3 2 2 2" xfId="4712"/>
    <cellStyle name="Normal 3 3 2 3 2 3" xfId="4713"/>
    <cellStyle name="Normal 3 3 2 3 2 3 2" xfId="4714"/>
    <cellStyle name="Normal 3 3 2 3 2 4" xfId="4715"/>
    <cellStyle name="Normal 3 3 2 3 2 4 2" xfId="4716"/>
    <cellStyle name="Normal 3 3 2 3 2 5" xfId="4717"/>
    <cellStyle name="Normal 3 3 2 3 3" xfId="4718"/>
    <cellStyle name="Normal 3 3 2 3 3 2" xfId="4719"/>
    <cellStyle name="Normal 3 3 2 3 4" xfId="4720"/>
    <cellStyle name="Normal 3 3 2 3 4 2" xfId="4721"/>
    <cellStyle name="Normal 3 3 2 3 5" xfId="4722"/>
    <cellStyle name="Normal 3 3 2 3 5 2" xfId="4723"/>
    <cellStyle name="Normal 3 3 2 3 6" xfId="4724"/>
    <cellStyle name="Normal 3 3 2 4" xfId="4725"/>
    <cellStyle name="Normal 3 3 2 4 2" xfId="4726"/>
    <cellStyle name="Normal 3 3 2 4 2 2" xfId="4727"/>
    <cellStyle name="Normal 3 3 2 4 3" xfId="4728"/>
    <cellStyle name="Normal 3 3 2 4 3 2" xfId="4729"/>
    <cellStyle name="Normal 3 3 2 4 4" xfId="4730"/>
    <cellStyle name="Normal 3 3 2 4 4 2" xfId="4731"/>
    <cellStyle name="Normal 3 3 2 4 5" xfId="4732"/>
    <cellStyle name="Normal 3 3 2 5" xfId="4733"/>
    <cellStyle name="Normal 3 3 2 5 2" xfId="4734"/>
    <cellStyle name="Normal 3 3 2 6" xfId="4735"/>
    <cellStyle name="Normal 3 3 2 6 2" xfId="4736"/>
    <cellStyle name="Normal 3 3 2 7" xfId="4737"/>
    <cellStyle name="Normal 3 3 2 7 2" xfId="4738"/>
    <cellStyle name="Normal 3 3 2 8" xfId="4739"/>
    <cellStyle name="Normal 3 3 3" xfId="862"/>
    <cellStyle name="Normal 3 3 3 2" xfId="4740"/>
    <cellStyle name="Normal 3 3 3 2 2" xfId="4741"/>
    <cellStyle name="Normal 3 3 3 2 2 2" xfId="4742"/>
    <cellStyle name="Normal 3 3 3 2 2 2 2" xfId="4743"/>
    <cellStyle name="Normal 3 3 3 2 2 3" xfId="4744"/>
    <cellStyle name="Normal 3 3 3 2 2 3 2" xfId="4745"/>
    <cellStyle name="Normal 3 3 3 2 2 4" xfId="4746"/>
    <cellStyle name="Normal 3 3 3 2 2 4 2" xfId="4747"/>
    <cellStyle name="Normal 3 3 3 2 2 5" xfId="4748"/>
    <cellStyle name="Normal 3 3 3 2 3" xfId="4749"/>
    <cellStyle name="Normal 3 3 3 2 3 2" xfId="4750"/>
    <cellStyle name="Normal 3 3 3 2 4" xfId="4751"/>
    <cellStyle name="Normal 3 3 3 2 4 2" xfId="4752"/>
    <cellStyle name="Normal 3 3 3 2 5" xfId="4753"/>
    <cellStyle name="Normal 3 3 3 2 5 2" xfId="4754"/>
    <cellStyle name="Normal 3 3 3 2 6" xfId="4755"/>
    <cellStyle name="Normal 3 3 3 3" xfId="4756"/>
    <cellStyle name="Normal 3 3 3 3 2" xfId="4757"/>
    <cellStyle name="Normal 3 3 3 3 2 2" xfId="4758"/>
    <cellStyle name="Normal 3 3 3 3 3" xfId="4759"/>
    <cellStyle name="Normal 3 3 3 3 3 2" xfId="4760"/>
    <cellStyle name="Normal 3 3 3 3 4" xfId="4761"/>
    <cellStyle name="Normal 3 3 3 3 4 2" xfId="4762"/>
    <cellStyle name="Normal 3 3 3 3 5" xfId="4763"/>
    <cellStyle name="Normal 3 3 3 4" xfId="4764"/>
    <cellStyle name="Normal 3 3 3 4 2" xfId="4765"/>
    <cellStyle name="Normal 3 3 3 5" xfId="4766"/>
    <cellStyle name="Normal 3 3 3 5 2" xfId="4767"/>
    <cellStyle name="Normal 3 3 3 6" xfId="4768"/>
    <cellStyle name="Normal 3 3 3 6 2" xfId="4769"/>
    <cellStyle name="Normal 3 3 3 7" xfId="4770"/>
    <cellStyle name="Normal 3 3 4" xfId="863"/>
    <cellStyle name="Normal 3 3 4 2" xfId="4771"/>
    <cellStyle name="Normal 3 3 4 2 2" xfId="4772"/>
    <cellStyle name="Normal 3 3 4 2 2 2" xfId="4773"/>
    <cellStyle name="Normal 3 3 4 2 3" xfId="4774"/>
    <cellStyle name="Normal 3 3 4 2 3 2" xfId="4775"/>
    <cellStyle name="Normal 3 3 4 2 4" xfId="4776"/>
    <cellStyle name="Normal 3 3 4 2 4 2" xfId="4777"/>
    <cellStyle name="Normal 3 3 4 2 5" xfId="4778"/>
    <cellStyle name="Normal 3 3 4 3" xfId="4779"/>
    <cellStyle name="Normal 3 3 4 3 2" xfId="4780"/>
    <cellStyle name="Normal 3 3 4 4" xfId="4781"/>
    <cellStyle name="Normal 3 3 4 4 2" xfId="4782"/>
    <cellStyle name="Normal 3 3 4 5" xfId="4783"/>
    <cellStyle name="Normal 3 3 4 5 2" xfId="4784"/>
    <cellStyle name="Normal 3 3 4 6" xfId="4785"/>
    <cellStyle name="Normal 3 3 5" xfId="4786"/>
    <cellStyle name="Normal 3 3 5 2" xfId="4787"/>
    <cellStyle name="Normal 3 3 5 2 2" xfId="4788"/>
    <cellStyle name="Normal 3 3 5 2 2 2" xfId="4789"/>
    <cellStyle name="Normal 3 3 5 2 3" xfId="4790"/>
    <cellStyle name="Normal 3 3 5 2 3 2" xfId="4791"/>
    <cellStyle name="Normal 3 3 5 2 4" xfId="4792"/>
    <cellStyle name="Normal 3 3 5 2 4 2" xfId="4793"/>
    <cellStyle name="Normal 3 3 5 2 5" xfId="4794"/>
    <cellStyle name="Normal 3 3 5 3" xfId="4795"/>
    <cellStyle name="Normal 3 3 5 3 2" xfId="4796"/>
    <cellStyle name="Normal 3 3 5 4" xfId="4797"/>
    <cellStyle name="Normal 3 3 5 4 2" xfId="4798"/>
    <cellStyle name="Normal 3 3 5 5" xfId="4799"/>
    <cellStyle name="Normal 3 3 5 5 2" xfId="4800"/>
    <cellStyle name="Normal 3 3 5 6" xfId="4801"/>
    <cellStyle name="Normal 3 3 6" xfId="4802"/>
    <cellStyle name="Normal 3 3 6 2" xfId="4803"/>
    <cellStyle name="Normal 3 3 6 2 2" xfId="4804"/>
    <cellStyle name="Normal 3 3 6 3" xfId="4805"/>
    <cellStyle name="Normal 3 3 6 3 2" xfId="4806"/>
    <cellStyle name="Normal 3 3 6 4" xfId="4807"/>
    <cellStyle name="Normal 3 3 6 4 2" xfId="4808"/>
    <cellStyle name="Normal 3 3 6 5" xfId="4809"/>
    <cellStyle name="Normal 3 3 7" xfId="4810"/>
    <cellStyle name="Normal 3 3 7 2" xfId="4811"/>
    <cellStyle name="Normal 3 3 8" xfId="4812"/>
    <cellStyle name="Normal 3 3 8 2" xfId="4813"/>
    <cellStyle name="Normal 3 3 9" xfId="4814"/>
    <cellStyle name="Normal 3 3 9 2" xfId="4815"/>
    <cellStyle name="Normal 3 4" xfId="864"/>
    <cellStyle name="Normal 3 4 2" xfId="865"/>
    <cellStyle name="Normal 3 4 2 2" xfId="4816"/>
    <cellStyle name="Normal 3 4 2 2 2" xfId="4817"/>
    <cellStyle name="Normal 3 4 2 2 2 2" xfId="4818"/>
    <cellStyle name="Normal 3 4 2 2 2 2 2" xfId="4819"/>
    <cellStyle name="Normal 3 4 2 2 2 2 2 2" xfId="4820"/>
    <cellStyle name="Normal 3 4 2 2 2 2 3" xfId="4821"/>
    <cellStyle name="Normal 3 4 2 2 2 2 3 2" xfId="4822"/>
    <cellStyle name="Normal 3 4 2 2 2 2 4" xfId="4823"/>
    <cellStyle name="Normal 3 4 2 2 2 2 4 2" xfId="4824"/>
    <cellStyle name="Normal 3 4 2 2 2 2 5" xfId="4825"/>
    <cellStyle name="Normal 3 4 2 2 2 3" xfId="4826"/>
    <cellStyle name="Normal 3 4 2 2 2 3 2" xfId="4827"/>
    <cellStyle name="Normal 3 4 2 2 2 4" xfId="4828"/>
    <cellStyle name="Normal 3 4 2 2 2 4 2" xfId="4829"/>
    <cellStyle name="Normal 3 4 2 2 2 5" xfId="4830"/>
    <cellStyle name="Normal 3 4 2 2 2 5 2" xfId="4831"/>
    <cellStyle name="Normal 3 4 2 2 2 6" xfId="4832"/>
    <cellStyle name="Normal 3 4 2 2 3" xfId="4833"/>
    <cellStyle name="Normal 3 4 2 2 3 2" xfId="4834"/>
    <cellStyle name="Normal 3 4 2 2 3 2 2" xfId="4835"/>
    <cellStyle name="Normal 3 4 2 2 3 3" xfId="4836"/>
    <cellStyle name="Normal 3 4 2 2 3 3 2" xfId="4837"/>
    <cellStyle name="Normal 3 4 2 2 3 4" xfId="4838"/>
    <cellStyle name="Normal 3 4 2 2 3 4 2" xfId="4839"/>
    <cellStyle name="Normal 3 4 2 2 3 5" xfId="4840"/>
    <cellStyle name="Normal 3 4 2 2 4" xfId="4841"/>
    <cellStyle name="Normal 3 4 2 2 4 2" xfId="4842"/>
    <cellStyle name="Normal 3 4 2 2 5" xfId="4843"/>
    <cellStyle name="Normal 3 4 2 2 5 2" xfId="4844"/>
    <cellStyle name="Normal 3 4 2 2 6" xfId="4845"/>
    <cellStyle name="Normal 3 4 2 2 6 2" xfId="4846"/>
    <cellStyle name="Normal 3 4 2 2 7" xfId="4847"/>
    <cellStyle name="Normal 3 4 2 3" xfId="4848"/>
    <cellStyle name="Normal 3 4 2 3 2" xfId="4849"/>
    <cellStyle name="Normal 3 4 2 3 2 2" xfId="4850"/>
    <cellStyle name="Normal 3 4 2 3 2 2 2" xfId="4851"/>
    <cellStyle name="Normal 3 4 2 3 2 3" xfId="4852"/>
    <cellStyle name="Normal 3 4 2 3 2 3 2" xfId="4853"/>
    <cellStyle name="Normal 3 4 2 3 2 4" xfId="4854"/>
    <cellStyle name="Normal 3 4 2 3 2 4 2" xfId="4855"/>
    <cellStyle name="Normal 3 4 2 3 2 5" xfId="4856"/>
    <cellStyle name="Normal 3 4 2 3 3" xfId="4857"/>
    <cellStyle name="Normal 3 4 2 3 3 2" xfId="4858"/>
    <cellStyle name="Normal 3 4 2 3 4" xfId="4859"/>
    <cellStyle name="Normal 3 4 2 3 4 2" xfId="4860"/>
    <cellStyle name="Normal 3 4 2 3 5" xfId="4861"/>
    <cellStyle name="Normal 3 4 2 3 5 2" xfId="4862"/>
    <cellStyle name="Normal 3 4 2 3 6" xfId="4863"/>
    <cellStyle name="Normal 3 4 2 4" xfId="4864"/>
    <cellStyle name="Normal 3 4 2 4 2" xfId="4865"/>
    <cellStyle name="Normal 3 4 2 4 2 2" xfId="4866"/>
    <cellStyle name="Normal 3 4 2 4 3" xfId="4867"/>
    <cellStyle name="Normal 3 4 2 4 3 2" xfId="4868"/>
    <cellStyle name="Normal 3 4 2 4 4" xfId="4869"/>
    <cellStyle name="Normal 3 4 2 4 4 2" xfId="4870"/>
    <cellStyle name="Normal 3 4 2 4 5" xfId="4871"/>
    <cellStyle name="Normal 3 4 2 5" xfId="4872"/>
    <cellStyle name="Normal 3 4 2 5 2" xfId="4873"/>
    <cellStyle name="Normal 3 4 2 6" xfId="4874"/>
    <cellStyle name="Normal 3 4 2 6 2" xfId="4875"/>
    <cellStyle name="Normal 3 4 2 7" xfId="4876"/>
    <cellStyle name="Normal 3 4 2 7 2" xfId="4877"/>
    <cellStyle name="Normal 3 4 2 8" xfId="4878"/>
    <cellStyle name="Normal 3 4 3" xfId="866"/>
    <cellStyle name="Normal 3 4 3 2" xfId="4879"/>
    <cellStyle name="Normal 3 4 3 2 2" xfId="4880"/>
    <cellStyle name="Normal 3 4 3 2 2 2" xfId="4881"/>
    <cellStyle name="Normal 3 4 3 2 2 2 2" xfId="4882"/>
    <cellStyle name="Normal 3 4 3 2 2 3" xfId="4883"/>
    <cellStyle name="Normal 3 4 3 2 2 3 2" xfId="4884"/>
    <cellStyle name="Normal 3 4 3 2 2 4" xfId="4885"/>
    <cellStyle name="Normal 3 4 3 2 2 4 2" xfId="4886"/>
    <cellStyle name="Normal 3 4 3 2 2 5" xfId="4887"/>
    <cellStyle name="Normal 3 4 3 2 3" xfId="4888"/>
    <cellStyle name="Normal 3 4 3 2 3 2" xfId="4889"/>
    <cellStyle name="Normal 3 4 3 2 4" xfId="4890"/>
    <cellStyle name="Normal 3 4 3 2 4 2" xfId="4891"/>
    <cellStyle name="Normal 3 4 3 2 5" xfId="4892"/>
    <cellStyle name="Normal 3 4 3 2 5 2" xfId="4893"/>
    <cellStyle name="Normal 3 4 3 2 6" xfId="4894"/>
    <cellStyle name="Normal 3 4 3 3" xfId="4895"/>
    <cellStyle name="Normal 3 4 3 3 2" xfId="4896"/>
    <cellStyle name="Normal 3 4 3 3 2 2" xfId="4897"/>
    <cellStyle name="Normal 3 4 3 3 3" xfId="4898"/>
    <cellStyle name="Normal 3 4 3 3 3 2" xfId="4899"/>
    <cellStyle name="Normal 3 4 3 3 4" xfId="4900"/>
    <cellStyle name="Normal 3 4 3 3 4 2" xfId="4901"/>
    <cellStyle name="Normal 3 4 3 3 5" xfId="4902"/>
    <cellStyle name="Normal 3 4 3 4" xfId="4903"/>
    <cellStyle name="Normal 3 4 3 4 2" xfId="4904"/>
    <cellStyle name="Normal 3 4 3 5" xfId="4905"/>
    <cellStyle name="Normal 3 4 3 5 2" xfId="4906"/>
    <cellStyle name="Normal 3 4 3 6" xfId="4907"/>
    <cellStyle name="Normal 3 4 3 6 2" xfId="4908"/>
    <cellStyle name="Normal 3 4 3 7" xfId="4909"/>
    <cellStyle name="Normal 3 4 4" xfId="867"/>
    <cellStyle name="Normal 3 4 4 2" xfId="4910"/>
    <cellStyle name="Normal 3 4 4 2 2" xfId="4911"/>
    <cellStyle name="Normal 3 4 4 2 2 2" xfId="4912"/>
    <cellStyle name="Normal 3 4 4 2 3" xfId="4913"/>
    <cellStyle name="Normal 3 4 4 2 3 2" xfId="4914"/>
    <cellStyle name="Normal 3 4 4 2 4" xfId="4915"/>
    <cellStyle name="Normal 3 4 4 2 4 2" xfId="4916"/>
    <cellStyle name="Normal 3 4 4 2 5" xfId="4917"/>
    <cellStyle name="Normal 3 4 4 3" xfId="4918"/>
    <cellStyle name="Normal 3 4 4 3 2" xfId="4919"/>
    <cellStyle name="Normal 3 4 4 4" xfId="4920"/>
    <cellStyle name="Normal 3 4 4 4 2" xfId="4921"/>
    <cellStyle name="Normal 3 4 4 5" xfId="4922"/>
    <cellStyle name="Normal 3 4 4 5 2" xfId="4923"/>
    <cellStyle name="Normal 3 4 4 6" xfId="4924"/>
    <cellStyle name="Normal 3 4 5" xfId="4925"/>
    <cellStyle name="Normal 3 4 5 2" xfId="4926"/>
    <cellStyle name="Normal 3 4 5 2 2" xfId="4927"/>
    <cellStyle name="Normal 3 4 5 3" xfId="4928"/>
    <cellStyle name="Normal 3 4 5 3 2" xfId="4929"/>
    <cellStyle name="Normal 3 4 5 4" xfId="4930"/>
    <cellStyle name="Normal 3 4 5 4 2" xfId="4931"/>
    <cellStyle name="Normal 3 4 5 5" xfId="4932"/>
    <cellStyle name="Normal 3 4 6" xfId="4933"/>
    <cellStyle name="Normal 3 4 6 2" xfId="4934"/>
    <cellStyle name="Normal 3 4 7" xfId="4935"/>
    <cellStyle name="Normal 3 4 7 2" xfId="4936"/>
    <cellStyle name="Normal 3 4 8" xfId="4937"/>
    <cellStyle name="Normal 3 4 8 2" xfId="4938"/>
    <cellStyle name="Normal 3 4 9" xfId="4939"/>
    <cellStyle name="Normal 3 5" xfId="868"/>
    <cellStyle name="Normal 3 5 2" xfId="4940"/>
    <cellStyle name="Normal 3 5 2 2" xfId="4941"/>
    <cellStyle name="Normal 3 5 2 2 2" xfId="4942"/>
    <cellStyle name="Normal 3 5 2 2 2 2" xfId="4943"/>
    <cellStyle name="Normal 3 5 2 2 2 2 2" xfId="4944"/>
    <cellStyle name="Normal 3 5 2 2 2 2 2 2" xfId="4945"/>
    <cellStyle name="Normal 3 5 2 2 2 2 3" xfId="4946"/>
    <cellStyle name="Normal 3 5 2 2 2 2 3 2" xfId="4947"/>
    <cellStyle name="Normal 3 5 2 2 2 2 4" xfId="4948"/>
    <cellStyle name="Normal 3 5 2 2 2 2 4 2" xfId="4949"/>
    <cellStyle name="Normal 3 5 2 2 2 2 5" xfId="4950"/>
    <cellStyle name="Normal 3 5 2 2 2 3" xfId="4951"/>
    <cellStyle name="Normal 3 5 2 2 2 3 2" xfId="4952"/>
    <cellStyle name="Normal 3 5 2 2 2 4" xfId="4953"/>
    <cellStyle name="Normal 3 5 2 2 2 4 2" xfId="4954"/>
    <cellStyle name="Normal 3 5 2 2 2 5" xfId="4955"/>
    <cellStyle name="Normal 3 5 2 2 2 5 2" xfId="4956"/>
    <cellStyle name="Normal 3 5 2 2 2 6" xfId="4957"/>
    <cellStyle name="Normal 3 5 2 2 3" xfId="4958"/>
    <cellStyle name="Normal 3 5 2 2 3 2" xfId="4959"/>
    <cellStyle name="Normal 3 5 2 2 3 2 2" xfId="4960"/>
    <cellStyle name="Normal 3 5 2 2 3 3" xfId="4961"/>
    <cellStyle name="Normal 3 5 2 2 3 3 2" xfId="4962"/>
    <cellStyle name="Normal 3 5 2 2 3 4" xfId="4963"/>
    <cellStyle name="Normal 3 5 2 2 3 4 2" xfId="4964"/>
    <cellStyle name="Normal 3 5 2 2 3 5" xfId="4965"/>
    <cellStyle name="Normal 3 5 2 2 4" xfId="4966"/>
    <cellStyle name="Normal 3 5 2 2 4 2" xfId="4967"/>
    <cellStyle name="Normal 3 5 2 2 5" xfId="4968"/>
    <cellStyle name="Normal 3 5 2 2 5 2" xfId="4969"/>
    <cellStyle name="Normal 3 5 2 2 6" xfId="4970"/>
    <cellStyle name="Normal 3 5 2 2 6 2" xfId="4971"/>
    <cellStyle name="Normal 3 5 2 2 7" xfId="4972"/>
    <cellStyle name="Normal 3 5 2 3" xfId="4973"/>
    <cellStyle name="Normal 3 5 2 3 2" xfId="4974"/>
    <cellStyle name="Normal 3 5 2 3 2 2" xfId="4975"/>
    <cellStyle name="Normal 3 5 2 3 2 2 2" xfId="4976"/>
    <cellStyle name="Normal 3 5 2 3 2 3" xfId="4977"/>
    <cellStyle name="Normal 3 5 2 3 2 3 2" xfId="4978"/>
    <cellStyle name="Normal 3 5 2 3 2 4" xfId="4979"/>
    <cellStyle name="Normal 3 5 2 3 2 4 2" xfId="4980"/>
    <cellStyle name="Normal 3 5 2 3 2 5" xfId="4981"/>
    <cellStyle name="Normal 3 5 2 3 3" xfId="4982"/>
    <cellStyle name="Normal 3 5 2 3 3 2" xfId="4983"/>
    <cellStyle name="Normal 3 5 2 3 4" xfId="4984"/>
    <cellStyle name="Normal 3 5 2 3 4 2" xfId="4985"/>
    <cellStyle name="Normal 3 5 2 3 5" xfId="4986"/>
    <cellStyle name="Normal 3 5 2 3 5 2" xfId="4987"/>
    <cellStyle name="Normal 3 5 2 3 6" xfId="4988"/>
    <cellStyle name="Normal 3 5 2 4" xfId="4989"/>
    <cellStyle name="Normal 3 5 2 4 2" xfId="4990"/>
    <cellStyle name="Normal 3 5 2 4 2 2" xfId="4991"/>
    <cellStyle name="Normal 3 5 2 4 3" xfId="4992"/>
    <cellStyle name="Normal 3 5 2 4 3 2" xfId="4993"/>
    <cellStyle name="Normal 3 5 2 4 4" xfId="4994"/>
    <cellStyle name="Normal 3 5 2 4 4 2" xfId="4995"/>
    <cellStyle name="Normal 3 5 2 4 5" xfId="4996"/>
    <cellStyle name="Normal 3 5 2 5" xfId="4997"/>
    <cellStyle name="Normal 3 5 2 5 2" xfId="4998"/>
    <cellStyle name="Normal 3 5 2 6" xfId="4999"/>
    <cellStyle name="Normal 3 5 2 6 2" xfId="5000"/>
    <cellStyle name="Normal 3 5 2 7" xfId="5001"/>
    <cellStyle name="Normal 3 5 2 7 2" xfId="5002"/>
    <cellStyle name="Normal 3 5 2 8" xfId="5003"/>
    <cellStyle name="Normal 3 5 3" xfId="5004"/>
    <cellStyle name="Normal 3 5 3 2" xfId="5005"/>
    <cellStyle name="Normal 3 5 3 2 2" xfId="5006"/>
    <cellStyle name="Normal 3 5 3 2 2 2" xfId="5007"/>
    <cellStyle name="Normal 3 5 3 2 2 2 2" xfId="5008"/>
    <cellStyle name="Normal 3 5 3 2 2 3" xfId="5009"/>
    <cellStyle name="Normal 3 5 3 2 2 3 2" xfId="5010"/>
    <cellStyle name="Normal 3 5 3 2 2 4" xfId="5011"/>
    <cellStyle name="Normal 3 5 3 2 2 4 2" xfId="5012"/>
    <cellStyle name="Normal 3 5 3 2 2 5" xfId="5013"/>
    <cellStyle name="Normal 3 5 3 2 3" xfId="5014"/>
    <cellStyle name="Normal 3 5 3 2 3 2" xfId="5015"/>
    <cellStyle name="Normal 3 5 3 2 4" xfId="5016"/>
    <cellStyle name="Normal 3 5 3 2 4 2" xfId="5017"/>
    <cellStyle name="Normal 3 5 3 2 5" xfId="5018"/>
    <cellStyle name="Normal 3 5 3 2 5 2" xfId="5019"/>
    <cellStyle name="Normal 3 5 3 2 6" xfId="5020"/>
    <cellStyle name="Normal 3 5 3 3" xfId="5021"/>
    <cellStyle name="Normal 3 5 3 3 2" xfId="5022"/>
    <cellStyle name="Normal 3 5 3 3 2 2" xfId="5023"/>
    <cellStyle name="Normal 3 5 3 3 3" xfId="5024"/>
    <cellStyle name="Normal 3 5 3 3 3 2" xfId="5025"/>
    <cellStyle name="Normal 3 5 3 3 4" xfId="5026"/>
    <cellStyle name="Normal 3 5 3 3 4 2" xfId="5027"/>
    <cellStyle name="Normal 3 5 3 3 5" xfId="5028"/>
    <cellStyle name="Normal 3 5 3 4" xfId="5029"/>
    <cellStyle name="Normal 3 5 3 4 2" xfId="5030"/>
    <cellStyle name="Normal 3 5 3 5" xfId="5031"/>
    <cellStyle name="Normal 3 5 3 5 2" xfId="5032"/>
    <cellStyle name="Normal 3 5 3 6" xfId="5033"/>
    <cellStyle name="Normal 3 5 3 6 2" xfId="5034"/>
    <cellStyle name="Normal 3 5 3 7" xfId="5035"/>
    <cellStyle name="Normal 3 5 4" xfId="5036"/>
    <cellStyle name="Normal 3 5 4 2" xfId="5037"/>
    <cellStyle name="Normal 3 5 4 2 2" xfId="5038"/>
    <cellStyle name="Normal 3 5 4 2 2 2" xfId="5039"/>
    <cellStyle name="Normal 3 5 4 2 3" xfId="5040"/>
    <cellStyle name="Normal 3 5 4 2 3 2" xfId="5041"/>
    <cellStyle name="Normal 3 5 4 2 4" xfId="5042"/>
    <cellStyle name="Normal 3 5 4 2 4 2" xfId="5043"/>
    <cellStyle name="Normal 3 5 4 2 5" xfId="5044"/>
    <cellStyle name="Normal 3 5 4 3" xfId="5045"/>
    <cellStyle name="Normal 3 5 4 3 2" xfId="5046"/>
    <cellStyle name="Normal 3 5 4 4" xfId="5047"/>
    <cellStyle name="Normal 3 5 4 4 2" xfId="5048"/>
    <cellStyle name="Normal 3 5 4 5" xfId="5049"/>
    <cellStyle name="Normal 3 5 4 5 2" xfId="5050"/>
    <cellStyle name="Normal 3 5 4 6" xfId="5051"/>
    <cellStyle name="Normal 3 5 5" xfId="5052"/>
    <cellStyle name="Normal 3 5 5 2" xfId="5053"/>
    <cellStyle name="Normal 3 5 5 2 2" xfId="5054"/>
    <cellStyle name="Normal 3 5 5 3" xfId="5055"/>
    <cellStyle name="Normal 3 5 5 3 2" xfId="5056"/>
    <cellStyle name="Normal 3 5 5 4" xfId="5057"/>
    <cellStyle name="Normal 3 5 5 4 2" xfId="5058"/>
    <cellStyle name="Normal 3 5 5 5" xfId="5059"/>
    <cellStyle name="Normal 3 5 6" xfId="5060"/>
    <cellStyle name="Normal 3 5 6 2" xfId="5061"/>
    <cellStyle name="Normal 3 5 7" xfId="5062"/>
    <cellStyle name="Normal 3 5 7 2" xfId="5063"/>
    <cellStyle name="Normal 3 5 8" xfId="5064"/>
    <cellStyle name="Normal 3 5 8 2" xfId="5065"/>
    <cellStyle name="Normal 3 5 9" xfId="5066"/>
    <cellStyle name="Normal 3 6" xfId="869"/>
    <cellStyle name="Normal 3 6 2" xfId="5067"/>
    <cellStyle name="Normal 3 6 2 2" xfId="5068"/>
    <cellStyle name="Normal 3 6 2 2 2" xfId="5069"/>
    <cellStyle name="Normal 3 6 2 2 2 2" xfId="5070"/>
    <cellStyle name="Normal 3 6 2 2 2 2 2" xfId="5071"/>
    <cellStyle name="Normal 3 6 2 2 2 2 2 2" xfId="5072"/>
    <cellStyle name="Normal 3 6 2 2 2 2 3" xfId="5073"/>
    <cellStyle name="Normal 3 6 2 2 2 2 3 2" xfId="5074"/>
    <cellStyle name="Normal 3 6 2 2 2 2 4" xfId="5075"/>
    <cellStyle name="Normal 3 6 2 2 2 2 4 2" xfId="5076"/>
    <cellStyle name="Normal 3 6 2 2 2 2 5" xfId="5077"/>
    <cellStyle name="Normal 3 6 2 2 2 3" xfId="5078"/>
    <cellStyle name="Normal 3 6 2 2 2 3 2" xfId="5079"/>
    <cellStyle name="Normal 3 6 2 2 2 4" xfId="5080"/>
    <cellStyle name="Normal 3 6 2 2 2 4 2" xfId="5081"/>
    <cellStyle name="Normal 3 6 2 2 2 5" xfId="5082"/>
    <cellStyle name="Normal 3 6 2 2 2 5 2" xfId="5083"/>
    <cellStyle name="Normal 3 6 2 2 2 6" xfId="5084"/>
    <cellStyle name="Normal 3 6 2 2 3" xfId="5085"/>
    <cellStyle name="Normal 3 6 2 2 3 2" xfId="5086"/>
    <cellStyle name="Normal 3 6 2 2 3 2 2" xfId="5087"/>
    <cellStyle name="Normal 3 6 2 2 3 3" xfId="5088"/>
    <cellStyle name="Normal 3 6 2 2 3 3 2" xfId="5089"/>
    <cellStyle name="Normal 3 6 2 2 3 4" xfId="5090"/>
    <cellStyle name="Normal 3 6 2 2 3 4 2" xfId="5091"/>
    <cellStyle name="Normal 3 6 2 2 3 5" xfId="5092"/>
    <cellStyle name="Normal 3 6 2 2 4" xfId="5093"/>
    <cellStyle name="Normal 3 6 2 2 4 2" xfId="5094"/>
    <cellStyle name="Normal 3 6 2 2 5" xfId="5095"/>
    <cellStyle name="Normal 3 6 2 2 5 2" xfId="5096"/>
    <cellStyle name="Normal 3 6 2 2 6" xfId="5097"/>
    <cellStyle name="Normal 3 6 2 2 6 2" xfId="5098"/>
    <cellStyle name="Normal 3 6 2 2 7" xfId="5099"/>
    <cellStyle name="Normal 3 6 2 3" xfId="5100"/>
    <cellStyle name="Normal 3 6 2 3 2" xfId="5101"/>
    <cellStyle name="Normal 3 6 2 3 2 2" xfId="5102"/>
    <cellStyle name="Normal 3 6 2 3 2 2 2" xfId="5103"/>
    <cellStyle name="Normal 3 6 2 3 2 3" xfId="5104"/>
    <cellStyle name="Normal 3 6 2 3 2 3 2" xfId="5105"/>
    <cellStyle name="Normal 3 6 2 3 2 4" xfId="5106"/>
    <cellStyle name="Normal 3 6 2 3 2 4 2" xfId="5107"/>
    <cellStyle name="Normal 3 6 2 3 2 5" xfId="5108"/>
    <cellStyle name="Normal 3 6 2 3 3" xfId="5109"/>
    <cellStyle name="Normal 3 6 2 3 3 2" xfId="5110"/>
    <cellStyle name="Normal 3 6 2 3 4" xfId="5111"/>
    <cellStyle name="Normal 3 6 2 3 4 2" xfId="5112"/>
    <cellStyle name="Normal 3 6 2 3 5" xfId="5113"/>
    <cellStyle name="Normal 3 6 2 3 5 2" xfId="5114"/>
    <cellStyle name="Normal 3 6 2 3 6" xfId="5115"/>
    <cellStyle name="Normal 3 6 2 4" xfId="5116"/>
    <cellStyle name="Normal 3 6 2 4 2" xfId="5117"/>
    <cellStyle name="Normal 3 6 2 4 2 2" xfId="5118"/>
    <cellStyle name="Normal 3 6 2 4 3" xfId="5119"/>
    <cellStyle name="Normal 3 6 2 4 3 2" xfId="5120"/>
    <cellStyle name="Normal 3 6 2 4 4" xfId="5121"/>
    <cellStyle name="Normal 3 6 2 4 4 2" xfId="5122"/>
    <cellStyle name="Normal 3 6 2 4 5" xfId="5123"/>
    <cellStyle name="Normal 3 6 2 5" xfId="5124"/>
    <cellStyle name="Normal 3 6 2 5 2" xfId="5125"/>
    <cellStyle name="Normal 3 6 2 6" xfId="5126"/>
    <cellStyle name="Normal 3 6 2 6 2" xfId="5127"/>
    <cellStyle name="Normal 3 6 2 7" xfId="5128"/>
    <cellStyle name="Normal 3 6 2 7 2" xfId="5129"/>
    <cellStyle name="Normal 3 6 2 8" xfId="5130"/>
    <cellStyle name="Normal 3 6 3" xfId="5131"/>
    <cellStyle name="Normal 3 6 3 2" xfId="5132"/>
    <cellStyle name="Normal 3 6 3 2 2" xfId="5133"/>
    <cellStyle name="Normal 3 6 3 2 2 2" xfId="5134"/>
    <cellStyle name="Normal 3 6 3 2 2 2 2" xfId="5135"/>
    <cellStyle name="Normal 3 6 3 2 2 3" xfId="5136"/>
    <cellStyle name="Normal 3 6 3 2 2 3 2" xfId="5137"/>
    <cellStyle name="Normal 3 6 3 2 2 4" xfId="5138"/>
    <cellStyle name="Normal 3 6 3 2 2 4 2" xfId="5139"/>
    <cellStyle name="Normal 3 6 3 2 2 5" xfId="5140"/>
    <cellStyle name="Normal 3 6 3 2 3" xfId="5141"/>
    <cellStyle name="Normal 3 6 3 2 3 2" xfId="5142"/>
    <cellStyle name="Normal 3 6 3 2 4" xfId="5143"/>
    <cellStyle name="Normal 3 6 3 2 4 2" xfId="5144"/>
    <cellStyle name="Normal 3 6 3 2 5" xfId="5145"/>
    <cellStyle name="Normal 3 6 3 2 5 2" xfId="5146"/>
    <cellStyle name="Normal 3 6 3 2 6" xfId="5147"/>
    <cellStyle name="Normal 3 6 3 3" xfId="5148"/>
    <cellStyle name="Normal 3 6 3 3 2" xfId="5149"/>
    <cellStyle name="Normal 3 6 3 3 2 2" xfId="5150"/>
    <cellStyle name="Normal 3 6 3 3 3" xfId="5151"/>
    <cellStyle name="Normal 3 6 3 3 3 2" xfId="5152"/>
    <cellStyle name="Normal 3 6 3 3 4" xfId="5153"/>
    <cellStyle name="Normal 3 6 3 3 4 2" xfId="5154"/>
    <cellStyle name="Normal 3 6 3 3 5" xfId="5155"/>
    <cellStyle name="Normal 3 6 3 4" xfId="5156"/>
    <cellStyle name="Normal 3 6 3 4 2" xfId="5157"/>
    <cellStyle name="Normal 3 6 3 5" xfId="5158"/>
    <cellStyle name="Normal 3 6 3 5 2" xfId="5159"/>
    <cellStyle name="Normal 3 6 3 6" xfId="5160"/>
    <cellStyle name="Normal 3 6 3 6 2" xfId="5161"/>
    <cellStyle name="Normal 3 6 3 7" xfId="5162"/>
    <cellStyle name="Normal 3 6 4" xfId="5163"/>
    <cellStyle name="Normal 3 6 4 2" xfId="5164"/>
    <cellStyle name="Normal 3 6 4 2 2" xfId="5165"/>
    <cellStyle name="Normal 3 6 4 2 2 2" xfId="5166"/>
    <cellStyle name="Normal 3 6 4 2 3" xfId="5167"/>
    <cellStyle name="Normal 3 6 4 2 3 2" xfId="5168"/>
    <cellStyle name="Normal 3 6 4 2 4" xfId="5169"/>
    <cellStyle name="Normal 3 6 4 2 4 2" xfId="5170"/>
    <cellStyle name="Normal 3 6 4 2 5" xfId="5171"/>
    <cellStyle name="Normal 3 6 4 3" xfId="5172"/>
    <cellStyle name="Normal 3 6 4 3 2" xfId="5173"/>
    <cellStyle name="Normal 3 6 4 4" xfId="5174"/>
    <cellStyle name="Normal 3 6 4 4 2" xfId="5175"/>
    <cellStyle name="Normal 3 6 4 5" xfId="5176"/>
    <cellStyle name="Normal 3 6 4 5 2" xfId="5177"/>
    <cellStyle name="Normal 3 6 4 6" xfId="5178"/>
    <cellStyle name="Normal 3 6 5" xfId="5179"/>
    <cellStyle name="Normal 3 6 5 2" xfId="5180"/>
    <cellStyle name="Normal 3 6 5 2 2" xfId="5181"/>
    <cellStyle name="Normal 3 6 5 3" xfId="5182"/>
    <cellStyle name="Normal 3 6 5 3 2" xfId="5183"/>
    <cellStyle name="Normal 3 6 5 4" xfId="5184"/>
    <cellStyle name="Normal 3 6 5 4 2" xfId="5185"/>
    <cellStyle name="Normal 3 6 5 5" xfId="5186"/>
    <cellStyle name="Normal 3 6 6" xfId="5187"/>
    <cellStyle name="Normal 3 6 6 2" xfId="5188"/>
    <cellStyle name="Normal 3 6 7" xfId="5189"/>
    <cellStyle name="Normal 3 6 7 2" xfId="5190"/>
    <cellStyle name="Normal 3 6 8" xfId="5191"/>
    <cellStyle name="Normal 3 6 8 2" xfId="5192"/>
    <cellStyle name="Normal 3 6 9" xfId="5193"/>
    <cellStyle name="Normal 3 7" xfId="870"/>
    <cellStyle name="Normal 3 7 2" xfId="5194"/>
    <cellStyle name="Normal 3 7 2 2" xfId="5195"/>
    <cellStyle name="Normal 3 7 2 2 2" xfId="5196"/>
    <cellStyle name="Normal 3 7 2 2 2 2" xfId="5197"/>
    <cellStyle name="Normal 3 7 2 2 2 2 2" xfId="5198"/>
    <cellStyle name="Normal 3 7 2 2 2 3" xfId="5199"/>
    <cellStyle name="Normal 3 7 2 2 2 3 2" xfId="5200"/>
    <cellStyle name="Normal 3 7 2 2 2 4" xfId="5201"/>
    <cellStyle name="Normal 3 7 2 2 2 4 2" xfId="5202"/>
    <cellStyle name="Normal 3 7 2 2 2 5" xfId="5203"/>
    <cellStyle name="Normal 3 7 2 2 3" xfId="5204"/>
    <cellStyle name="Normal 3 7 2 2 3 2" xfId="5205"/>
    <cellStyle name="Normal 3 7 2 2 4" xfId="5206"/>
    <cellStyle name="Normal 3 7 2 2 4 2" xfId="5207"/>
    <cellStyle name="Normal 3 7 2 2 5" xfId="5208"/>
    <cellStyle name="Normal 3 7 2 2 5 2" xfId="5209"/>
    <cellStyle name="Normal 3 7 2 2 6" xfId="5210"/>
    <cellStyle name="Normal 3 7 2 3" xfId="5211"/>
    <cellStyle name="Normal 3 7 2 3 2" xfId="5212"/>
    <cellStyle name="Normal 3 7 2 3 2 2" xfId="5213"/>
    <cellStyle name="Normal 3 7 2 3 3" xfId="5214"/>
    <cellStyle name="Normal 3 7 2 3 3 2" xfId="5215"/>
    <cellStyle name="Normal 3 7 2 3 4" xfId="5216"/>
    <cellStyle name="Normal 3 7 2 3 4 2" xfId="5217"/>
    <cellStyle name="Normal 3 7 2 3 5" xfId="5218"/>
    <cellStyle name="Normal 3 7 2 4" xfId="5219"/>
    <cellStyle name="Normal 3 7 2 4 2" xfId="5220"/>
    <cellStyle name="Normal 3 7 2 5" xfId="5221"/>
    <cellStyle name="Normal 3 7 2 5 2" xfId="5222"/>
    <cellStyle name="Normal 3 7 2 6" xfId="5223"/>
    <cellStyle name="Normal 3 7 2 6 2" xfId="5224"/>
    <cellStyle name="Normal 3 7 2 7" xfId="5225"/>
    <cellStyle name="Normal 3 7 3" xfId="5226"/>
    <cellStyle name="Normal 3 7 3 2" xfId="5227"/>
    <cellStyle name="Normal 3 7 3 2 2" xfId="5228"/>
    <cellStyle name="Normal 3 7 3 2 2 2" xfId="5229"/>
    <cellStyle name="Normal 3 7 3 2 3" xfId="5230"/>
    <cellStyle name="Normal 3 7 3 2 3 2" xfId="5231"/>
    <cellStyle name="Normal 3 7 3 2 4" xfId="5232"/>
    <cellStyle name="Normal 3 7 3 2 4 2" xfId="5233"/>
    <cellStyle name="Normal 3 7 3 2 5" xfId="5234"/>
    <cellStyle name="Normal 3 7 3 3" xfId="5235"/>
    <cellStyle name="Normal 3 7 3 3 2" xfId="5236"/>
    <cellStyle name="Normal 3 7 3 4" xfId="5237"/>
    <cellStyle name="Normal 3 7 3 4 2" xfId="5238"/>
    <cellStyle name="Normal 3 7 3 5" xfId="5239"/>
    <cellStyle name="Normal 3 7 3 5 2" xfId="5240"/>
    <cellStyle name="Normal 3 7 3 6" xfId="5241"/>
    <cellStyle name="Normal 3 7 4" xfId="5242"/>
    <cellStyle name="Normal 3 7 4 2" xfId="5243"/>
    <cellStyle name="Normal 3 7 4 2 2" xfId="5244"/>
    <cellStyle name="Normal 3 7 4 3" xfId="5245"/>
    <cellStyle name="Normal 3 7 4 3 2" xfId="5246"/>
    <cellStyle name="Normal 3 7 4 4" xfId="5247"/>
    <cellStyle name="Normal 3 7 4 4 2" xfId="5248"/>
    <cellStyle name="Normal 3 7 4 5" xfId="5249"/>
    <cellStyle name="Normal 3 7 5" xfId="5250"/>
    <cellStyle name="Normal 3 7 5 2" xfId="5251"/>
    <cellStyle name="Normal 3 7 6" xfId="5252"/>
    <cellStyle name="Normal 3 7 6 2" xfId="5253"/>
    <cellStyle name="Normal 3 7 7" xfId="5254"/>
    <cellStyle name="Normal 3 7 7 2" xfId="5255"/>
    <cellStyle name="Normal 3 7 8" xfId="5256"/>
    <cellStyle name="Normal 3 8" xfId="5257"/>
    <cellStyle name="Normal 3 8 2" xfId="5258"/>
    <cellStyle name="Normal 3 8 2 2" xfId="5259"/>
    <cellStyle name="Normal 3 8 2 2 2" xfId="5260"/>
    <cellStyle name="Normal 3 8 2 2 2 2" xfId="5261"/>
    <cellStyle name="Normal 3 8 2 2 2 2 2" xfId="5262"/>
    <cellStyle name="Normal 3 8 2 2 2 3" xfId="5263"/>
    <cellStyle name="Normal 3 8 2 2 2 3 2" xfId="5264"/>
    <cellStyle name="Normal 3 8 2 2 2 4" xfId="5265"/>
    <cellStyle name="Normal 3 8 2 2 2 4 2" xfId="5266"/>
    <cellStyle name="Normal 3 8 2 2 2 5" xfId="5267"/>
    <cellStyle name="Normal 3 8 2 2 3" xfId="5268"/>
    <cellStyle name="Normal 3 8 2 2 3 2" xfId="5269"/>
    <cellStyle name="Normal 3 8 2 2 4" xfId="5270"/>
    <cellStyle name="Normal 3 8 2 2 4 2" xfId="5271"/>
    <cellStyle name="Normal 3 8 2 2 5" xfId="5272"/>
    <cellStyle name="Normal 3 8 2 2 5 2" xfId="5273"/>
    <cellStyle name="Normal 3 8 2 2 6" xfId="5274"/>
    <cellStyle name="Normal 3 8 2 3" xfId="5275"/>
    <cellStyle name="Normal 3 8 2 3 2" xfId="5276"/>
    <cellStyle name="Normal 3 8 2 3 2 2" xfId="5277"/>
    <cellStyle name="Normal 3 8 2 3 3" xfId="5278"/>
    <cellStyle name="Normal 3 8 2 3 3 2" xfId="5279"/>
    <cellStyle name="Normal 3 8 2 3 4" xfId="5280"/>
    <cellStyle name="Normal 3 8 2 3 4 2" xfId="5281"/>
    <cellStyle name="Normal 3 8 2 3 5" xfId="5282"/>
    <cellStyle name="Normal 3 8 2 4" xfId="5283"/>
    <cellStyle name="Normal 3 8 2 4 2" xfId="5284"/>
    <cellStyle name="Normal 3 8 2 5" xfId="5285"/>
    <cellStyle name="Normal 3 8 2 5 2" xfId="5286"/>
    <cellStyle name="Normal 3 8 2 6" xfId="5287"/>
    <cellStyle name="Normal 3 8 2 6 2" xfId="5288"/>
    <cellStyle name="Normal 3 8 2 7" xfId="5289"/>
    <cellStyle name="Normal 3 8 3" xfId="5290"/>
    <cellStyle name="Normal 3 8 3 2" xfId="5291"/>
    <cellStyle name="Normal 3 8 3 2 2" xfId="5292"/>
    <cellStyle name="Normal 3 8 3 2 2 2" xfId="5293"/>
    <cellStyle name="Normal 3 8 3 2 3" xfId="5294"/>
    <cellStyle name="Normal 3 8 3 2 3 2" xfId="5295"/>
    <cellStyle name="Normal 3 8 3 2 4" xfId="5296"/>
    <cellStyle name="Normal 3 8 3 2 4 2" xfId="5297"/>
    <cellStyle name="Normal 3 8 3 2 5" xfId="5298"/>
    <cellStyle name="Normal 3 8 3 3" xfId="5299"/>
    <cellStyle name="Normal 3 8 3 3 2" xfId="5300"/>
    <cellStyle name="Normal 3 8 3 4" xfId="5301"/>
    <cellStyle name="Normal 3 8 3 4 2" xfId="5302"/>
    <cellStyle name="Normal 3 8 3 5" xfId="5303"/>
    <cellStyle name="Normal 3 8 3 5 2" xfId="5304"/>
    <cellStyle name="Normal 3 8 3 6" xfId="5305"/>
    <cellStyle name="Normal 3 8 4" xfId="5306"/>
    <cellStyle name="Normal 3 8 4 2" xfId="5307"/>
    <cellStyle name="Normal 3 8 4 2 2" xfId="5308"/>
    <cellStyle name="Normal 3 8 4 3" xfId="5309"/>
    <cellStyle name="Normal 3 8 4 3 2" xfId="5310"/>
    <cellStyle name="Normal 3 8 4 4" xfId="5311"/>
    <cellStyle name="Normal 3 8 4 4 2" xfId="5312"/>
    <cellStyle name="Normal 3 8 4 5" xfId="5313"/>
    <cellStyle name="Normal 3 8 5" xfId="5314"/>
    <cellStyle name="Normal 3 8 5 2" xfId="5315"/>
    <cellStyle name="Normal 3 8 6" xfId="5316"/>
    <cellStyle name="Normal 3 8 6 2" xfId="5317"/>
    <cellStyle name="Normal 3 8 7" xfId="5318"/>
    <cellStyle name="Normal 3 8 7 2" xfId="5319"/>
    <cellStyle name="Normal 3 8 8" xfId="5320"/>
    <cellStyle name="Normal 3 9" xfId="5321"/>
    <cellStyle name="Normal 3 9 2" xfId="5322"/>
    <cellStyle name="Normal 3 9 2 2" xfId="5323"/>
    <cellStyle name="Normal 3 9 2 2 2" xfId="5324"/>
    <cellStyle name="Normal 3 9 2 2 2 2" xfId="5325"/>
    <cellStyle name="Normal 3 9 2 2 2 2 2" xfId="5326"/>
    <cellStyle name="Normal 3 9 2 2 2 3" xfId="5327"/>
    <cellStyle name="Normal 3 9 2 2 2 3 2" xfId="5328"/>
    <cellStyle name="Normal 3 9 2 2 2 4" xfId="5329"/>
    <cellStyle name="Normal 3 9 2 2 2 4 2" xfId="5330"/>
    <cellStyle name="Normal 3 9 2 2 2 5" xfId="5331"/>
    <cellStyle name="Normal 3 9 2 2 3" xfId="5332"/>
    <cellStyle name="Normal 3 9 2 2 3 2" xfId="5333"/>
    <cellStyle name="Normal 3 9 2 2 4" xfId="5334"/>
    <cellStyle name="Normal 3 9 2 2 4 2" xfId="5335"/>
    <cellStyle name="Normal 3 9 2 2 5" xfId="5336"/>
    <cellStyle name="Normal 3 9 2 2 5 2" xfId="5337"/>
    <cellStyle name="Normal 3 9 2 2 6" xfId="5338"/>
    <cellStyle name="Normal 3 9 2 3" xfId="5339"/>
    <cellStyle name="Normal 3 9 2 3 2" xfId="5340"/>
    <cellStyle name="Normal 3 9 2 3 2 2" xfId="5341"/>
    <cellStyle name="Normal 3 9 2 3 3" xfId="5342"/>
    <cellStyle name="Normal 3 9 2 3 3 2" xfId="5343"/>
    <cellStyle name="Normal 3 9 2 3 4" xfId="5344"/>
    <cellStyle name="Normal 3 9 2 3 4 2" xfId="5345"/>
    <cellStyle name="Normal 3 9 2 3 5" xfId="5346"/>
    <cellStyle name="Normal 3 9 2 4" xfId="5347"/>
    <cellStyle name="Normal 3 9 2 4 2" xfId="5348"/>
    <cellStyle name="Normal 3 9 2 5" xfId="5349"/>
    <cellStyle name="Normal 3 9 2 5 2" xfId="5350"/>
    <cellStyle name="Normal 3 9 2 6" xfId="5351"/>
    <cellStyle name="Normal 3 9 2 6 2" xfId="5352"/>
    <cellStyle name="Normal 3 9 2 7" xfId="5353"/>
    <cellStyle name="Normal 3 9 3" xfId="5354"/>
    <cellStyle name="Normal 3 9 3 2" xfId="5355"/>
    <cellStyle name="Normal 3 9 3 2 2" xfId="5356"/>
    <cellStyle name="Normal 3 9 3 2 2 2" xfId="5357"/>
    <cellStyle name="Normal 3 9 3 2 3" xfId="5358"/>
    <cellStyle name="Normal 3 9 3 2 3 2" xfId="5359"/>
    <cellStyle name="Normal 3 9 3 2 4" xfId="5360"/>
    <cellStyle name="Normal 3 9 3 2 4 2" xfId="5361"/>
    <cellStyle name="Normal 3 9 3 2 5" xfId="5362"/>
    <cellStyle name="Normal 3 9 3 3" xfId="5363"/>
    <cellStyle name="Normal 3 9 3 3 2" xfId="5364"/>
    <cellStyle name="Normal 3 9 3 4" xfId="5365"/>
    <cellStyle name="Normal 3 9 3 4 2" xfId="5366"/>
    <cellStyle name="Normal 3 9 3 5" xfId="5367"/>
    <cellStyle name="Normal 3 9 3 5 2" xfId="5368"/>
    <cellStyle name="Normal 3 9 3 6" xfId="5369"/>
    <cellStyle name="Normal 3 9 4" xfId="5370"/>
    <cellStyle name="Normal 3 9 4 2" xfId="5371"/>
    <cellStyle name="Normal 3 9 4 2 2" xfId="5372"/>
    <cellStyle name="Normal 3 9 4 3" xfId="5373"/>
    <cellStyle name="Normal 3 9 4 3 2" xfId="5374"/>
    <cellStyle name="Normal 3 9 4 4" xfId="5375"/>
    <cellStyle name="Normal 3 9 4 4 2" xfId="5376"/>
    <cellStyle name="Normal 3 9 4 5" xfId="5377"/>
    <cellStyle name="Normal 3 9 5" xfId="5378"/>
    <cellStyle name="Normal 3 9 5 2" xfId="5379"/>
    <cellStyle name="Normal 3 9 6" xfId="5380"/>
    <cellStyle name="Normal 3 9 6 2" xfId="5381"/>
    <cellStyle name="Normal 3 9 7" xfId="5382"/>
    <cellStyle name="Normal 3 9 7 2" xfId="5383"/>
    <cellStyle name="Normal 3 9 8" xfId="5384"/>
    <cellStyle name="Normal 30" xfId="871"/>
    <cellStyle name="Normal 30 2" xfId="872"/>
    <cellStyle name="Normal 31" xfId="873"/>
    <cellStyle name="Normal 31 2" xfId="874"/>
    <cellStyle name="Normal 32" xfId="875"/>
    <cellStyle name="Normal 32 2" xfId="876"/>
    <cellStyle name="Normal 33" xfId="877"/>
    <cellStyle name="Normal 33 2" xfId="878"/>
    <cellStyle name="Normal 34" xfId="879"/>
    <cellStyle name="Normal 34 2" xfId="880"/>
    <cellStyle name="Normal 35" xfId="881"/>
    <cellStyle name="Normal 35 2" xfId="882"/>
    <cellStyle name="Normal 36" xfId="883"/>
    <cellStyle name="Normal 36 2" xfId="884"/>
    <cellStyle name="Normal 37" xfId="885"/>
    <cellStyle name="Normal 37 2" xfId="886"/>
    <cellStyle name="Normal 38" xfId="887"/>
    <cellStyle name="Normal 38 2" xfId="888"/>
    <cellStyle name="Normal 39" xfId="889"/>
    <cellStyle name="Normal 39 2" xfId="890"/>
    <cellStyle name="Normal 4" xfId="891"/>
    <cellStyle name="Normal 4 10" xfId="5385"/>
    <cellStyle name="Normal 4 10 2" xfId="5386"/>
    <cellStyle name="Normal 4 10 2 2" xfId="5387"/>
    <cellStyle name="Normal 4 10 2 2 2" xfId="5388"/>
    <cellStyle name="Normal 4 10 2 2 2 2" xfId="5389"/>
    <cellStyle name="Normal 4 10 2 2 2 2 2" xfId="5390"/>
    <cellStyle name="Normal 4 10 2 2 2 3" xfId="5391"/>
    <cellStyle name="Normal 4 10 2 2 2 3 2" xfId="5392"/>
    <cellStyle name="Normal 4 10 2 2 2 4" xfId="5393"/>
    <cellStyle name="Normal 4 10 2 2 2 4 2" xfId="5394"/>
    <cellStyle name="Normal 4 10 2 2 2 5" xfId="5395"/>
    <cellStyle name="Normal 4 10 2 2 3" xfId="5396"/>
    <cellStyle name="Normal 4 10 2 2 3 2" xfId="5397"/>
    <cellStyle name="Normal 4 10 2 2 4" xfId="5398"/>
    <cellStyle name="Normal 4 10 2 2 4 2" xfId="5399"/>
    <cellStyle name="Normal 4 10 2 2 5" xfId="5400"/>
    <cellStyle name="Normal 4 10 2 2 5 2" xfId="5401"/>
    <cellStyle name="Normal 4 10 2 2 6" xfId="5402"/>
    <cellStyle name="Normal 4 10 2 3" xfId="5403"/>
    <cellStyle name="Normal 4 10 2 3 2" xfId="5404"/>
    <cellStyle name="Normal 4 10 2 3 2 2" xfId="5405"/>
    <cellStyle name="Normal 4 10 2 3 3" xfId="5406"/>
    <cellStyle name="Normal 4 10 2 3 3 2" xfId="5407"/>
    <cellStyle name="Normal 4 10 2 3 4" xfId="5408"/>
    <cellStyle name="Normal 4 10 2 3 4 2" xfId="5409"/>
    <cellStyle name="Normal 4 10 2 3 5" xfId="5410"/>
    <cellStyle name="Normal 4 10 2 4" xfId="5411"/>
    <cellStyle name="Normal 4 10 2 4 2" xfId="5412"/>
    <cellStyle name="Normal 4 10 2 5" xfId="5413"/>
    <cellStyle name="Normal 4 10 2 5 2" xfId="5414"/>
    <cellStyle name="Normal 4 10 2 6" xfId="5415"/>
    <cellStyle name="Normal 4 10 2 6 2" xfId="5416"/>
    <cellStyle name="Normal 4 10 2 7" xfId="5417"/>
    <cellStyle name="Normal 4 10 3" xfId="5418"/>
    <cellStyle name="Normal 4 10 3 2" xfId="5419"/>
    <cellStyle name="Normal 4 10 3 2 2" xfId="5420"/>
    <cellStyle name="Normal 4 10 3 2 2 2" xfId="5421"/>
    <cellStyle name="Normal 4 10 3 2 3" xfId="5422"/>
    <cellStyle name="Normal 4 10 3 2 3 2" xfId="5423"/>
    <cellStyle name="Normal 4 10 3 2 4" xfId="5424"/>
    <cellStyle name="Normal 4 10 3 2 4 2" xfId="5425"/>
    <cellStyle name="Normal 4 10 3 2 5" xfId="5426"/>
    <cellStyle name="Normal 4 10 3 3" xfId="5427"/>
    <cellStyle name="Normal 4 10 3 3 2" xfId="5428"/>
    <cellStyle name="Normal 4 10 3 4" xfId="5429"/>
    <cellStyle name="Normal 4 10 3 4 2" xfId="5430"/>
    <cellStyle name="Normal 4 10 3 5" xfId="5431"/>
    <cellStyle name="Normal 4 10 3 5 2" xfId="5432"/>
    <cellStyle name="Normal 4 10 3 6" xfId="5433"/>
    <cellStyle name="Normal 4 10 4" xfId="5434"/>
    <cellStyle name="Normal 4 10 4 2" xfId="5435"/>
    <cellStyle name="Normal 4 10 4 2 2" xfId="5436"/>
    <cellStyle name="Normal 4 10 4 3" xfId="5437"/>
    <cellStyle name="Normal 4 10 4 3 2" xfId="5438"/>
    <cellStyle name="Normal 4 10 4 4" xfId="5439"/>
    <cellStyle name="Normal 4 10 4 4 2" xfId="5440"/>
    <cellStyle name="Normal 4 10 4 5" xfId="5441"/>
    <cellStyle name="Normal 4 10 5" xfId="5442"/>
    <cellStyle name="Normal 4 10 5 2" xfId="5443"/>
    <cellStyle name="Normal 4 10 6" xfId="5444"/>
    <cellStyle name="Normal 4 10 6 2" xfId="5445"/>
    <cellStyle name="Normal 4 10 7" xfId="5446"/>
    <cellStyle name="Normal 4 10 7 2" xfId="5447"/>
    <cellStyle name="Normal 4 10 8" xfId="5448"/>
    <cellStyle name="Normal 4 11" xfId="5449"/>
    <cellStyle name="Normal 4 11 2" xfId="5450"/>
    <cellStyle name="Normal 4 11 2 2" xfId="5451"/>
    <cellStyle name="Normal 4 11 2 2 2" xfId="5452"/>
    <cellStyle name="Normal 4 11 2 2 2 2" xfId="5453"/>
    <cellStyle name="Normal 4 11 2 2 2 2 2" xfId="5454"/>
    <cellStyle name="Normal 4 11 2 2 2 3" xfId="5455"/>
    <cellStyle name="Normal 4 11 2 2 2 3 2" xfId="5456"/>
    <cellStyle name="Normal 4 11 2 2 2 4" xfId="5457"/>
    <cellStyle name="Normal 4 11 2 2 2 4 2" xfId="5458"/>
    <cellStyle name="Normal 4 11 2 2 2 5" xfId="5459"/>
    <cellStyle name="Normal 4 11 2 2 3" xfId="5460"/>
    <cellStyle name="Normal 4 11 2 2 3 2" xfId="5461"/>
    <cellStyle name="Normal 4 11 2 2 4" xfId="5462"/>
    <cellStyle name="Normal 4 11 2 2 4 2" xfId="5463"/>
    <cellStyle name="Normal 4 11 2 2 5" xfId="5464"/>
    <cellStyle name="Normal 4 11 2 2 5 2" xfId="5465"/>
    <cellStyle name="Normal 4 11 2 2 6" xfId="5466"/>
    <cellStyle name="Normal 4 11 2 3" xfId="5467"/>
    <cellStyle name="Normal 4 11 2 3 2" xfId="5468"/>
    <cellStyle name="Normal 4 11 2 3 2 2" xfId="5469"/>
    <cellStyle name="Normal 4 11 2 3 3" xfId="5470"/>
    <cellStyle name="Normal 4 11 2 3 3 2" xfId="5471"/>
    <cellStyle name="Normal 4 11 2 3 4" xfId="5472"/>
    <cellStyle name="Normal 4 11 2 3 4 2" xfId="5473"/>
    <cellStyle name="Normal 4 11 2 3 5" xfId="5474"/>
    <cellStyle name="Normal 4 11 2 4" xfId="5475"/>
    <cellStyle name="Normal 4 11 2 4 2" xfId="5476"/>
    <cellStyle name="Normal 4 11 2 5" xfId="5477"/>
    <cellStyle name="Normal 4 11 2 5 2" xfId="5478"/>
    <cellStyle name="Normal 4 11 2 6" xfId="5479"/>
    <cellStyle name="Normal 4 11 2 6 2" xfId="5480"/>
    <cellStyle name="Normal 4 11 2 7" xfId="5481"/>
    <cellStyle name="Normal 4 11 3" xfId="5482"/>
    <cellStyle name="Normal 4 11 3 2" xfId="5483"/>
    <cellStyle name="Normal 4 11 3 2 2" xfId="5484"/>
    <cellStyle name="Normal 4 11 3 2 2 2" xfId="5485"/>
    <cellStyle name="Normal 4 11 3 2 3" xfId="5486"/>
    <cellStyle name="Normal 4 11 3 2 3 2" xfId="5487"/>
    <cellStyle name="Normal 4 11 3 2 4" xfId="5488"/>
    <cellStyle name="Normal 4 11 3 2 4 2" xfId="5489"/>
    <cellStyle name="Normal 4 11 3 2 5" xfId="5490"/>
    <cellStyle name="Normal 4 11 3 3" xfId="5491"/>
    <cellStyle name="Normal 4 11 3 3 2" xfId="5492"/>
    <cellStyle name="Normal 4 11 3 4" xfId="5493"/>
    <cellStyle name="Normal 4 11 3 4 2" xfId="5494"/>
    <cellStyle name="Normal 4 11 3 5" xfId="5495"/>
    <cellStyle name="Normal 4 11 3 5 2" xfId="5496"/>
    <cellStyle name="Normal 4 11 3 6" xfId="5497"/>
    <cellStyle name="Normal 4 11 4" xfId="5498"/>
    <cellStyle name="Normal 4 11 4 2" xfId="5499"/>
    <cellStyle name="Normal 4 11 4 2 2" xfId="5500"/>
    <cellStyle name="Normal 4 11 4 3" xfId="5501"/>
    <cellStyle name="Normal 4 11 4 3 2" xfId="5502"/>
    <cellStyle name="Normal 4 11 4 4" xfId="5503"/>
    <cellStyle name="Normal 4 11 4 4 2" xfId="5504"/>
    <cellStyle name="Normal 4 11 4 5" xfId="5505"/>
    <cellStyle name="Normal 4 11 5" xfId="5506"/>
    <cellStyle name="Normal 4 11 5 2" xfId="5507"/>
    <cellStyle name="Normal 4 11 6" xfId="5508"/>
    <cellStyle name="Normal 4 11 6 2" xfId="5509"/>
    <cellStyle name="Normal 4 11 7" xfId="5510"/>
    <cellStyle name="Normal 4 11 7 2" xfId="5511"/>
    <cellStyle name="Normal 4 11 8" xfId="5512"/>
    <cellStyle name="Normal 4 12" xfId="5513"/>
    <cellStyle name="Normal 4 12 2" xfId="5514"/>
    <cellStyle name="Normal 4 12 2 2" xfId="5515"/>
    <cellStyle name="Normal 4 12 2 2 2" xfId="5516"/>
    <cellStyle name="Normal 4 12 2 2 2 2" xfId="5517"/>
    <cellStyle name="Normal 4 12 2 2 2 2 2" xfId="5518"/>
    <cellStyle name="Normal 4 12 2 2 2 3" xfId="5519"/>
    <cellStyle name="Normal 4 12 2 2 2 3 2" xfId="5520"/>
    <cellStyle name="Normal 4 12 2 2 2 4" xfId="5521"/>
    <cellStyle name="Normal 4 12 2 2 2 4 2" xfId="5522"/>
    <cellStyle name="Normal 4 12 2 2 2 5" xfId="5523"/>
    <cellStyle name="Normal 4 12 2 2 3" xfId="5524"/>
    <cellStyle name="Normal 4 12 2 2 3 2" xfId="5525"/>
    <cellStyle name="Normal 4 12 2 2 4" xfId="5526"/>
    <cellStyle name="Normal 4 12 2 2 4 2" xfId="5527"/>
    <cellStyle name="Normal 4 12 2 2 5" xfId="5528"/>
    <cellStyle name="Normal 4 12 2 2 5 2" xfId="5529"/>
    <cellStyle name="Normal 4 12 2 2 6" xfId="5530"/>
    <cellStyle name="Normal 4 12 2 3" xfId="5531"/>
    <cellStyle name="Normal 4 12 2 3 2" xfId="5532"/>
    <cellStyle name="Normal 4 12 2 3 2 2" xfId="5533"/>
    <cellStyle name="Normal 4 12 2 3 3" xfId="5534"/>
    <cellStyle name="Normal 4 12 2 3 3 2" xfId="5535"/>
    <cellStyle name="Normal 4 12 2 3 4" xfId="5536"/>
    <cellStyle name="Normal 4 12 2 3 4 2" xfId="5537"/>
    <cellStyle name="Normal 4 12 2 3 5" xfId="5538"/>
    <cellStyle name="Normal 4 12 2 4" xfId="5539"/>
    <cellStyle name="Normal 4 12 2 4 2" xfId="5540"/>
    <cellStyle name="Normal 4 12 2 5" xfId="5541"/>
    <cellStyle name="Normal 4 12 2 5 2" xfId="5542"/>
    <cellStyle name="Normal 4 12 2 6" xfId="5543"/>
    <cellStyle name="Normal 4 12 2 6 2" xfId="5544"/>
    <cellStyle name="Normal 4 12 2 7" xfId="5545"/>
    <cellStyle name="Normal 4 12 3" xfId="5546"/>
    <cellStyle name="Normal 4 12 3 2" xfId="5547"/>
    <cellStyle name="Normal 4 12 3 2 2" xfId="5548"/>
    <cellStyle name="Normal 4 12 3 2 2 2" xfId="5549"/>
    <cellStyle name="Normal 4 12 3 2 3" xfId="5550"/>
    <cellStyle name="Normal 4 12 3 2 3 2" xfId="5551"/>
    <cellStyle name="Normal 4 12 3 2 4" xfId="5552"/>
    <cellStyle name="Normal 4 12 3 2 4 2" xfId="5553"/>
    <cellStyle name="Normal 4 12 3 2 5" xfId="5554"/>
    <cellStyle name="Normal 4 12 3 3" xfId="5555"/>
    <cellStyle name="Normal 4 12 3 3 2" xfId="5556"/>
    <cellStyle name="Normal 4 12 3 4" xfId="5557"/>
    <cellStyle name="Normal 4 12 3 4 2" xfId="5558"/>
    <cellStyle name="Normal 4 12 3 5" xfId="5559"/>
    <cellStyle name="Normal 4 12 3 5 2" xfId="5560"/>
    <cellStyle name="Normal 4 12 3 6" xfId="5561"/>
    <cellStyle name="Normal 4 12 4" xfId="5562"/>
    <cellStyle name="Normal 4 12 4 2" xfId="5563"/>
    <cellStyle name="Normal 4 12 4 2 2" xfId="5564"/>
    <cellStyle name="Normal 4 12 4 3" xfId="5565"/>
    <cellStyle name="Normal 4 12 4 3 2" xfId="5566"/>
    <cellStyle name="Normal 4 12 4 4" xfId="5567"/>
    <cellStyle name="Normal 4 12 4 4 2" xfId="5568"/>
    <cellStyle name="Normal 4 12 4 5" xfId="5569"/>
    <cellStyle name="Normal 4 12 5" xfId="5570"/>
    <cellStyle name="Normal 4 12 5 2" xfId="5571"/>
    <cellStyle name="Normal 4 12 6" xfId="5572"/>
    <cellStyle name="Normal 4 12 6 2" xfId="5573"/>
    <cellStyle name="Normal 4 12 7" xfId="5574"/>
    <cellStyle name="Normal 4 12 7 2" xfId="5575"/>
    <cellStyle name="Normal 4 12 8" xfId="5576"/>
    <cellStyle name="Normal 4 13" xfId="5577"/>
    <cellStyle name="Normal 4 13 2" xfId="5578"/>
    <cellStyle name="Normal 4 13 2 2" xfId="5579"/>
    <cellStyle name="Normal 4 13 2 2 2" xfId="5580"/>
    <cellStyle name="Normal 4 13 2 2 2 2" xfId="5581"/>
    <cellStyle name="Normal 4 13 2 2 3" xfId="5582"/>
    <cellStyle name="Normal 4 13 2 2 3 2" xfId="5583"/>
    <cellStyle name="Normal 4 13 2 2 4" xfId="5584"/>
    <cellStyle name="Normal 4 13 2 2 4 2" xfId="5585"/>
    <cellStyle name="Normal 4 13 2 2 5" xfId="5586"/>
    <cellStyle name="Normal 4 13 2 3" xfId="5587"/>
    <cellStyle name="Normal 4 13 2 3 2" xfId="5588"/>
    <cellStyle name="Normal 4 13 2 4" xfId="5589"/>
    <cellStyle name="Normal 4 13 2 4 2" xfId="5590"/>
    <cellStyle name="Normal 4 13 2 5" xfId="5591"/>
    <cellStyle name="Normal 4 13 2 5 2" xfId="5592"/>
    <cellStyle name="Normal 4 13 2 6" xfId="5593"/>
    <cellStyle name="Normal 4 13 3" xfId="5594"/>
    <cellStyle name="Normal 4 13 3 2" xfId="5595"/>
    <cellStyle name="Normal 4 13 3 2 2" xfId="5596"/>
    <cellStyle name="Normal 4 13 3 3" xfId="5597"/>
    <cellStyle name="Normal 4 13 3 3 2" xfId="5598"/>
    <cellStyle name="Normal 4 13 3 4" xfId="5599"/>
    <cellStyle name="Normal 4 13 3 4 2" xfId="5600"/>
    <cellStyle name="Normal 4 13 3 5" xfId="5601"/>
    <cellStyle name="Normal 4 13 4" xfId="5602"/>
    <cellStyle name="Normal 4 13 4 2" xfId="5603"/>
    <cellStyle name="Normal 4 13 5" xfId="5604"/>
    <cellStyle name="Normal 4 13 5 2" xfId="5605"/>
    <cellStyle name="Normal 4 13 6" xfId="5606"/>
    <cellStyle name="Normal 4 13 6 2" xfId="5607"/>
    <cellStyle name="Normal 4 13 7" xfId="5608"/>
    <cellStyle name="Normal 4 14" xfId="5609"/>
    <cellStyle name="Normal 4 14 2" xfId="5610"/>
    <cellStyle name="Normal 4 14 2 2" xfId="5611"/>
    <cellStyle name="Normal 4 14 2 2 2" xfId="5612"/>
    <cellStyle name="Normal 4 14 2 3" xfId="5613"/>
    <cellStyle name="Normal 4 14 2 3 2" xfId="5614"/>
    <cellStyle name="Normal 4 14 2 4" xfId="5615"/>
    <cellStyle name="Normal 4 14 2 4 2" xfId="5616"/>
    <cellStyle name="Normal 4 14 2 5" xfId="5617"/>
    <cellStyle name="Normal 4 14 3" xfId="5618"/>
    <cellStyle name="Normal 4 14 3 2" xfId="5619"/>
    <cellStyle name="Normal 4 14 4" xfId="5620"/>
    <cellStyle name="Normal 4 14 4 2" xfId="5621"/>
    <cellStyle name="Normal 4 14 5" xfId="5622"/>
    <cellStyle name="Normal 4 14 5 2" xfId="5623"/>
    <cellStyle name="Normal 4 14 6" xfId="5624"/>
    <cellStyle name="Normal 4 15" xfId="5625"/>
    <cellStyle name="Normal 4 15 2" xfId="5626"/>
    <cellStyle name="Normal 4 15 2 2" xfId="5627"/>
    <cellStyle name="Normal 4 15 2 2 2" xfId="5628"/>
    <cellStyle name="Normal 4 15 2 3" xfId="5629"/>
    <cellStyle name="Normal 4 15 2 3 2" xfId="5630"/>
    <cellStyle name="Normal 4 15 2 4" xfId="5631"/>
    <cellStyle name="Normal 4 15 2 4 2" xfId="5632"/>
    <cellStyle name="Normal 4 15 2 5" xfId="5633"/>
    <cellStyle name="Normal 4 15 3" xfId="5634"/>
    <cellStyle name="Normal 4 15 3 2" xfId="5635"/>
    <cellStyle name="Normal 4 15 4" xfId="5636"/>
    <cellStyle name="Normal 4 15 4 2" xfId="5637"/>
    <cellStyle name="Normal 4 15 5" xfId="5638"/>
    <cellStyle name="Normal 4 15 5 2" xfId="5639"/>
    <cellStyle name="Normal 4 15 6" xfId="5640"/>
    <cellStyle name="Normal 4 16" xfId="5641"/>
    <cellStyle name="Normal 4 16 2" xfId="5642"/>
    <cellStyle name="Normal 4 16 2 2" xfId="5643"/>
    <cellStyle name="Normal 4 16 2 2 2" xfId="5644"/>
    <cellStyle name="Normal 4 16 2 3" xfId="5645"/>
    <cellStyle name="Normal 4 16 2 3 2" xfId="5646"/>
    <cellStyle name="Normal 4 16 2 4" xfId="5647"/>
    <cellStyle name="Normal 4 16 2 4 2" xfId="5648"/>
    <cellStyle name="Normal 4 16 2 5" xfId="5649"/>
    <cellStyle name="Normal 4 16 3" xfId="5650"/>
    <cellStyle name="Normal 4 16 3 2" xfId="5651"/>
    <cellStyle name="Normal 4 16 4" xfId="5652"/>
    <cellStyle name="Normal 4 16 4 2" xfId="5653"/>
    <cellStyle name="Normal 4 16 5" xfId="5654"/>
    <cellStyle name="Normal 4 16 5 2" xfId="5655"/>
    <cellStyle name="Normal 4 16 6" xfId="5656"/>
    <cellStyle name="Normal 4 17" xfId="5657"/>
    <cellStyle name="Normal 4 17 2" xfId="5658"/>
    <cellStyle name="Normal 4 17 2 2" xfId="5659"/>
    <cellStyle name="Normal 4 17 3" xfId="5660"/>
    <cellStyle name="Normal 4 17 3 2" xfId="5661"/>
    <cellStyle name="Normal 4 17 4" xfId="5662"/>
    <cellStyle name="Normal 4 17 4 2" xfId="5663"/>
    <cellStyle name="Normal 4 17 5" xfId="5664"/>
    <cellStyle name="Normal 4 18" xfId="5665"/>
    <cellStyle name="Normal 4 18 2" xfId="5666"/>
    <cellStyle name="Normal 4 19" xfId="5667"/>
    <cellStyle name="Normal 4 19 2" xfId="5668"/>
    <cellStyle name="Normal 4 2" xfId="892"/>
    <cellStyle name="Normal 4 2 10" xfId="5669"/>
    <cellStyle name="Normal 4 2 11" xfId="5670"/>
    <cellStyle name="Normal 4 2 12" xfId="5671"/>
    <cellStyle name="Normal 4 2 2" xfId="893"/>
    <cellStyle name="Normal 4 2 2 2" xfId="5672"/>
    <cellStyle name="Normal 4 2 2 2 2" xfId="5673"/>
    <cellStyle name="Normal 4 2 2 2 2 2" xfId="5674"/>
    <cellStyle name="Normal 4 2 2 2 2 2 2" xfId="5675"/>
    <cellStyle name="Normal 4 2 2 2 2 2 2 2" xfId="5676"/>
    <cellStyle name="Normal 4 2 2 2 2 2 3" xfId="5677"/>
    <cellStyle name="Normal 4 2 2 2 2 2 3 2" xfId="5678"/>
    <cellStyle name="Normal 4 2 2 2 2 2 4" xfId="5679"/>
    <cellStyle name="Normal 4 2 2 2 2 2 4 2" xfId="5680"/>
    <cellStyle name="Normal 4 2 2 2 2 2 5" xfId="5681"/>
    <cellStyle name="Normal 4 2 2 2 2 3" xfId="5682"/>
    <cellStyle name="Normal 4 2 2 2 2 3 2" xfId="5683"/>
    <cellStyle name="Normal 4 2 2 2 2 4" xfId="5684"/>
    <cellStyle name="Normal 4 2 2 2 2 4 2" xfId="5685"/>
    <cellStyle name="Normal 4 2 2 2 2 5" xfId="5686"/>
    <cellStyle name="Normal 4 2 2 2 2 5 2" xfId="5687"/>
    <cellStyle name="Normal 4 2 2 2 2 6" xfId="5688"/>
    <cellStyle name="Normal 4 2 2 2 3" xfId="5689"/>
    <cellStyle name="Normal 4 2 2 2 3 2" xfId="5690"/>
    <cellStyle name="Normal 4 2 2 2 3 2 2" xfId="5691"/>
    <cellStyle name="Normal 4 2 2 2 3 3" xfId="5692"/>
    <cellStyle name="Normal 4 2 2 2 3 3 2" xfId="5693"/>
    <cellStyle name="Normal 4 2 2 2 3 4" xfId="5694"/>
    <cellStyle name="Normal 4 2 2 2 3 4 2" xfId="5695"/>
    <cellStyle name="Normal 4 2 2 2 3 5" xfId="5696"/>
    <cellStyle name="Normal 4 2 2 2 4" xfId="5697"/>
    <cellStyle name="Normal 4 2 2 2 4 2" xfId="5698"/>
    <cellStyle name="Normal 4 2 2 2 5" xfId="5699"/>
    <cellStyle name="Normal 4 2 2 2 5 2" xfId="5700"/>
    <cellStyle name="Normal 4 2 2 2 6" xfId="5701"/>
    <cellStyle name="Normal 4 2 2 2 6 2" xfId="5702"/>
    <cellStyle name="Normal 4 2 2 2 7" xfId="5703"/>
    <cellStyle name="Normal 4 2 2 3" xfId="5704"/>
    <cellStyle name="Normal 4 2 2 3 2" xfId="5705"/>
    <cellStyle name="Normal 4 2 2 3 2 2" xfId="5706"/>
    <cellStyle name="Normal 4 2 2 3 2 2 2" xfId="5707"/>
    <cellStyle name="Normal 4 2 2 3 2 3" xfId="5708"/>
    <cellStyle name="Normal 4 2 2 3 2 3 2" xfId="5709"/>
    <cellStyle name="Normal 4 2 2 3 2 4" xfId="5710"/>
    <cellStyle name="Normal 4 2 2 3 2 4 2" xfId="5711"/>
    <cellStyle name="Normal 4 2 2 3 2 5" xfId="5712"/>
    <cellStyle name="Normal 4 2 2 3 3" xfId="5713"/>
    <cellStyle name="Normal 4 2 2 3 3 2" xfId="5714"/>
    <cellStyle name="Normal 4 2 2 3 4" xfId="5715"/>
    <cellStyle name="Normal 4 2 2 3 4 2" xfId="5716"/>
    <cellStyle name="Normal 4 2 2 3 5" xfId="5717"/>
    <cellStyle name="Normal 4 2 2 3 5 2" xfId="5718"/>
    <cellStyle name="Normal 4 2 2 3 6" xfId="5719"/>
    <cellStyle name="Normal 4 2 2 4" xfId="5720"/>
    <cellStyle name="Normal 4 2 2 4 2" xfId="5721"/>
    <cellStyle name="Normal 4 2 2 4 2 2" xfId="5722"/>
    <cellStyle name="Normal 4 2 2 4 3" xfId="5723"/>
    <cellStyle name="Normal 4 2 2 4 3 2" xfId="5724"/>
    <cellStyle name="Normal 4 2 2 4 4" xfId="5725"/>
    <cellStyle name="Normal 4 2 2 4 4 2" xfId="5726"/>
    <cellStyle name="Normal 4 2 2 4 5" xfId="5727"/>
    <cellStyle name="Normal 4 2 2 5" xfId="5728"/>
    <cellStyle name="Normal 4 2 2 5 2" xfId="5729"/>
    <cellStyle name="Normal 4 2 2 6" xfId="5730"/>
    <cellStyle name="Normal 4 2 2 6 2" xfId="5731"/>
    <cellStyle name="Normal 4 2 2 7" xfId="5732"/>
    <cellStyle name="Normal 4 2 2 7 2" xfId="5733"/>
    <cellStyle name="Normal 4 2 2 8" xfId="5734"/>
    <cellStyle name="Normal 4 2 3" xfId="894"/>
    <cellStyle name="Normal 4 2 3 2" xfId="895"/>
    <cellStyle name="Normal 4 2 3 2 2" xfId="5735"/>
    <cellStyle name="Normal 4 2 3 2 2 2" xfId="5736"/>
    <cellStyle name="Normal 4 2 3 2 2 2 2" xfId="5737"/>
    <cellStyle name="Normal 4 2 3 2 2 3" xfId="5738"/>
    <cellStyle name="Normal 4 2 3 2 2 3 2" xfId="5739"/>
    <cellStyle name="Normal 4 2 3 2 2 4" xfId="5740"/>
    <cellStyle name="Normal 4 2 3 2 2 4 2" xfId="5741"/>
    <cellStyle name="Normal 4 2 3 2 2 5" xfId="5742"/>
    <cellStyle name="Normal 4 2 3 2 3" xfId="5743"/>
    <cellStyle name="Normal 4 2 3 2 3 2" xfId="5744"/>
    <cellStyle name="Normal 4 2 3 2 4" xfId="5745"/>
    <cellStyle name="Normal 4 2 3 2 4 2" xfId="5746"/>
    <cellStyle name="Normal 4 2 3 2 5" xfId="5747"/>
    <cellStyle name="Normal 4 2 3 2 5 2" xfId="5748"/>
    <cellStyle name="Normal 4 2 3 2 6" xfId="5749"/>
    <cellStyle name="Normal 4 2 3 3" xfId="5750"/>
    <cellStyle name="Normal 4 2 3 3 2" xfId="5751"/>
    <cellStyle name="Normal 4 2 3 3 2 2" xfId="5752"/>
    <cellStyle name="Normal 4 2 3 3 3" xfId="5753"/>
    <cellStyle name="Normal 4 2 3 3 3 2" xfId="5754"/>
    <cellStyle name="Normal 4 2 3 3 4" xfId="5755"/>
    <cellStyle name="Normal 4 2 3 3 4 2" xfId="5756"/>
    <cellStyle name="Normal 4 2 3 3 5" xfId="5757"/>
    <cellStyle name="Normal 4 2 3 4" xfId="5758"/>
    <cellStyle name="Normal 4 2 3 4 2" xfId="5759"/>
    <cellStyle name="Normal 4 2 3 5" xfId="5760"/>
    <cellStyle name="Normal 4 2 3 5 2" xfId="5761"/>
    <cellStyle name="Normal 4 2 3 6" xfId="5762"/>
    <cellStyle name="Normal 4 2 3 6 2" xfId="5763"/>
    <cellStyle name="Normal 4 2 3 7" xfId="5764"/>
    <cellStyle name="Normal 4 2 4" xfId="896"/>
    <cellStyle name="Normal 4 2 4 2" xfId="5765"/>
    <cellStyle name="Normal 4 2 4 2 2" xfId="5766"/>
    <cellStyle name="Normal 4 2 4 2 2 2" xfId="5767"/>
    <cellStyle name="Normal 4 2 4 2 3" xfId="5768"/>
    <cellStyle name="Normal 4 2 4 2 3 2" xfId="5769"/>
    <cellStyle name="Normal 4 2 4 2 4" xfId="5770"/>
    <cellStyle name="Normal 4 2 4 2 4 2" xfId="5771"/>
    <cellStyle name="Normal 4 2 4 2 5" xfId="5772"/>
    <cellStyle name="Normal 4 2 4 3" xfId="5773"/>
    <cellStyle name="Normal 4 2 4 3 2" xfId="5774"/>
    <cellStyle name="Normal 4 2 4 4" xfId="5775"/>
    <cellStyle name="Normal 4 2 4 4 2" xfId="5776"/>
    <cellStyle name="Normal 4 2 4 5" xfId="5777"/>
    <cellStyle name="Normal 4 2 4 5 2" xfId="5778"/>
    <cellStyle name="Normal 4 2 4 6" xfId="5779"/>
    <cellStyle name="Normal 4 2 5" xfId="5780"/>
    <cellStyle name="Normal 4 2 5 2" xfId="5781"/>
    <cellStyle name="Normal 4 2 5 2 2" xfId="5782"/>
    <cellStyle name="Normal 4 2 5 2 2 2" xfId="5783"/>
    <cellStyle name="Normal 4 2 5 2 3" xfId="5784"/>
    <cellStyle name="Normal 4 2 5 2 3 2" xfId="5785"/>
    <cellStyle name="Normal 4 2 5 2 4" xfId="5786"/>
    <cellStyle name="Normal 4 2 5 2 4 2" xfId="5787"/>
    <cellStyle name="Normal 4 2 5 2 5" xfId="5788"/>
    <cellStyle name="Normal 4 2 5 3" xfId="5789"/>
    <cellStyle name="Normal 4 2 5 3 2" xfId="5790"/>
    <cellStyle name="Normal 4 2 5 4" xfId="5791"/>
    <cellStyle name="Normal 4 2 5 4 2" xfId="5792"/>
    <cellStyle name="Normal 4 2 5 5" xfId="5793"/>
    <cellStyle name="Normal 4 2 5 5 2" xfId="5794"/>
    <cellStyle name="Normal 4 2 5 6" xfId="5795"/>
    <cellStyle name="Normal 4 2 6" xfId="5796"/>
    <cellStyle name="Normal 4 2 6 2" xfId="5797"/>
    <cellStyle name="Normal 4 2 6 2 2" xfId="5798"/>
    <cellStyle name="Normal 4 2 6 3" xfId="5799"/>
    <cellStyle name="Normal 4 2 6 3 2" xfId="5800"/>
    <cellStyle name="Normal 4 2 6 4" xfId="5801"/>
    <cellStyle name="Normal 4 2 6 4 2" xfId="5802"/>
    <cellStyle name="Normal 4 2 6 5" xfId="5803"/>
    <cellStyle name="Normal 4 2 7" xfId="5804"/>
    <cellStyle name="Normal 4 2 7 2" xfId="5805"/>
    <cellStyle name="Normal 4 2 8" xfId="5806"/>
    <cellStyle name="Normal 4 2 8 2" xfId="5807"/>
    <cellStyle name="Normal 4 2 9" xfId="5808"/>
    <cellStyle name="Normal 4 2 9 2" xfId="5809"/>
    <cellStyle name="Normal 4 20" xfId="5810"/>
    <cellStyle name="Normal 4 20 2" xfId="5811"/>
    <cellStyle name="Normal 4 21" xfId="5812"/>
    <cellStyle name="Normal 4 21 2" xfId="5813"/>
    <cellStyle name="Normal 4 22" xfId="5814"/>
    <cellStyle name="Normal 4 22 2" xfId="5815"/>
    <cellStyle name="Normal 4 23" xfId="5816"/>
    <cellStyle name="Normal 4 24" xfId="5817"/>
    <cellStyle name="Normal 4 25" xfId="5818"/>
    <cellStyle name="Normal 4 26" xfId="5819"/>
    <cellStyle name="Normal 4 27" xfId="5820"/>
    <cellStyle name="Normal 4 3" xfId="897"/>
    <cellStyle name="Normal 4 3 2" xfId="898"/>
    <cellStyle name="Normal 4 3 2 2" xfId="5821"/>
    <cellStyle name="Normal 4 3 2 2 2" xfId="5822"/>
    <cellStyle name="Normal 4 3 2 2 2 2" xfId="5823"/>
    <cellStyle name="Normal 4 3 2 2 2 2 2" xfId="5824"/>
    <cellStyle name="Normal 4 3 2 2 2 2 2 2" xfId="5825"/>
    <cellStyle name="Normal 4 3 2 2 2 2 3" xfId="5826"/>
    <cellStyle name="Normal 4 3 2 2 2 2 3 2" xfId="5827"/>
    <cellStyle name="Normal 4 3 2 2 2 2 4" xfId="5828"/>
    <cellStyle name="Normal 4 3 2 2 2 2 4 2" xfId="5829"/>
    <cellStyle name="Normal 4 3 2 2 2 2 5" xfId="5830"/>
    <cellStyle name="Normal 4 3 2 2 2 3" xfId="5831"/>
    <cellStyle name="Normal 4 3 2 2 2 3 2" xfId="5832"/>
    <cellStyle name="Normal 4 3 2 2 2 4" xfId="5833"/>
    <cellStyle name="Normal 4 3 2 2 2 4 2" xfId="5834"/>
    <cellStyle name="Normal 4 3 2 2 2 5" xfId="5835"/>
    <cellStyle name="Normal 4 3 2 2 2 5 2" xfId="5836"/>
    <cellStyle name="Normal 4 3 2 2 2 6" xfId="5837"/>
    <cellStyle name="Normal 4 3 2 2 3" xfId="5838"/>
    <cellStyle name="Normal 4 3 2 2 3 2" xfId="5839"/>
    <cellStyle name="Normal 4 3 2 2 3 2 2" xfId="5840"/>
    <cellStyle name="Normal 4 3 2 2 3 3" xfId="5841"/>
    <cellStyle name="Normal 4 3 2 2 3 3 2" xfId="5842"/>
    <cellStyle name="Normal 4 3 2 2 3 4" xfId="5843"/>
    <cellStyle name="Normal 4 3 2 2 3 4 2" xfId="5844"/>
    <cellStyle name="Normal 4 3 2 2 3 5" xfId="5845"/>
    <cellStyle name="Normal 4 3 2 2 4" xfId="5846"/>
    <cellStyle name="Normal 4 3 2 2 4 2" xfId="5847"/>
    <cellStyle name="Normal 4 3 2 2 5" xfId="5848"/>
    <cellStyle name="Normal 4 3 2 2 5 2" xfId="5849"/>
    <cellStyle name="Normal 4 3 2 2 6" xfId="5850"/>
    <cellStyle name="Normal 4 3 2 2 6 2" xfId="5851"/>
    <cellStyle name="Normal 4 3 2 2 7" xfId="5852"/>
    <cellStyle name="Normal 4 3 2 3" xfId="5853"/>
    <cellStyle name="Normal 4 3 2 3 2" xfId="5854"/>
    <cellStyle name="Normal 4 3 2 3 2 2" xfId="5855"/>
    <cellStyle name="Normal 4 3 2 3 2 2 2" xfId="5856"/>
    <cellStyle name="Normal 4 3 2 3 2 3" xfId="5857"/>
    <cellStyle name="Normal 4 3 2 3 2 3 2" xfId="5858"/>
    <cellStyle name="Normal 4 3 2 3 2 4" xfId="5859"/>
    <cellStyle name="Normal 4 3 2 3 2 4 2" xfId="5860"/>
    <cellStyle name="Normal 4 3 2 3 2 5" xfId="5861"/>
    <cellStyle name="Normal 4 3 2 3 3" xfId="5862"/>
    <cellStyle name="Normal 4 3 2 3 3 2" xfId="5863"/>
    <cellStyle name="Normal 4 3 2 3 4" xfId="5864"/>
    <cellStyle name="Normal 4 3 2 3 4 2" xfId="5865"/>
    <cellStyle name="Normal 4 3 2 3 5" xfId="5866"/>
    <cellStyle name="Normal 4 3 2 3 5 2" xfId="5867"/>
    <cellStyle name="Normal 4 3 2 3 6" xfId="5868"/>
    <cellStyle name="Normal 4 3 2 4" xfId="5869"/>
    <cellStyle name="Normal 4 3 2 4 2" xfId="5870"/>
    <cellStyle name="Normal 4 3 2 4 2 2" xfId="5871"/>
    <cellStyle name="Normal 4 3 2 4 3" xfId="5872"/>
    <cellStyle name="Normal 4 3 2 4 3 2" xfId="5873"/>
    <cellStyle name="Normal 4 3 2 4 4" xfId="5874"/>
    <cellStyle name="Normal 4 3 2 4 4 2" xfId="5875"/>
    <cellStyle name="Normal 4 3 2 4 5" xfId="5876"/>
    <cellStyle name="Normal 4 3 2 5" xfId="5877"/>
    <cellStyle name="Normal 4 3 2 5 2" xfId="5878"/>
    <cellStyle name="Normal 4 3 2 6" xfId="5879"/>
    <cellStyle name="Normal 4 3 2 6 2" xfId="5880"/>
    <cellStyle name="Normal 4 3 2 7" xfId="5881"/>
    <cellStyle name="Normal 4 3 2 7 2" xfId="5882"/>
    <cellStyle name="Normal 4 3 2 8" xfId="5883"/>
    <cellStyle name="Normal 4 3 3" xfId="899"/>
    <cellStyle name="Normal 4 3 3 2" xfId="5884"/>
    <cellStyle name="Normal 4 3 3 2 2" xfId="5885"/>
    <cellStyle name="Normal 4 3 3 2 2 2" xfId="5886"/>
    <cellStyle name="Normal 4 3 3 2 2 2 2" xfId="5887"/>
    <cellStyle name="Normal 4 3 3 2 2 3" xfId="5888"/>
    <cellStyle name="Normal 4 3 3 2 2 3 2" xfId="5889"/>
    <cellStyle name="Normal 4 3 3 2 2 4" xfId="5890"/>
    <cellStyle name="Normal 4 3 3 2 2 4 2" xfId="5891"/>
    <cellStyle name="Normal 4 3 3 2 2 5" xfId="5892"/>
    <cellStyle name="Normal 4 3 3 2 3" xfId="5893"/>
    <cellStyle name="Normal 4 3 3 2 3 2" xfId="5894"/>
    <cellStyle name="Normal 4 3 3 2 4" xfId="5895"/>
    <cellStyle name="Normal 4 3 3 2 4 2" xfId="5896"/>
    <cellStyle name="Normal 4 3 3 2 5" xfId="5897"/>
    <cellStyle name="Normal 4 3 3 2 5 2" xfId="5898"/>
    <cellStyle name="Normal 4 3 3 2 6" xfId="5899"/>
    <cellStyle name="Normal 4 3 3 3" xfId="5900"/>
    <cellStyle name="Normal 4 3 3 3 2" xfId="5901"/>
    <cellStyle name="Normal 4 3 3 3 2 2" xfId="5902"/>
    <cellStyle name="Normal 4 3 3 3 3" xfId="5903"/>
    <cellStyle name="Normal 4 3 3 3 3 2" xfId="5904"/>
    <cellStyle name="Normal 4 3 3 3 4" xfId="5905"/>
    <cellStyle name="Normal 4 3 3 3 4 2" xfId="5906"/>
    <cellStyle name="Normal 4 3 3 3 5" xfId="5907"/>
    <cellStyle name="Normal 4 3 3 4" xfId="5908"/>
    <cellStyle name="Normal 4 3 3 4 2" xfId="5909"/>
    <cellStyle name="Normal 4 3 3 5" xfId="5910"/>
    <cellStyle name="Normal 4 3 3 5 2" xfId="5911"/>
    <cellStyle name="Normal 4 3 3 6" xfId="5912"/>
    <cellStyle name="Normal 4 3 3 6 2" xfId="5913"/>
    <cellStyle name="Normal 4 3 3 7" xfId="5914"/>
    <cellStyle name="Normal 4 3 4" xfId="900"/>
    <cellStyle name="Normal 4 3 4 2" xfId="5915"/>
    <cellStyle name="Normal 4 3 4 2 2" xfId="5916"/>
    <cellStyle name="Normal 4 3 4 2 2 2" xfId="5917"/>
    <cellStyle name="Normal 4 3 4 2 3" xfId="5918"/>
    <cellStyle name="Normal 4 3 4 2 3 2" xfId="5919"/>
    <cellStyle name="Normal 4 3 4 2 4" xfId="5920"/>
    <cellStyle name="Normal 4 3 4 2 4 2" xfId="5921"/>
    <cellStyle name="Normal 4 3 4 2 5" xfId="5922"/>
    <cellStyle name="Normal 4 3 4 3" xfId="5923"/>
    <cellStyle name="Normal 4 3 4 3 2" xfId="5924"/>
    <cellStyle name="Normal 4 3 4 4" xfId="5925"/>
    <cellStyle name="Normal 4 3 4 4 2" xfId="5926"/>
    <cellStyle name="Normal 4 3 4 5" xfId="5927"/>
    <cellStyle name="Normal 4 3 4 5 2" xfId="5928"/>
    <cellStyle name="Normal 4 3 4 6" xfId="5929"/>
    <cellStyle name="Normal 4 3 5" xfId="5930"/>
    <cellStyle name="Normal 4 3 5 2" xfId="5931"/>
    <cellStyle name="Normal 4 3 5 2 2" xfId="5932"/>
    <cellStyle name="Normal 4 3 5 3" xfId="5933"/>
    <cellStyle name="Normal 4 3 5 3 2" xfId="5934"/>
    <cellStyle name="Normal 4 3 5 4" xfId="5935"/>
    <cellStyle name="Normal 4 3 5 4 2" xfId="5936"/>
    <cellStyle name="Normal 4 3 5 5" xfId="5937"/>
    <cellStyle name="Normal 4 3 6" xfId="5938"/>
    <cellStyle name="Normal 4 3 6 2" xfId="5939"/>
    <cellStyle name="Normal 4 3 7" xfId="5940"/>
    <cellStyle name="Normal 4 3 7 2" xfId="5941"/>
    <cellStyle name="Normal 4 3 8" xfId="5942"/>
    <cellStyle name="Normal 4 3 8 2" xfId="5943"/>
    <cellStyle name="Normal 4 3 9" xfId="5944"/>
    <cellStyle name="Normal 4 4" xfId="901"/>
    <cellStyle name="Normal 4 4 2" xfId="5945"/>
    <cellStyle name="Normal 4 4 2 2" xfId="5946"/>
    <cellStyle name="Normal 4 4 2 2 2" xfId="5947"/>
    <cellStyle name="Normal 4 4 2 2 2 2" xfId="5948"/>
    <cellStyle name="Normal 4 4 2 2 2 2 2" xfId="5949"/>
    <cellStyle name="Normal 4 4 2 2 2 2 2 2" xfId="5950"/>
    <cellStyle name="Normal 4 4 2 2 2 2 3" xfId="5951"/>
    <cellStyle name="Normal 4 4 2 2 2 2 3 2" xfId="5952"/>
    <cellStyle name="Normal 4 4 2 2 2 2 4" xfId="5953"/>
    <cellStyle name="Normal 4 4 2 2 2 2 4 2" xfId="5954"/>
    <cellStyle name="Normal 4 4 2 2 2 2 5" xfId="5955"/>
    <cellStyle name="Normal 4 4 2 2 2 3" xfId="5956"/>
    <cellStyle name="Normal 4 4 2 2 2 3 2" xfId="5957"/>
    <cellStyle name="Normal 4 4 2 2 2 4" xfId="5958"/>
    <cellStyle name="Normal 4 4 2 2 2 4 2" xfId="5959"/>
    <cellStyle name="Normal 4 4 2 2 2 5" xfId="5960"/>
    <cellStyle name="Normal 4 4 2 2 2 5 2" xfId="5961"/>
    <cellStyle name="Normal 4 4 2 2 2 6" xfId="5962"/>
    <cellStyle name="Normal 4 4 2 2 3" xfId="5963"/>
    <cellStyle name="Normal 4 4 2 2 3 2" xfId="5964"/>
    <cellStyle name="Normal 4 4 2 2 3 2 2" xfId="5965"/>
    <cellStyle name="Normal 4 4 2 2 3 3" xfId="5966"/>
    <cellStyle name="Normal 4 4 2 2 3 3 2" xfId="5967"/>
    <cellStyle name="Normal 4 4 2 2 3 4" xfId="5968"/>
    <cellStyle name="Normal 4 4 2 2 3 4 2" xfId="5969"/>
    <cellStyle name="Normal 4 4 2 2 3 5" xfId="5970"/>
    <cellStyle name="Normal 4 4 2 2 4" xfId="5971"/>
    <cellStyle name="Normal 4 4 2 2 4 2" xfId="5972"/>
    <cellStyle name="Normal 4 4 2 2 5" xfId="5973"/>
    <cellStyle name="Normal 4 4 2 2 5 2" xfId="5974"/>
    <cellStyle name="Normal 4 4 2 2 6" xfId="5975"/>
    <cellStyle name="Normal 4 4 2 2 6 2" xfId="5976"/>
    <cellStyle name="Normal 4 4 2 2 7" xfId="5977"/>
    <cellStyle name="Normal 4 4 2 3" xfId="5978"/>
    <cellStyle name="Normal 4 4 2 3 2" xfId="5979"/>
    <cellStyle name="Normal 4 4 2 3 2 2" xfId="5980"/>
    <cellStyle name="Normal 4 4 2 3 2 2 2" xfId="5981"/>
    <cellStyle name="Normal 4 4 2 3 2 3" xfId="5982"/>
    <cellStyle name="Normal 4 4 2 3 2 3 2" xfId="5983"/>
    <cellStyle name="Normal 4 4 2 3 2 4" xfId="5984"/>
    <cellStyle name="Normal 4 4 2 3 2 4 2" xfId="5985"/>
    <cellStyle name="Normal 4 4 2 3 2 5" xfId="5986"/>
    <cellStyle name="Normal 4 4 2 3 3" xfId="5987"/>
    <cellStyle name="Normal 4 4 2 3 3 2" xfId="5988"/>
    <cellStyle name="Normal 4 4 2 3 4" xfId="5989"/>
    <cellStyle name="Normal 4 4 2 3 4 2" xfId="5990"/>
    <cellStyle name="Normal 4 4 2 3 5" xfId="5991"/>
    <cellStyle name="Normal 4 4 2 3 5 2" xfId="5992"/>
    <cellStyle name="Normal 4 4 2 3 6" xfId="5993"/>
    <cellStyle name="Normal 4 4 2 4" xfId="5994"/>
    <cellStyle name="Normal 4 4 2 4 2" xfId="5995"/>
    <cellStyle name="Normal 4 4 2 4 2 2" xfId="5996"/>
    <cellStyle name="Normal 4 4 2 4 3" xfId="5997"/>
    <cellStyle name="Normal 4 4 2 4 3 2" xfId="5998"/>
    <cellStyle name="Normal 4 4 2 4 4" xfId="5999"/>
    <cellStyle name="Normal 4 4 2 4 4 2" xfId="6000"/>
    <cellStyle name="Normal 4 4 2 4 5" xfId="6001"/>
    <cellStyle name="Normal 4 4 2 5" xfId="6002"/>
    <cellStyle name="Normal 4 4 2 5 2" xfId="6003"/>
    <cellStyle name="Normal 4 4 2 6" xfId="6004"/>
    <cellStyle name="Normal 4 4 2 6 2" xfId="6005"/>
    <cellStyle name="Normal 4 4 2 7" xfId="6006"/>
    <cellStyle name="Normal 4 4 2 7 2" xfId="6007"/>
    <cellStyle name="Normal 4 4 2 8" xfId="6008"/>
    <cellStyle name="Normal 4 4 3" xfId="6009"/>
    <cellStyle name="Normal 4 4 3 2" xfId="6010"/>
    <cellStyle name="Normal 4 4 3 2 2" xfId="6011"/>
    <cellStyle name="Normal 4 4 3 2 2 2" xfId="6012"/>
    <cellStyle name="Normal 4 4 3 2 2 2 2" xfId="6013"/>
    <cellStyle name="Normal 4 4 3 2 2 3" xfId="6014"/>
    <cellStyle name="Normal 4 4 3 2 2 3 2" xfId="6015"/>
    <cellStyle name="Normal 4 4 3 2 2 4" xfId="6016"/>
    <cellStyle name="Normal 4 4 3 2 2 4 2" xfId="6017"/>
    <cellStyle name="Normal 4 4 3 2 2 5" xfId="6018"/>
    <cellStyle name="Normal 4 4 3 2 3" xfId="6019"/>
    <cellStyle name="Normal 4 4 3 2 3 2" xfId="6020"/>
    <cellStyle name="Normal 4 4 3 2 4" xfId="6021"/>
    <cellStyle name="Normal 4 4 3 2 4 2" xfId="6022"/>
    <cellStyle name="Normal 4 4 3 2 5" xfId="6023"/>
    <cellStyle name="Normal 4 4 3 2 5 2" xfId="6024"/>
    <cellStyle name="Normal 4 4 3 2 6" xfId="6025"/>
    <cellStyle name="Normal 4 4 3 3" xfId="6026"/>
    <cellStyle name="Normal 4 4 3 3 2" xfId="6027"/>
    <cellStyle name="Normal 4 4 3 3 2 2" xfId="6028"/>
    <cellStyle name="Normal 4 4 3 3 3" xfId="6029"/>
    <cellStyle name="Normal 4 4 3 3 3 2" xfId="6030"/>
    <cellStyle name="Normal 4 4 3 3 4" xfId="6031"/>
    <cellStyle name="Normal 4 4 3 3 4 2" xfId="6032"/>
    <cellStyle name="Normal 4 4 3 3 5" xfId="6033"/>
    <cellStyle name="Normal 4 4 3 4" xfId="6034"/>
    <cellStyle name="Normal 4 4 3 4 2" xfId="6035"/>
    <cellStyle name="Normal 4 4 3 5" xfId="6036"/>
    <cellStyle name="Normal 4 4 3 5 2" xfId="6037"/>
    <cellStyle name="Normal 4 4 3 6" xfId="6038"/>
    <cellStyle name="Normal 4 4 3 6 2" xfId="6039"/>
    <cellStyle name="Normal 4 4 3 7" xfId="6040"/>
    <cellStyle name="Normal 4 4 4" xfId="6041"/>
    <cellStyle name="Normal 4 4 4 2" xfId="6042"/>
    <cellStyle name="Normal 4 4 4 2 2" xfId="6043"/>
    <cellStyle name="Normal 4 4 4 2 2 2" xfId="6044"/>
    <cellStyle name="Normal 4 4 4 2 3" xfId="6045"/>
    <cellStyle name="Normal 4 4 4 2 3 2" xfId="6046"/>
    <cellStyle name="Normal 4 4 4 2 4" xfId="6047"/>
    <cellStyle name="Normal 4 4 4 2 4 2" xfId="6048"/>
    <cellStyle name="Normal 4 4 4 2 5" xfId="6049"/>
    <cellStyle name="Normal 4 4 4 3" xfId="6050"/>
    <cellStyle name="Normal 4 4 4 3 2" xfId="6051"/>
    <cellStyle name="Normal 4 4 4 4" xfId="6052"/>
    <cellStyle name="Normal 4 4 4 4 2" xfId="6053"/>
    <cellStyle name="Normal 4 4 4 5" xfId="6054"/>
    <cellStyle name="Normal 4 4 4 5 2" xfId="6055"/>
    <cellStyle name="Normal 4 4 4 6" xfId="6056"/>
    <cellStyle name="Normal 4 4 5" xfId="6057"/>
    <cellStyle name="Normal 4 4 5 2" xfId="6058"/>
    <cellStyle name="Normal 4 4 5 2 2" xfId="6059"/>
    <cellStyle name="Normal 4 4 5 3" xfId="6060"/>
    <cellStyle name="Normal 4 4 5 3 2" xfId="6061"/>
    <cellStyle name="Normal 4 4 5 4" xfId="6062"/>
    <cellStyle name="Normal 4 4 5 4 2" xfId="6063"/>
    <cellStyle name="Normal 4 4 5 5" xfId="6064"/>
    <cellStyle name="Normal 4 4 6" xfId="6065"/>
    <cellStyle name="Normal 4 4 6 2" xfId="6066"/>
    <cellStyle name="Normal 4 4 7" xfId="6067"/>
    <cellStyle name="Normal 4 4 7 2" xfId="6068"/>
    <cellStyle name="Normal 4 4 8" xfId="6069"/>
    <cellStyle name="Normal 4 4 8 2" xfId="6070"/>
    <cellStyle name="Normal 4 4 9" xfId="6071"/>
    <cellStyle name="Normal 4 5" xfId="902"/>
    <cellStyle name="Normal 4 5 2" xfId="6072"/>
    <cellStyle name="Normal 4 5 2 2" xfId="6073"/>
    <cellStyle name="Normal 4 5 2 2 2" xfId="6074"/>
    <cellStyle name="Normal 4 5 2 2 2 2" xfId="6075"/>
    <cellStyle name="Normal 4 5 2 2 2 2 2" xfId="6076"/>
    <cellStyle name="Normal 4 5 2 2 2 2 2 2" xfId="6077"/>
    <cellStyle name="Normal 4 5 2 2 2 2 3" xfId="6078"/>
    <cellStyle name="Normal 4 5 2 2 2 2 3 2" xfId="6079"/>
    <cellStyle name="Normal 4 5 2 2 2 2 4" xfId="6080"/>
    <cellStyle name="Normal 4 5 2 2 2 2 4 2" xfId="6081"/>
    <cellStyle name="Normal 4 5 2 2 2 2 5" xfId="6082"/>
    <cellStyle name="Normal 4 5 2 2 2 3" xfId="6083"/>
    <cellStyle name="Normal 4 5 2 2 2 3 2" xfId="6084"/>
    <cellStyle name="Normal 4 5 2 2 2 4" xfId="6085"/>
    <cellStyle name="Normal 4 5 2 2 2 4 2" xfId="6086"/>
    <cellStyle name="Normal 4 5 2 2 2 5" xfId="6087"/>
    <cellStyle name="Normal 4 5 2 2 2 5 2" xfId="6088"/>
    <cellStyle name="Normal 4 5 2 2 2 6" xfId="6089"/>
    <cellStyle name="Normal 4 5 2 2 3" xfId="6090"/>
    <cellStyle name="Normal 4 5 2 2 3 2" xfId="6091"/>
    <cellStyle name="Normal 4 5 2 2 3 2 2" xfId="6092"/>
    <cellStyle name="Normal 4 5 2 2 3 3" xfId="6093"/>
    <cellStyle name="Normal 4 5 2 2 3 3 2" xfId="6094"/>
    <cellStyle name="Normal 4 5 2 2 3 4" xfId="6095"/>
    <cellStyle name="Normal 4 5 2 2 3 4 2" xfId="6096"/>
    <cellStyle name="Normal 4 5 2 2 3 5" xfId="6097"/>
    <cellStyle name="Normal 4 5 2 2 4" xfId="6098"/>
    <cellStyle name="Normal 4 5 2 2 4 2" xfId="6099"/>
    <cellStyle name="Normal 4 5 2 2 5" xfId="6100"/>
    <cellStyle name="Normal 4 5 2 2 5 2" xfId="6101"/>
    <cellStyle name="Normal 4 5 2 2 6" xfId="6102"/>
    <cellStyle name="Normal 4 5 2 2 6 2" xfId="6103"/>
    <cellStyle name="Normal 4 5 2 2 7" xfId="6104"/>
    <cellStyle name="Normal 4 5 2 3" xfId="6105"/>
    <cellStyle name="Normal 4 5 2 3 2" xfId="6106"/>
    <cellStyle name="Normal 4 5 2 3 2 2" xfId="6107"/>
    <cellStyle name="Normal 4 5 2 3 2 2 2" xfId="6108"/>
    <cellStyle name="Normal 4 5 2 3 2 3" xfId="6109"/>
    <cellStyle name="Normal 4 5 2 3 2 3 2" xfId="6110"/>
    <cellStyle name="Normal 4 5 2 3 2 4" xfId="6111"/>
    <cellStyle name="Normal 4 5 2 3 2 4 2" xfId="6112"/>
    <cellStyle name="Normal 4 5 2 3 2 5" xfId="6113"/>
    <cellStyle name="Normal 4 5 2 3 3" xfId="6114"/>
    <cellStyle name="Normal 4 5 2 3 3 2" xfId="6115"/>
    <cellStyle name="Normal 4 5 2 3 4" xfId="6116"/>
    <cellStyle name="Normal 4 5 2 3 4 2" xfId="6117"/>
    <cellStyle name="Normal 4 5 2 3 5" xfId="6118"/>
    <cellStyle name="Normal 4 5 2 3 5 2" xfId="6119"/>
    <cellStyle name="Normal 4 5 2 3 6" xfId="6120"/>
    <cellStyle name="Normal 4 5 2 4" xfId="6121"/>
    <cellStyle name="Normal 4 5 2 4 2" xfId="6122"/>
    <cellStyle name="Normal 4 5 2 4 2 2" xfId="6123"/>
    <cellStyle name="Normal 4 5 2 4 3" xfId="6124"/>
    <cellStyle name="Normal 4 5 2 4 3 2" xfId="6125"/>
    <cellStyle name="Normal 4 5 2 4 4" xfId="6126"/>
    <cellStyle name="Normal 4 5 2 4 4 2" xfId="6127"/>
    <cellStyle name="Normal 4 5 2 4 5" xfId="6128"/>
    <cellStyle name="Normal 4 5 2 5" xfId="6129"/>
    <cellStyle name="Normal 4 5 2 5 2" xfId="6130"/>
    <cellStyle name="Normal 4 5 2 6" xfId="6131"/>
    <cellStyle name="Normal 4 5 2 6 2" xfId="6132"/>
    <cellStyle name="Normal 4 5 2 7" xfId="6133"/>
    <cellStyle name="Normal 4 5 2 7 2" xfId="6134"/>
    <cellStyle name="Normal 4 5 2 8" xfId="6135"/>
    <cellStyle name="Normal 4 5 3" xfId="6136"/>
    <cellStyle name="Normal 4 5 3 2" xfId="6137"/>
    <cellStyle name="Normal 4 5 3 2 2" xfId="6138"/>
    <cellStyle name="Normal 4 5 3 2 2 2" xfId="6139"/>
    <cellStyle name="Normal 4 5 3 2 2 2 2" xfId="6140"/>
    <cellStyle name="Normal 4 5 3 2 2 3" xfId="6141"/>
    <cellStyle name="Normal 4 5 3 2 2 3 2" xfId="6142"/>
    <cellStyle name="Normal 4 5 3 2 2 4" xfId="6143"/>
    <cellStyle name="Normal 4 5 3 2 2 4 2" xfId="6144"/>
    <cellStyle name="Normal 4 5 3 2 2 5" xfId="6145"/>
    <cellStyle name="Normal 4 5 3 2 3" xfId="6146"/>
    <cellStyle name="Normal 4 5 3 2 3 2" xfId="6147"/>
    <cellStyle name="Normal 4 5 3 2 4" xfId="6148"/>
    <cellStyle name="Normal 4 5 3 2 4 2" xfId="6149"/>
    <cellStyle name="Normal 4 5 3 2 5" xfId="6150"/>
    <cellStyle name="Normal 4 5 3 2 5 2" xfId="6151"/>
    <cellStyle name="Normal 4 5 3 2 6" xfId="6152"/>
    <cellStyle name="Normal 4 5 3 3" xfId="6153"/>
    <cellStyle name="Normal 4 5 3 3 2" xfId="6154"/>
    <cellStyle name="Normal 4 5 3 3 2 2" xfId="6155"/>
    <cellStyle name="Normal 4 5 3 3 3" xfId="6156"/>
    <cellStyle name="Normal 4 5 3 3 3 2" xfId="6157"/>
    <cellStyle name="Normal 4 5 3 3 4" xfId="6158"/>
    <cellStyle name="Normal 4 5 3 3 4 2" xfId="6159"/>
    <cellStyle name="Normal 4 5 3 3 5" xfId="6160"/>
    <cellStyle name="Normal 4 5 3 4" xfId="6161"/>
    <cellStyle name="Normal 4 5 3 4 2" xfId="6162"/>
    <cellStyle name="Normal 4 5 3 5" xfId="6163"/>
    <cellStyle name="Normal 4 5 3 5 2" xfId="6164"/>
    <cellStyle name="Normal 4 5 3 6" xfId="6165"/>
    <cellStyle name="Normal 4 5 3 6 2" xfId="6166"/>
    <cellStyle name="Normal 4 5 3 7" xfId="6167"/>
    <cellStyle name="Normal 4 5 4" xfId="6168"/>
    <cellStyle name="Normal 4 5 4 2" xfId="6169"/>
    <cellStyle name="Normal 4 5 4 2 2" xfId="6170"/>
    <cellStyle name="Normal 4 5 4 2 2 2" xfId="6171"/>
    <cellStyle name="Normal 4 5 4 2 3" xfId="6172"/>
    <cellStyle name="Normal 4 5 4 2 3 2" xfId="6173"/>
    <cellStyle name="Normal 4 5 4 2 4" xfId="6174"/>
    <cellStyle name="Normal 4 5 4 2 4 2" xfId="6175"/>
    <cellStyle name="Normal 4 5 4 2 5" xfId="6176"/>
    <cellStyle name="Normal 4 5 4 3" xfId="6177"/>
    <cellStyle name="Normal 4 5 4 3 2" xfId="6178"/>
    <cellStyle name="Normal 4 5 4 4" xfId="6179"/>
    <cellStyle name="Normal 4 5 4 4 2" xfId="6180"/>
    <cellStyle name="Normal 4 5 4 5" xfId="6181"/>
    <cellStyle name="Normal 4 5 4 5 2" xfId="6182"/>
    <cellStyle name="Normal 4 5 4 6" xfId="6183"/>
    <cellStyle name="Normal 4 5 5" xfId="6184"/>
    <cellStyle name="Normal 4 5 5 2" xfId="6185"/>
    <cellStyle name="Normal 4 5 5 2 2" xfId="6186"/>
    <cellStyle name="Normal 4 5 5 3" xfId="6187"/>
    <cellStyle name="Normal 4 5 5 3 2" xfId="6188"/>
    <cellStyle name="Normal 4 5 5 4" xfId="6189"/>
    <cellStyle name="Normal 4 5 5 4 2" xfId="6190"/>
    <cellStyle name="Normal 4 5 5 5" xfId="6191"/>
    <cellStyle name="Normal 4 5 6" xfId="6192"/>
    <cellStyle name="Normal 4 5 6 2" xfId="6193"/>
    <cellStyle name="Normal 4 5 7" xfId="6194"/>
    <cellStyle name="Normal 4 5 7 2" xfId="6195"/>
    <cellStyle name="Normal 4 5 8" xfId="6196"/>
    <cellStyle name="Normal 4 5 8 2" xfId="6197"/>
    <cellStyle name="Normal 4 5 9" xfId="6198"/>
    <cellStyle name="Normal 4 6" xfId="903"/>
    <cellStyle name="Normal 4 6 2" xfId="6199"/>
    <cellStyle name="Normal 4 6 2 2" xfId="6200"/>
    <cellStyle name="Normal 4 6 2 2 2" xfId="6201"/>
    <cellStyle name="Normal 4 6 2 2 2 2" xfId="6202"/>
    <cellStyle name="Normal 4 6 2 2 2 2 2" xfId="6203"/>
    <cellStyle name="Normal 4 6 2 2 2 3" xfId="6204"/>
    <cellStyle name="Normal 4 6 2 2 2 3 2" xfId="6205"/>
    <cellStyle name="Normal 4 6 2 2 2 4" xfId="6206"/>
    <cellStyle name="Normal 4 6 2 2 2 4 2" xfId="6207"/>
    <cellStyle name="Normal 4 6 2 2 2 5" xfId="6208"/>
    <cellStyle name="Normal 4 6 2 2 3" xfId="6209"/>
    <cellStyle name="Normal 4 6 2 2 3 2" xfId="6210"/>
    <cellStyle name="Normal 4 6 2 2 4" xfId="6211"/>
    <cellStyle name="Normal 4 6 2 2 4 2" xfId="6212"/>
    <cellStyle name="Normal 4 6 2 2 5" xfId="6213"/>
    <cellStyle name="Normal 4 6 2 2 5 2" xfId="6214"/>
    <cellStyle name="Normal 4 6 2 2 6" xfId="6215"/>
    <cellStyle name="Normal 4 6 2 3" xfId="6216"/>
    <cellStyle name="Normal 4 6 2 3 2" xfId="6217"/>
    <cellStyle name="Normal 4 6 2 3 2 2" xfId="6218"/>
    <cellStyle name="Normal 4 6 2 3 3" xfId="6219"/>
    <cellStyle name="Normal 4 6 2 3 3 2" xfId="6220"/>
    <cellStyle name="Normal 4 6 2 3 4" xfId="6221"/>
    <cellStyle name="Normal 4 6 2 3 4 2" xfId="6222"/>
    <cellStyle name="Normal 4 6 2 3 5" xfId="6223"/>
    <cellStyle name="Normal 4 6 2 4" xfId="6224"/>
    <cellStyle name="Normal 4 6 2 4 2" xfId="6225"/>
    <cellStyle name="Normal 4 6 2 5" xfId="6226"/>
    <cellStyle name="Normal 4 6 2 5 2" xfId="6227"/>
    <cellStyle name="Normal 4 6 2 6" xfId="6228"/>
    <cellStyle name="Normal 4 6 2 6 2" xfId="6229"/>
    <cellStyle name="Normal 4 6 2 7" xfId="6230"/>
    <cellStyle name="Normal 4 6 3" xfId="6231"/>
    <cellStyle name="Normal 4 6 3 2" xfId="6232"/>
    <cellStyle name="Normal 4 6 3 2 2" xfId="6233"/>
    <cellStyle name="Normal 4 6 3 2 2 2" xfId="6234"/>
    <cellStyle name="Normal 4 6 3 2 3" xfId="6235"/>
    <cellStyle name="Normal 4 6 3 2 3 2" xfId="6236"/>
    <cellStyle name="Normal 4 6 3 2 4" xfId="6237"/>
    <cellStyle name="Normal 4 6 3 2 4 2" xfId="6238"/>
    <cellStyle name="Normal 4 6 3 2 5" xfId="6239"/>
    <cellStyle name="Normal 4 6 3 3" xfId="6240"/>
    <cellStyle name="Normal 4 6 3 3 2" xfId="6241"/>
    <cellStyle name="Normal 4 6 3 4" xfId="6242"/>
    <cellStyle name="Normal 4 6 3 4 2" xfId="6243"/>
    <cellStyle name="Normal 4 6 3 5" xfId="6244"/>
    <cellStyle name="Normal 4 6 3 5 2" xfId="6245"/>
    <cellStyle name="Normal 4 6 3 6" xfId="6246"/>
    <cellStyle name="Normal 4 6 4" xfId="6247"/>
    <cellStyle name="Normal 4 6 4 2" xfId="6248"/>
    <cellStyle name="Normal 4 6 4 2 2" xfId="6249"/>
    <cellStyle name="Normal 4 6 4 3" xfId="6250"/>
    <cellStyle name="Normal 4 6 4 3 2" xfId="6251"/>
    <cellStyle name="Normal 4 6 4 4" xfId="6252"/>
    <cellStyle name="Normal 4 6 4 4 2" xfId="6253"/>
    <cellStyle name="Normal 4 6 4 5" xfId="6254"/>
    <cellStyle name="Normal 4 6 5" xfId="6255"/>
    <cellStyle name="Normal 4 6 5 2" xfId="6256"/>
    <cellStyle name="Normal 4 6 6" xfId="6257"/>
    <cellStyle name="Normal 4 6 6 2" xfId="6258"/>
    <cellStyle name="Normal 4 6 7" xfId="6259"/>
    <cellStyle name="Normal 4 6 7 2" xfId="6260"/>
    <cellStyle name="Normal 4 6 8" xfId="6261"/>
    <cellStyle name="Normal 4 7" xfId="6262"/>
    <cellStyle name="Normal 4 7 2" xfId="6263"/>
    <cellStyle name="Normal 4 7 2 2" xfId="6264"/>
    <cellStyle name="Normal 4 7 2 2 2" xfId="6265"/>
    <cellStyle name="Normal 4 7 2 2 2 2" xfId="6266"/>
    <cellStyle name="Normal 4 7 2 2 2 2 2" xfId="6267"/>
    <cellStyle name="Normal 4 7 2 2 2 3" xfId="6268"/>
    <cellStyle name="Normal 4 7 2 2 2 3 2" xfId="6269"/>
    <cellStyle name="Normal 4 7 2 2 2 4" xfId="6270"/>
    <cellStyle name="Normal 4 7 2 2 2 4 2" xfId="6271"/>
    <cellStyle name="Normal 4 7 2 2 2 5" xfId="6272"/>
    <cellStyle name="Normal 4 7 2 2 3" xfId="6273"/>
    <cellStyle name="Normal 4 7 2 2 3 2" xfId="6274"/>
    <cellStyle name="Normal 4 7 2 2 4" xfId="6275"/>
    <cellStyle name="Normal 4 7 2 2 4 2" xfId="6276"/>
    <cellStyle name="Normal 4 7 2 2 5" xfId="6277"/>
    <cellStyle name="Normal 4 7 2 2 5 2" xfId="6278"/>
    <cellStyle name="Normal 4 7 2 2 6" xfId="6279"/>
    <cellStyle name="Normal 4 7 2 3" xfId="6280"/>
    <cellStyle name="Normal 4 7 2 3 2" xfId="6281"/>
    <cellStyle name="Normal 4 7 2 3 2 2" xfId="6282"/>
    <cellStyle name="Normal 4 7 2 3 3" xfId="6283"/>
    <cellStyle name="Normal 4 7 2 3 3 2" xfId="6284"/>
    <cellStyle name="Normal 4 7 2 3 4" xfId="6285"/>
    <cellStyle name="Normal 4 7 2 3 4 2" xfId="6286"/>
    <cellStyle name="Normal 4 7 2 3 5" xfId="6287"/>
    <cellStyle name="Normal 4 7 2 4" xfId="6288"/>
    <cellStyle name="Normal 4 7 2 4 2" xfId="6289"/>
    <cellStyle name="Normal 4 7 2 5" xfId="6290"/>
    <cellStyle name="Normal 4 7 2 5 2" xfId="6291"/>
    <cellStyle name="Normal 4 7 2 6" xfId="6292"/>
    <cellStyle name="Normal 4 7 2 6 2" xfId="6293"/>
    <cellStyle name="Normal 4 7 2 7" xfId="6294"/>
    <cellStyle name="Normal 4 7 3" xfId="6295"/>
    <cellStyle name="Normal 4 7 3 2" xfId="6296"/>
    <cellStyle name="Normal 4 7 3 2 2" xfId="6297"/>
    <cellStyle name="Normal 4 7 3 2 2 2" xfId="6298"/>
    <cellStyle name="Normal 4 7 3 2 3" xfId="6299"/>
    <cellStyle name="Normal 4 7 3 2 3 2" xfId="6300"/>
    <cellStyle name="Normal 4 7 3 2 4" xfId="6301"/>
    <cellStyle name="Normal 4 7 3 2 4 2" xfId="6302"/>
    <cellStyle name="Normal 4 7 3 2 5" xfId="6303"/>
    <cellStyle name="Normal 4 7 3 3" xfId="6304"/>
    <cellStyle name="Normal 4 7 3 3 2" xfId="6305"/>
    <cellStyle name="Normal 4 7 3 4" xfId="6306"/>
    <cellStyle name="Normal 4 7 3 4 2" xfId="6307"/>
    <cellStyle name="Normal 4 7 3 5" xfId="6308"/>
    <cellStyle name="Normal 4 7 3 5 2" xfId="6309"/>
    <cellStyle name="Normal 4 7 3 6" xfId="6310"/>
    <cellStyle name="Normal 4 7 4" xfId="6311"/>
    <cellStyle name="Normal 4 7 4 2" xfId="6312"/>
    <cellStyle name="Normal 4 7 4 2 2" xfId="6313"/>
    <cellStyle name="Normal 4 7 4 3" xfId="6314"/>
    <cellStyle name="Normal 4 7 4 3 2" xfId="6315"/>
    <cellStyle name="Normal 4 7 4 4" xfId="6316"/>
    <cellStyle name="Normal 4 7 4 4 2" xfId="6317"/>
    <cellStyle name="Normal 4 7 4 5" xfId="6318"/>
    <cellStyle name="Normal 4 7 5" xfId="6319"/>
    <cellStyle name="Normal 4 7 5 2" xfId="6320"/>
    <cellStyle name="Normal 4 7 6" xfId="6321"/>
    <cellStyle name="Normal 4 7 6 2" xfId="6322"/>
    <cellStyle name="Normal 4 7 7" xfId="6323"/>
    <cellStyle name="Normal 4 7 7 2" xfId="6324"/>
    <cellStyle name="Normal 4 7 8" xfId="6325"/>
    <cellStyle name="Normal 4 8" xfId="6326"/>
    <cellStyle name="Normal 4 8 2" xfId="6327"/>
    <cellStyle name="Normal 4 8 2 2" xfId="6328"/>
    <cellStyle name="Normal 4 8 2 2 2" xfId="6329"/>
    <cellStyle name="Normal 4 8 2 2 2 2" xfId="6330"/>
    <cellStyle name="Normal 4 8 2 2 2 2 2" xfId="6331"/>
    <cellStyle name="Normal 4 8 2 2 2 3" xfId="6332"/>
    <cellStyle name="Normal 4 8 2 2 2 3 2" xfId="6333"/>
    <cellStyle name="Normal 4 8 2 2 2 4" xfId="6334"/>
    <cellStyle name="Normal 4 8 2 2 2 4 2" xfId="6335"/>
    <cellStyle name="Normal 4 8 2 2 2 5" xfId="6336"/>
    <cellStyle name="Normal 4 8 2 2 3" xfId="6337"/>
    <cellStyle name="Normal 4 8 2 2 3 2" xfId="6338"/>
    <cellStyle name="Normal 4 8 2 2 4" xfId="6339"/>
    <cellStyle name="Normal 4 8 2 2 4 2" xfId="6340"/>
    <cellStyle name="Normal 4 8 2 2 5" xfId="6341"/>
    <cellStyle name="Normal 4 8 2 2 5 2" xfId="6342"/>
    <cellStyle name="Normal 4 8 2 2 6" xfId="6343"/>
    <cellStyle name="Normal 4 8 2 3" xfId="6344"/>
    <cellStyle name="Normal 4 8 2 3 2" xfId="6345"/>
    <cellStyle name="Normal 4 8 2 3 2 2" xfId="6346"/>
    <cellStyle name="Normal 4 8 2 3 3" xfId="6347"/>
    <cellStyle name="Normal 4 8 2 3 3 2" xfId="6348"/>
    <cellStyle name="Normal 4 8 2 3 4" xfId="6349"/>
    <cellStyle name="Normal 4 8 2 3 4 2" xfId="6350"/>
    <cellStyle name="Normal 4 8 2 3 5" xfId="6351"/>
    <cellStyle name="Normal 4 8 2 4" xfId="6352"/>
    <cellStyle name="Normal 4 8 2 4 2" xfId="6353"/>
    <cellStyle name="Normal 4 8 2 5" xfId="6354"/>
    <cellStyle name="Normal 4 8 2 5 2" xfId="6355"/>
    <cellStyle name="Normal 4 8 2 6" xfId="6356"/>
    <cellStyle name="Normal 4 8 2 6 2" xfId="6357"/>
    <cellStyle name="Normal 4 8 2 7" xfId="6358"/>
    <cellStyle name="Normal 4 8 3" xfId="6359"/>
    <cellStyle name="Normal 4 8 3 2" xfId="6360"/>
    <cellStyle name="Normal 4 8 3 2 2" xfId="6361"/>
    <cellStyle name="Normal 4 8 3 2 2 2" xfId="6362"/>
    <cellStyle name="Normal 4 8 3 2 3" xfId="6363"/>
    <cellStyle name="Normal 4 8 3 2 3 2" xfId="6364"/>
    <cellStyle name="Normal 4 8 3 2 4" xfId="6365"/>
    <cellStyle name="Normal 4 8 3 2 4 2" xfId="6366"/>
    <cellStyle name="Normal 4 8 3 2 5" xfId="6367"/>
    <cellStyle name="Normal 4 8 3 3" xfId="6368"/>
    <cellStyle name="Normal 4 8 3 3 2" xfId="6369"/>
    <cellStyle name="Normal 4 8 3 4" xfId="6370"/>
    <cellStyle name="Normal 4 8 3 4 2" xfId="6371"/>
    <cellStyle name="Normal 4 8 3 5" xfId="6372"/>
    <cellStyle name="Normal 4 8 3 5 2" xfId="6373"/>
    <cellStyle name="Normal 4 8 3 6" xfId="6374"/>
    <cellStyle name="Normal 4 8 4" xfId="6375"/>
    <cellStyle name="Normal 4 8 4 2" xfId="6376"/>
    <cellStyle name="Normal 4 8 4 2 2" xfId="6377"/>
    <cellStyle name="Normal 4 8 4 3" xfId="6378"/>
    <cellStyle name="Normal 4 8 4 3 2" xfId="6379"/>
    <cellStyle name="Normal 4 8 4 4" xfId="6380"/>
    <cellStyle name="Normal 4 8 4 4 2" xfId="6381"/>
    <cellStyle name="Normal 4 8 4 5" xfId="6382"/>
    <cellStyle name="Normal 4 8 5" xfId="6383"/>
    <cellStyle name="Normal 4 8 5 2" xfId="6384"/>
    <cellStyle name="Normal 4 8 6" xfId="6385"/>
    <cellStyle name="Normal 4 8 6 2" xfId="6386"/>
    <cellStyle name="Normal 4 8 7" xfId="6387"/>
    <cellStyle name="Normal 4 8 7 2" xfId="6388"/>
    <cellStyle name="Normal 4 8 8" xfId="6389"/>
    <cellStyle name="Normal 4 9" xfId="6390"/>
    <cellStyle name="Normal 4 9 2" xfId="6391"/>
    <cellStyle name="Normal 4 9 2 2" xfId="6392"/>
    <cellStyle name="Normal 4 9 2 2 2" xfId="6393"/>
    <cellStyle name="Normal 4 9 2 2 2 2" xfId="6394"/>
    <cellStyle name="Normal 4 9 2 2 2 2 2" xfId="6395"/>
    <cellStyle name="Normal 4 9 2 2 2 3" xfId="6396"/>
    <cellStyle name="Normal 4 9 2 2 2 3 2" xfId="6397"/>
    <cellStyle name="Normal 4 9 2 2 2 4" xfId="6398"/>
    <cellStyle name="Normal 4 9 2 2 2 4 2" xfId="6399"/>
    <cellStyle name="Normal 4 9 2 2 2 5" xfId="6400"/>
    <cellStyle name="Normal 4 9 2 2 3" xfId="6401"/>
    <cellStyle name="Normal 4 9 2 2 3 2" xfId="6402"/>
    <cellStyle name="Normal 4 9 2 2 4" xfId="6403"/>
    <cellStyle name="Normal 4 9 2 2 4 2" xfId="6404"/>
    <cellStyle name="Normal 4 9 2 2 5" xfId="6405"/>
    <cellStyle name="Normal 4 9 2 2 5 2" xfId="6406"/>
    <cellStyle name="Normal 4 9 2 2 6" xfId="6407"/>
    <cellStyle name="Normal 4 9 2 3" xfId="6408"/>
    <cellStyle name="Normal 4 9 2 3 2" xfId="6409"/>
    <cellStyle name="Normal 4 9 2 3 2 2" xfId="6410"/>
    <cellStyle name="Normal 4 9 2 3 3" xfId="6411"/>
    <cellStyle name="Normal 4 9 2 3 3 2" xfId="6412"/>
    <cellStyle name="Normal 4 9 2 3 4" xfId="6413"/>
    <cellStyle name="Normal 4 9 2 3 4 2" xfId="6414"/>
    <cellStyle name="Normal 4 9 2 3 5" xfId="6415"/>
    <cellStyle name="Normal 4 9 2 4" xfId="6416"/>
    <cellStyle name="Normal 4 9 2 4 2" xfId="6417"/>
    <cellStyle name="Normal 4 9 2 5" xfId="6418"/>
    <cellStyle name="Normal 4 9 2 5 2" xfId="6419"/>
    <cellStyle name="Normal 4 9 2 6" xfId="6420"/>
    <cellStyle name="Normal 4 9 2 6 2" xfId="6421"/>
    <cellStyle name="Normal 4 9 2 7" xfId="6422"/>
    <cellStyle name="Normal 4 9 3" xfId="6423"/>
    <cellStyle name="Normal 4 9 3 2" xfId="6424"/>
    <cellStyle name="Normal 4 9 3 2 2" xfId="6425"/>
    <cellStyle name="Normal 4 9 3 2 2 2" xfId="6426"/>
    <cellStyle name="Normal 4 9 3 2 3" xfId="6427"/>
    <cellStyle name="Normal 4 9 3 2 3 2" xfId="6428"/>
    <cellStyle name="Normal 4 9 3 2 4" xfId="6429"/>
    <cellStyle name="Normal 4 9 3 2 4 2" xfId="6430"/>
    <cellStyle name="Normal 4 9 3 2 5" xfId="6431"/>
    <cellStyle name="Normal 4 9 3 3" xfId="6432"/>
    <cellStyle name="Normal 4 9 3 3 2" xfId="6433"/>
    <cellStyle name="Normal 4 9 3 4" xfId="6434"/>
    <cellStyle name="Normal 4 9 3 4 2" xfId="6435"/>
    <cellStyle name="Normal 4 9 3 5" xfId="6436"/>
    <cellStyle name="Normal 4 9 3 5 2" xfId="6437"/>
    <cellStyle name="Normal 4 9 3 6" xfId="6438"/>
    <cellStyle name="Normal 4 9 4" xfId="6439"/>
    <cellStyle name="Normal 4 9 4 2" xfId="6440"/>
    <cellStyle name="Normal 4 9 4 2 2" xfId="6441"/>
    <cellStyle name="Normal 4 9 4 3" xfId="6442"/>
    <cellStyle name="Normal 4 9 4 3 2" xfId="6443"/>
    <cellStyle name="Normal 4 9 4 4" xfId="6444"/>
    <cellStyle name="Normal 4 9 4 4 2" xfId="6445"/>
    <cellStyle name="Normal 4 9 4 5" xfId="6446"/>
    <cellStyle name="Normal 4 9 5" xfId="6447"/>
    <cellStyle name="Normal 4 9 5 2" xfId="6448"/>
    <cellStyle name="Normal 4 9 6" xfId="6449"/>
    <cellStyle name="Normal 4 9 6 2" xfId="6450"/>
    <cellStyle name="Normal 4 9 7" xfId="6451"/>
    <cellStyle name="Normal 4 9 7 2" xfId="6452"/>
    <cellStyle name="Normal 4 9 8" xfId="6453"/>
    <cellStyle name="Normal 40" xfId="904"/>
    <cellStyle name="Normal 40 2" xfId="905"/>
    <cellStyle name="Normal 41" xfId="906"/>
    <cellStyle name="Normal 41 2" xfId="907"/>
    <cellStyle name="Normal 42" xfId="908"/>
    <cellStyle name="Normal 42 2" xfId="909"/>
    <cellStyle name="Normal 43" xfId="910"/>
    <cellStyle name="Normal 43 2" xfId="911"/>
    <cellStyle name="Normal 44" xfId="912"/>
    <cellStyle name="Normal 44 2" xfId="913"/>
    <cellStyle name="Normal 45" xfId="914"/>
    <cellStyle name="Normal 45 2" xfId="915"/>
    <cellStyle name="Normal 46" xfId="916"/>
    <cellStyle name="Normal 46 2" xfId="917"/>
    <cellStyle name="Normal 47" xfId="918"/>
    <cellStyle name="Normal 47 2" xfId="919"/>
    <cellStyle name="Normal 48" xfId="920"/>
    <cellStyle name="Normal 48 2" xfId="921"/>
    <cellStyle name="Normal 49" xfId="922"/>
    <cellStyle name="Normal 49 2" xfId="923"/>
    <cellStyle name="Normal 5" xfId="924"/>
    <cellStyle name="Normal 5 10" xfId="6454"/>
    <cellStyle name="Normal 5 10 2" xfId="6455"/>
    <cellStyle name="Normal 5 10 2 2" xfId="6456"/>
    <cellStyle name="Normal 5 10 2 2 2" xfId="6457"/>
    <cellStyle name="Normal 5 10 2 2 2 2" xfId="6458"/>
    <cellStyle name="Normal 5 10 2 2 2 2 2" xfId="6459"/>
    <cellStyle name="Normal 5 10 2 2 2 3" xfId="6460"/>
    <cellStyle name="Normal 5 10 2 2 2 3 2" xfId="6461"/>
    <cellStyle name="Normal 5 10 2 2 2 4" xfId="6462"/>
    <cellStyle name="Normal 5 10 2 2 2 4 2" xfId="6463"/>
    <cellStyle name="Normal 5 10 2 2 2 5" xfId="6464"/>
    <cellStyle name="Normal 5 10 2 2 3" xfId="6465"/>
    <cellStyle name="Normal 5 10 2 2 3 2" xfId="6466"/>
    <cellStyle name="Normal 5 10 2 2 4" xfId="6467"/>
    <cellStyle name="Normal 5 10 2 2 4 2" xfId="6468"/>
    <cellStyle name="Normal 5 10 2 2 5" xfId="6469"/>
    <cellStyle name="Normal 5 10 2 2 5 2" xfId="6470"/>
    <cellStyle name="Normal 5 10 2 2 6" xfId="6471"/>
    <cellStyle name="Normal 5 10 2 3" xfId="6472"/>
    <cellStyle name="Normal 5 10 2 3 2" xfId="6473"/>
    <cellStyle name="Normal 5 10 2 3 2 2" xfId="6474"/>
    <cellStyle name="Normal 5 10 2 3 3" xfId="6475"/>
    <cellStyle name="Normal 5 10 2 3 3 2" xfId="6476"/>
    <cellStyle name="Normal 5 10 2 3 4" xfId="6477"/>
    <cellStyle name="Normal 5 10 2 3 4 2" xfId="6478"/>
    <cellStyle name="Normal 5 10 2 3 5" xfId="6479"/>
    <cellStyle name="Normal 5 10 2 4" xfId="6480"/>
    <cellStyle name="Normal 5 10 2 4 2" xfId="6481"/>
    <cellStyle name="Normal 5 10 2 5" xfId="6482"/>
    <cellStyle name="Normal 5 10 2 5 2" xfId="6483"/>
    <cellStyle name="Normal 5 10 2 6" xfId="6484"/>
    <cellStyle name="Normal 5 10 2 6 2" xfId="6485"/>
    <cellStyle name="Normal 5 10 2 7" xfId="6486"/>
    <cellStyle name="Normal 5 10 3" xfId="6487"/>
    <cellStyle name="Normal 5 10 3 2" xfId="6488"/>
    <cellStyle name="Normal 5 10 3 2 2" xfId="6489"/>
    <cellStyle name="Normal 5 10 3 2 2 2" xfId="6490"/>
    <cellStyle name="Normal 5 10 3 2 3" xfId="6491"/>
    <cellStyle name="Normal 5 10 3 2 3 2" xfId="6492"/>
    <cellStyle name="Normal 5 10 3 2 4" xfId="6493"/>
    <cellStyle name="Normal 5 10 3 2 4 2" xfId="6494"/>
    <cellStyle name="Normal 5 10 3 2 5" xfId="6495"/>
    <cellStyle name="Normal 5 10 3 3" xfId="6496"/>
    <cellStyle name="Normal 5 10 3 3 2" xfId="6497"/>
    <cellStyle name="Normal 5 10 3 4" xfId="6498"/>
    <cellStyle name="Normal 5 10 3 4 2" xfId="6499"/>
    <cellStyle name="Normal 5 10 3 5" xfId="6500"/>
    <cellStyle name="Normal 5 10 3 5 2" xfId="6501"/>
    <cellStyle name="Normal 5 10 3 6" xfId="6502"/>
    <cellStyle name="Normal 5 10 4" xfId="6503"/>
    <cellStyle name="Normal 5 10 4 2" xfId="6504"/>
    <cellStyle name="Normal 5 10 4 2 2" xfId="6505"/>
    <cellStyle name="Normal 5 10 4 3" xfId="6506"/>
    <cellStyle name="Normal 5 10 4 3 2" xfId="6507"/>
    <cellStyle name="Normal 5 10 4 4" xfId="6508"/>
    <cellStyle name="Normal 5 10 4 4 2" xfId="6509"/>
    <cellStyle name="Normal 5 10 4 5" xfId="6510"/>
    <cellStyle name="Normal 5 10 5" xfId="6511"/>
    <cellStyle name="Normal 5 10 5 2" xfId="6512"/>
    <cellStyle name="Normal 5 10 6" xfId="6513"/>
    <cellStyle name="Normal 5 10 6 2" xfId="6514"/>
    <cellStyle name="Normal 5 10 7" xfId="6515"/>
    <cellStyle name="Normal 5 10 7 2" xfId="6516"/>
    <cellStyle name="Normal 5 10 8" xfId="6517"/>
    <cellStyle name="Normal 5 11" xfId="6518"/>
    <cellStyle name="Normal 5 11 2" xfId="6519"/>
    <cellStyle name="Normal 5 11 2 2" xfId="6520"/>
    <cellStyle name="Normal 5 11 2 2 2" xfId="6521"/>
    <cellStyle name="Normal 5 11 2 2 2 2" xfId="6522"/>
    <cellStyle name="Normal 5 11 2 2 2 2 2" xfId="6523"/>
    <cellStyle name="Normal 5 11 2 2 2 3" xfId="6524"/>
    <cellStyle name="Normal 5 11 2 2 2 3 2" xfId="6525"/>
    <cellStyle name="Normal 5 11 2 2 2 4" xfId="6526"/>
    <cellStyle name="Normal 5 11 2 2 2 4 2" xfId="6527"/>
    <cellStyle name="Normal 5 11 2 2 2 5" xfId="6528"/>
    <cellStyle name="Normal 5 11 2 2 3" xfId="6529"/>
    <cellStyle name="Normal 5 11 2 2 3 2" xfId="6530"/>
    <cellStyle name="Normal 5 11 2 2 4" xfId="6531"/>
    <cellStyle name="Normal 5 11 2 2 4 2" xfId="6532"/>
    <cellStyle name="Normal 5 11 2 2 5" xfId="6533"/>
    <cellStyle name="Normal 5 11 2 2 5 2" xfId="6534"/>
    <cellStyle name="Normal 5 11 2 2 6" xfId="6535"/>
    <cellStyle name="Normal 5 11 2 3" xfId="6536"/>
    <cellStyle name="Normal 5 11 2 3 2" xfId="6537"/>
    <cellStyle name="Normal 5 11 2 3 2 2" xfId="6538"/>
    <cellStyle name="Normal 5 11 2 3 3" xfId="6539"/>
    <cellStyle name="Normal 5 11 2 3 3 2" xfId="6540"/>
    <cellStyle name="Normal 5 11 2 3 4" xfId="6541"/>
    <cellStyle name="Normal 5 11 2 3 4 2" xfId="6542"/>
    <cellStyle name="Normal 5 11 2 3 5" xfId="6543"/>
    <cellStyle name="Normal 5 11 2 4" xfId="6544"/>
    <cellStyle name="Normal 5 11 2 4 2" xfId="6545"/>
    <cellStyle name="Normal 5 11 2 5" xfId="6546"/>
    <cellStyle name="Normal 5 11 2 5 2" xfId="6547"/>
    <cellStyle name="Normal 5 11 2 6" xfId="6548"/>
    <cellStyle name="Normal 5 11 2 6 2" xfId="6549"/>
    <cellStyle name="Normal 5 11 2 7" xfId="6550"/>
    <cellStyle name="Normal 5 11 3" xfId="6551"/>
    <cellStyle name="Normal 5 11 3 2" xfId="6552"/>
    <cellStyle name="Normal 5 11 3 2 2" xfId="6553"/>
    <cellStyle name="Normal 5 11 3 2 2 2" xfId="6554"/>
    <cellStyle name="Normal 5 11 3 2 3" xfId="6555"/>
    <cellStyle name="Normal 5 11 3 2 3 2" xfId="6556"/>
    <cellStyle name="Normal 5 11 3 2 4" xfId="6557"/>
    <cellStyle name="Normal 5 11 3 2 4 2" xfId="6558"/>
    <cellStyle name="Normal 5 11 3 2 5" xfId="6559"/>
    <cellStyle name="Normal 5 11 3 3" xfId="6560"/>
    <cellStyle name="Normal 5 11 3 3 2" xfId="6561"/>
    <cellStyle name="Normal 5 11 3 4" xfId="6562"/>
    <cellStyle name="Normal 5 11 3 4 2" xfId="6563"/>
    <cellStyle name="Normal 5 11 3 5" xfId="6564"/>
    <cellStyle name="Normal 5 11 3 5 2" xfId="6565"/>
    <cellStyle name="Normal 5 11 3 6" xfId="6566"/>
    <cellStyle name="Normal 5 11 4" xfId="6567"/>
    <cellStyle name="Normal 5 11 4 2" xfId="6568"/>
    <cellStyle name="Normal 5 11 4 2 2" xfId="6569"/>
    <cellStyle name="Normal 5 11 4 3" xfId="6570"/>
    <cellStyle name="Normal 5 11 4 3 2" xfId="6571"/>
    <cellStyle name="Normal 5 11 4 4" xfId="6572"/>
    <cellStyle name="Normal 5 11 4 4 2" xfId="6573"/>
    <cellStyle name="Normal 5 11 4 5" xfId="6574"/>
    <cellStyle name="Normal 5 11 5" xfId="6575"/>
    <cellStyle name="Normal 5 11 5 2" xfId="6576"/>
    <cellStyle name="Normal 5 11 6" xfId="6577"/>
    <cellStyle name="Normal 5 11 6 2" xfId="6578"/>
    <cellStyle name="Normal 5 11 7" xfId="6579"/>
    <cellStyle name="Normal 5 11 7 2" xfId="6580"/>
    <cellStyle name="Normal 5 11 8" xfId="6581"/>
    <cellStyle name="Normal 5 12" xfId="6582"/>
    <cellStyle name="Normal 5 12 2" xfId="6583"/>
    <cellStyle name="Normal 5 12 2 2" xfId="6584"/>
    <cellStyle name="Normal 5 12 2 2 2" xfId="6585"/>
    <cellStyle name="Normal 5 12 2 2 2 2" xfId="6586"/>
    <cellStyle name="Normal 5 12 2 2 2 2 2" xfId="6587"/>
    <cellStyle name="Normal 5 12 2 2 2 3" xfId="6588"/>
    <cellStyle name="Normal 5 12 2 2 2 3 2" xfId="6589"/>
    <cellStyle name="Normal 5 12 2 2 2 4" xfId="6590"/>
    <cellStyle name="Normal 5 12 2 2 2 4 2" xfId="6591"/>
    <cellStyle name="Normal 5 12 2 2 2 5" xfId="6592"/>
    <cellStyle name="Normal 5 12 2 2 3" xfId="6593"/>
    <cellStyle name="Normal 5 12 2 2 3 2" xfId="6594"/>
    <cellStyle name="Normal 5 12 2 2 4" xfId="6595"/>
    <cellStyle name="Normal 5 12 2 2 4 2" xfId="6596"/>
    <cellStyle name="Normal 5 12 2 2 5" xfId="6597"/>
    <cellStyle name="Normal 5 12 2 2 5 2" xfId="6598"/>
    <cellStyle name="Normal 5 12 2 2 6" xfId="6599"/>
    <cellStyle name="Normal 5 12 2 3" xfId="6600"/>
    <cellStyle name="Normal 5 12 2 3 2" xfId="6601"/>
    <cellStyle name="Normal 5 12 2 3 2 2" xfId="6602"/>
    <cellStyle name="Normal 5 12 2 3 3" xfId="6603"/>
    <cellStyle name="Normal 5 12 2 3 3 2" xfId="6604"/>
    <cellStyle name="Normal 5 12 2 3 4" xfId="6605"/>
    <cellStyle name="Normal 5 12 2 3 4 2" xfId="6606"/>
    <cellStyle name="Normal 5 12 2 3 5" xfId="6607"/>
    <cellStyle name="Normal 5 12 2 4" xfId="6608"/>
    <cellStyle name="Normal 5 12 2 4 2" xfId="6609"/>
    <cellStyle name="Normal 5 12 2 5" xfId="6610"/>
    <cellStyle name="Normal 5 12 2 5 2" xfId="6611"/>
    <cellStyle name="Normal 5 12 2 6" xfId="6612"/>
    <cellStyle name="Normal 5 12 2 6 2" xfId="6613"/>
    <cellStyle name="Normal 5 12 2 7" xfId="6614"/>
    <cellStyle name="Normal 5 12 3" xfId="6615"/>
    <cellStyle name="Normal 5 12 3 2" xfId="6616"/>
    <cellStyle name="Normal 5 12 3 2 2" xfId="6617"/>
    <cellStyle name="Normal 5 12 3 2 2 2" xfId="6618"/>
    <cellStyle name="Normal 5 12 3 2 3" xfId="6619"/>
    <cellStyle name="Normal 5 12 3 2 3 2" xfId="6620"/>
    <cellStyle name="Normal 5 12 3 2 4" xfId="6621"/>
    <cellStyle name="Normal 5 12 3 2 4 2" xfId="6622"/>
    <cellStyle name="Normal 5 12 3 2 5" xfId="6623"/>
    <cellStyle name="Normal 5 12 3 3" xfId="6624"/>
    <cellStyle name="Normal 5 12 3 3 2" xfId="6625"/>
    <cellStyle name="Normal 5 12 3 4" xfId="6626"/>
    <cellStyle name="Normal 5 12 3 4 2" xfId="6627"/>
    <cellStyle name="Normal 5 12 3 5" xfId="6628"/>
    <cellStyle name="Normal 5 12 3 5 2" xfId="6629"/>
    <cellStyle name="Normal 5 12 3 6" xfId="6630"/>
    <cellStyle name="Normal 5 12 4" xfId="6631"/>
    <cellStyle name="Normal 5 12 4 2" xfId="6632"/>
    <cellStyle name="Normal 5 12 4 2 2" xfId="6633"/>
    <cellStyle name="Normal 5 12 4 3" xfId="6634"/>
    <cellStyle name="Normal 5 12 4 3 2" xfId="6635"/>
    <cellStyle name="Normal 5 12 4 4" xfId="6636"/>
    <cellStyle name="Normal 5 12 4 4 2" xfId="6637"/>
    <cellStyle name="Normal 5 12 4 5" xfId="6638"/>
    <cellStyle name="Normal 5 12 5" xfId="6639"/>
    <cellStyle name="Normal 5 12 5 2" xfId="6640"/>
    <cellStyle name="Normal 5 12 6" xfId="6641"/>
    <cellStyle name="Normal 5 12 6 2" xfId="6642"/>
    <cellStyle name="Normal 5 12 7" xfId="6643"/>
    <cellStyle name="Normal 5 12 7 2" xfId="6644"/>
    <cellStyle name="Normal 5 12 8" xfId="6645"/>
    <cellStyle name="Normal 5 13" xfId="6646"/>
    <cellStyle name="Normal 5 13 2" xfId="6647"/>
    <cellStyle name="Normal 5 13 2 2" xfId="6648"/>
    <cellStyle name="Normal 5 13 2 2 2" xfId="6649"/>
    <cellStyle name="Normal 5 13 2 2 2 2" xfId="6650"/>
    <cellStyle name="Normal 5 13 2 2 3" xfId="6651"/>
    <cellStyle name="Normal 5 13 2 2 3 2" xfId="6652"/>
    <cellStyle name="Normal 5 13 2 2 4" xfId="6653"/>
    <cellStyle name="Normal 5 13 2 2 4 2" xfId="6654"/>
    <cellStyle name="Normal 5 13 2 2 5" xfId="6655"/>
    <cellStyle name="Normal 5 13 2 3" xfId="6656"/>
    <cellStyle name="Normal 5 13 2 3 2" xfId="6657"/>
    <cellStyle name="Normal 5 13 2 4" xfId="6658"/>
    <cellStyle name="Normal 5 13 2 4 2" xfId="6659"/>
    <cellStyle name="Normal 5 13 2 5" xfId="6660"/>
    <cellStyle name="Normal 5 13 2 5 2" xfId="6661"/>
    <cellStyle name="Normal 5 13 2 6" xfId="6662"/>
    <cellStyle name="Normal 5 13 3" xfId="6663"/>
    <cellStyle name="Normal 5 13 3 2" xfId="6664"/>
    <cellStyle name="Normal 5 13 3 2 2" xfId="6665"/>
    <cellStyle name="Normal 5 13 3 3" xfId="6666"/>
    <cellStyle name="Normal 5 13 3 3 2" xfId="6667"/>
    <cellStyle name="Normal 5 13 3 4" xfId="6668"/>
    <cellStyle name="Normal 5 13 3 4 2" xfId="6669"/>
    <cellStyle name="Normal 5 13 3 5" xfId="6670"/>
    <cellStyle name="Normal 5 13 4" xfId="6671"/>
    <cellStyle name="Normal 5 13 4 2" xfId="6672"/>
    <cellStyle name="Normal 5 13 5" xfId="6673"/>
    <cellStyle name="Normal 5 13 5 2" xfId="6674"/>
    <cellStyle name="Normal 5 13 6" xfId="6675"/>
    <cellStyle name="Normal 5 13 6 2" xfId="6676"/>
    <cellStyle name="Normal 5 13 7" xfId="6677"/>
    <cellStyle name="Normal 5 14" xfId="6678"/>
    <cellStyle name="Normal 5 14 2" xfId="6679"/>
    <cellStyle name="Normal 5 14 2 2" xfId="6680"/>
    <cellStyle name="Normal 5 14 2 2 2" xfId="6681"/>
    <cellStyle name="Normal 5 14 2 3" xfId="6682"/>
    <cellStyle name="Normal 5 14 2 3 2" xfId="6683"/>
    <cellStyle name="Normal 5 14 2 4" xfId="6684"/>
    <cellStyle name="Normal 5 14 2 4 2" xfId="6685"/>
    <cellStyle name="Normal 5 14 2 5" xfId="6686"/>
    <cellStyle name="Normal 5 14 3" xfId="6687"/>
    <cellStyle name="Normal 5 14 3 2" xfId="6688"/>
    <cellStyle name="Normal 5 14 4" xfId="6689"/>
    <cellStyle name="Normal 5 14 4 2" xfId="6690"/>
    <cellStyle name="Normal 5 14 5" xfId="6691"/>
    <cellStyle name="Normal 5 14 5 2" xfId="6692"/>
    <cellStyle name="Normal 5 14 6" xfId="6693"/>
    <cellStyle name="Normal 5 15" xfId="6694"/>
    <cellStyle name="Normal 5 15 2" xfId="6695"/>
    <cellStyle name="Normal 5 15 2 2" xfId="6696"/>
    <cellStyle name="Normal 5 15 2 2 2" xfId="6697"/>
    <cellStyle name="Normal 5 15 2 3" xfId="6698"/>
    <cellStyle name="Normal 5 15 2 3 2" xfId="6699"/>
    <cellStyle name="Normal 5 15 2 4" xfId="6700"/>
    <cellStyle name="Normal 5 15 2 4 2" xfId="6701"/>
    <cellStyle name="Normal 5 15 2 5" xfId="6702"/>
    <cellStyle name="Normal 5 15 3" xfId="6703"/>
    <cellStyle name="Normal 5 15 3 2" xfId="6704"/>
    <cellStyle name="Normal 5 15 4" xfId="6705"/>
    <cellStyle name="Normal 5 15 4 2" xfId="6706"/>
    <cellStyle name="Normal 5 15 5" xfId="6707"/>
    <cellStyle name="Normal 5 15 5 2" xfId="6708"/>
    <cellStyle name="Normal 5 15 6" xfId="6709"/>
    <cellStyle name="Normal 5 16" xfId="6710"/>
    <cellStyle name="Normal 5 16 2" xfId="6711"/>
    <cellStyle name="Normal 5 16 2 2" xfId="6712"/>
    <cellStyle name="Normal 5 16 2 2 2" xfId="6713"/>
    <cellStyle name="Normal 5 16 2 3" xfId="6714"/>
    <cellStyle name="Normal 5 16 2 3 2" xfId="6715"/>
    <cellStyle name="Normal 5 16 2 4" xfId="6716"/>
    <cellStyle name="Normal 5 16 2 4 2" xfId="6717"/>
    <cellStyle name="Normal 5 16 2 5" xfId="6718"/>
    <cellStyle name="Normal 5 16 3" xfId="6719"/>
    <cellStyle name="Normal 5 16 3 2" xfId="6720"/>
    <cellStyle name="Normal 5 16 4" xfId="6721"/>
    <cellStyle name="Normal 5 16 4 2" xfId="6722"/>
    <cellStyle name="Normal 5 16 5" xfId="6723"/>
    <cellStyle name="Normal 5 16 5 2" xfId="6724"/>
    <cellStyle name="Normal 5 16 6" xfId="6725"/>
    <cellStyle name="Normal 5 17" xfId="6726"/>
    <cellStyle name="Normal 5 17 2" xfId="6727"/>
    <cellStyle name="Normal 5 17 2 2" xfId="6728"/>
    <cellStyle name="Normal 5 17 3" xfId="6729"/>
    <cellStyle name="Normal 5 17 3 2" xfId="6730"/>
    <cellStyle name="Normal 5 17 4" xfId="6731"/>
    <cellStyle name="Normal 5 17 4 2" xfId="6732"/>
    <cellStyle name="Normal 5 17 5" xfId="6733"/>
    <cellStyle name="Normal 5 18" xfId="6734"/>
    <cellStyle name="Normal 5 18 2" xfId="6735"/>
    <cellStyle name="Normal 5 19" xfId="6736"/>
    <cellStyle name="Normal 5 19 2" xfId="6737"/>
    <cellStyle name="Normal 5 2" xfId="925"/>
    <cellStyle name="Normal 5 2 10" xfId="6738"/>
    <cellStyle name="Normal 5 2 11" xfId="6739"/>
    <cellStyle name="Normal 5 2 12" xfId="6740"/>
    <cellStyle name="Normal 5 2 2" xfId="926"/>
    <cellStyle name="Normal 5 2 2 2" xfId="6741"/>
    <cellStyle name="Normal 5 2 2 2 2" xfId="6742"/>
    <cellStyle name="Normal 5 2 2 2 2 2" xfId="6743"/>
    <cellStyle name="Normal 5 2 2 2 2 2 2" xfId="6744"/>
    <cellStyle name="Normal 5 2 2 2 2 2 2 2" xfId="6745"/>
    <cellStyle name="Normal 5 2 2 2 2 2 3" xfId="6746"/>
    <cellStyle name="Normal 5 2 2 2 2 2 3 2" xfId="6747"/>
    <cellStyle name="Normal 5 2 2 2 2 2 4" xfId="6748"/>
    <cellStyle name="Normal 5 2 2 2 2 2 4 2" xfId="6749"/>
    <cellStyle name="Normal 5 2 2 2 2 2 5" xfId="6750"/>
    <cellStyle name="Normal 5 2 2 2 2 3" xfId="6751"/>
    <cellStyle name="Normal 5 2 2 2 2 3 2" xfId="6752"/>
    <cellStyle name="Normal 5 2 2 2 2 4" xfId="6753"/>
    <cellStyle name="Normal 5 2 2 2 2 4 2" xfId="6754"/>
    <cellStyle name="Normal 5 2 2 2 2 5" xfId="6755"/>
    <cellStyle name="Normal 5 2 2 2 2 5 2" xfId="6756"/>
    <cellStyle name="Normal 5 2 2 2 2 6" xfId="6757"/>
    <cellStyle name="Normal 5 2 2 2 3" xfId="6758"/>
    <cellStyle name="Normal 5 2 2 2 3 2" xfId="6759"/>
    <cellStyle name="Normal 5 2 2 2 3 2 2" xfId="6760"/>
    <cellStyle name="Normal 5 2 2 2 3 3" xfId="6761"/>
    <cellStyle name="Normal 5 2 2 2 3 3 2" xfId="6762"/>
    <cellStyle name="Normal 5 2 2 2 3 4" xfId="6763"/>
    <cellStyle name="Normal 5 2 2 2 3 4 2" xfId="6764"/>
    <cellStyle name="Normal 5 2 2 2 3 5" xfId="6765"/>
    <cellStyle name="Normal 5 2 2 2 4" xfId="6766"/>
    <cellStyle name="Normal 5 2 2 2 4 2" xfId="6767"/>
    <cellStyle name="Normal 5 2 2 2 5" xfId="6768"/>
    <cellStyle name="Normal 5 2 2 2 5 2" xfId="6769"/>
    <cellStyle name="Normal 5 2 2 2 6" xfId="6770"/>
    <cellStyle name="Normal 5 2 2 2 6 2" xfId="6771"/>
    <cellStyle name="Normal 5 2 2 2 7" xfId="6772"/>
    <cellStyle name="Normal 5 2 2 3" xfId="6773"/>
    <cellStyle name="Normal 5 2 2 3 2" xfId="6774"/>
    <cellStyle name="Normal 5 2 2 3 2 2" xfId="6775"/>
    <cellStyle name="Normal 5 2 2 3 2 2 2" xfId="6776"/>
    <cellStyle name="Normal 5 2 2 3 2 3" xfId="6777"/>
    <cellStyle name="Normal 5 2 2 3 2 3 2" xfId="6778"/>
    <cellStyle name="Normal 5 2 2 3 2 4" xfId="6779"/>
    <cellStyle name="Normal 5 2 2 3 2 4 2" xfId="6780"/>
    <cellStyle name="Normal 5 2 2 3 2 5" xfId="6781"/>
    <cellStyle name="Normal 5 2 2 3 3" xfId="6782"/>
    <cellStyle name="Normal 5 2 2 3 3 2" xfId="6783"/>
    <cellStyle name="Normal 5 2 2 3 4" xfId="6784"/>
    <cellStyle name="Normal 5 2 2 3 4 2" xfId="6785"/>
    <cellStyle name="Normal 5 2 2 3 5" xfId="6786"/>
    <cellStyle name="Normal 5 2 2 3 5 2" xfId="6787"/>
    <cellStyle name="Normal 5 2 2 3 6" xfId="6788"/>
    <cellStyle name="Normal 5 2 2 4" xfId="6789"/>
    <cellStyle name="Normal 5 2 2 4 2" xfId="6790"/>
    <cellStyle name="Normal 5 2 2 4 2 2" xfId="6791"/>
    <cellStyle name="Normal 5 2 2 4 3" xfId="6792"/>
    <cellStyle name="Normal 5 2 2 4 3 2" xfId="6793"/>
    <cellStyle name="Normal 5 2 2 4 4" xfId="6794"/>
    <cellStyle name="Normal 5 2 2 4 4 2" xfId="6795"/>
    <cellStyle name="Normal 5 2 2 4 5" xfId="6796"/>
    <cellStyle name="Normal 5 2 2 5" xfId="6797"/>
    <cellStyle name="Normal 5 2 2 5 2" xfId="6798"/>
    <cellStyle name="Normal 5 2 2 6" xfId="6799"/>
    <cellStyle name="Normal 5 2 2 6 2" xfId="6800"/>
    <cellStyle name="Normal 5 2 2 7" xfId="6801"/>
    <cellStyle name="Normal 5 2 2 7 2" xfId="6802"/>
    <cellStyle name="Normal 5 2 2 8" xfId="6803"/>
    <cellStyle name="Normal 5 2 3" xfId="6804"/>
    <cellStyle name="Normal 5 2 3 2" xfId="6805"/>
    <cellStyle name="Normal 5 2 3 2 2" xfId="6806"/>
    <cellStyle name="Normal 5 2 3 2 2 2" xfId="6807"/>
    <cellStyle name="Normal 5 2 3 2 2 2 2" xfId="6808"/>
    <cellStyle name="Normal 5 2 3 2 2 3" xfId="6809"/>
    <cellStyle name="Normal 5 2 3 2 2 3 2" xfId="6810"/>
    <cellStyle name="Normal 5 2 3 2 2 4" xfId="6811"/>
    <cellStyle name="Normal 5 2 3 2 2 4 2" xfId="6812"/>
    <cellStyle name="Normal 5 2 3 2 2 5" xfId="6813"/>
    <cellStyle name="Normal 5 2 3 2 3" xfId="6814"/>
    <cellStyle name="Normal 5 2 3 2 3 2" xfId="6815"/>
    <cellStyle name="Normal 5 2 3 2 4" xfId="6816"/>
    <cellStyle name="Normal 5 2 3 2 4 2" xfId="6817"/>
    <cellStyle name="Normal 5 2 3 2 5" xfId="6818"/>
    <cellStyle name="Normal 5 2 3 2 5 2" xfId="6819"/>
    <cellStyle name="Normal 5 2 3 2 6" xfId="6820"/>
    <cellStyle name="Normal 5 2 3 3" xfId="6821"/>
    <cellStyle name="Normal 5 2 3 3 2" xfId="6822"/>
    <cellStyle name="Normal 5 2 3 3 2 2" xfId="6823"/>
    <cellStyle name="Normal 5 2 3 3 3" xfId="6824"/>
    <cellStyle name="Normal 5 2 3 3 3 2" xfId="6825"/>
    <cellStyle name="Normal 5 2 3 3 4" xfId="6826"/>
    <cellStyle name="Normal 5 2 3 3 4 2" xfId="6827"/>
    <cellStyle name="Normal 5 2 3 3 5" xfId="6828"/>
    <cellStyle name="Normal 5 2 3 4" xfId="6829"/>
    <cellStyle name="Normal 5 2 3 4 2" xfId="6830"/>
    <cellStyle name="Normal 5 2 3 5" xfId="6831"/>
    <cellStyle name="Normal 5 2 3 5 2" xfId="6832"/>
    <cellStyle name="Normal 5 2 3 6" xfId="6833"/>
    <cellStyle name="Normal 5 2 3 6 2" xfId="6834"/>
    <cellStyle name="Normal 5 2 3 7" xfId="6835"/>
    <cellStyle name="Normal 5 2 4" xfId="6836"/>
    <cellStyle name="Normal 5 2 4 2" xfId="6837"/>
    <cellStyle name="Normal 5 2 4 2 2" xfId="6838"/>
    <cellStyle name="Normal 5 2 4 2 2 2" xfId="6839"/>
    <cellStyle name="Normal 5 2 4 2 3" xfId="6840"/>
    <cellStyle name="Normal 5 2 4 2 3 2" xfId="6841"/>
    <cellStyle name="Normal 5 2 4 2 4" xfId="6842"/>
    <cellStyle name="Normal 5 2 4 2 4 2" xfId="6843"/>
    <cellStyle name="Normal 5 2 4 2 5" xfId="6844"/>
    <cellStyle name="Normal 5 2 4 3" xfId="6845"/>
    <cellStyle name="Normal 5 2 4 3 2" xfId="6846"/>
    <cellStyle name="Normal 5 2 4 4" xfId="6847"/>
    <cellStyle name="Normal 5 2 4 4 2" xfId="6848"/>
    <cellStyle name="Normal 5 2 4 5" xfId="6849"/>
    <cellStyle name="Normal 5 2 4 5 2" xfId="6850"/>
    <cellStyle name="Normal 5 2 4 6" xfId="6851"/>
    <cellStyle name="Normal 5 2 5" xfId="6852"/>
    <cellStyle name="Normal 5 2 5 2" xfId="6853"/>
    <cellStyle name="Normal 5 2 5 2 2" xfId="6854"/>
    <cellStyle name="Normal 5 2 5 2 2 2" xfId="6855"/>
    <cellStyle name="Normal 5 2 5 2 3" xfId="6856"/>
    <cellStyle name="Normal 5 2 5 2 3 2" xfId="6857"/>
    <cellStyle name="Normal 5 2 5 2 4" xfId="6858"/>
    <cellStyle name="Normal 5 2 5 2 4 2" xfId="6859"/>
    <cellStyle name="Normal 5 2 5 2 5" xfId="6860"/>
    <cellStyle name="Normal 5 2 5 3" xfId="6861"/>
    <cellStyle name="Normal 5 2 5 3 2" xfId="6862"/>
    <cellStyle name="Normal 5 2 5 4" xfId="6863"/>
    <cellStyle name="Normal 5 2 5 4 2" xfId="6864"/>
    <cellStyle name="Normal 5 2 5 5" xfId="6865"/>
    <cellStyle name="Normal 5 2 5 5 2" xfId="6866"/>
    <cellStyle name="Normal 5 2 5 6" xfId="6867"/>
    <cellStyle name="Normal 5 2 6" xfId="6868"/>
    <cellStyle name="Normal 5 2 6 2" xfId="6869"/>
    <cellStyle name="Normal 5 2 6 2 2" xfId="6870"/>
    <cellStyle name="Normal 5 2 6 3" xfId="6871"/>
    <cellStyle name="Normal 5 2 6 3 2" xfId="6872"/>
    <cellStyle name="Normal 5 2 6 4" xfId="6873"/>
    <cellStyle name="Normal 5 2 6 4 2" xfId="6874"/>
    <cellStyle name="Normal 5 2 6 5" xfId="6875"/>
    <cellStyle name="Normal 5 2 7" xfId="6876"/>
    <cellStyle name="Normal 5 2 7 2" xfId="6877"/>
    <cellStyle name="Normal 5 2 8" xfId="6878"/>
    <cellStyle name="Normal 5 2 8 2" xfId="6879"/>
    <cellStyle name="Normal 5 2 9" xfId="6880"/>
    <cellStyle name="Normal 5 2 9 2" xfId="6881"/>
    <cellStyle name="Normal 5 20" xfId="6882"/>
    <cellStyle name="Normal 5 20 2" xfId="6883"/>
    <cellStyle name="Normal 5 21" xfId="6884"/>
    <cellStyle name="Normal 5 21 2" xfId="6885"/>
    <cellStyle name="Normal 5 22" xfId="6886"/>
    <cellStyle name="Normal 5 22 2" xfId="6887"/>
    <cellStyle name="Normal 5 23" xfId="6888"/>
    <cellStyle name="Normal 5 24" xfId="6889"/>
    <cellStyle name="Normal 5 25" xfId="6890"/>
    <cellStyle name="Normal 5 26" xfId="6891"/>
    <cellStyle name="Normal 5 27" xfId="6892"/>
    <cellStyle name="Normal 5 3" xfId="927"/>
    <cellStyle name="Normal 5 3 2" xfId="6893"/>
    <cellStyle name="Normal 5 3 2 2" xfId="6894"/>
    <cellStyle name="Normal 5 3 2 2 2" xfId="6895"/>
    <cellStyle name="Normal 5 3 2 2 2 2" xfId="6896"/>
    <cellStyle name="Normal 5 3 2 2 2 2 2" xfId="6897"/>
    <cellStyle name="Normal 5 3 2 2 2 2 2 2" xfId="6898"/>
    <cellStyle name="Normal 5 3 2 2 2 2 3" xfId="6899"/>
    <cellStyle name="Normal 5 3 2 2 2 2 3 2" xfId="6900"/>
    <cellStyle name="Normal 5 3 2 2 2 2 4" xfId="6901"/>
    <cellStyle name="Normal 5 3 2 2 2 2 4 2" xfId="6902"/>
    <cellStyle name="Normal 5 3 2 2 2 2 5" xfId="6903"/>
    <cellStyle name="Normal 5 3 2 2 2 3" xfId="6904"/>
    <cellStyle name="Normal 5 3 2 2 2 3 2" xfId="6905"/>
    <cellStyle name="Normal 5 3 2 2 2 4" xfId="6906"/>
    <cellStyle name="Normal 5 3 2 2 2 4 2" xfId="6907"/>
    <cellStyle name="Normal 5 3 2 2 2 5" xfId="6908"/>
    <cellStyle name="Normal 5 3 2 2 2 5 2" xfId="6909"/>
    <cellStyle name="Normal 5 3 2 2 2 6" xfId="6910"/>
    <cellStyle name="Normal 5 3 2 2 3" xfId="6911"/>
    <cellStyle name="Normal 5 3 2 2 3 2" xfId="6912"/>
    <cellStyle name="Normal 5 3 2 2 3 2 2" xfId="6913"/>
    <cellStyle name="Normal 5 3 2 2 3 3" xfId="6914"/>
    <cellStyle name="Normal 5 3 2 2 3 3 2" xfId="6915"/>
    <cellStyle name="Normal 5 3 2 2 3 4" xfId="6916"/>
    <cellStyle name="Normal 5 3 2 2 3 4 2" xfId="6917"/>
    <cellStyle name="Normal 5 3 2 2 3 5" xfId="6918"/>
    <cellStyle name="Normal 5 3 2 2 4" xfId="6919"/>
    <cellStyle name="Normal 5 3 2 2 4 2" xfId="6920"/>
    <cellStyle name="Normal 5 3 2 2 5" xfId="6921"/>
    <cellStyle name="Normal 5 3 2 2 5 2" xfId="6922"/>
    <cellStyle name="Normal 5 3 2 2 6" xfId="6923"/>
    <cellStyle name="Normal 5 3 2 2 6 2" xfId="6924"/>
    <cellStyle name="Normal 5 3 2 2 7" xfId="6925"/>
    <cellStyle name="Normal 5 3 2 3" xfId="6926"/>
    <cellStyle name="Normal 5 3 2 3 2" xfId="6927"/>
    <cellStyle name="Normal 5 3 2 3 2 2" xfId="6928"/>
    <cellStyle name="Normal 5 3 2 3 2 2 2" xfId="6929"/>
    <cellStyle name="Normal 5 3 2 3 2 3" xfId="6930"/>
    <cellStyle name="Normal 5 3 2 3 2 3 2" xfId="6931"/>
    <cellStyle name="Normal 5 3 2 3 2 4" xfId="6932"/>
    <cellStyle name="Normal 5 3 2 3 2 4 2" xfId="6933"/>
    <cellStyle name="Normal 5 3 2 3 2 5" xfId="6934"/>
    <cellStyle name="Normal 5 3 2 3 3" xfId="6935"/>
    <cellStyle name="Normal 5 3 2 3 3 2" xfId="6936"/>
    <cellStyle name="Normal 5 3 2 3 4" xfId="6937"/>
    <cellStyle name="Normal 5 3 2 3 4 2" xfId="6938"/>
    <cellStyle name="Normal 5 3 2 3 5" xfId="6939"/>
    <cellStyle name="Normal 5 3 2 3 5 2" xfId="6940"/>
    <cellStyle name="Normal 5 3 2 3 6" xfId="6941"/>
    <cellStyle name="Normal 5 3 2 4" xfId="6942"/>
    <cellStyle name="Normal 5 3 2 4 2" xfId="6943"/>
    <cellStyle name="Normal 5 3 2 4 2 2" xfId="6944"/>
    <cellStyle name="Normal 5 3 2 4 3" xfId="6945"/>
    <cellStyle name="Normal 5 3 2 4 3 2" xfId="6946"/>
    <cellStyle name="Normal 5 3 2 4 4" xfId="6947"/>
    <cellStyle name="Normal 5 3 2 4 4 2" xfId="6948"/>
    <cellStyle name="Normal 5 3 2 4 5" xfId="6949"/>
    <cellStyle name="Normal 5 3 2 5" xfId="6950"/>
    <cellStyle name="Normal 5 3 2 5 2" xfId="6951"/>
    <cellStyle name="Normal 5 3 2 6" xfId="6952"/>
    <cellStyle name="Normal 5 3 2 6 2" xfId="6953"/>
    <cellStyle name="Normal 5 3 2 7" xfId="6954"/>
    <cellStyle name="Normal 5 3 2 7 2" xfId="6955"/>
    <cellStyle name="Normal 5 3 2 8" xfId="6956"/>
    <cellStyle name="Normal 5 3 3" xfId="6957"/>
    <cellStyle name="Normal 5 3 3 2" xfId="6958"/>
    <cellStyle name="Normal 5 3 3 2 2" xfId="6959"/>
    <cellStyle name="Normal 5 3 3 2 2 2" xfId="6960"/>
    <cellStyle name="Normal 5 3 3 2 2 2 2" xfId="6961"/>
    <cellStyle name="Normal 5 3 3 2 2 3" xfId="6962"/>
    <cellStyle name="Normal 5 3 3 2 2 3 2" xfId="6963"/>
    <cellStyle name="Normal 5 3 3 2 2 4" xfId="6964"/>
    <cellStyle name="Normal 5 3 3 2 2 4 2" xfId="6965"/>
    <cellStyle name="Normal 5 3 3 2 2 5" xfId="6966"/>
    <cellStyle name="Normal 5 3 3 2 3" xfId="6967"/>
    <cellStyle name="Normal 5 3 3 2 3 2" xfId="6968"/>
    <cellStyle name="Normal 5 3 3 2 4" xfId="6969"/>
    <cellStyle name="Normal 5 3 3 2 4 2" xfId="6970"/>
    <cellStyle name="Normal 5 3 3 2 5" xfId="6971"/>
    <cellStyle name="Normal 5 3 3 2 5 2" xfId="6972"/>
    <cellStyle name="Normal 5 3 3 2 6" xfId="6973"/>
    <cellStyle name="Normal 5 3 3 3" xfId="6974"/>
    <cellStyle name="Normal 5 3 3 3 2" xfId="6975"/>
    <cellStyle name="Normal 5 3 3 3 2 2" xfId="6976"/>
    <cellStyle name="Normal 5 3 3 3 3" xfId="6977"/>
    <cellStyle name="Normal 5 3 3 3 3 2" xfId="6978"/>
    <cellStyle name="Normal 5 3 3 3 4" xfId="6979"/>
    <cellStyle name="Normal 5 3 3 3 4 2" xfId="6980"/>
    <cellStyle name="Normal 5 3 3 3 5" xfId="6981"/>
    <cellStyle name="Normal 5 3 3 4" xfId="6982"/>
    <cellStyle name="Normal 5 3 3 4 2" xfId="6983"/>
    <cellStyle name="Normal 5 3 3 5" xfId="6984"/>
    <cellStyle name="Normal 5 3 3 5 2" xfId="6985"/>
    <cellStyle name="Normal 5 3 3 6" xfId="6986"/>
    <cellStyle name="Normal 5 3 3 6 2" xfId="6987"/>
    <cellStyle name="Normal 5 3 3 7" xfId="6988"/>
    <cellStyle name="Normal 5 3 4" xfId="6989"/>
    <cellStyle name="Normal 5 3 4 2" xfId="6990"/>
    <cellStyle name="Normal 5 3 4 2 2" xfId="6991"/>
    <cellStyle name="Normal 5 3 4 2 2 2" xfId="6992"/>
    <cellStyle name="Normal 5 3 4 2 3" xfId="6993"/>
    <cellStyle name="Normal 5 3 4 2 3 2" xfId="6994"/>
    <cellStyle name="Normal 5 3 4 2 4" xfId="6995"/>
    <cellStyle name="Normal 5 3 4 2 4 2" xfId="6996"/>
    <cellStyle name="Normal 5 3 4 2 5" xfId="6997"/>
    <cellStyle name="Normal 5 3 4 3" xfId="6998"/>
    <cellStyle name="Normal 5 3 4 3 2" xfId="6999"/>
    <cellStyle name="Normal 5 3 4 4" xfId="7000"/>
    <cellStyle name="Normal 5 3 4 4 2" xfId="7001"/>
    <cellStyle name="Normal 5 3 4 5" xfId="7002"/>
    <cellStyle name="Normal 5 3 4 5 2" xfId="7003"/>
    <cellStyle name="Normal 5 3 4 6" xfId="7004"/>
    <cellStyle name="Normal 5 3 5" xfId="7005"/>
    <cellStyle name="Normal 5 3 5 2" xfId="7006"/>
    <cellStyle name="Normal 5 3 5 2 2" xfId="7007"/>
    <cellStyle name="Normal 5 3 5 3" xfId="7008"/>
    <cellStyle name="Normal 5 3 5 3 2" xfId="7009"/>
    <cellStyle name="Normal 5 3 5 4" xfId="7010"/>
    <cellStyle name="Normal 5 3 5 4 2" xfId="7011"/>
    <cellStyle name="Normal 5 3 5 5" xfId="7012"/>
    <cellStyle name="Normal 5 3 6" xfId="7013"/>
    <cellStyle name="Normal 5 3 6 2" xfId="7014"/>
    <cellStyle name="Normal 5 3 7" xfId="7015"/>
    <cellStyle name="Normal 5 3 7 2" xfId="7016"/>
    <cellStyle name="Normal 5 3 8" xfId="7017"/>
    <cellStyle name="Normal 5 3 8 2" xfId="7018"/>
    <cellStyle name="Normal 5 3 9" xfId="7019"/>
    <cellStyle name="Normal 5 4" xfId="928"/>
    <cellStyle name="Normal 5 4 2" xfId="7020"/>
    <cellStyle name="Normal 5 4 2 2" xfId="7021"/>
    <cellStyle name="Normal 5 4 2 2 2" xfId="7022"/>
    <cellStyle name="Normal 5 4 2 2 2 2" xfId="7023"/>
    <cellStyle name="Normal 5 4 2 2 2 2 2" xfId="7024"/>
    <cellStyle name="Normal 5 4 2 2 2 2 2 2" xfId="7025"/>
    <cellStyle name="Normal 5 4 2 2 2 2 3" xfId="7026"/>
    <cellStyle name="Normal 5 4 2 2 2 2 3 2" xfId="7027"/>
    <cellStyle name="Normal 5 4 2 2 2 2 4" xfId="7028"/>
    <cellStyle name="Normal 5 4 2 2 2 2 4 2" xfId="7029"/>
    <cellStyle name="Normal 5 4 2 2 2 2 5" xfId="7030"/>
    <cellStyle name="Normal 5 4 2 2 2 3" xfId="7031"/>
    <cellStyle name="Normal 5 4 2 2 2 3 2" xfId="7032"/>
    <cellStyle name="Normal 5 4 2 2 2 4" xfId="7033"/>
    <cellStyle name="Normal 5 4 2 2 2 4 2" xfId="7034"/>
    <cellStyle name="Normal 5 4 2 2 2 5" xfId="7035"/>
    <cellStyle name="Normal 5 4 2 2 2 5 2" xfId="7036"/>
    <cellStyle name="Normal 5 4 2 2 2 6" xfId="7037"/>
    <cellStyle name="Normal 5 4 2 2 3" xfId="7038"/>
    <cellStyle name="Normal 5 4 2 2 3 2" xfId="7039"/>
    <cellStyle name="Normal 5 4 2 2 3 2 2" xfId="7040"/>
    <cellStyle name="Normal 5 4 2 2 3 3" xfId="7041"/>
    <cellStyle name="Normal 5 4 2 2 3 3 2" xfId="7042"/>
    <cellStyle name="Normal 5 4 2 2 3 4" xfId="7043"/>
    <cellStyle name="Normal 5 4 2 2 3 4 2" xfId="7044"/>
    <cellStyle name="Normal 5 4 2 2 3 5" xfId="7045"/>
    <cellStyle name="Normal 5 4 2 2 4" xfId="7046"/>
    <cellStyle name="Normal 5 4 2 2 4 2" xfId="7047"/>
    <cellStyle name="Normal 5 4 2 2 5" xfId="7048"/>
    <cellStyle name="Normal 5 4 2 2 5 2" xfId="7049"/>
    <cellStyle name="Normal 5 4 2 2 6" xfId="7050"/>
    <cellStyle name="Normal 5 4 2 2 6 2" xfId="7051"/>
    <cellStyle name="Normal 5 4 2 2 7" xfId="7052"/>
    <cellStyle name="Normal 5 4 2 3" xfId="7053"/>
    <cellStyle name="Normal 5 4 2 3 2" xfId="7054"/>
    <cellStyle name="Normal 5 4 2 3 2 2" xfId="7055"/>
    <cellStyle name="Normal 5 4 2 3 2 2 2" xfId="7056"/>
    <cellStyle name="Normal 5 4 2 3 2 3" xfId="7057"/>
    <cellStyle name="Normal 5 4 2 3 2 3 2" xfId="7058"/>
    <cellStyle name="Normal 5 4 2 3 2 4" xfId="7059"/>
    <cellStyle name="Normal 5 4 2 3 2 4 2" xfId="7060"/>
    <cellStyle name="Normal 5 4 2 3 2 5" xfId="7061"/>
    <cellStyle name="Normal 5 4 2 3 3" xfId="7062"/>
    <cellStyle name="Normal 5 4 2 3 3 2" xfId="7063"/>
    <cellStyle name="Normal 5 4 2 3 4" xfId="7064"/>
    <cellStyle name="Normal 5 4 2 3 4 2" xfId="7065"/>
    <cellStyle name="Normal 5 4 2 3 5" xfId="7066"/>
    <cellStyle name="Normal 5 4 2 3 5 2" xfId="7067"/>
    <cellStyle name="Normal 5 4 2 3 6" xfId="7068"/>
    <cellStyle name="Normal 5 4 2 4" xfId="7069"/>
    <cellStyle name="Normal 5 4 2 4 2" xfId="7070"/>
    <cellStyle name="Normal 5 4 2 4 2 2" xfId="7071"/>
    <cellStyle name="Normal 5 4 2 4 3" xfId="7072"/>
    <cellStyle name="Normal 5 4 2 4 3 2" xfId="7073"/>
    <cellStyle name="Normal 5 4 2 4 4" xfId="7074"/>
    <cellStyle name="Normal 5 4 2 4 4 2" xfId="7075"/>
    <cellStyle name="Normal 5 4 2 4 5" xfId="7076"/>
    <cellStyle name="Normal 5 4 2 5" xfId="7077"/>
    <cellStyle name="Normal 5 4 2 5 2" xfId="7078"/>
    <cellStyle name="Normal 5 4 2 6" xfId="7079"/>
    <cellStyle name="Normal 5 4 2 6 2" xfId="7080"/>
    <cellStyle name="Normal 5 4 2 7" xfId="7081"/>
    <cellStyle name="Normal 5 4 2 7 2" xfId="7082"/>
    <cellStyle name="Normal 5 4 2 8" xfId="7083"/>
    <cellStyle name="Normal 5 4 3" xfId="7084"/>
    <cellStyle name="Normal 5 4 3 2" xfId="7085"/>
    <cellStyle name="Normal 5 4 3 2 2" xfId="7086"/>
    <cellStyle name="Normal 5 4 3 2 2 2" xfId="7087"/>
    <cellStyle name="Normal 5 4 3 2 2 2 2" xfId="7088"/>
    <cellStyle name="Normal 5 4 3 2 2 3" xfId="7089"/>
    <cellStyle name="Normal 5 4 3 2 2 3 2" xfId="7090"/>
    <cellStyle name="Normal 5 4 3 2 2 4" xfId="7091"/>
    <cellStyle name="Normal 5 4 3 2 2 4 2" xfId="7092"/>
    <cellStyle name="Normal 5 4 3 2 2 5" xfId="7093"/>
    <cellStyle name="Normal 5 4 3 2 3" xfId="7094"/>
    <cellStyle name="Normal 5 4 3 2 3 2" xfId="7095"/>
    <cellStyle name="Normal 5 4 3 2 4" xfId="7096"/>
    <cellStyle name="Normal 5 4 3 2 4 2" xfId="7097"/>
    <cellStyle name="Normal 5 4 3 2 5" xfId="7098"/>
    <cellStyle name="Normal 5 4 3 2 5 2" xfId="7099"/>
    <cellStyle name="Normal 5 4 3 2 6" xfId="7100"/>
    <cellStyle name="Normal 5 4 3 3" xfId="7101"/>
    <cellStyle name="Normal 5 4 3 3 2" xfId="7102"/>
    <cellStyle name="Normal 5 4 3 3 2 2" xfId="7103"/>
    <cellStyle name="Normal 5 4 3 3 3" xfId="7104"/>
    <cellStyle name="Normal 5 4 3 3 3 2" xfId="7105"/>
    <cellStyle name="Normal 5 4 3 3 4" xfId="7106"/>
    <cellStyle name="Normal 5 4 3 3 4 2" xfId="7107"/>
    <cellStyle name="Normal 5 4 3 3 5" xfId="7108"/>
    <cellStyle name="Normal 5 4 3 4" xfId="7109"/>
    <cellStyle name="Normal 5 4 3 4 2" xfId="7110"/>
    <cellStyle name="Normal 5 4 3 5" xfId="7111"/>
    <cellStyle name="Normal 5 4 3 5 2" xfId="7112"/>
    <cellStyle name="Normal 5 4 3 6" xfId="7113"/>
    <cellStyle name="Normal 5 4 3 6 2" xfId="7114"/>
    <cellStyle name="Normal 5 4 3 7" xfId="7115"/>
    <cellStyle name="Normal 5 4 4" xfId="7116"/>
    <cellStyle name="Normal 5 4 4 2" xfId="7117"/>
    <cellStyle name="Normal 5 4 4 2 2" xfId="7118"/>
    <cellStyle name="Normal 5 4 4 2 2 2" xfId="7119"/>
    <cellStyle name="Normal 5 4 4 2 3" xfId="7120"/>
    <cellStyle name="Normal 5 4 4 2 3 2" xfId="7121"/>
    <cellStyle name="Normal 5 4 4 2 4" xfId="7122"/>
    <cellStyle name="Normal 5 4 4 2 4 2" xfId="7123"/>
    <cellStyle name="Normal 5 4 4 2 5" xfId="7124"/>
    <cellStyle name="Normal 5 4 4 3" xfId="7125"/>
    <cellStyle name="Normal 5 4 4 3 2" xfId="7126"/>
    <cellStyle name="Normal 5 4 4 4" xfId="7127"/>
    <cellStyle name="Normal 5 4 4 4 2" xfId="7128"/>
    <cellStyle name="Normal 5 4 4 5" xfId="7129"/>
    <cellStyle name="Normal 5 4 4 5 2" xfId="7130"/>
    <cellStyle name="Normal 5 4 4 6" xfId="7131"/>
    <cellStyle name="Normal 5 4 5" xfId="7132"/>
    <cellStyle name="Normal 5 4 5 2" xfId="7133"/>
    <cellStyle name="Normal 5 4 5 2 2" xfId="7134"/>
    <cellStyle name="Normal 5 4 5 3" xfId="7135"/>
    <cellStyle name="Normal 5 4 5 3 2" xfId="7136"/>
    <cellStyle name="Normal 5 4 5 4" xfId="7137"/>
    <cellStyle name="Normal 5 4 5 4 2" xfId="7138"/>
    <cellStyle name="Normal 5 4 5 5" xfId="7139"/>
    <cellStyle name="Normal 5 4 6" xfId="7140"/>
    <cellStyle name="Normal 5 4 6 2" xfId="7141"/>
    <cellStyle name="Normal 5 4 7" xfId="7142"/>
    <cellStyle name="Normal 5 4 7 2" xfId="7143"/>
    <cellStyle name="Normal 5 4 8" xfId="7144"/>
    <cellStyle name="Normal 5 4 8 2" xfId="7145"/>
    <cellStyle name="Normal 5 4 9" xfId="7146"/>
    <cellStyle name="Normal 5 5" xfId="929"/>
    <cellStyle name="Normal 5 5 2" xfId="7147"/>
    <cellStyle name="Normal 5 5 2 2" xfId="7148"/>
    <cellStyle name="Normal 5 5 2 2 2" xfId="7149"/>
    <cellStyle name="Normal 5 5 2 2 2 2" xfId="7150"/>
    <cellStyle name="Normal 5 5 2 2 2 2 2" xfId="7151"/>
    <cellStyle name="Normal 5 5 2 2 2 2 2 2" xfId="7152"/>
    <cellStyle name="Normal 5 5 2 2 2 2 3" xfId="7153"/>
    <cellStyle name="Normal 5 5 2 2 2 2 3 2" xfId="7154"/>
    <cellStyle name="Normal 5 5 2 2 2 2 4" xfId="7155"/>
    <cellStyle name="Normal 5 5 2 2 2 2 4 2" xfId="7156"/>
    <cellStyle name="Normal 5 5 2 2 2 2 5" xfId="7157"/>
    <cellStyle name="Normal 5 5 2 2 2 3" xfId="7158"/>
    <cellStyle name="Normal 5 5 2 2 2 3 2" xfId="7159"/>
    <cellStyle name="Normal 5 5 2 2 2 4" xfId="7160"/>
    <cellStyle name="Normal 5 5 2 2 2 4 2" xfId="7161"/>
    <cellStyle name="Normal 5 5 2 2 2 5" xfId="7162"/>
    <cellStyle name="Normal 5 5 2 2 2 5 2" xfId="7163"/>
    <cellStyle name="Normal 5 5 2 2 2 6" xfId="7164"/>
    <cellStyle name="Normal 5 5 2 2 3" xfId="7165"/>
    <cellStyle name="Normal 5 5 2 2 3 2" xfId="7166"/>
    <cellStyle name="Normal 5 5 2 2 3 2 2" xfId="7167"/>
    <cellStyle name="Normal 5 5 2 2 3 3" xfId="7168"/>
    <cellStyle name="Normal 5 5 2 2 3 3 2" xfId="7169"/>
    <cellStyle name="Normal 5 5 2 2 3 4" xfId="7170"/>
    <cellStyle name="Normal 5 5 2 2 3 4 2" xfId="7171"/>
    <cellStyle name="Normal 5 5 2 2 3 5" xfId="7172"/>
    <cellStyle name="Normal 5 5 2 2 4" xfId="7173"/>
    <cellStyle name="Normal 5 5 2 2 4 2" xfId="7174"/>
    <cellStyle name="Normal 5 5 2 2 5" xfId="7175"/>
    <cellStyle name="Normal 5 5 2 2 5 2" xfId="7176"/>
    <cellStyle name="Normal 5 5 2 2 6" xfId="7177"/>
    <cellStyle name="Normal 5 5 2 2 6 2" xfId="7178"/>
    <cellStyle name="Normal 5 5 2 2 7" xfId="7179"/>
    <cellStyle name="Normal 5 5 2 3" xfId="7180"/>
    <cellStyle name="Normal 5 5 2 3 2" xfId="7181"/>
    <cellStyle name="Normal 5 5 2 3 2 2" xfId="7182"/>
    <cellStyle name="Normal 5 5 2 3 2 2 2" xfId="7183"/>
    <cellStyle name="Normal 5 5 2 3 2 3" xfId="7184"/>
    <cellStyle name="Normal 5 5 2 3 2 3 2" xfId="7185"/>
    <cellStyle name="Normal 5 5 2 3 2 4" xfId="7186"/>
    <cellStyle name="Normal 5 5 2 3 2 4 2" xfId="7187"/>
    <cellStyle name="Normal 5 5 2 3 2 5" xfId="7188"/>
    <cellStyle name="Normal 5 5 2 3 3" xfId="7189"/>
    <cellStyle name="Normal 5 5 2 3 3 2" xfId="7190"/>
    <cellStyle name="Normal 5 5 2 3 4" xfId="7191"/>
    <cellStyle name="Normal 5 5 2 3 4 2" xfId="7192"/>
    <cellStyle name="Normal 5 5 2 3 5" xfId="7193"/>
    <cellStyle name="Normal 5 5 2 3 5 2" xfId="7194"/>
    <cellStyle name="Normal 5 5 2 3 6" xfId="7195"/>
    <cellStyle name="Normal 5 5 2 4" xfId="7196"/>
    <cellStyle name="Normal 5 5 2 4 2" xfId="7197"/>
    <cellStyle name="Normal 5 5 2 4 2 2" xfId="7198"/>
    <cellStyle name="Normal 5 5 2 4 3" xfId="7199"/>
    <cellStyle name="Normal 5 5 2 4 3 2" xfId="7200"/>
    <cellStyle name="Normal 5 5 2 4 4" xfId="7201"/>
    <cellStyle name="Normal 5 5 2 4 4 2" xfId="7202"/>
    <cellStyle name="Normal 5 5 2 4 5" xfId="7203"/>
    <cellStyle name="Normal 5 5 2 5" xfId="7204"/>
    <cellStyle name="Normal 5 5 2 5 2" xfId="7205"/>
    <cellStyle name="Normal 5 5 2 6" xfId="7206"/>
    <cellStyle name="Normal 5 5 2 6 2" xfId="7207"/>
    <cellStyle name="Normal 5 5 2 7" xfId="7208"/>
    <cellStyle name="Normal 5 5 2 7 2" xfId="7209"/>
    <cellStyle name="Normal 5 5 2 8" xfId="7210"/>
    <cellStyle name="Normal 5 5 3" xfId="7211"/>
    <cellStyle name="Normal 5 5 3 2" xfId="7212"/>
    <cellStyle name="Normal 5 5 3 2 2" xfId="7213"/>
    <cellStyle name="Normal 5 5 3 2 2 2" xfId="7214"/>
    <cellStyle name="Normal 5 5 3 2 2 2 2" xfId="7215"/>
    <cellStyle name="Normal 5 5 3 2 2 3" xfId="7216"/>
    <cellStyle name="Normal 5 5 3 2 2 3 2" xfId="7217"/>
    <cellStyle name="Normal 5 5 3 2 2 4" xfId="7218"/>
    <cellStyle name="Normal 5 5 3 2 2 4 2" xfId="7219"/>
    <cellStyle name="Normal 5 5 3 2 2 5" xfId="7220"/>
    <cellStyle name="Normal 5 5 3 2 3" xfId="7221"/>
    <cellStyle name="Normal 5 5 3 2 3 2" xfId="7222"/>
    <cellStyle name="Normal 5 5 3 2 4" xfId="7223"/>
    <cellStyle name="Normal 5 5 3 2 4 2" xfId="7224"/>
    <cellStyle name="Normal 5 5 3 2 5" xfId="7225"/>
    <cellStyle name="Normal 5 5 3 2 5 2" xfId="7226"/>
    <cellStyle name="Normal 5 5 3 2 6" xfId="7227"/>
    <cellStyle name="Normal 5 5 3 3" xfId="7228"/>
    <cellStyle name="Normal 5 5 3 3 2" xfId="7229"/>
    <cellStyle name="Normal 5 5 3 3 2 2" xfId="7230"/>
    <cellStyle name="Normal 5 5 3 3 3" xfId="7231"/>
    <cellStyle name="Normal 5 5 3 3 3 2" xfId="7232"/>
    <cellStyle name="Normal 5 5 3 3 4" xfId="7233"/>
    <cellStyle name="Normal 5 5 3 3 4 2" xfId="7234"/>
    <cellStyle name="Normal 5 5 3 3 5" xfId="7235"/>
    <cellStyle name="Normal 5 5 3 4" xfId="7236"/>
    <cellStyle name="Normal 5 5 3 4 2" xfId="7237"/>
    <cellStyle name="Normal 5 5 3 5" xfId="7238"/>
    <cellStyle name="Normal 5 5 3 5 2" xfId="7239"/>
    <cellStyle name="Normal 5 5 3 6" xfId="7240"/>
    <cellStyle name="Normal 5 5 3 6 2" xfId="7241"/>
    <cellStyle name="Normal 5 5 3 7" xfId="7242"/>
    <cellStyle name="Normal 5 5 4" xfId="7243"/>
    <cellStyle name="Normal 5 5 4 2" xfId="7244"/>
    <cellStyle name="Normal 5 5 4 2 2" xfId="7245"/>
    <cellStyle name="Normal 5 5 4 2 2 2" xfId="7246"/>
    <cellStyle name="Normal 5 5 4 2 3" xfId="7247"/>
    <cellStyle name="Normal 5 5 4 2 3 2" xfId="7248"/>
    <cellStyle name="Normal 5 5 4 2 4" xfId="7249"/>
    <cellStyle name="Normal 5 5 4 2 4 2" xfId="7250"/>
    <cellStyle name="Normal 5 5 4 2 5" xfId="7251"/>
    <cellStyle name="Normal 5 5 4 3" xfId="7252"/>
    <cellStyle name="Normal 5 5 4 3 2" xfId="7253"/>
    <cellStyle name="Normal 5 5 4 4" xfId="7254"/>
    <cellStyle name="Normal 5 5 4 4 2" xfId="7255"/>
    <cellStyle name="Normal 5 5 4 5" xfId="7256"/>
    <cellStyle name="Normal 5 5 4 5 2" xfId="7257"/>
    <cellStyle name="Normal 5 5 4 6" xfId="7258"/>
    <cellStyle name="Normal 5 5 5" xfId="7259"/>
    <cellStyle name="Normal 5 5 5 2" xfId="7260"/>
    <cellStyle name="Normal 5 5 5 2 2" xfId="7261"/>
    <cellStyle name="Normal 5 5 5 3" xfId="7262"/>
    <cellStyle name="Normal 5 5 5 3 2" xfId="7263"/>
    <cellStyle name="Normal 5 5 5 4" xfId="7264"/>
    <cellStyle name="Normal 5 5 5 4 2" xfId="7265"/>
    <cellStyle name="Normal 5 5 5 5" xfId="7266"/>
    <cellStyle name="Normal 5 5 6" xfId="7267"/>
    <cellStyle name="Normal 5 5 6 2" xfId="7268"/>
    <cellStyle name="Normal 5 5 7" xfId="7269"/>
    <cellStyle name="Normal 5 5 7 2" xfId="7270"/>
    <cellStyle name="Normal 5 5 8" xfId="7271"/>
    <cellStyle name="Normal 5 5 8 2" xfId="7272"/>
    <cellStyle name="Normal 5 5 9" xfId="7273"/>
    <cellStyle name="Normal 5 6" xfId="7274"/>
    <cellStyle name="Normal 5 6 2" xfId="7275"/>
    <cellStyle name="Normal 5 6 2 2" xfId="7276"/>
    <cellStyle name="Normal 5 6 2 2 2" xfId="7277"/>
    <cellStyle name="Normal 5 6 2 2 2 2" xfId="7278"/>
    <cellStyle name="Normal 5 6 2 2 2 2 2" xfId="7279"/>
    <cellStyle name="Normal 5 6 2 2 2 3" xfId="7280"/>
    <cellStyle name="Normal 5 6 2 2 2 3 2" xfId="7281"/>
    <cellStyle name="Normal 5 6 2 2 2 4" xfId="7282"/>
    <cellStyle name="Normal 5 6 2 2 2 4 2" xfId="7283"/>
    <cellStyle name="Normal 5 6 2 2 2 5" xfId="7284"/>
    <cellStyle name="Normal 5 6 2 2 3" xfId="7285"/>
    <cellStyle name="Normal 5 6 2 2 3 2" xfId="7286"/>
    <cellStyle name="Normal 5 6 2 2 4" xfId="7287"/>
    <cellStyle name="Normal 5 6 2 2 4 2" xfId="7288"/>
    <cellStyle name="Normal 5 6 2 2 5" xfId="7289"/>
    <cellStyle name="Normal 5 6 2 2 5 2" xfId="7290"/>
    <cellStyle name="Normal 5 6 2 2 6" xfId="7291"/>
    <cellStyle name="Normal 5 6 2 3" xfId="7292"/>
    <cellStyle name="Normal 5 6 2 3 2" xfId="7293"/>
    <cellStyle name="Normal 5 6 2 3 2 2" xfId="7294"/>
    <cellStyle name="Normal 5 6 2 3 3" xfId="7295"/>
    <cellStyle name="Normal 5 6 2 3 3 2" xfId="7296"/>
    <cellStyle name="Normal 5 6 2 3 4" xfId="7297"/>
    <cellStyle name="Normal 5 6 2 3 4 2" xfId="7298"/>
    <cellStyle name="Normal 5 6 2 3 5" xfId="7299"/>
    <cellStyle name="Normal 5 6 2 4" xfId="7300"/>
    <cellStyle name="Normal 5 6 2 4 2" xfId="7301"/>
    <cellStyle name="Normal 5 6 2 5" xfId="7302"/>
    <cellStyle name="Normal 5 6 2 5 2" xfId="7303"/>
    <cellStyle name="Normal 5 6 2 6" xfId="7304"/>
    <cellStyle name="Normal 5 6 2 6 2" xfId="7305"/>
    <cellStyle name="Normal 5 6 2 7" xfId="7306"/>
    <cellStyle name="Normal 5 6 3" xfId="7307"/>
    <cellStyle name="Normal 5 6 3 2" xfId="7308"/>
    <cellStyle name="Normal 5 6 3 2 2" xfId="7309"/>
    <cellStyle name="Normal 5 6 3 2 2 2" xfId="7310"/>
    <cellStyle name="Normal 5 6 3 2 3" xfId="7311"/>
    <cellStyle name="Normal 5 6 3 2 3 2" xfId="7312"/>
    <cellStyle name="Normal 5 6 3 2 4" xfId="7313"/>
    <cellStyle name="Normal 5 6 3 2 4 2" xfId="7314"/>
    <cellStyle name="Normal 5 6 3 2 5" xfId="7315"/>
    <cellStyle name="Normal 5 6 3 3" xfId="7316"/>
    <cellStyle name="Normal 5 6 3 3 2" xfId="7317"/>
    <cellStyle name="Normal 5 6 3 4" xfId="7318"/>
    <cellStyle name="Normal 5 6 3 4 2" xfId="7319"/>
    <cellStyle name="Normal 5 6 3 5" xfId="7320"/>
    <cellStyle name="Normal 5 6 3 5 2" xfId="7321"/>
    <cellStyle name="Normal 5 6 3 6" xfId="7322"/>
    <cellStyle name="Normal 5 6 4" xfId="7323"/>
    <cellStyle name="Normal 5 6 4 2" xfId="7324"/>
    <cellStyle name="Normal 5 6 4 2 2" xfId="7325"/>
    <cellStyle name="Normal 5 6 4 3" xfId="7326"/>
    <cellStyle name="Normal 5 6 4 3 2" xfId="7327"/>
    <cellStyle name="Normal 5 6 4 4" xfId="7328"/>
    <cellStyle name="Normal 5 6 4 4 2" xfId="7329"/>
    <cellStyle name="Normal 5 6 4 5" xfId="7330"/>
    <cellStyle name="Normal 5 6 5" xfId="7331"/>
    <cellStyle name="Normal 5 6 5 2" xfId="7332"/>
    <cellStyle name="Normal 5 6 6" xfId="7333"/>
    <cellStyle name="Normal 5 6 6 2" xfId="7334"/>
    <cellStyle name="Normal 5 6 7" xfId="7335"/>
    <cellStyle name="Normal 5 6 7 2" xfId="7336"/>
    <cellStyle name="Normal 5 6 8" xfId="7337"/>
    <cellStyle name="Normal 5 7" xfId="7338"/>
    <cellStyle name="Normal 5 7 2" xfId="7339"/>
    <cellStyle name="Normal 5 7 2 2" xfId="7340"/>
    <cellStyle name="Normal 5 7 2 2 2" xfId="7341"/>
    <cellStyle name="Normal 5 7 2 2 2 2" xfId="7342"/>
    <cellStyle name="Normal 5 7 2 2 2 2 2" xfId="7343"/>
    <cellStyle name="Normal 5 7 2 2 2 3" xfId="7344"/>
    <cellStyle name="Normal 5 7 2 2 2 3 2" xfId="7345"/>
    <cellStyle name="Normal 5 7 2 2 2 4" xfId="7346"/>
    <cellStyle name="Normal 5 7 2 2 2 4 2" xfId="7347"/>
    <cellStyle name="Normal 5 7 2 2 2 5" xfId="7348"/>
    <cellStyle name="Normal 5 7 2 2 3" xfId="7349"/>
    <cellStyle name="Normal 5 7 2 2 3 2" xfId="7350"/>
    <cellStyle name="Normal 5 7 2 2 4" xfId="7351"/>
    <cellStyle name="Normal 5 7 2 2 4 2" xfId="7352"/>
    <cellStyle name="Normal 5 7 2 2 5" xfId="7353"/>
    <cellStyle name="Normal 5 7 2 2 5 2" xfId="7354"/>
    <cellStyle name="Normal 5 7 2 2 6" xfId="7355"/>
    <cellStyle name="Normal 5 7 2 3" xfId="7356"/>
    <cellStyle name="Normal 5 7 2 3 2" xfId="7357"/>
    <cellStyle name="Normal 5 7 2 3 2 2" xfId="7358"/>
    <cellStyle name="Normal 5 7 2 3 3" xfId="7359"/>
    <cellStyle name="Normal 5 7 2 3 3 2" xfId="7360"/>
    <cellStyle name="Normal 5 7 2 3 4" xfId="7361"/>
    <cellStyle name="Normal 5 7 2 3 4 2" xfId="7362"/>
    <cellStyle name="Normal 5 7 2 3 5" xfId="7363"/>
    <cellStyle name="Normal 5 7 2 4" xfId="7364"/>
    <cellStyle name="Normal 5 7 2 4 2" xfId="7365"/>
    <cellStyle name="Normal 5 7 2 5" xfId="7366"/>
    <cellStyle name="Normal 5 7 2 5 2" xfId="7367"/>
    <cellStyle name="Normal 5 7 2 6" xfId="7368"/>
    <cellStyle name="Normal 5 7 2 6 2" xfId="7369"/>
    <cellStyle name="Normal 5 7 2 7" xfId="7370"/>
    <cellStyle name="Normal 5 7 3" xfId="7371"/>
    <cellStyle name="Normal 5 7 3 2" xfId="7372"/>
    <cellStyle name="Normal 5 7 3 2 2" xfId="7373"/>
    <cellStyle name="Normal 5 7 3 2 2 2" xfId="7374"/>
    <cellStyle name="Normal 5 7 3 2 3" xfId="7375"/>
    <cellStyle name="Normal 5 7 3 2 3 2" xfId="7376"/>
    <cellStyle name="Normal 5 7 3 2 4" xfId="7377"/>
    <cellStyle name="Normal 5 7 3 2 4 2" xfId="7378"/>
    <cellStyle name="Normal 5 7 3 2 5" xfId="7379"/>
    <cellStyle name="Normal 5 7 3 3" xfId="7380"/>
    <cellStyle name="Normal 5 7 3 3 2" xfId="7381"/>
    <cellStyle name="Normal 5 7 3 4" xfId="7382"/>
    <cellStyle name="Normal 5 7 3 4 2" xfId="7383"/>
    <cellStyle name="Normal 5 7 3 5" xfId="7384"/>
    <cellStyle name="Normal 5 7 3 5 2" xfId="7385"/>
    <cellStyle name="Normal 5 7 3 6" xfId="7386"/>
    <cellStyle name="Normal 5 7 4" xfId="7387"/>
    <cellStyle name="Normal 5 7 4 2" xfId="7388"/>
    <cellStyle name="Normal 5 7 4 2 2" xfId="7389"/>
    <cellStyle name="Normal 5 7 4 3" xfId="7390"/>
    <cellStyle name="Normal 5 7 4 3 2" xfId="7391"/>
    <cellStyle name="Normal 5 7 4 4" xfId="7392"/>
    <cellStyle name="Normal 5 7 4 4 2" xfId="7393"/>
    <cellStyle name="Normal 5 7 4 5" xfId="7394"/>
    <cellStyle name="Normal 5 7 5" xfId="7395"/>
    <cellStyle name="Normal 5 7 5 2" xfId="7396"/>
    <cellStyle name="Normal 5 7 6" xfId="7397"/>
    <cellStyle name="Normal 5 7 6 2" xfId="7398"/>
    <cellStyle name="Normal 5 7 7" xfId="7399"/>
    <cellStyle name="Normal 5 7 7 2" xfId="7400"/>
    <cellStyle name="Normal 5 7 8" xfId="7401"/>
    <cellStyle name="Normal 5 8" xfId="7402"/>
    <cellStyle name="Normal 5 8 2" xfId="7403"/>
    <cellStyle name="Normal 5 8 2 2" xfId="7404"/>
    <cellStyle name="Normal 5 8 2 2 2" xfId="7405"/>
    <cellStyle name="Normal 5 8 2 2 2 2" xfId="7406"/>
    <cellStyle name="Normal 5 8 2 2 2 2 2" xfId="7407"/>
    <cellStyle name="Normal 5 8 2 2 2 3" xfId="7408"/>
    <cellStyle name="Normal 5 8 2 2 2 3 2" xfId="7409"/>
    <cellStyle name="Normal 5 8 2 2 2 4" xfId="7410"/>
    <cellStyle name="Normal 5 8 2 2 2 4 2" xfId="7411"/>
    <cellStyle name="Normal 5 8 2 2 2 5" xfId="7412"/>
    <cellStyle name="Normal 5 8 2 2 3" xfId="7413"/>
    <cellStyle name="Normal 5 8 2 2 3 2" xfId="7414"/>
    <cellStyle name="Normal 5 8 2 2 4" xfId="7415"/>
    <cellStyle name="Normal 5 8 2 2 4 2" xfId="7416"/>
    <cellStyle name="Normal 5 8 2 2 5" xfId="7417"/>
    <cellStyle name="Normal 5 8 2 2 5 2" xfId="7418"/>
    <cellStyle name="Normal 5 8 2 2 6" xfId="7419"/>
    <cellStyle name="Normal 5 8 2 3" xfId="7420"/>
    <cellStyle name="Normal 5 8 2 3 2" xfId="7421"/>
    <cellStyle name="Normal 5 8 2 3 2 2" xfId="7422"/>
    <cellStyle name="Normal 5 8 2 3 3" xfId="7423"/>
    <cellStyle name="Normal 5 8 2 3 3 2" xfId="7424"/>
    <cellStyle name="Normal 5 8 2 3 4" xfId="7425"/>
    <cellStyle name="Normal 5 8 2 3 4 2" xfId="7426"/>
    <cellStyle name="Normal 5 8 2 3 5" xfId="7427"/>
    <cellStyle name="Normal 5 8 2 4" xfId="7428"/>
    <cellStyle name="Normal 5 8 2 4 2" xfId="7429"/>
    <cellStyle name="Normal 5 8 2 5" xfId="7430"/>
    <cellStyle name="Normal 5 8 2 5 2" xfId="7431"/>
    <cellStyle name="Normal 5 8 2 6" xfId="7432"/>
    <cellStyle name="Normal 5 8 2 6 2" xfId="7433"/>
    <cellStyle name="Normal 5 8 2 7" xfId="7434"/>
    <cellStyle name="Normal 5 8 3" xfId="7435"/>
    <cellStyle name="Normal 5 8 3 2" xfId="7436"/>
    <cellStyle name="Normal 5 8 3 2 2" xfId="7437"/>
    <cellStyle name="Normal 5 8 3 2 2 2" xfId="7438"/>
    <cellStyle name="Normal 5 8 3 2 3" xfId="7439"/>
    <cellStyle name="Normal 5 8 3 2 3 2" xfId="7440"/>
    <cellStyle name="Normal 5 8 3 2 4" xfId="7441"/>
    <cellStyle name="Normal 5 8 3 2 4 2" xfId="7442"/>
    <cellStyle name="Normal 5 8 3 2 5" xfId="7443"/>
    <cellStyle name="Normal 5 8 3 3" xfId="7444"/>
    <cellStyle name="Normal 5 8 3 3 2" xfId="7445"/>
    <cellStyle name="Normal 5 8 3 4" xfId="7446"/>
    <cellStyle name="Normal 5 8 3 4 2" xfId="7447"/>
    <cellStyle name="Normal 5 8 3 5" xfId="7448"/>
    <cellStyle name="Normal 5 8 3 5 2" xfId="7449"/>
    <cellStyle name="Normal 5 8 3 6" xfId="7450"/>
    <cellStyle name="Normal 5 8 4" xfId="7451"/>
    <cellStyle name="Normal 5 8 4 2" xfId="7452"/>
    <cellStyle name="Normal 5 8 4 2 2" xfId="7453"/>
    <cellStyle name="Normal 5 8 4 3" xfId="7454"/>
    <cellStyle name="Normal 5 8 4 3 2" xfId="7455"/>
    <cellStyle name="Normal 5 8 4 4" xfId="7456"/>
    <cellStyle name="Normal 5 8 4 4 2" xfId="7457"/>
    <cellStyle name="Normal 5 8 4 5" xfId="7458"/>
    <cellStyle name="Normal 5 8 5" xfId="7459"/>
    <cellStyle name="Normal 5 8 5 2" xfId="7460"/>
    <cellStyle name="Normal 5 8 6" xfId="7461"/>
    <cellStyle name="Normal 5 8 6 2" xfId="7462"/>
    <cellStyle name="Normal 5 8 7" xfId="7463"/>
    <cellStyle name="Normal 5 8 7 2" xfId="7464"/>
    <cellStyle name="Normal 5 8 8" xfId="7465"/>
    <cellStyle name="Normal 5 9" xfId="7466"/>
    <cellStyle name="Normal 5 9 2" xfId="7467"/>
    <cellStyle name="Normal 5 9 2 2" xfId="7468"/>
    <cellStyle name="Normal 5 9 2 2 2" xfId="7469"/>
    <cellStyle name="Normal 5 9 2 2 2 2" xfId="7470"/>
    <cellStyle name="Normal 5 9 2 2 2 2 2" xfId="7471"/>
    <cellStyle name="Normal 5 9 2 2 2 3" xfId="7472"/>
    <cellStyle name="Normal 5 9 2 2 2 3 2" xfId="7473"/>
    <cellStyle name="Normal 5 9 2 2 2 4" xfId="7474"/>
    <cellStyle name="Normal 5 9 2 2 2 4 2" xfId="7475"/>
    <cellStyle name="Normal 5 9 2 2 2 5" xfId="7476"/>
    <cellStyle name="Normal 5 9 2 2 3" xfId="7477"/>
    <cellStyle name="Normal 5 9 2 2 3 2" xfId="7478"/>
    <cellStyle name="Normal 5 9 2 2 4" xfId="7479"/>
    <cellStyle name="Normal 5 9 2 2 4 2" xfId="7480"/>
    <cellStyle name="Normal 5 9 2 2 5" xfId="7481"/>
    <cellStyle name="Normal 5 9 2 2 5 2" xfId="7482"/>
    <cellStyle name="Normal 5 9 2 2 6" xfId="7483"/>
    <cellStyle name="Normal 5 9 2 3" xfId="7484"/>
    <cellStyle name="Normal 5 9 2 3 2" xfId="7485"/>
    <cellStyle name="Normal 5 9 2 3 2 2" xfId="7486"/>
    <cellStyle name="Normal 5 9 2 3 3" xfId="7487"/>
    <cellStyle name="Normal 5 9 2 3 3 2" xfId="7488"/>
    <cellStyle name="Normal 5 9 2 3 4" xfId="7489"/>
    <cellStyle name="Normal 5 9 2 3 4 2" xfId="7490"/>
    <cellStyle name="Normal 5 9 2 3 5" xfId="7491"/>
    <cellStyle name="Normal 5 9 2 4" xfId="7492"/>
    <cellStyle name="Normal 5 9 2 4 2" xfId="7493"/>
    <cellStyle name="Normal 5 9 2 5" xfId="7494"/>
    <cellStyle name="Normal 5 9 2 5 2" xfId="7495"/>
    <cellStyle name="Normal 5 9 2 6" xfId="7496"/>
    <cellStyle name="Normal 5 9 2 6 2" xfId="7497"/>
    <cellStyle name="Normal 5 9 2 7" xfId="7498"/>
    <cellStyle name="Normal 5 9 3" xfId="7499"/>
    <cellStyle name="Normal 5 9 3 2" xfId="7500"/>
    <cellStyle name="Normal 5 9 3 2 2" xfId="7501"/>
    <cellStyle name="Normal 5 9 3 2 2 2" xfId="7502"/>
    <cellStyle name="Normal 5 9 3 2 3" xfId="7503"/>
    <cellStyle name="Normal 5 9 3 2 3 2" xfId="7504"/>
    <cellStyle name="Normal 5 9 3 2 4" xfId="7505"/>
    <cellStyle name="Normal 5 9 3 2 4 2" xfId="7506"/>
    <cellStyle name="Normal 5 9 3 2 5" xfId="7507"/>
    <cellStyle name="Normal 5 9 3 3" xfId="7508"/>
    <cellStyle name="Normal 5 9 3 3 2" xfId="7509"/>
    <cellStyle name="Normal 5 9 3 4" xfId="7510"/>
    <cellStyle name="Normal 5 9 3 4 2" xfId="7511"/>
    <cellStyle name="Normal 5 9 3 5" xfId="7512"/>
    <cellStyle name="Normal 5 9 3 5 2" xfId="7513"/>
    <cellStyle name="Normal 5 9 3 6" xfId="7514"/>
    <cellStyle name="Normal 5 9 4" xfId="7515"/>
    <cellStyle name="Normal 5 9 4 2" xfId="7516"/>
    <cellStyle name="Normal 5 9 4 2 2" xfId="7517"/>
    <cellStyle name="Normal 5 9 4 3" xfId="7518"/>
    <cellStyle name="Normal 5 9 4 3 2" xfId="7519"/>
    <cellStyle name="Normal 5 9 4 4" xfId="7520"/>
    <cellStyle name="Normal 5 9 4 4 2" xfId="7521"/>
    <cellStyle name="Normal 5 9 4 5" xfId="7522"/>
    <cellStyle name="Normal 5 9 5" xfId="7523"/>
    <cellStyle name="Normal 5 9 5 2" xfId="7524"/>
    <cellStyle name="Normal 5 9 6" xfId="7525"/>
    <cellStyle name="Normal 5 9 6 2" xfId="7526"/>
    <cellStyle name="Normal 5 9 7" xfId="7527"/>
    <cellStyle name="Normal 5 9 7 2" xfId="7528"/>
    <cellStyle name="Normal 5 9 8" xfId="7529"/>
    <cellStyle name="Normal 50" xfId="930"/>
    <cellStyle name="Normal 50 2" xfId="931"/>
    <cellStyle name="Normal 51" xfId="932"/>
    <cellStyle name="Normal 51 2" xfId="933"/>
    <cellStyle name="Normal 52" xfId="934"/>
    <cellStyle name="Normal 52 2" xfId="935"/>
    <cellStyle name="Normal 53" xfId="936"/>
    <cellStyle name="Normal 53 2" xfId="937"/>
    <cellStyle name="Normal 54" xfId="938"/>
    <cellStyle name="Normal 54 2" xfId="939"/>
    <cellStyle name="Normal 55" xfId="940"/>
    <cellStyle name="Normal 55 2" xfId="941"/>
    <cellStyle name="Normal 56" xfId="942"/>
    <cellStyle name="Normal 56 2" xfId="943"/>
    <cellStyle name="Normal 57" xfId="944"/>
    <cellStyle name="Normal 57 2" xfId="945"/>
    <cellStyle name="Normal 58" xfId="946"/>
    <cellStyle name="Normal 58 2" xfId="947"/>
    <cellStyle name="Normal 59" xfId="948"/>
    <cellStyle name="Normal 59 2" xfId="949"/>
    <cellStyle name="Normal 6" xfId="950"/>
    <cellStyle name="Normal 6 2" xfId="951"/>
    <cellStyle name="Normal 6 2 2" xfId="952"/>
    <cellStyle name="Normal 6 2 3" xfId="953"/>
    <cellStyle name="Normal 6 3" xfId="954"/>
    <cellStyle name="Normal 6 3 2" xfId="955"/>
    <cellStyle name="Normal 6 4" xfId="956"/>
    <cellStyle name="Normal 6 5" xfId="957"/>
    <cellStyle name="Normal 60" xfId="958"/>
    <cellStyle name="Normal 60 2" xfId="959"/>
    <cellStyle name="Normal 61" xfId="960"/>
    <cellStyle name="Normal 61 2" xfId="961"/>
    <cellStyle name="Normal 62" xfId="962"/>
    <cellStyle name="Normal 62 2" xfId="963"/>
    <cellStyle name="Normal 63" xfId="964"/>
    <cellStyle name="Normal 63 2" xfId="965"/>
    <cellStyle name="Normal 64" xfId="966"/>
    <cellStyle name="Normal 64 2" xfId="967"/>
    <cellStyle name="Normal 65" xfId="968"/>
    <cellStyle name="Normal 65 2" xfId="969"/>
    <cellStyle name="Normal 66" xfId="970"/>
    <cellStyle name="Normal 66 2" xfId="971"/>
    <cellStyle name="Normal 67" xfId="972"/>
    <cellStyle name="Normal 67 2" xfId="973"/>
    <cellStyle name="Normal 68" xfId="974"/>
    <cellStyle name="Normal 68 2" xfId="975"/>
    <cellStyle name="Normal 69" xfId="976"/>
    <cellStyle name="Normal 69 2" xfId="977"/>
    <cellStyle name="Normal 7" xfId="978"/>
    <cellStyle name="Normal 7 2" xfId="979"/>
    <cellStyle name="Normal 7 2 2" xfId="980"/>
    <cellStyle name="Normal 7 3" xfId="981"/>
    <cellStyle name="Normal 7 4" xfId="982"/>
    <cellStyle name="Normal 7 5" xfId="983"/>
    <cellStyle name="Normal 7 6" xfId="984"/>
    <cellStyle name="Normal 7 7" xfId="985"/>
    <cellStyle name="Normal 7 8" xfId="986"/>
    <cellStyle name="Normal 7 9" xfId="987"/>
    <cellStyle name="Normal 70" xfId="988"/>
    <cellStyle name="Normal 70 2" xfId="989"/>
    <cellStyle name="Normal 71" xfId="990"/>
    <cellStyle name="Normal 71 2" xfId="991"/>
    <cellStyle name="Normal 72" xfId="992"/>
    <cellStyle name="Normal 72 2" xfId="993"/>
    <cellStyle name="Normal 73" xfId="994"/>
    <cellStyle name="Normal 73 2" xfId="995"/>
    <cellStyle name="Normal 74" xfId="996"/>
    <cellStyle name="Normal 74 2" xfId="997"/>
    <cellStyle name="Normal 75" xfId="998"/>
    <cellStyle name="Normal 75 2" xfId="999"/>
    <cellStyle name="Normal 76" xfId="1000"/>
    <cellStyle name="Normal 76 2" xfId="1001"/>
    <cellStyle name="Normal 77" xfId="1002"/>
    <cellStyle name="Normal 77 2" xfId="1003"/>
    <cellStyle name="Normal 78" xfId="1004"/>
    <cellStyle name="Normal 78 2" xfId="1005"/>
    <cellStyle name="Normal 79" xfId="1006"/>
    <cellStyle name="Normal 79 2" xfId="1007"/>
    <cellStyle name="Normal 8" xfId="1008"/>
    <cellStyle name="Normal 8 2" xfId="1009"/>
    <cellStyle name="Normal 8 2 2" xfId="1010"/>
    <cellStyle name="Normal 8 3" xfId="1011"/>
    <cellStyle name="Normal 80" xfId="1012"/>
    <cellStyle name="Normal 80 2" xfId="1013"/>
    <cellStyle name="Normal 81" xfId="1014"/>
    <cellStyle name="Normal 81 2" xfId="1015"/>
    <cellStyle name="Normal 82" xfId="1016"/>
    <cellStyle name="Normal 82 2" xfId="1017"/>
    <cellStyle name="Normal 83" xfId="1018"/>
    <cellStyle name="Normal 83 2" xfId="1019"/>
    <cellStyle name="Normal 84" xfId="1020"/>
    <cellStyle name="Normal 84 2" xfId="1021"/>
    <cellStyle name="Normal 85" xfId="1022"/>
    <cellStyle name="Normal 85 2" xfId="1023"/>
    <cellStyle name="Normal 86" xfId="1024"/>
    <cellStyle name="Normal 86 2" xfId="1025"/>
    <cellStyle name="Normal 87" xfId="1026"/>
    <cellStyle name="Normal 87 2" xfId="1027"/>
    <cellStyle name="Normal 88" xfId="1028"/>
    <cellStyle name="Normal 88 2" xfId="1029"/>
    <cellStyle name="Normal 89" xfId="1030"/>
    <cellStyle name="Normal 89 2" xfId="1031"/>
    <cellStyle name="Normal 9" xfId="1032"/>
    <cellStyle name="Normal 9 2" xfId="1033"/>
    <cellStyle name="Normal 9 3" xfId="1034"/>
    <cellStyle name="Normal 9 4" xfId="1035"/>
    <cellStyle name="Normal 9 5" xfId="1036"/>
    <cellStyle name="Normal 9 6" xfId="1037"/>
    <cellStyle name="Normal 90" xfId="1038"/>
    <cellStyle name="Normal 90 2" xfId="1039"/>
    <cellStyle name="Normal 91" xfId="1040"/>
    <cellStyle name="Normal 91 2" xfId="1041"/>
    <cellStyle name="Normal 92" xfId="1042"/>
    <cellStyle name="Normal 92 2" xfId="1043"/>
    <cellStyle name="Normal 93" xfId="1044"/>
    <cellStyle name="Normal 93 2" xfId="1045"/>
    <cellStyle name="Normal 94" xfId="1046"/>
    <cellStyle name="Normal 94 2" xfId="1047"/>
    <cellStyle name="Normal 95" xfId="1048"/>
    <cellStyle name="Normal 95 2" xfId="1049"/>
    <cellStyle name="Normal 96" xfId="1050"/>
    <cellStyle name="Normal 96 2" xfId="1051"/>
    <cellStyle name="Normal 97" xfId="1052"/>
    <cellStyle name="Normal 97 2" xfId="1053"/>
    <cellStyle name="Normal 98" xfId="1054"/>
    <cellStyle name="Normal 98 2" xfId="1055"/>
    <cellStyle name="Normal 99" xfId="1056"/>
    <cellStyle name="Normal 99 2" xfId="1057"/>
    <cellStyle name="Note 2" xfId="38"/>
    <cellStyle name="Note 2 2" xfId="1058"/>
    <cellStyle name="Note 2 2 2" xfId="1059"/>
    <cellStyle name="Note 2 2 3" xfId="1060"/>
    <cellStyle name="Note 2 2 4" xfId="1061"/>
    <cellStyle name="Note 2 2 5" xfId="1062"/>
    <cellStyle name="Note 2 3" xfId="1063"/>
    <cellStyle name="Note 2 3 2" xfId="1064"/>
    <cellStyle name="Note 2 3 3" xfId="1065"/>
    <cellStyle name="Note 2 4" xfId="1066"/>
    <cellStyle name="Note 2 4 2" xfId="1067"/>
    <cellStyle name="Note 2 5" xfId="1068"/>
    <cellStyle name="Note 2 5 2" xfId="1069"/>
    <cellStyle name="Note 2 6" xfId="7532"/>
    <cellStyle name="Note 3" xfId="1070"/>
    <cellStyle name="Note 3 2" xfId="1071"/>
    <cellStyle name="Note 3 3" xfId="1072"/>
    <cellStyle name="Note 4" xfId="1073"/>
    <cellStyle name="Note 4 2" xfId="1074"/>
    <cellStyle name="Output 2" xfId="39"/>
    <cellStyle name="Output 2 2" xfId="1075"/>
    <cellStyle name="Percent 2" xfId="51"/>
    <cellStyle name="Percent 2 2" xfId="1077"/>
    <cellStyle name="Percent 2 3" xfId="1078"/>
    <cellStyle name="Percent 2 4" xfId="1076"/>
    <cellStyle name="Percent 3" xfId="1079"/>
    <cellStyle name="Percent 4" xfId="7530"/>
    <cellStyle name="Sheet Title" xfId="1080"/>
    <cellStyle name="Table Header" xfId="1081"/>
    <cellStyle name="Title 2" xfId="40"/>
    <cellStyle name="Title 2 2" xfId="1082"/>
    <cellStyle name="Title 2 3" xfId="1083"/>
    <cellStyle name="Top Rule" xfId="1084"/>
    <cellStyle name="Total 2" xfId="41"/>
    <cellStyle name="Total 2 2" xfId="1085"/>
    <cellStyle name="Total 2 3" xfId="1086"/>
    <cellStyle name="TotalHighlight" xfId="1087"/>
    <cellStyle name="Warning Text 2" xfId="42"/>
    <cellStyle name="Warning Text 2 2" xfId="1088"/>
    <cellStyle name="Warning Text 2 2 2" xfId="1089"/>
    <cellStyle name="Warning Text 2 3" xfId="1090"/>
    <cellStyle name="Warning Text 2 3 2" xfId="1091"/>
    <cellStyle name="Warning Text 2 4" xfId="1092"/>
    <cellStyle name="Warning Text 3" xfId="1093"/>
    <cellStyle name="Warning Text 3 2" xfId="1094"/>
    <cellStyle name="Warning Text 3 2 2" xfId="1095"/>
    <cellStyle name="Warning Text 3 3" xfId="1096"/>
    <cellStyle name="Warning Text 4" xfId="1097"/>
    <cellStyle name="Warning Text 4 2" xfId="1098"/>
  </cellStyles>
  <dxfs count="3">
    <dxf>
      <font>
        <b/>
        <i val="0"/>
        <color theme="3"/>
      </font>
      <fill>
        <patternFill>
          <bgColor theme="0" tint="-4.9989318521683403E-2"/>
        </patternFill>
      </fill>
      <border diagonalUp="0" diagonalDown="0">
        <left/>
        <right/>
        <top/>
        <bottom style="thick">
          <color theme="7"/>
        </bottom>
        <vertical/>
        <horizontal/>
      </border>
    </dxf>
    <dxf>
      <font>
        <color theme="0"/>
      </font>
      <fill>
        <patternFill>
          <bgColor theme="3" tint="0.59996337778862885"/>
        </patternFill>
      </fill>
      <border diagonalUp="0" diagonalDown="0">
        <left/>
        <right/>
        <top/>
        <bottom/>
        <vertical/>
        <horizontal/>
      </border>
    </dxf>
    <dxf>
      <border>
        <vertical style="thin">
          <color theme="3" tint="0.79998168889431442"/>
        </vertical>
      </border>
    </dxf>
  </dxfs>
  <tableStyles count="1" defaultTableStyle="TableStyleMedium2" defaultPivotStyle="PivotStyleLight16">
    <tableStyle name="Bing Portfolio" pivot="0" count="3">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222"/>
  <sheetViews>
    <sheetView tabSelected="1" topLeftCell="A9" zoomScaleNormal="100" workbookViewId="0">
      <pane xSplit="1" topLeftCell="G1" activePane="topRight" state="frozen"/>
      <selection pane="topRight" activeCell="R10" sqref="R10"/>
    </sheetView>
  </sheetViews>
  <sheetFormatPr defaultColWidth="9.140625" defaultRowHeight="12.75" x14ac:dyDescent="0.2"/>
  <cols>
    <col min="1" max="1" width="3.7109375" style="36" customWidth="1"/>
    <col min="2" max="2" width="8" style="36" hidden="1" customWidth="1"/>
    <col min="3" max="3" width="16.28515625" style="36" hidden="1" customWidth="1"/>
    <col min="4" max="4" width="10.42578125" style="36" hidden="1" customWidth="1"/>
    <col min="5" max="5" width="18" style="36" hidden="1" customWidth="1"/>
    <col min="6" max="6" width="28.28515625" style="36" hidden="1" customWidth="1"/>
    <col min="7" max="7" width="73.7109375" style="36" customWidth="1"/>
    <col min="8" max="8" width="90" style="36" customWidth="1"/>
    <col min="9" max="9" width="16.140625" style="36" hidden="1" customWidth="1"/>
    <col min="10" max="10" width="24.42578125" style="37" hidden="1" customWidth="1"/>
    <col min="11" max="11" width="22.42578125" style="38" hidden="1" customWidth="1"/>
    <col min="12" max="12" width="21.7109375" style="39" hidden="1" customWidth="1"/>
    <col min="13" max="13" width="10.5703125" style="39" hidden="1" customWidth="1"/>
    <col min="14" max="14" width="17.140625" style="39" hidden="1" customWidth="1"/>
    <col min="15" max="15" width="10.7109375" style="39" hidden="1" customWidth="1"/>
    <col min="16" max="16" width="16.140625" style="39" hidden="1" customWidth="1"/>
    <col min="17" max="17" width="52.28515625" style="39" customWidth="1"/>
    <col min="18" max="18" width="40.5703125" style="36" customWidth="1"/>
    <col min="19" max="16384" width="9.140625" style="36"/>
  </cols>
  <sheetData>
    <row r="1" spans="1:21" s="38" customFormat="1" ht="38.25" x14ac:dyDescent="0.25">
      <c r="A1" s="41" t="s">
        <v>2</v>
      </c>
      <c r="B1" s="41" t="s">
        <v>3</v>
      </c>
      <c r="C1" s="41" t="s">
        <v>12</v>
      </c>
      <c r="D1" s="41" t="s">
        <v>4</v>
      </c>
      <c r="E1" s="41" t="s">
        <v>1</v>
      </c>
      <c r="F1" s="41" t="s">
        <v>57</v>
      </c>
      <c r="G1" s="41" t="s">
        <v>0</v>
      </c>
      <c r="H1" s="41" t="s">
        <v>5</v>
      </c>
      <c r="I1" s="41" t="s">
        <v>6</v>
      </c>
      <c r="J1" s="41" t="s">
        <v>50</v>
      </c>
      <c r="K1" s="41" t="s">
        <v>30</v>
      </c>
      <c r="L1" s="41" t="s">
        <v>7</v>
      </c>
      <c r="M1" s="41" t="s">
        <v>8</v>
      </c>
      <c r="N1" s="41" t="s">
        <v>9</v>
      </c>
      <c r="O1" s="41" t="s">
        <v>10</v>
      </c>
      <c r="P1" s="41" t="s">
        <v>11</v>
      </c>
      <c r="Q1" s="100" t="s">
        <v>176</v>
      </c>
    </row>
    <row r="2" spans="1:21" s="40" customFormat="1" ht="409.5" x14ac:dyDescent="0.2">
      <c r="A2" s="1">
        <v>1</v>
      </c>
      <c r="B2" s="86" t="s">
        <v>70</v>
      </c>
      <c r="C2" s="99" t="s">
        <v>66</v>
      </c>
      <c r="D2" s="21" t="s">
        <v>67</v>
      </c>
      <c r="E2" s="22" t="s">
        <v>17</v>
      </c>
      <c r="F2" s="22" t="s">
        <v>55</v>
      </c>
      <c r="G2" s="18" t="s">
        <v>109</v>
      </c>
      <c r="H2" s="18" t="s">
        <v>175</v>
      </c>
      <c r="I2" s="23" t="s">
        <v>69</v>
      </c>
      <c r="J2" s="29">
        <v>100</v>
      </c>
      <c r="K2" s="20" t="s">
        <v>108</v>
      </c>
      <c r="L2" s="26">
        <v>42643</v>
      </c>
      <c r="M2" s="26">
        <v>42491</v>
      </c>
      <c r="N2" s="26">
        <v>43008</v>
      </c>
      <c r="O2" s="26">
        <v>42521</v>
      </c>
      <c r="P2" s="26" t="s">
        <v>70</v>
      </c>
      <c r="Q2" s="101" t="s">
        <v>179</v>
      </c>
      <c r="R2" s="101" t="s">
        <v>212</v>
      </c>
    </row>
    <row r="3" spans="1:21" ht="336.75" customHeight="1" x14ac:dyDescent="0.2">
      <c r="A3" s="13">
        <v>2</v>
      </c>
      <c r="B3" s="92" t="s">
        <v>70</v>
      </c>
      <c r="C3" s="86" t="s">
        <v>71</v>
      </c>
      <c r="D3" s="92" t="s">
        <v>67</v>
      </c>
      <c r="E3" s="1" t="s">
        <v>17</v>
      </c>
      <c r="F3" s="1" t="s">
        <v>55</v>
      </c>
      <c r="G3" s="2" t="s">
        <v>141</v>
      </c>
      <c r="H3" s="2" t="s">
        <v>140</v>
      </c>
      <c r="I3" s="92" t="s">
        <v>72</v>
      </c>
      <c r="J3" s="29">
        <v>100</v>
      </c>
      <c r="K3" s="20" t="s">
        <v>108</v>
      </c>
      <c r="L3" s="90">
        <v>42643</v>
      </c>
      <c r="M3" s="90">
        <v>42491</v>
      </c>
      <c r="N3" s="26">
        <v>43008</v>
      </c>
      <c r="O3" s="26">
        <v>42521</v>
      </c>
      <c r="P3" s="90" t="s">
        <v>70</v>
      </c>
      <c r="Q3" s="102" t="s">
        <v>180</v>
      </c>
      <c r="R3" s="101" t="s">
        <v>208</v>
      </c>
    </row>
    <row r="4" spans="1:21" ht="165.75" x14ac:dyDescent="0.2">
      <c r="A4" s="1">
        <v>3</v>
      </c>
      <c r="B4" s="88" t="s">
        <v>70</v>
      </c>
      <c r="C4" s="86" t="s">
        <v>73</v>
      </c>
      <c r="D4" s="91" t="s">
        <v>74</v>
      </c>
      <c r="E4" s="89" t="s">
        <v>17</v>
      </c>
      <c r="F4" s="89" t="s">
        <v>55</v>
      </c>
      <c r="G4" s="84" t="s">
        <v>142</v>
      </c>
      <c r="H4" s="85" t="s">
        <v>149</v>
      </c>
      <c r="I4" s="86" t="s">
        <v>72</v>
      </c>
      <c r="J4" s="29">
        <v>100</v>
      </c>
      <c r="K4" s="20" t="s">
        <v>108</v>
      </c>
      <c r="L4" s="90">
        <v>42643</v>
      </c>
      <c r="M4" s="90">
        <v>42491</v>
      </c>
      <c r="N4" s="26">
        <v>43008</v>
      </c>
      <c r="O4" s="26">
        <v>42551</v>
      </c>
      <c r="P4" s="87" t="s">
        <v>70</v>
      </c>
      <c r="Q4" s="103" t="s">
        <v>181</v>
      </c>
      <c r="R4" s="101" t="s">
        <v>209</v>
      </c>
      <c r="S4" s="96"/>
      <c r="T4" s="96"/>
      <c r="U4" s="96"/>
    </row>
    <row r="5" spans="1:21" ht="230.25" customHeight="1" x14ac:dyDescent="0.2">
      <c r="A5" s="1">
        <v>4</v>
      </c>
      <c r="B5" s="92" t="s">
        <v>70</v>
      </c>
      <c r="C5" s="19" t="s">
        <v>76</v>
      </c>
      <c r="D5" s="15" t="s">
        <v>74</v>
      </c>
      <c r="E5" s="15" t="s">
        <v>17</v>
      </c>
      <c r="F5" s="15" t="s">
        <v>62</v>
      </c>
      <c r="G5" s="3" t="s">
        <v>111</v>
      </c>
      <c r="H5" s="3" t="s">
        <v>171</v>
      </c>
      <c r="I5" s="15" t="s">
        <v>72</v>
      </c>
      <c r="J5" s="29">
        <v>100</v>
      </c>
      <c r="K5" s="20" t="s">
        <v>108</v>
      </c>
      <c r="L5" s="90">
        <v>42643</v>
      </c>
      <c r="M5" s="90">
        <v>42491</v>
      </c>
      <c r="N5" s="26">
        <v>43008</v>
      </c>
      <c r="O5" s="26">
        <v>42551</v>
      </c>
      <c r="P5" s="87" t="s">
        <v>70</v>
      </c>
      <c r="Q5" s="103" t="s">
        <v>182</v>
      </c>
      <c r="R5" s="101" t="s">
        <v>220</v>
      </c>
    </row>
    <row r="6" spans="1:21" ht="318.75" x14ac:dyDescent="0.2">
      <c r="A6" s="13">
        <v>5</v>
      </c>
      <c r="B6" s="86" t="s">
        <v>70</v>
      </c>
      <c r="C6" s="86" t="s">
        <v>75</v>
      </c>
      <c r="D6" s="86" t="s">
        <v>74</v>
      </c>
      <c r="E6" s="19" t="s">
        <v>17</v>
      </c>
      <c r="F6" s="19" t="s">
        <v>55</v>
      </c>
      <c r="G6" s="93" t="s">
        <v>110</v>
      </c>
      <c r="H6" s="85" t="s">
        <v>172</v>
      </c>
      <c r="I6" s="92" t="s">
        <v>72</v>
      </c>
      <c r="J6" s="29">
        <v>100</v>
      </c>
      <c r="K6" s="20" t="s">
        <v>108</v>
      </c>
      <c r="L6" s="90">
        <v>42643</v>
      </c>
      <c r="M6" s="90">
        <v>42491</v>
      </c>
      <c r="N6" s="26">
        <v>43008</v>
      </c>
      <c r="O6" s="26">
        <v>42521</v>
      </c>
      <c r="P6" s="87" t="s">
        <v>70</v>
      </c>
      <c r="Q6" s="103" t="s">
        <v>183</v>
      </c>
      <c r="R6" s="101" t="s">
        <v>221</v>
      </c>
    </row>
    <row r="7" spans="1:21" ht="178.5" x14ac:dyDescent="0.2">
      <c r="A7" s="1">
        <v>6</v>
      </c>
      <c r="B7" s="13" t="s">
        <v>70</v>
      </c>
      <c r="C7" s="86" t="s">
        <v>105</v>
      </c>
      <c r="D7" s="13" t="s">
        <v>106</v>
      </c>
      <c r="E7" s="66" t="s">
        <v>17</v>
      </c>
      <c r="F7" s="66" t="s">
        <v>59</v>
      </c>
      <c r="G7" s="9" t="s">
        <v>126</v>
      </c>
      <c r="H7" s="9" t="s">
        <v>154</v>
      </c>
      <c r="I7" s="92" t="s">
        <v>72</v>
      </c>
      <c r="J7" s="29">
        <v>100</v>
      </c>
      <c r="K7" s="20" t="s">
        <v>108</v>
      </c>
      <c r="L7" s="30">
        <v>42643</v>
      </c>
      <c r="M7" s="30">
        <v>42491</v>
      </c>
      <c r="N7" s="26">
        <v>43008</v>
      </c>
      <c r="O7" s="26">
        <v>42521</v>
      </c>
      <c r="P7" s="88" t="s">
        <v>70</v>
      </c>
      <c r="Q7" s="104" t="s">
        <v>203</v>
      </c>
      <c r="R7" s="101" t="s">
        <v>213</v>
      </c>
    </row>
    <row r="8" spans="1:21" ht="344.25" x14ac:dyDescent="0.2">
      <c r="A8" s="1">
        <v>7</v>
      </c>
      <c r="B8" s="19" t="s">
        <v>70</v>
      </c>
      <c r="C8" s="19" t="s">
        <v>77</v>
      </c>
      <c r="D8" s="21" t="s">
        <v>74</v>
      </c>
      <c r="E8" s="22" t="s">
        <v>17</v>
      </c>
      <c r="F8" s="22" t="s">
        <v>55</v>
      </c>
      <c r="G8" s="25" t="s">
        <v>112</v>
      </c>
      <c r="H8" s="3" t="s">
        <v>143</v>
      </c>
      <c r="I8" s="23" t="s">
        <v>72</v>
      </c>
      <c r="J8" s="29">
        <v>100</v>
      </c>
      <c r="K8" s="20" t="s">
        <v>108</v>
      </c>
      <c r="L8" s="24">
        <v>42643</v>
      </c>
      <c r="M8" s="24">
        <v>42491</v>
      </c>
      <c r="N8" s="26">
        <v>43008</v>
      </c>
      <c r="O8" s="26">
        <v>42521</v>
      </c>
      <c r="P8" s="26" t="s">
        <v>70</v>
      </c>
      <c r="Q8" s="101" t="s">
        <v>184</v>
      </c>
      <c r="R8" s="101" t="s">
        <v>214</v>
      </c>
    </row>
    <row r="9" spans="1:21" ht="204" x14ac:dyDescent="0.2">
      <c r="A9" s="13">
        <v>8</v>
      </c>
      <c r="B9" s="19" t="s">
        <v>70</v>
      </c>
      <c r="C9" s="19" t="s">
        <v>78</v>
      </c>
      <c r="D9" s="21" t="s">
        <v>74</v>
      </c>
      <c r="E9" s="22" t="s">
        <v>17</v>
      </c>
      <c r="F9" s="22" t="s">
        <v>59</v>
      </c>
      <c r="G9" s="25" t="s">
        <v>113</v>
      </c>
      <c r="H9" s="3" t="s">
        <v>150</v>
      </c>
      <c r="I9" s="23" t="s">
        <v>72</v>
      </c>
      <c r="J9" s="29">
        <v>100</v>
      </c>
      <c r="K9" s="20" t="s">
        <v>108</v>
      </c>
      <c r="L9" s="43">
        <v>42643</v>
      </c>
      <c r="M9" s="24">
        <v>42491</v>
      </c>
      <c r="N9" s="26">
        <v>43008</v>
      </c>
      <c r="O9" s="26">
        <v>42551</v>
      </c>
      <c r="P9" s="26" t="s">
        <v>70</v>
      </c>
      <c r="Q9" s="101" t="s">
        <v>204</v>
      </c>
      <c r="R9" s="101" t="s">
        <v>230</v>
      </c>
    </row>
    <row r="10" spans="1:21" ht="267" customHeight="1" x14ac:dyDescent="0.2">
      <c r="A10" s="1">
        <v>9</v>
      </c>
      <c r="B10" s="86" t="s">
        <v>70</v>
      </c>
      <c r="C10" s="86" t="s">
        <v>79</v>
      </c>
      <c r="D10" s="92" t="s">
        <v>74</v>
      </c>
      <c r="E10" s="15" t="s">
        <v>17</v>
      </c>
      <c r="F10" s="15" t="s">
        <v>55</v>
      </c>
      <c r="G10" s="27" t="s">
        <v>114</v>
      </c>
      <c r="H10" s="85" t="s">
        <v>144</v>
      </c>
      <c r="I10" s="92" t="s">
        <v>80</v>
      </c>
      <c r="J10" s="29">
        <v>100</v>
      </c>
      <c r="K10" s="20" t="s">
        <v>108</v>
      </c>
      <c r="L10" s="90">
        <v>42643</v>
      </c>
      <c r="M10" s="90">
        <v>42491</v>
      </c>
      <c r="N10" s="26">
        <v>43008</v>
      </c>
      <c r="O10" s="26">
        <v>42551</v>
      </c>
      <c r="P10" s="87" t="s">
        <v>70</v>
      </c>
      <c r="Q10" s="103" t="s">
        <v>185</v>
      </c>
      <c r="R10" s="101" t="s">
        <v>223</v>
      </c>
    </row>
    <row r="11" spans="1:21" ht="409.5" x14ac:dyDescent="0.2">
      <c r="A11" s="1">
        <v>10</v>
      </c>
      <c r="B11" s="86" t="s">
        <v>70</v>
      </c>
      <c r="C11" s="66" t="s">
        <v>81</v>
      </c>
      <c r="D11" s="21" t="s">
        <v>74</v>
      </c>
      <c r="E11" s="22" t="s">
        <v>21</v>
      </c>
      <c r="F11" s="22" t="s">
        <v>56</v>
      </c>
      <c r="G11" s="93" t="s">
        <v>156</v>
      </c>
      <c r="H11" s="18" t="s">
        <v>157</v>
      </c>
      <c r="I11" s="23" t="s">
        <v>82</v>
      </c>
      <c r="J11" s="29">
        <v>100</v>
      </c>
      <c r="K11" s="20" t="s">
        <v>108</v>
      </c>
      <c r="L11" s="26">
        <v>42643</v>
      </c>
      <c r="M11" s="26">
        <v>42491</v>
      </c>
      <c r="N11" s="26">
        <v>42643</v>
      </c>
      <c r="O11" s="26">
        <v>42520</v>
      </c>
      <c r="P11" s="26">
        <v>42581</v>
      </c>
      <c r="Q11" s="101" t="s">
        <v>186</v>
      </c>
      <c r="R11" s="101" t="s">
        <v>215</v>
      </c>
    </row>
    <row r="12" spans="1:21" ht="191.25" x14ac:dyDescent="0.2">
      <c r="A12" s="13">
        <v>11</v>
      </c>
      <c r="B12" s="92" t="s">
        <v>70</v>
      </c>
      <c r="C12" s="19" t="s">
        <v>83</v>
      </c>
      <c r="D12" s="15" t="s">
        <v>74</v>
      </c>
      <c r="E12" s="4" t="s">
        <v>17</v>
      </c>
      <c r="F12" s="4" t="s">
        <v>62</v>
      </c>
      <c r="G12" s="3" t="s">
        <v>115</v>
      </c>
      <c r="H12" s="3" t="s">
        <v>158</v>
      </c>
      <c r="I12" s="15" t="s">
        <v>72</v>
      </c>
      <c r="J12" s="29">
        <v>100</v>
      </c>
      <c r="K12" s="20" t="s">
        <v>108</v>
      </c>
      <c r="L12" s="16">
        <v>42643</v>
      </c>
      <c r="M12" s="16">
        <v>42491</v>
      </c>
      <c r="N12" s="26">
        <v>43008</v>
      </c>
      <c r="O12" s="26">
        <v>42551</v>
      </c>
      <c r="P12" s="90" t="s">
        <v>70</v>
      </c>
      <c r="Q12" s="102" t="s">
        <v>187</v>
      </c>
      <c r="R12" s="101" t="s">
        <v>224</v>
      </c>
    </row>
    <row r="13" spans="1:21" ht="197.25" customHeight="1" x14ac:dyDescent="0.2">
      <c r="A13" s="1">
        <v>12</v>
      </c>
      <c r="B13" s="92" t="s">
        <v>70</v>
      </c>
      <c r="C13" s="86" t="s">
        <v>84</v>
      </c>
      <c r="D13" s="92" t="s">
        <v>74</v>
      </c>
      <c r="E13" s="1" t="s">
        <v>17</v>
      </c>
      <c r="F13" s="1" t="s">
        <v>59</v>
      </c>
      <c r="G13" s="8" t="s">
        <v>145</v>
      </c>
      <c r="H13" s="9" t="s">
        <v>151</v>
      </c>
      <c r="I13" s="22" t="s">
        <v>72</v>
      </c>
      <c r="J13" s="29">
        <v>100</v>
      </c>
      <c r="K13" s="20" t="s">
        <v>108</v>
      </c>
      <c r="L13" s="90">
        <v>42643</v>
      </c>
      <c r="M13" s="90">
        <v>42491</v>
      </c>
      <c r="N13" s="26">
        <v>43008</v>
      </c>
      <c r="O13" s="26">
        <v>42551</v>
      </c>
      <c r="P13" s="90" t="s">
        <v>70</v>
      </c>
      <c r="Q13" s="102" t="s">
        <v>188</v>
      </c>
      <c r="R13" s="101" t="s">
        <v>225</v>
      </c>
    </row>
    <row r="14" spans="1:21" ht="255" x14ac:dyDescent="0.2">
      <c r="A14" s="1">
        <v>13</v>
      </c>
      <c r="B14" s="17" t="s">
        <v>70</v>
      </c>
      <c r="C14" s="86" t="s">
        <v>85</v>
      </c>
      <c r="D14" s="91" t="s">
        <v>74</v>
      </c>
      <c r="E14" s="15" t="s">
        <v>17</v>
      </c>
      <c r="F14" s="15" t="s">
        <v>59</v>
      </c>
      <c r="G14" s="9" t="s">
        <v>116</v>
      </c>
      <c r="H14" s="9" t="s">
        <v>152</v>
      </c>
      <c r="I14" s="92" t="s">
        <v>72</v>
      </c>
      <c r="J14" s="29">
        <v>100</v>
      </c>
      <c r="K14" s="20" t="s">
        <v>108</v>
      </c>
      <c r="L14" s="16">
        <v>42643</v>
      </c>
      <c r="M14" s="16">
        <v>42491</v>
      </c>
      <c r="N14" s="26">
        <v>43008</v>
      </c>
      <c r="O14" s="26">
        <v>42551</v>
      </c>
      <c r="P14" s="16" t="s">
        <v>70</v>
      </c>
      <c r="Q14" s="102" t="s">
        <v>189</v>
      </c>
      <c r="R14" s="101" t="s">
        <v>210</v>
      </c>
    </row>
    <row r="15" spans="1:21" ht="331.5" x14ac:dyDescent="0.2">
      <c r="A15" s="13">
        <v>14</v>
      </c>
      <c r="B15" s="17" t="s">
        <v>70</v>
      </c>
      <c r="C15" s="86" t="s">
        <v>86</v>
      </c>
      <c r="D15" s="17" t="s">
        <v>74</v>
      </c>
      <c r="E15" s="15" t="s">
        <v>17</v>
      </c>
      <c r="F15" s="15" t="s">
        <v>55</v>
      </c>
      <c r="G15" s="9" t="s">
        <v>117</v>
      </c>
      <c r="H15" s="9" t="s">
        <v>133</v>
      </c>
      <c r="I15" s="92" t="s">
        <v>72</v>
      </c>
      <c r="J15" s="29">
        <v>100</v>
      </c>
      <c r="K15" s="20" t="s">
        <v>108</v>
      </c>
      <c r="L15" s="16">
        <v>42643</v>
      </c>
      <c r="M15" s="16">
        <v>42491</v>
      </c>
      <c r="N15" s="26">
        <v>43008</v>
      </c>
      <c r="O15" s="26">
        <v>42551</v>
      </c>
      <c r="P15" s="16" t="s">
        <v>70</v>
      </c>
      <c r="Q15" s="102" t="s">
        <v>190</v>
      </c>
      <c r="R15" s="101" t="s">
        <v>216</v>
      </c>
    </row>
    <row r="16" spans="1:21" ht="308.25" customHeight="1" x14ac:dyDescent="0.2">
      <c r="A16" s="1">
        <v>15</v>
      </c>
      <c r="B16" s="17" t="s">
        <v>70</v>
      </c>
      <c r="C16" s="86" t="s">
        <v>87</v>
      </c>
      <c r="D16" s="92" t="s">
        <v>74</v>
      </c>
      <c r="E16" s="15" t="s">
        <v>17</v>
      </c>
      <c r="F16" s="15" t="s">
        <v>59</v>
      </c>
      <c r="G16" s="9" t="s">
        <v>118</v>
      </c>
      <c r="H16" s="9" t="s">
        <v>159</v>
      </c>
      <c r="I16" s="92" t="s">
        <v>72</v>
      </c>
      <c r="J16" s="29">
        <v>100</v>
      </c>
      <c r="K16" s="20" t="s">
        <v>108</v>
      </c>
      <c r="L16" s="90">
        <v>42643</v>
      </c>
      <c r="M16" s="90">
        <v>42491</v>
      </c>
      <c r="N16" s="26">
        <v>43008</v>
      </c>
      <c r="O16" s="26">
        <v>42551</v>
      </c>
      <c r="P16" s="90" t="s">
        <v>70</v>
      </c>
      <c r="Q16" s="102" t="s">
        <v>191</v>
      </c>
      <c r="R16" s="101" t="s">
        <v>226</v>
      </c>
    </row>
    <row r="17" spans="1:18" ht="188.25" customHeight="1" x14ac:dyDescent="0.2">
      <c r="A17" s="1">
        <v>16</v>
      </c>
      <c r="B17" s="17" t="s">
        <v>70</v>
      </c>
      <c r="C17" s="97" t="s">
        <v>88</v>
      </c>
      <c r="D17" s="22" t="s">
        <v>74</v>
      </c>
      <c r="E17" s="15" t="s">
        <v>17</v>
      </c>
      <c r="F17" s="15" t="s">
        <v>55</v>
      </c>
      <c r="G17" s="11" t="s">
        <v>161</v>
      </c>
      <c r="H17" s="28" t="s">
        <v>160</v>
      </c>
      <c r="I17" s="23" t="s">
        <v>72</v>
      </c>
      <c r="J17" s="29">
        <v>100</v>
      </c>
      <c r="K17" s="20" t="s">
        <v>108</v>
      </c>
      <c r="L17" s="26">
        <v>42643</v>
      </c>
      <c r="M17" s="26">
        <v>42491</v>
      </c>
      <c r="N17" s="26">
        <v>43008</v>
      </c>
      <c r="O17" s="26">
        <v>42551</v>
      </c>
      <c r="P17" s="26" t="s">
        <v>70</v>
      </c>
      <c r="Q17" s="101" t="s">
        <v>205</v>
      </c>
      <c r="R17" s="101" t="s">
        <v>217</v>
      </c>
    </row>
    <row r="18" spans="1:18" ht="255" x14ac:dyDescent="0.2">
      <c r="A18" s="13">
        <v>17</v>
      </c>
      <c r="B18" s="17" t="s">
        <v>70</v>
      </c>
      <c r="C18" s="97" t="s">
        <v>90</v>
      </c>
      <c r="D18" s="22" t="s">
        <v>74</v>
      </c>
      <c r="E18" s="15" t="s">
        <v>17</v>
      </c>
      <c r="F18" s="15" t="s">
        <v>63</v>
      </c>
      <c r="G18" s="11" t="s">
        <v>162</v>
      </c>
      <c r="H18" s="28" t="s">
        <v>127</v>
      </c>
      <c r="I18" s="23" t="s">
        <v>72</v>
      </c>
      <c r="J18" s="29">
        <v>100</v>
      </c>
      <c r="K18" s="20" t="s">
        <v>108</v>
      </c>
      <c r="L18" s="26">
        <v>42643</v>
      </c>
      <c r="M18" s="26">
        <v>42491</v>
      </c>
      <c r="N18" s="26">
        <v>43008</v>
      </c>
      <c r="O18" s="26">
        <v>42551</v>
      </c>
      <c r="P18" s="26" t="s">
        <v>70</v>
      </c>
      <c r="Q18" s="101" t="s">
        <v>192</v>
      </c>
      <c r="R18" s="101" t="s">
        <v>211</v>
      </c>
    </row>
    <row r="19" spans="1:18" ht="153" x14ac:dyDescent="0.2">
      <c r="A19" s="1">
        <v>18</v>
      </c>
      <c r="B19" s="17" t="s">
        <v>70</v>
      </c>
      <c r="C19" s="97" t="s">
        <v>89</v>
      </c>
      <c r="D19" s="22" t="s">
        <v>74</v>
      </c>
      <c r="E19" s="66" t="s">
        <v>17</v>
      </c>
      <c r="F19" s="66" t="s">
        <v>55</v>
      </c>
      <c r="G19" s="11" t="s">
        <v>163</v>
      </c>
      <c r="H19" s="28" t="s">
        <v>147</v>
      </c>
      <c r="I19" s="23" t="s">
        <v>72</v>
      </c>
      <c r="J19" s="29">
        <v>100</v>
      </c>
      <c r="K19" s="20" t="s">
        <v>108</v>
      </c>
      <c r="L19" s="26">
        <v>42643</v>
      </c>
      <c r="M19" s="26">
        <v>42491</v>
      </c>
      <c r="N19" s="26">
        <v>43008</v>
      </c>
      <c r="O19" s="26">
        <v>42521</v>
      </c>
      <c r="P19" s="26" t="s">
        <v>70</v>
      </c>
      <c r="Q19" s="101" t="s">
        <v>193</v>
      </c>
      <c r="R19" s="101" t="s">
        <v>218</v>
      </c>
    </row>
    <row r="20" spans="1:18" s="40" customFormat="1" ht="409.5" x14ac:dyDescent="0.2">
      <c r="A20" s="1">
        <v>19</v>
      </c>
      <c r="B20" s="92" t="s">
        <v>70</v>
      </c>
      <c r="C20" s="99" t="s">
        <v>91</v>
      </c>
      <c r="D20" s="22" t="s">
        <v>74</v>
      </c>
      <c r="E20" s="15" t="s">
        <v>17</v>
      </c>
      <c r="F20" s="15" t="s">
        <v>55</v>
      </c>
      <c r="G20" s="11" t="s">
        <v>146</v>
      </c>
      <c r="H20" s="28" t="s">
        <v>164</v>
      </c>
      <c r="I20" s="92" t="s">
        <v>92</v>
      </c>
      <c r="J20" s="29">
        <v>100</v>
      </c>
      <c r="K20" s="20" t="s">
        <v>108</v>
      </c>
      <c r="L20" s="26">
        <v>42643</v>
      </c>
      <c r="M20" s="26">
        <v>42491</v>
      </c>
      <c r="N20" s="26">
        <v>43008</v>
      </c>
      <c r="O20" s="26">
        <v>42551</v>
      </c>
      <c r="P20" s="42" t="s">
        <v>70</v>
      </c>
      <c r="Q20" s="105" t="s">
        <v>194</v>
      </c>
      <c r="R20" s="101" t="s">
        <v>223</v>
      </c>
    </row>
    <row r="21" spans="1:18" s="40" customFormat="1" ht="178.5" x14ac:dyDescent="0.2">
      <c r="A21" s="13">
        <v>20</v>
      </c>
      <c r="B21" s="13" t="s">
        <v>70</v>
      </c>
      <c r="C21" s="86" t="s">
        <v>93</v>
      </c>
      <c r="D21" s="13" t="s">
        <v>74</v>
      </c>
      <c r="E21" s="66" t="s">
        <v>21</v>
      </c>
      <c r="F21" s="66" t="s">
        <v>56</v>
      </c>
      <c r="G21" s="9" t="s">
        <v>148</v>
      </c>
      <c r="H21" s="9" t="s">
        <v>165</v>
      </c>
      <c r="I21" s="92" t="s">
        <v>92</v>
      </c>
      <c r="J21" s="29">
        <v>100</v>
      </c>
      <c r="K21" s="20" t="s">
        <v>108</v>
      </c>
      <c r="L21" s="30">
        <v>42643</v>
      </c>
      <c r="M21" s="30">
        <v>42491</v>
      </c>
      <c r="N21" s="26">
        <v>43008</v>
      </c>
      <c r="O21" s="26">
        <v>42551</v>
      </c>
      <c r="P21" s="26">
        <v>42705</v>
      </c>
      <c r="Q21" s="101" t="s">
        <v>177</v>
      </c>
      <c r="R21" s="101" t="s">
        <v>215</v>
      </c>
    </row>
    <row r="22" spans="1:18" s="40" customFormat="1" ht="165.75" x14ac:dyDescent="0.2">
      <c r="A22" s="1">
        <v>21</v>
      </c>
      <c r="B22" s="13" t="s">
        <v>70</v>
      </c>
      <c r="C22" s="19" t="s">
        <v>94</v>
      </c>
      <c r="D22" s="21" t="s">
        <v>74</v>
      </c>
      <c r="E22" s="15" t="s">
        <v>17</v>
      </c>
      <c r="F22" s="15" t="s">
        <v>55</v>
      </c>
      <c r="G22" s="25" t="s">
        <v>119</v>
      </c>
      <c r="H22" s="25" t="s">
        <v>134</v>
      </c>
      <c r="I22" s="23" t="s">
        <v>72</v>
      </c>
      <c r="J22" s="29">
        <v>100</v>
      </c>
      <c r="K22" s="20" t="s">
        <v>108</v>
      </c>
      <c r="L22" s="26">
        <v>42643</v>
      </c>
      <c r="M22" s="90">
        <v>42491</v>
      </c>
      <c r="N22" s="26">
        <v>43008</v>
      </c>
      <c r="O22" s="26">
        <v>42551</v>
      </c>
      <c r="P22" s="26" t="s">
        <v>70</v>
      </c>
      <c r="Q22" s="101" t="s">
        <v>195</v>
      </c>
      <c r="R22" s="101" t="s">
        <v>213</v>
      </c>
    </row>
    <row r="23" spans="1:18" s="40" customFormat="1" ht="178.5" x14ac:dyDescent="0.2">
      <c r="A23" s="1">
        <v>22</v>
      </c>
      <c r="B23" s="13" t="s">
        <v>70</v>
      </c>
      <c r="C23" s="86" t="s">
        <v>95</v>
      </c>
      <c r="D23" s="13" t="s">
        <v>74</v>
      </c>
      <c r="E23" s="12" t="s">
        <v>17</v>
      </c>
      <c r="F23" s="66" t="s">
        <v>55</v>
      </c>
      <c r="G23" s="9" t="s">
        <v>166</v>
      </c>
      <c r="H23" s="9" t="s">
        <v>128</v>
      </c>
      <c r="I23" s="92" t="s">
        <v>72</v>
      </c>
      <c r="J23" s="29">
        <v>100</v>
      </c>
      <c r="K23" s="20" t="s">
        <v>108</v>
      </c>
      <c r="L23" s="30">
        <v>42643</v>
      </c>
      <c r="M23" s="30">
        <v>42491</v>
      </c>
      <c r="N23" s="26">
        <v>43008</v>
      </c>
      <c r="O23" s="26">
        <v>42551</v>
      </c>
      <c r="P23" s="88" t="s">
        <v>70</v>
      </c>
      <c r="Q23" s="104" t="s">
        <v>196</v>
      </c>
      <c r="R23" s="101" t="s">
        <v>213</v>
      </c>
    </row>
    <row r="24" spans="1:18" s="40" customFormat="1" ht="191.25" x14ac:dyDescent="0.2">
      <c r="A24" s="13">
        <v>23</v>
      </c>
      <c r="B24" s="13" t="s">
        <v>70</v>
      </c>
      <c r="C24" s="86" t="s">
        <v>96</v>
      </c>
      <c r="D24" s="13" t="s">
        <v>74</v>
      </c>
      <c r="E24" s="66" t="s">
        <v>17</v>
      </c>
      <c r="F24" s="66" t="s">
        <v>55</v>
      </c>
      <c r="G24" s="9" t="s">
        <v>167</v>
      </c>
      <c r="H24" s="9" t="s">
        <v>136</v>
      </c>
      <c r="I24" s="92" t="s">
        <v>72</v>
      </c>
      <c r="J24" s="29">
        <v>100</v>
      </c>
      <c r="K24" s="20" t="s">
        <v>108</v>
      </c>
      <c r="L24" s="30">
        <v>42643</v>
      </c>
      <c r="M24" s="30">
        <v>42491</v>
      </c>
      <c r="N24" s="26">
        <v>43008</v>
      </c>
      <c r="O24" s="26">
        <v>42521</v>
      </c>
      <c r="P24" s="88" t="s">
        <v>70</v>
      </c>
      <c r="Q24" s="104" t="s">
        <v>197</v>
      </c>
      <c r="R24" s="101" t="s">
        <v>227</v>
      </c>
    </row>
    <row r="25" spans="1:18" s="40" customFormat="1" ht="204" x14ac:dyDescent="0.2">
      <c r="A25" s="1">
        <v>24</v>
      </c>
      <c r="B25" s="13" t="s">
        <v>70</v>
      </c>
      <c r="C25" s="86" t="s">
        <v>97</v>
      </c>
      <c r="D25" s="13" t="s">
        <v>74</v>
      </c>
      <c r="E25" s="12" t="s">
        <v>17</v>
      </c>
      <c r="F25" s="66" t="s">
        <v>55</v>
      </c>
      <c r="G25" s="9" t="s">
        <v>120</v>
      </c>
      <c r="H25" s="9" t="s">
        <v>129</v>
      </c>
      <c r="I25" s="92" t="s">
        <v>72</v>
      </c>
      <c r="J25" s="29">
        <v>100</v>
      </c>
      <c r="K25" s="20" t="s">
        <v>108</v>
      </c>
      <c r="L25" s="30">
        <v>42643</v>
      </c>
      <c r="M25" s="30">
        <v>42491</v>
      </c>
      <c r="N25" s="26">
        <v>43008</v>
      </c>
      <c r="O25" s="26">
        <v>42551</v>
      </c>
      <c r="P25" s="88" t="s">
        <v>70</v>
      </c>
      <c r="Q25" s="104" t="s">
        <v>198</v>
      </c>
      <c r="R25" s="101" t="s">
        <v>228</v>
      </c>
    </row>
    <row r="26" spans="1:18" s="109" customFormat="1" ht="357" x14ac:dyDescent="0.2">
      <c r="A26" s="22">
        <v>25</v>
      </c>
      <c r="B26" s="107" t="s">
        <v>70</v>
      </c>
      <c r="C26" s="86" t="s">
        <v>98</v>
      </c>
      <c r="D26" s="107" t="s">
        <v>74</v>
      </c>
      <c r="E26" s="66" t="s">
        <v>17</v>
      </c>
      <c r="F26" s="66" t="s">
        <v>59</v>
      </c>
      <c r="G26" s="85" t="s">
        <v>168</v>
      </c>
      <c r="H26" s="85" t="s">
        <v>153</v>
      </c>
      <c r="I26" s="86" t="s">
        <v>72</v>
      </c>
      <c r="J26" s="29">
        <v>100</v>
      </c>
      <c r="K26" s="20" t="s">
        <v>108</v>
      </c>
      <c r="L26" s="108">
        <v>42643</v>
      </c>
      <c r="M26" s="108">
        <v>42491</v>
      </c>
      <c r="N26" s="26">
        <v>43008</v>
      </c>
      <c r="O26" s="26">
        <v>42521</v>
      </c>
      <c r="P26" s="86" t="s">
        <v>70</v>
      </c>
      <c r="Q26" s="85" t="s">
        <v>206</v>
      </c>
      <c r="R26" s="101" t="s">
        <v>229</v>
      </c>
    </row>
    <row r="27" spans="1:18" s="40" customFormat="1" ht="191.25" x14ac:dyDescent="0.2">
      <c r="A27" s="13">
        <v>26</v>
      </c>
      <c r="B27" s="13" t="s">
        <v>70</v>
      </c>
      <c r="C27" s="86" t="s">
        <v>99</v>
      </c>
      <c r="D27" s="13" t="s">
        <v>74</v>
      </c>
      <c r="E27" s="12" t="s">
        <v>17</v>
      </c>
      <c r="F27" s="66" t="s">
        <v>55</v>
      </c>
      <c r="G27" s="9" t="s">
        <v>121</v>
      </c>
      <c r="H27" s="9" t="s">
        <v>131</v>
      </c>
      <c r="I27" s="92" t="s">
        <v>72</v>
      </c>
      <c r="J27" s="29">
        <v>100</v>
      </c>
      <c r="K27" s="20" t="s">
        <v>108</v>
      </c>
      <c r="L27" s="30">
        <v>42643</v>
      </c>
      <c r="M27" s="30">
        <v>42491</v>
      </c>
      <c r="N27" s="26">
        <v>43008</v>
      </c>
      <c r="O27" s="26">
        <v>42551</v>
      </c>
      <c r="P27" s="88" t="s">
        <v>70</v>
      </c>
      <c r="Q27" s="104" t="s">
        <v>199</v>
      </c>
      <c r="R27" s="101" t="s">
        <v>223</v>
      </c>
    </row>
    <row r="28" spans="1:18" s="40" customFormat="1" ht="216.75" x14ac:dyDescent="0.2">
      <c r="A28" s="1">
        <v>27</v>
      </c>
      <c r="B28" s="13" t="s">
        <v>70</v>
      </c>
      <c r="C28" s="86" t="s">
        <v>100</v>
      </c>
      <c r="D28" s="13" t="s">
        <v>74</v>
      </c>
      <c r="E28" s="12" t="s">
        <v>17</v>
      </c>
      <c r="F28" s="66" t="s">
        <v>55</v>
      </c>
      <c r="G28" s="9" t="s">
        <v>122</v>
      </c>
      <c r="H28" s="9" t="s">
        <v>130</v>
      </c>
      <c r="I28" s="92" t="s">
        <v>72</v>
      </c>
      <c r="J28" s="29">
        <v>100</v>
      </c>
      <c r="K28" s="20" t="s">
        <v>108</v>
      </c>
      <c r="L28" s="30">
        <v>42643</v>
      </c>
      <c r="M28" s="30">
        <v>42491</v>
      </c>
      <c r="N28" s="26">
        <v>43008</v>
      </c>
      <c r="O28" s="26">
        <v>42551</v>
      </c>
      <c r="P28" s="88" t="s">
        <v>70</v>
      </c>
      <c r="Q28" s="104" t="s">
        <v>200</v>
      </c>
      <c r="R28" s="101" t="s">
        <v>223</v>
      </c>
    </row>
    <row r="29" spans="1:18" s="109" customFormat="1" ht="194.25" customHeight="1" x14ac:dyDescent="0.2">
      <c r="A29" s="22">
        <v>28</v>
      </c>
      <c r="B29" s="107" t="s">
        <v>70</v>
      </c>
      <c r="C29" s="86" t="s">
        <v>101</v>
      </c>
      <c r="D29" s="107" t="s">
        <v>74</v>
      </c>
      <c r="E29" s="66" t="s">
        <v>17</v>
      </c>
      <c r="F29" s="66" t="s">
        <v>55</v>
      </c>
      <c r="G29" s="85" t="s">
        <v>123</v>
      </c>
      <c r="H29" s="85" t="s">
        <v>173</v>
      </c>
      <c r="I29" s="86" t="s">
        <v>72</v>
      </c>
      <c r="J29" s="29">
        <v>100</v>
      </c>
      <c r="K29" s="20" t="s">
        <v>108</v>
      </c>
      <c r="L29" s="108">
        <v>42643</v>
      </c>
      <c r="M29" s="108">
        <v>42491</v>
      </c>
      <c r="N29" s="26">
        <v>43008</v>
      </c>
      <c r="O29" s="26">
        <v>42551</v>
      </c>
      <c r="P29" s="86" t="s">
        <v>70</v>
      </c>
      <c r="Q29" s="85" t="s">
        <v>207</v>
      </c>
      <c r="R29" s="101" t="s">
        <v>211</v>
      </c>
    </row>
    <row r="30" spans="1:18" s="40" customFormat="1" ht="153" x14ac:dyDescent="0.2">
      <c r="A30" s="13">
        <v>29</v>
      </c>
      <c r="B30" s="13" t="s">
        <v>70</v>
      </c>
      <c r="C30" s="86" t="s">
        <v>102</v>
      </c>
      <c r="D30" s="13" t="s">
        <v>74</v>
      </c>
      <c r="E30" s="12" t="s">
        <v>21</v>
      </c>
      <c r="F30" s="66" t="s">
        <v>56</v>
      </c>
      <c r="G30" s="9" t="s">
        <v>125</v>
      </c>
      <c r="H30" s="9" t="s">
        <v>135</v>
      </c>
      <c r="I30" s="92" t="s">
        <v>72</v>
      </c>
      <c r="J30" s="29">
        <v>100</v>
      </c>
      <c r="K30" s="20" t="s">
        <v>108</v>
      </c>
      <c r="L30" s="30">
        <v>42643</v>
      </c>
      <c r="M30" s="30">
        <v>42491</v>
      </c>
      <c r="N30" s="30">
        <v>42614</v>
      </c>
      <c r="O30" s="26">
        <v>42521</v>
      </c>
      <c r="P30" s="26">
        <v>42551</v>
      </c>
      <c r="Q30" s="101" t="s">
        <v>177</v>
      </c>
      <c r="R30" s="101" t="s">
        <v>219</v>
      </c>
    </row>
    <row r="31" spans="1:18" s="40" customFormat="1" ht="216.75" x14ac:dyDescent="0.2">
      <c r="A31" s="1">
        <v>30</v>
      </c>
      <c r="B31" s="13" t="s">
        <v>70</v>
      </c>
      <c r="C31" s="86" t="s">
        <v>103</v>
      </c>
      <c r="D31" s="13" t="s">
        <v>74</v>
      </c>
      <c r="E31" s="12" t="s">
        <v>17</v>
      </c>
      <c r="F31" s="66" t="s">
        <v>62</v>
      </c>
      <c r="G31" s="9" t="s">
        <v>124</v>
      </c>
      <c r="H31" s="9" t="s">
        <v>174</v>
      </c>
      <c r="I31" s="92" t="s">
        <v>72</v>
      </c>
      <c r="J31" s="29">
        <v>100</v>
      </c>
      <c r="K31" s="20" t="s">
        <v>108</v>
      </c>
      <c r="L31" s="30">
        <v>42643</v>
      </c>
      <c r="M31" s="30">
        <v>42491</v>
      </c>
      <c r="N31" s="26">
        <v>43008</v>
      </c>
      <c r="O31" s="26">
        <v>42521</v>
      </c>
      <c r="P31" s="88" t="s">
        <v>70</v>
      </c>
      <c r="Q31" s="104" t="s">
        <v>201</v>
      </c>
      <c r="R31" s="101" t="s">
        <v>213</v>
      </c>
    </row>
    <row r="32" spans="1:18" s="40" customFormat="1" ht="140.25" x14ac:dyDescent="0.2">
      <c r="A32" s="1">
        <v>31</v>
      </c>
      <c r="B32" s="13" t="s">
        <v>70</v>
      </c>
      <c r="C32" s="86" t="s">
        <v>104</v>
      </c>
      <c r="D32" s="13" t="s">
        <v>74</v>
      </c>
      <c r="E32" s="12" t="s">
        <v>16</v>
      </c>
      <c r="F32" s="66" t="s">
        <v>56</v>
      </c>
      <c r="G32" s="9" t="s">
        <v>169</v>
      </c>
      <c r="H32" s="9" t="s">
        <v>170</v>
      </c>
      <c r="I32" s="92" t="s">
        <v>72</v>
      </c>
      <c r="J32" s="29">
        <v>0</v>
      </c>
      <c r="K32" s="20" t="s">
        <v>68</v>
      </c>
      <c r="L32" s="30">
        <v>42643</v>
      </c>
      <c r="M32" s="30">
        <v>42491</v>
      </c>
      <c r="N32" s="26">
        <v>42643</v>
      </c>
      <c r="O32" s="26">
        <v>42521</v>
      </c>
      <c r="P32" s="98" t="s">
        <v>68</v>
      </c>
      <c r="Q32" s="106" t="s">
        <v>178</v>
      </c>
      <c r="R32" s="101" t="s">
        <v>68</v>
      </c>
    </row>
    <row r="33" spans="1:18" s="40" customFormat="1" ht="102" x14ac:dyDescent="0.2">
      <c r="A33" s="13">
        <v>32</v>
      </c>
      <c r="B33" s="13"/>
      <c r="C33" s="86" t="s">
        <v>137</v>
      </c>
      <c r="D33" s="13" t="s">
        <v>106</v>
      </c>
      <c r="E33" s="86" t="s">
        <v>20</v>
      </c>
      <c r="F33" s="66" t="s">
        <v>56</v>
      </c>
      <c r="G33" s="9" t="s">
        <v>138</v>
      </c>
      <c r="H33" s="9" t="s">
        <v>139</v>
      </c>
      <c r="I33" s="92" t="s">
        <v>72</v>
      </c>
      <c r="J33" s="29">
        <v>100</v>
      </c>
      <c r="K33" s="20" t="s">
        <v>108</v>
      </c>
      <c r="L33" s="90">
        <v>43008</v>
      </c>
      <c r="M33" s="90">
        <v>42735</v>
      </c>
      <c r="N33" s="90">
        <v>43008</v>
      </c>
      <c r="O33" s="26" t="s">
        <v>70</v>
      </c>
      <c r="P33" s="26" t="s">
        <v>70</v>
      </c>
      <c r="Q33" s="101" t="s">
        <v>202</v>
      </c>
      <c r="R33" s="101" t="s">
        <v>222</v>
      </c>
    </row>
    <row r="34" spans="1:18" ht="114.75" x14ac:dyDescent="0.2">
      <c r="A34" s="1">
        <v>33</v>
      </c>
      <c r="B34" s="13" t="s">
        <v>70</v>
      </c>
      <c r="C34" s="86" t="s">
        <v>107</v>
      </c>
      <c r="D34" s="13" t="s">
        <v>106</v>
      </c>
      <c r="E34" s="86" t="s">
        <v>16</v>
      </c>
      <c r="F34" s="66" t="s">
        <v>56</v>
      </c>
      <c r="G34" s="9" t="s">
        <v>155</v>
      </c>
      <c r="H34" s="9" t="s">
        <v>132</v>
      </c>
      <c r="I34" s="17" t="s">
        <v>72</v>
      </c>
      <c r="J34" s="29">
        <v>0</v>
      </c>
      <c r="K34" s="20" t="s">
        <v>68</v>
      </c>
      <c r="L34" s="30">
        <v>42643</v>
      </c>
      <c r="M34" s="30">
        <v>42491</v>
      </c>
      <c r="N34" s="26">
        <v>42643</v>
      </c>
      <c r="O34" s="26">
        <v>42690</v>
      </c>
      <c r="P34" s="26" t="s">
        <v>68</v>
      </c>
      <c r="Q34" s="101" t="s">
        <v>178</v>
      </c>
      <c r="R34" s="101" t="s">
        <v>68</v>
      </c>
    </row>
    <row r="35" spans="1:18" s="40" customFormat="1" x14ac:dyDescent="0.2">
      <c r="A35" s="31"/>
      <c r="B35" s="67"/>
      <c r="C35" s="67"/>
      <c r="D35" s="67"/>
      <c r="E35" s="68"/>
      <c r="F35" s="68"/>
      <c r="G35" s="35"/>
      <c r="H35" s="35"/>
      <c r="I35" s="31"/>
      <c r="J35" s="32"/>
      <c r="K35" s="31"/>
      <c r="L35" s="34"/>
      <c r="M35" s="34"/>
      <c r="N35" s="34"/>
      <c r="O35" s="34"/>
      <c r="P35" s="34"/>
      <c r="Q35" s="34"/>
    </row>
    <row r="36" spans="1:18" s="40" customFormat="1" x14ac:dyDescent="0.2">
      <c r="A36" s="31"/>
      <c r="B36" s="31"/>
      <c r="C36" s="31"/>
      <c r="D36" s="31"/>
      <c r="E36" s="33"/>
      <c r="F36" s="68"/>
      <c r="G36" s="35"/>
      <c r="H36" s="35"/>
      <c r="I36" s="31"/>
      <c r="J36" s="32"/>
      <c r="K36" s="31"/>
      <c r="L36" s="34"/>
      <c r="M36" s="34"/>
      <c r="N36" s="34"/>
      <c r="O36" s="34"/>
      <c r="P36" s="34"/>
      <c r="Q36" s="34"/>
    </row>
    <row r="37" spans="1:18" s="40" customFormat="1" x14ac:dyDescent="0.2">
      <c r="A37" s="31"/>
      <c r="B37" s="31"/>
      <c r="C37" s="31"/>
      <c r="D37" s="31"/>
      <c r="E37" s="33"/>
      <c r="F37" s="68"/>
      <c r="G37" s="35"/>
      <c r="H37" s="35"/>
      <c r="I37" s="31"/>
      <c r="J37" s="32"/>
      <c r="K37" s="31"/>
      <c r="L37" s="34"/>
      <c r="M37" s="34"/>
      <c r="N37" s="34"/>
      <c r="O37" s="34"/>
      <c r="P37" s="34"/>
      <c r="Q37" s="34"/>
    </row>
    <row r="38" spans="1:18" s="40" customFormat="1" x14ac:dyDescent="0.2">
      <c r="A38" s="31"/>
      <c r="B38" s="31"/>
      <c r="C38" s="31"/>
      <c r="D38" s="31"/>
      <c r="E38" s="33"/>
      <c r="F38" s="68"/>
      <c r="G38" s="35"/>
      <c r="H38" s="35"/>
      <c r="I38" s="31"/>
      <c r="J38" s="32"/>
      <c r="K38" s="31"/>
      <c r="L38" s="34"/>
      <c r="M38" s="34"/>
      <c r="N38" s="34"/>
      <c r="O38" s="34"/>
      <c r="P38" s="34"/>
      <c r="Q38" s="34"/>
    </row>
    <row r="39" spans="1:18" s="40" customFormat="1" x14ac:dyDescent="0.2">
      <c r="A39" s="31"/>
      <c r="B39" s="31"/>
      <c r="C39" s="31"/>
      <c r="D39" s="31"/>
      <c r="E39" s="33"/>
      <c r="F39" s="68"/>
      <c r="G39" s="35"/>
      <c r="H39" s="35"/>
      <c r="I39" s="31"/>
      <c r="J39" s="32"/>
      <c r="K39" s="31"/>
      <c r="L39" s="34"/>
      <c r="M39" s="34"/>
      <c r="N39" s="34"/>
      <c r="O39" s="34"/>
      <c r="P39" s="34"/>
      <c r="Q39" s="34"/>
    </row>
    <row r="40" spans="1:18" s="40" customFormat="1" x14ac:dyDescent="0.2">
      <c r="A40" s="31"/>
      <c r="B40" s="31"/>
      <c r="C40" s="31"/>
      <c r="D40" s="31"/>
      <c r="E40" s="33"/>
      <c r="F40" s="68"/>
      <c r="G40" s="35"/>
      <c r="H40" s="35"/>
      <c r="I40" s="31"/>
      <c r="J40" s="32"/>
      <c r="K40" s="31"/>
      <c r="L40" s="34"/>
      <c r="M40" s="34"/>
      <c r="N40" s="34"/>
      <c r="O40" s="34"/>
      <c r="P40" s="34"/>
      <c r="Q40" s="34"/>
    </row>
    <row r="41" spans="1:18" s="40" customFormat="1" x14ac:dyDescent="0.2">
      <c r="A41" s="31"/>
      <c r="B41" s="31"/>
      <c r="C41" s="31"/>
      <c r="D41" s="31"/>
      <c r="E41" s="33"/>
      <c r="F41" s="68"/>
      <c r="G41" s="35"/>
      <c r="H41" s="35"/>
      <c r="I41" s="31"/>
      <c r="J41" s="32"/>
      <c r="K41" s="31"/>
      <c r="L41" s="34"/>
      <c r="M41" s="34"/>
      <c r="N41" s="34"/>
      <c r="O41" s="34"/>
      <c r="P41" s="34"/>
      <c r="Q41" s="34"/>
    </row>
    <row r="42" spans="1:18" s="40" customFormat="1" x14ac:dyDescent="0.2">
      <c r="A42" s="31"/>
      <c r="B42" s="31"/>
      <c r="C42" s="31"/>
      <c r="D42" s="31"/>
      <c r="E42" s="33"/>
      <c r="F42" s="68"/>
      <c r="G42" s="35"/>
      <c r="H42" s="35"/>
      <c r="I42" s="31"/>
      <c r="J42" s="32"/>
      <c r="K42" s="31"/>
      <c r="L42" s="34"/>
      <c r="M42" s="34"/>
      <c r="N42" s="34"/>
      <c r="O42" s="34"/>
      <c r="P42" s="34"/>
      <c r="Q42" s="34"/>
    </row>
    <row r="43" spans="1:18" s="40" customFormat="1" x14ac:dyDescent="0.2">
      <c r="A43" s="31"/>
      <c r="B43" s="31"/>
      <c r="C43" s="31"/>
      <c r="D43" s="31"/>
      <c r="E43" s="33"/>
      <c r="F43" s="68"/>
      <c r="G43" s="35"/>
      <c r="H43" s="35"/>
      <c r="I43" s="31"/>
      <c r="J43" s="32"/>
      <c r="K43" s="31"/>
      <c r="L43" s="34"/>
      <c r="M43" s="34"/>
      <c r="N43" s="34"/>
      <c r="O43" s="34"/>
      <c r="P43" s="34"/>
      <c r="Q43" s="34"/>
    </row>
    <row r="44" spans="1:18" s="40" customFormat="1" x14ac:dyDescent="0.2">
      <c r="A44" s="31"/>
      <c r="B44" s="31"/>
      <c r="C44" s="31"/>
      <c r="D44" s="31"/>
      <c r="E44" s="33"/>
      <c r="F44" s="68"/>
      <c r="G44" s="35"/>
      <c r="H44" s="35"/>
      <c r="I44" s="31"/>
      <c r="J44" s="32"/>
      <c r="K44" s="31"/>
      <c r="L44" s="34"/>
      <c r="M44" s="34"/>
      <c r="N44" s="34"/>
      <c r="O44" s="34"/>
      <c r="P44" s="34"/>
      <c r="Q44" s="34"/>
    </row>
    <row r="45" spans="1:18" s="40" customFormat="1" x14ac:dyDescent="0.2">
      <c r="A45" s="31"/>
      <c r="B45" s="31"/>
      <c r="C45" s="31"/>
      <c r="D45" s="31"/>
      <c r="E45" s="33"/>
      <c r="F45" s="68"/>
      <c r="G45" s="35"/>
      <c r="H45" s="35"/>
      <c r="I45" s="31"/>
      <c r="J45" s="32"/>
      <c r="K45" s="31"/>
      <c r="L45" s="34"/>
      <c r="M45" s="34"/>
      <c r="N45" s="34"/>
      <c r="O45" s="34"/>
      <c r="P45" s="34"/>
      <c r="Q45" s="34"/>
    </row>
    <row r="46" spans="1:18" s="40" customFormat="1" x14ac:dyDescent="0.2">
      <c r="A46" s="31"/>
      <c r="B46" s="31"/>
      <c r="C46" s="31"/>
      <c r="D46" s="31"/>
      <c r="E46" s="33"/>
      <c r="F46" s="68"/>
      <c r="G46" s="35"/>
      <c r="H46" s="35"/>
      <c r="I46" s="31"/>
      <c r="J46" s="32"/>
      <c r="K46" s="31"/>
      <c r="L46" s="34"/>
      <c r="M46" s="34"/>
      <c r="N46" s="34"/>
      <c r="O46" s="34"/>
      <c r="P46" s="34"/>
      <c r="Q46" s="34"/>
    </row>
    <row r="47" spans="1:18" s="40" customFormat="1" x14ac:dyDescent="0.2">
      <c r="A47" s="31"/>
      <c r="B47" s="31"/>
      <c r="C47" s="31"/>
      <c r="D47" s="31"/>
      <c r="E47" s="33"/>
      <c r="F47" s="68"/>
      <c r="G47" s="35"/>
      <c r="H47" s="35"/>
      <c r="I47" s="31"/>
      <c r="J47" s="32"/>
      <c r="K47" s="31"/>
      <c r="L47" s="34"/>
      <c r="M47" s="34"/>
      <c r="N47" s="34"/>
      <c r="O47" s="34"/>
      <c r="P47" s="34"/>
      <c r="Q47" s="34"/>
    </row>
    <row r="48" spans="1:18" s="40" customFormat="1" x14ac:dyDescent="0.2">
      <c r="A48" s="31"/>
      <c r="B48" s="31"/>
      <c r="C48" s="31"/>
      <c r="D48" s="31"/>
      <c r="E48" s="33"/>
      <c r="F48" s="68"/>
      <c r="G48" s="35"/>
      <c r="H48" s="35"/>
      <c r="I48" s="31"/>
      <c r="J48" s="32"/>
      <c r="K48" s="31"/>
      <c r="L48" s="34"/>
      <c r="M48" s="34"/>
      <c r="N48" s="34"/>
      <c r="O48" s="34"/>
      <c r="P48" s="34"/>
      <c r="Q48" s="34"/>
    </row>
    <row r="49" spans="1:17" s="40" customFormat="1" x14ac:dyDescent="0.2">
      <c r="A49" s="31"/>
      <c r="B49" s="31"/>
      <c r="C49" s="31"/>
      <c r="D49" s="31"/>
      <c r="E49" s="33"/>
      <c r="F49" s="68"/>
      <c r="G49" s="35"/>
      <c r="H49" s="35"/>
      <c r="I49" s="31"/>
      <c r="J49" s="32"/>
      <c r="K49" s="31"/>
      <c r="L49" s="34"/>
      <c r="M49" s="34"/>
      <c r="N49" s="34"/>
      <c r="O49" s="34"/>
      <c r="P49" s="34"/>
      <c r="Q49" s="34"/>
    </row>
    <row r="50" spans="1:17" s="40" customFormat="1" x14ac:dyDescent="0.2">
      <c r="A50" s="31"/>
      <c r="B50" s="31"/>
      <c r="C50" s="31"/>
      <c r="D50" s="31"/>
      <c r="E50" s="33"/>
      <c r="F50" s="68"/>
      <c r="G50" s="35"/>
      <c r="H50" s="35"/>
      <c r="I50" s="31"/>
      <c r="J50" s="32"/>
      <c r="K50" s="31"/>
      <c r="L50" s="34"/>
      <c r="M50" s="34"/>
      <c r="N50" s="34"/>
      <c r="O50" s="34"/>
      <c r="P50" s="34"/>
      <c r="Q50" s="34"/>
    </row>
    <row r="51" spans="1:17" s="40" customFormat="1" x14ac:dyDescent="0.2">
      <c r="A51" s="31"/>
      <c r="B51" s="31"/>
      <c r="C51" s="31"/>
      <c r="D51" s="31"/>
      <c r="E51" s="33"/>
      <c r="F51" s="68"/>
      <c r="G51" s="35"/>
      <c r="H51" s="35"/>
      <c r="I51" s="31"/>
      <c r="J51" s="32"/>
      <c r="K51" s="31"/>
      <c r="L51" s="34"/>
      <c r="M51" s="34"/>
      <c r="N51" s="34"/>
      <c r="O51" s="34"/>
      <c r="P51" s="34"/>
      <c r="Q51" s="34"/>
    </row>
    <row r="52" spans="1:17" s="40" customFormat="1" x14ac:dyDescent="0.2">
      <c r="A52" s="31"/>
      <c r="B52" s="31"/>
      <c r="C52" s="31"/>
      <c r="D52" s="31"/>
      <c r="E52" s="33"/>
      <c r="F52" s="68"/>
      <c r="G52" s="35"/>
      <c r="H52" s="35"/>
      <c r="I52" s="31"/>
      <c r="J52" s="32"/>
      <c r="K52" s="31"/>
      <c r="L52" s="34"/>
      <c r="M52" s="34"/>
      <c r="N52" s="34"/>
      <c r="O52" s="34"/>
      <c r="P52" s="34"/>
      <c r="Q52" s="34"/>
    </row>
    <row r="53" spans="1:17" s="40" customFormat="1" x14ac:dyDescent="0.2">
      <c r="A53" s="31"/>
      <c r="B53" s="31"/>
      <c r="C53" s="31"/>
      <c r="D53" s="31"/>
      <c r="E53" s="33"/>
      <c r="F53" s="68"/>
      <c r="G53" s="35"/>
      <c r="H53" s="35"/>
      <c r="I53" s="31"/>
      <c r="J53" s="32"/>
      <c r="K53" s="31"/>
      <c r="L53" s="34"/>
      <c r="M53" s="34"/>
      <c r="N53" s="34"/>
      <c r="O53" s="34"/>
      <c r="P53" s="34"/>
      <c r="Q53" s="34"/>
    </row>
    <row r="54" spans="1:17" s="40" customFormat="1" x14ac:dyDescent="0.2">
      <c r="A54" s="31"/>
      <c r="B54" s="31"/>
      <c r="C54" s="31"/>
      <c r="D54" s="31"/>
      <c r="E54" s="33"/>
      <c r="F54" s="68"/>
      <c r="G54" s="35"/>
      <c r="H54" s="35"/>
      <c r="I54" s="31"/>
      <c r="J54" s="32"/>
      <c r="K54" s="31"/>
      <c r="L54" s="34"/>
      <c r="M54" s="34"/>
      <c r="N54" s="34"/>
      <c r="O54" s="34"/>
      <c r="P54" s="34"/>
      <c r="Q54" s="34"/>
    </row>
    <row r="55" spans="1:17" s="40" customFormat="1" x14ac:dyDescent="0.2">
      <c r="A55" s="31"/>
      <c r="B55" s="31"/>
      <c r="C55" s="31"/>
      <c r="D55" s="31"/>
      <c r="E55" s="33"/>
      <c r="F55" s="68"/>
      <c r="G55" s="35"/>
      <c r="H55" s="35"/>
      <c r="I55" s="31"/>
      <c r="J55" s="32"/>
      <c r="K55" s="31"/>
      <c r="L55" s="34"/>
      <c r="M55" s="34"/>
      <c r="N55" s="34"/>
      <c r="O55" s="34"/>
      <c r="P55" s="34"/>
      <c r="Q55" s="34"/>
    </row>
    <row r="56" spans="1:17" s="40" customFormat="1" x14ac:dyDescent="0.2">
      <c r="A56" s="31"/>
      <c r="B56" s="31"/>
      <c r="C56" s="31"/>
      <c r="D56" s="31"/>
      <c r="E56" s="33"/>
      <c r="F56" s="68"/>
      <c r="G56" s="35"/>
      <c r="H56" s="35"/>
      <c r="I56" s="31"/>
      <c r="J56" s="32"/>
      <c r="K56" s="31"/>
      <c r="L56" s="34"/>
      <c r="M56" s="34"/>
      <c r="N56" s="34"/>
      <c r="O56" s="34"/>
      <c r="P56" s="34"/>
      <c r="Q56" s="34"/>
    </row>
    <row r="57" spans="1:17" s="40" customFormat="1" x14ac:dyDescent="0.2">
      <c r="A57" s="31"/>
      <c r="B57" s="31"/>
      <c r="C57" s="31"/>
      <c r="D57" s="31"/>
      <c r="E57" s="33"/>
      <c r="F57" s="68"/>
      <c r="G57" s="35"/>
      <c r="H57" s="35"/>
      <c r="I57" s="31"/>
      <c r="J57" s="32"/>
      <c r="K57" s="31"/>
      <c r="L57" s="34"/>
      <c r="M57" s="34"/>
      <c r="N57" s="34"/>
      <c r="O57" s="34"/>
      <c r="P57" s="34"/>
      <c r="Q57" s="34"/>
    </row>
    <row r="58" spans="1:17" s="40" customFormat="1" x14ac:dyDescent="0.2">
      <c r="A58" s="31"/>
      <c r="B58" s="31"/>
      <c r="C58" s="31"/>
      <c r="D58" s="31"/>
      <c r="E58" s="33"/>
      <c r="F58" s="68"/>
      <c r="G58" s="35"/>
      <c r="H58" s="35"/>
      <c r="I58" s="31"/>
      <c r="J58" s="32"/>
      <c r="K58" s="31"/>
      <c r="L58" s="34"/>
      <c r="M58" s="34"/>
      <c r="N58" s="34"/>
      <c r="O58" s="34"/>
      <c r="P58" s="34"/>
      <c r="Q58" s="34"/>
    </row>
    <row r="59" spans="1:17" s="40" customFormat="1" x14ac:dyDescent="0.2">
      <c r="A59" s="31"/>
      <c r="B59" s="31"/>
      <c r="C59" s="31"/>
      <c r="D59" s="31"/>
      <c r="E59" s="33"/>
      <c r="F59" s="68"/>
      <c r="G59" s="35"/>
      <c r="H59" s="35"/>
      <c r="I59" s="31"/>
      <c r="J59" s="32"/>
      <c r="K59" s="31"/>
      <c r="L59" s="34"/>
      <c r="M59" s="34"/>
      <c r="N59" s="34"/>
      <c r="O59" s="34"/>
      <c r="P59" s="34"/>
      <c r="Q59" s="34"/>
    </row>
    <row r="60" spans="1:17" s="40" customFormat="1" x14ac:dyDescent="0.2">
      <c r="A60" s="31"/>
      <c r="B60" s="31"/>
      <c r="C60" s="31"/>
      <c r="D60" s="31"/>
      <c r="E60" s="33"/>
      <c r="F60" s="68"/>
      <c r="G60" s="35"/>
      <c r="H60" s="35"/>
      <c r="I60" s="31"/>
      <c r="J60" s="32"/>
      <c r="K60" s="31"/>
      <c r="L60" s="34"/>
      <c r="M60" s="34"/>
      <c r="N60" s="34"/>
      <c r="O60" s="34"/>
      <c r="P60" s="34"/>
      <c r="Q60" s="34"/>
    </row>
    <row r="61" spans="1:17" s="40" customFormat="1" x14ac:dyDescent="0.2">
      <c r="A61" s="31"/>
      <c r="B61" s="31"/>
      <c r="C61" s="31"/>
      <c r="D61" s="31"/>
      <c r="E61" s="33"/>
      <c r="F61" s="68"/>
      <c r="G61" s="35"/>
      <c r="H61" s="35"/>
      <c r="I61" s="31"/>
      <c r="J61" s="32"/>
      <c r="K61" s="31"/>
      <c r="L61" s="34"/>
      <c r="M61" s="34"/>
      <c r="N61" s="34"/>
      <c r="O61" s="34"/>
      <c r="P61" s="34"/>
      <c r="Q61" s="34"/>
    </row>
    <row r="62" spans="1:17" s="40" customFormat="1" x14ac:dyDescent="0.2">
      <c r="A62" s="31"/>
      <c r="B62" s="31"/>
      <c r="C62" s="31"/>
      <c r="D62" s="31"/>
      <c r="E62" s="33"/>
      <c r="F62" s="68"/>
      <c r="G62" s="35"/>
      <c r="H62" s="35"/>
      <c r="I62" s="31"/>
      <c r="J62" s="32"/>
      <c r="K62" s="31"/>
      <c r="L62" s="34"/>
      <c r="M62" s="34"/>
      <c r="N62" s="34"/>
      <c r="O62" s="34"/>
      <c r="P62" s="34"/>
      <c r="Q62" s="34"/>
    </row>
    <row r="63" spans="1:17" s="40" customFormat="1" x14ac:dyDescent="0.2">
      <c r="A63" s="31"/>
      <c r="B63" s="31"/>
      <c r="C63" s="31"/>
      <c r="D63" s="31"/>
      <c r="E63" s="33"/>
      <c r="F63" s="68"/>
      <c r="G63" s="35"/>
      <c r="H63" s="35"/>
      <c r="I63" s="31"/>
      <c r="J63" s="32"/>
      <c r="K63" s="31"/>
      <c r="L63" s="34"/>
      <c r="M63" s="34"/>
      <c r="N63" s="34"/>
      <c r="O63" s="34"/>
      <c r="P63" s="34"/>
      <c r="Q63" s="34"/>
    </row>
    <row r="64" spans="1:17" s="40" customFormat="1" x14ac:dyDescent="0.2">
      <c r="A64" s="31"/>
      <c r="B64" s="31"/>
      <c r="C64" s="31"/>
      <c r="D64" s="31"/>
      <c r="E64" s="33"/>
      <c r="F64" s="68"/>
      <c r="G64" s="35"/>
      <c r="H64" s="35"/>
      <c r="I64" s="31"/>
      <c r="J64" s="32"/>
      <c r="K64" s="31"/>
      <c r="L64" s="34"/>
      <c r="M64" s="34"/>
      <c r="N64" s="34"/>
      <c r="O64" s="34"/>
      <c r="P64" s="34"/>
      <c r="Q64" s="34"/>
    </row>
    <row r="65" spans="1:17" s="40" customFormat="1" x14ac:dyDescent="0.2">
      <c r="A65" s="31"/>
      <c r="B65" s="31"/>
      <c r="C65" s="31"/>
      <c r="D65" s="31"/>
      <c r="E65" s="33"/>
      <c r="F65" s="68"/>
      <c r="G65" s="35"/>
      <c r="H65" s="35"/>
      <c r="I65" s="31"/>
      <c r="J65" s="32"/>
      <c r="K65" s="31"/>
      <c r="L65" s="34"/>
      <c r="M65" s="34"/>
      <c r="N65" s="34"/>
      <c r="O65" s="34"/>
      <c r="P65" s="34"/>
      <c r="Q65" s="34"/>
    </row>
    <row r="66" spans="1:17" s="40" customFormat="1" x14ac:dyDescent="0.2">
      <c r="A66" s="31"/>
      <c r="B66" s="31"/>
      <c r="C66" s="31"/>
      <c r="D66" s="31"/>
      <c r="E66" s="33"/>
      <c r="F66" s="68"/>
      <c r="G66" s="35"/>
      <c r="H66" s="35"/>
      <c r="I66" s="31"/>
      <c r="J66" s="32"/>
      <c r="K66" s="31"/>
      <c r="L66" s="34"/>
      <c r="M66" s="34"/>
      <c r="N66" s="34"/>
      <c r="O66" s="34"/>
      <c r="P66" s="34"/>
      <c r="Q66" s="34"/>
    </row>
    <row r="67" spans="1:17" s="40" customFormat="1" x14ac:dyDescent="0.2">
      <c r="A67" s="31"/>
      <c r="B67" s="31"/>
      <c r="C67" s="31"/>
      <c r="D67" s="31"/>
      <c r="E67" s="33"/>
      <c r="F67" s="68"/>
      <c r="G67" s="35"/>
      <c r="H67" s="35"/>
      <c r="I67" s="31"/>
      <c r="J67" s="32"/>
      <c r="K67" s="31"/>
      <c r="L67" s="34"/>
      <c r="M67" s="34"/>
      <c r="N67" s="34"/>
      <c r="O67" s="34"/>
      <c r="P67" s="34"/>
      <c r="Q67" s="34"/>
    </row>
    <row r="68" spans="1:17" s="40" customFormat="1" x14ac:dyDescent="0.2">
      <c r="A68" s="31"/>
      <c r="B68" s="31"/>
      <c r="C68" s="31"/>
      <c r="D68" s="31"/>
      <c r="E68" s="33"/>
      <c r="F68" s="68"/>
      <c r="G68" s="35"/>
      <c r="H68" s="35"/>
      <c r="I68" s="31"/>
      <c r="J68" s="32"/>
      <c r="K68" s="31"/>
      <c r="L68" s="34"/>
      <c r="M68" s="34"/>
      <c r="N68" s="34"/>
      <c r="O68" s="34"/>
      <c r="P68" s="34"/>
      <c r="Q68" s="34"/>
    </row>
    <row r="69" spans="1:17" s="40" customFormat="1" x14ac:dyDescent="0.2">
      <c r="A69" s="31"/>
      <c r="B69" s="31"/>
      <c r="C69" s="31"/>
      <c r="D69" s="31"/>
      <c r="E69" s="33"/>
      <c r="F69" s="68"/>
      <c r="G69" s="35"/>
      <c r="H69" s="35"/>
      <c r="I69" s="31"/>
      <c r="J69" s="32"/>
      <c r="K69" s="31"/>
      <c r="L69" s="34"/>
      <c r="M69" s="34"/>
      <c r="N69" s="34"/>
      <c r="O69" s="34"/>
      <c r="P69" s="34"/>
      <c r="Q69" s="34"/>
    </row>
    <row r="70" spans="1:17" s="40" customFormat="1" x14ac:dyDescent="0.2">
      <c r="A70" s="31"/>
      <c r="B70" s="31"/>
      <c r="C70" s="31"/>
      <c r="D70" s="31"/>
      <c r="E70" s="33"/>
      <c r="F70" s="68"/>
      <c r="G70" s="35"/>
      <c r="H70" s="35"/>
      <c r="I70" s="31"/>
      <c r="J70" s="32"/>
      <c r="K70" s="31"/>
      <c r="L70" s="34"/>
      <c r="M70" s="34"/>
      <c r="N70" s="34"/>
      <c r="O70" s="34"/>
      <c r="P70" s="34"/>
      <c r="Q70" s="34"/>
    </row>
    <row r="71" spans="1:17" s="40" customFormat="1" x14ac:dyDescent="0.2">
      <c r="A71" s="31"/>
      <c r="B71" s="31"/>
      <c r="C71" s="31"/>
      <c r="D71" s="31"/>
      <c r="E71" s="33"/>
      <c r="F71" s="68"/>
      <c r="G71" s="35"/>
      <c r="H71" s="35"/>
      <c r="I71" s="31"/>
      <c r="J71" s="32"/>
      <c r="K71" s="31"/>
      <c r="L71" s="34"/>
      <c r="M71" s="34"/>
      <c r="N71" s="34"/>
      <c r="O71" s="34"/>
      <c r="P71" s="34"/>
      <c r="Q71" s="34"/>
    </row>
    <row r="72" spans="1:17" s="40" customFormat="1" x14ac:dyDescent="0.2">
      <c r="A72" s="31"/>
      <c r="B72" s="31"/>
      <c r="C72" s="31"/>
      <c r="D72" s="31"/>
      <c r="E72" s="33"/>
      <c r="F72" s="68"/>
      <c r="G72" s="35"/>
      <c r="H72" s="35"/>
      <c r="I72" s="31"/>
      <c r="J72" s="32"/>
      <c r="K72" s="31"/>
      <c r="L72" s="34"/>
      <c r="M72" s="34"/>
      <c r="N72" s="34"/>
      <c r="O72" s="34"/>
      <c r="P72" s="34"/>
      <c r="Q72" s="34"/>
    </row>
    <row r="73" spans="1:17" s="40" customFormat="1" x14ac:dyDescent="0.2">
      <c r="A73" s="31"/>
      <c r="B73" s="31"/>
      <c r="C73" s="31"/>
      <c r="D73" s="31"/>
      <c r="E73" s="33"/>
      <c r="F73" s="68"/>
      <c r="G73" s="35"/>
      <c r="H73" s="35"/>
      <c r="I73" s="31"/>
      <c r="J73" s="32"/>
      <c r="K73" s="31"/>
      <c r="L73" s="34"/>
      <c r="M73" s="34"/>
      <c r="N73" s="34"/>
      <c r="O73" s="34"/>
      <c r="P73" s="34"/>
      <c r="Q73" s="34"/>
    </row>
    <row r="74" spans="1:17" s="40" customFormat="1" x14ac:dyDescent="0.2">
      <c r="A74" s="31"/>
      <c r="B74" s="31"/>
      <c r="C74" s="31"/>
      <c r="D74" s="31"/>
      <c r="E74" s="33"/>
      <c r="F74" s="68"/>
      <c r="G74" s="35"/>
      <c r="H74" s="35"/>
      <c r="I74" s="31"/>
      <c r="J74" s="32"/>
      <c r="K74" s="31"/>
      <c r="L74" s="34"/>
      <c r="M74" s="34"/>
      <c r="N74" s="34"/>
      <c r="O74" s="34"/>
      <c r="P74" s="34"/>
      <c r="Q74" s="34"/>
    </row>
    <row r="75" spans="1:17" s="40" customFormat="1" x14ac:dyDescent="0.2">
      <c r="A75" s="31"/>
      <c r="B75" s="31"/>
      <c r="C75" s="31"/>
      <c r="D75" s="31"/>
      <c r="E75" s="33"/>
      <c r="F75" s="68"/>
      <c r="G75" s="35"/>
      <c r="H75" s="35"/>
      <c r="I75" s="31"/>
      <c r="J75" s="32"/>
      <c r="K75" s="31"/>
      <c r="L75" s="34"/>
      <c r="M75" s="34"/>
      <c r="N75" s="34"/>
      <c r="O75" s="34"/>
      <c r="P75" s="34"/>
      <c r="Q75" s="34"/>
    </row>
    <row r="76" spans="1:17" s="40" customFormat="1" x14ac:dyDescent="0.2">
      <c r="A76" s="31"/>
      <c r="B76" s="31"/>
      <c r="C76" s="31"/>
      <c r="D76" s="31"/>
      <c r="E76" s="33"/>
      <c r="F76" s="68"/>
      <c r="G76" s="35"/>
      <c r="H76" s="35"/>
      <c r="I76" s="31"/>
      <c r="J76" s="32"/>
      <c r="K76" s="31"/>
      <c r="L76" s="34"/>
      <c r="M76" s="34"/>
      <c r="N76" s="34"/>
      <c r="O76" s="34"/>
      <c r="P76" s="34"/>
      <c r="Q76" s="34"/>
    </row>
    <row r="77" spans="1:17" s="40" customFormat="1" x14ac:dyDescent="0.2">
      <c r="A77" s="31"/>
      <c r="B77" s="31"/>
      <c r="C77" s="31"/>
      <c r="D77" s="31"/>
      <c r="E77" s="33"/>
      <c r="F77" s="68"/>
      <c r="G77" s="35"/>
      <c r="H77" s="35"/>
      <c r="I77" s="31"/>
      <c r="J77" s="32"/>
      <c r="K77" s="31"/>
      <c r="L77" s="34"/>
      <c r="M77" s="34"/>
      <c r="N77" s="34"/>
      <c r="O77" s="34"/>
      <c r="P77" s="34"/>
      <c r="Q77" s="34"/>
    </row>
    <row r="78" spans="1:17" s="40" customFormat="1" x14ac:dyDescent="0.2">
      <c r="A78" s="31"/>
      <c r="B78" s="31"/>
      <c r="C78" s="31"/>
      <c r="D78" s="31"/>
      <c r="E78" s="33"/>
      <c r="F78" s="68"/>
      <c r="G78" s="35"/>
      <c r="H78" s="35"/>
      <c r="I78" s="31"/>
      <c r="J78" s="32"/>
      <c r="K78" s="31"/>
      <c r="L78" s="34"/>
      <c r="M78" s="34"/>
      <c r="N78" s="34"/>
      <c r="O78" s="34"/>
      <c r="P78" s="34"/>
      <c r="Q78" s="34"/>
    </row>
    <row r="79" spans="1:17" s="40" customFormat="1" x14ac:dyDescent="0.2">
      <c r="A79" s="31"/>
      <c r="B79" s="31"/>
      <c r="C79" s="31"/>
      <c r="D79" s="31"/>
      <c r="E79" s="33"/>
      <c r="F79" s="68"/>
      <c r="G79" s="35"/>
      <c r="H79" s="35"/>
      <c r="I79" s="31"/>
      <c r="J79" s="32"/>
      <c r="K79" s="31"/>
      <c r="L79" s="34"/>
      <c r="M79" s="34"/>
      <c r="N79" s="34"/>
      <c r="O79" s="34"/>
      <c r="P79" s="34"/>
      <c r="Q79" s="34"/>
    </row>
    <row r="80" spans="1:17" s="40" customFormat="1" x14ac:dyDescent="0.2">
      <c r="A80" s="31"/>
      <c r="B80" s="31"/>
      <c r="C80" s="31"/>
      <c r="D80" s="31"/>
      <c r="E80" s="33"/>
      <c r="F80" s="68"/>
      <c r="G80" s="35"/>
      <c r="H80" s="35"/>
      <c r="I80" s="31"/>
      <c r="J80" s="32"/>
      <c r="K80" s="31"/>
      <c r="L80" s="34"/>
      <c r="M80" s="34"/>
      <c r="N80" s="34"/>
      <c r="O80" s="34"/>
      <c r="P80" s="34"/>
      <c r="Q80" s="34"/>
    </row>
    <row r="81" spans="1:17" s="40" customFormat="1" x14ac:dyDescent="0.2">
      <c r="A81" s="31"/>
      <c r="B81" s="31"/>
      <c r="C81" s="31"/>
      <c r="D81" s="31"/>
      <c r="E81" s="33"/>
      <c r="F81" s="68"/>
      <c r="G81" s="35"/>
      <c r="H81" s="35"/>
      <c r="I81" s="31"/>
      <c r="J81" s="32"/>
      <c r="K81" s="31"/>
      <c r="L81" s="34"/>
      <c r="M81" s="34"/>
      <c r="N81" s="34"/>
      <c r="O81" s="34"/>
      <c r="P81" s="34"/>
      <c r="Q81" s="34"/>
    </row>
    <row r="82" spans="1:17" s="40" customFormat="1" x14ac:dyDescent="0.2">
      <c r="A82" s="31"/>
      <c r="B82" s="31"/>
      <c r="C82" s="31"/>
      <c r="D82" s="31"/>
      <c r="E82" s="33"/>
      <c r="F82" s="68"/>
      <c r="G82" s="35"/>
      <c r="H82" s="35"/>
      <c r="I82" s="31"/>
      <c r="J82" s="32"/>
      <c r="K82" s="31"/>
      <c r="L82" s="34"/>
      <c r="M82" s="34"/>
      <c r="N82" s="34"/>
      <c r="O82" s="34"/>
      <c r="P82" s="34"/>
      <c r="Q82" s="34"/>
    </row>
    <row r="83" spans="1:17" s="40" customFormat="1" x14ac:dyDescent="0.2">
      <c r="A83" s="31"/>
      <c r="B83" s="31"/>
      <c r="C83" s="31"/>
      <c r="D83" s="31"/>
      <c r="E83" s="33"/>
      <c r="F83" s="68"/>
      <c r="G83" s="35"/>
      <c r="H83" s="35"/>
      <c r="I83" s="31"/>
      <c r="J83" s="32"/>
      <c r="K83" s="31"/>
      <c r="L83" s="34"/>
      <c r="M83" s="34"/>
      <c r="N83" s="34"/>
      <c r="O83" s="34"/>
      <c r="P83" s="34"/>
      <c r="Q83" s="34"/>
    </row>
    <row r="84" spans="1:17" s="40" customFormat="1" x14ac:dyDescent="0.2">
      <c r="A84" s="31"/>
      <c r="B84" s="31"/>
      <c r="C84" s="31"/>
      <c r="D84" s="31"/>
      <c r="E84" s="33"/>
      <c r="F84" s="68"/>
      <c r="G84" s="35"/>
      <c r="H84" s="35"/>
      <c r="I84" s="31"/>
      <c r="J84" s="32"/>
      <c r="K84" s="31"/>
      <c r="L84" s="34"/>
      <c r="M84" s="34"/>
      <c r="N84" s="34"/>
      <c r="O84" s="34"/>
      <c r="P84" s="34"/>
      <c r="Q84" s="34"/>
    </row>
    <row r="85" spans="1:17" s="40" customFormat="1" x14ac:dyDescent="0.2">
      <c r="A85" s="31"/>
      <c r="B85" s="31"/>
      <c r="C85" s="31"/>
      <c r="D85" s="31"/>
      <c r="E85" s="33"/>
      <c r="F85" s="68"/>
      <c r="G85" s="35"/>
      <c r="H85" s="35"/>
      <c r="I85" s="31"/>
      <c r="J85" s="32"/>
      <c r="K85" s="31"/>
      <c r="L85" s="34"/>
      <c r="M85" s="34"/>
      <c r="N85" s="34"/>
      <c r="O85" s="34"/>
      <c r="P85" s="34"/>
      <c r="Q85" s="34"/>
    </row>
    <row r="86" spans="1:17" s="40" customFormat="1" x14ac:dyDescent="0.2">
      <c r="A86" s="31"/>
      <c r="B86" s="31"/>
      <c r="C86" s="31"/>
      <c r="D86" s="31"/>
      <c r="E86" s="33"/>
      <c r="F86" s="68"/>
      <c r="G86" s="35"/>
      <c r="H86" s="35"/>
      <c r="I86" s="31"/>
      <c r="J86" s="32"/>
      <c r="K86" s="31"/>
      <c r="L86" s="34"/>
      <c r="M86" s="34"/>
      <c r="N86" s="34"/>
      <c r="O86" s="34"/>
      <c r="P86" s="34"/>
      <c r="Q86" s="34"/>
    </row>
    <row r="87" spans="1:17" s="40" customFormat="1" x14ac:dyDescent="0.2">
      <c r="A87" s="31"/>
      <c r="B87" s="31"/>
      <c r="C87" s="31"/>
      <c r="D87" s="31"/>
      <c r="E87" s="33"/>
      <c r="F87" s="68"/>
      <c r="G87" s="35"/>
      <c r="H87" s="35"/>
      <c r="I87" s="31"/>
      <c r="J87" s="32"/>
      <c r="K87" s="31"/>
      <c r="L87" s="34"/>
      <c r="M87" s="34"/>
      <c r="N87" s="34"/>
      <c r="O87" s="34"/>
      <c r="P87" s="34"/>
      <c r="Q87" s="34"/>
    </row>
    <row r="88" spans="1:17" s="40" customFormat="1" x14ac:dyDescent="0.2">
      <c r="A88" s="31"/>
      <c r="B88" s="31"/>
      <c r="C88" s="31"/>
      <c r="D88" s="31"/>
      <c r="E88" s="33"/>
      <c r="F88" s="68"/>
      <c r="G88" s="35"/>
      <c r="H88" s="35"/>
      <c r="I88" s="31"/>
      <c r="J88" s="32"/>
      <c r="K88" s="31"/>
      <c r="L88" s="34"/>
      <c r="M88" s="34"/>
      <c r="N88" s="34"/>
      <c r="O88" s="34"/>
      <c r="P88" s="34"/>
      <c r="Q88" s="34"/>
    </row>
    <row r="89" spans="1:17" s="40" customFormat="1" x14ac:dyDescent="0.2">
      <c r="A89" s="31"/>
      <c r="B89" s="31"/>
      <c r="C89" s="31"/>
      <c r="D89" s="31"/>
      <c r="E89" s="33"/>
      <c r="F89" s="68"/>
      <c r="G89" s="35"/>
      <c r="H89" s="35"/>
      <c r="I89" s="31"/>
      <c r="J89" s="32"/>
      <c r="K89" s="31"/>
      <c r="L89" s="34"/>
      <c r="M89" s="34"/>
      <c r="N89" s="34"/>
      <c r="O89" s="34"/>
      <c r="P89" s="34"/>
      <c r="Q89" s="34"/>
    </row>
    <row r="90" spans="1:17" s="40" customFormat="1" x14ac:dyDescent="0.2">
      <c r="A90" s="31"/>
      <c r="B90" s="31"/>
      <c r="C90" s="31"/>
      <c r="D90" s="31"/>
      <c r="E90" s="33"/>
      <c r="F90" s="68"/>
      <c r="G90" s="35"/>
      <c r="H90" s="35"/>
      <c r="I90" s="31"/>
      <c r="J90" s="32"/>
      <c r="K90" s="31"/>
      <c r="L90" s="34"/>
      <c r="M90" s="34"/>
      <c r="N90" s="34"/>
      <c r="O90" s="34"/>
      <c r="P90" s="34"/>
      <c r="Q90" s="34"/>
    </row>
    <row r="91" spans="1:17" s="40" customFormat="1" x14ac:dyDescent="0.2">
      <c r="A91" s="31"/>
      <c r="B91" s="31"/>
      <c r="C91" s="31"/>
      <c r="D91" s="31"/>
      <c r="E91" s="33"/>
      <c r="F91" s="68"/>
      <c r="G91" s="35"/>
      <c r="H91" s="35"/>
      <c r="I91" s="31"/>
      <c r="J91" s="32"/>
      <c r="K91" s="31"/>
      <c r="L91" s="34"/>
      <c r="M91" s="34"/>
      <c r="N91" s="34"/>
      <c r="O91" s="34"/>
      <c r="P91" s="34"/>
      <c r="Q91" s="34"/>
    </row>
    <row r="92" spans="1:17" s="40" customFormat="1" x14ac:dyDescent="0.2">
      <c r="A92" s="31"/>
      <c r="B92" s="31"/>
      <c r="C92" s="31"/>
      <c r="D92" s="31"/>
      <c r="E92" s="33"/>
      <c r="F92" s="68"/>
      <c r="G92" s="35"/>
      <c r="H92" s="35"/>
      <c r="I92" s="31"/>
      <c r="J92" s="32"/>
      <c r="K92" s="31"/>
      <c r="L92" s="34"/>
      <c r="M92" s="34"/>
      <c r="N92" s="34"/>
      <c r="O92" s="34"/>
      <c r="P92" s="34"/>
      <c r="Q92" s="34"/>
    </row>
    <row r="93" spans="1:17" s="40" customFormat="1" x14ac:dyDescent="0.2">
      <c r="A93" s="31"/>
      <c r="B93" s="31"/>
      <c r="C93" s="31"/>
      <c r="D93" s="31"/>
      <c r="E93" s="33"/>
      <c r="F93" s="68"/>
      <c r="G93" s="35"/>
      <c r="H93" s="35"/>
      <c r="I93" s="31"/>
      <c r="J93" s="32"/>
      <c r="K93" s="31"/>
      <c r="L93" s="34"/>
      <c r="M93" s="34"/>
      <c r="N93" s="34"/>
      <c r="O93" s="34"/>
      <c r="P93" s="34"/>
      <c r="Q93" s="34"/>
    </row>
    <row r="94" spans="1:17" s="40" customFormat="1" x14ac:dyDescent="0.2">
      <c r="A94" s="31"/>
      <c r="B94" s="31"/>
      <c r="C94" s="31"/>
      <c r="D94" s="31"/>
      <c r="E94" s="33"/>
      <c r="F94" s="68"/>
      <c r="G94" s="35"/>
      <c r="H94" s="35"/>
      <c r="I94" s="31"/>
      <c r="J94" s="32"/>
      <c r="K94" s="31"/>
      <c r="L94" s="34"/>
      <c r="M94" s="34"/>
      <c r="N94" s="34"/>
      <c r="O94" s="34"/>
      <c r="P94" s="34"/>
      <c r="Q94" s="34"/>
    </row>
    <row r="95" spans="1:17" s="40" customFormat="1" x14ac:dyDescent="0.2">
      <c r="A95" s="31"/>
      <c r="B95" s="31"/>
      <c r="C95" s="31"/>
      <c r="D95" s="31"/>
      <c r="E95" s="33"/>
      <c r="F95" s="68"/>
      <c r="G95" s="35"/>
      <c r="H95" s="35"/>
      <c r="I95" s="31"/>
      <c r="J95" s="32"/>
      <c r="K95" s="31"/>
      <c r="L95" s="34"/>
      <c r="M95" s="34"/>
      <c r="N95" s="34"/>
      <c r="O95" s="34"/>
      <c r="P95" s="34"/>
      <c r="Q95" s="34"/>
    </row>
    <row r="96" spans="1:17" s="40" customFormat="1" x14ac:dyDescent="0.2">
      <c r="A96" s="31"/>
      <c r="B96" s="31"/>
      <c r="C96" s="31"/>
      <c r="D96" s="31"/>
      <c r="E96" s="33"/>
      <c r="F96" s="68"/>
      <c r="G96" s="35"/>
      <c r="H96" s="35"/>
      <c r="I96" s="31"/>
      <c r="J96" s="32"/>
      <c r="K96" s="31"/>
      <c r="L96" s="34"/>
      <c r="M96" s="34"/>
      <c r="N96" s="34"/>
      <c r="O96" s="34"/>
      <c r="P96" s="34"/>
      <c r="Q96" s="34"/>
    </row>
    <row r="97" spans="1:17" s="40" customFormat="1" x14ac:dyDescent="0.2">
      <c r="A97" s="31"/>
      <c r="B97" s="31"/>
      <c r="C97" s="31"/>
      <c r="D97" s="31"/>
      <c r="E97" s="33"/>
      <c r="F97" s="68"/>
      <c r="G97" s="35"/>
      <c r="H97" s="35"/>
      <c r="I97" s="31"/>
      <c r="J97" s="32"/>
      <c r="K97" s="31"/>
      <c r="L97" s="34"/>
      <c r="M97" s="34"/>
      <c r="N97" s="34"/>
      <c r="O97" s="34"/>
      <c r="P97" s="34"/>
      <c r="Q97" s="34"/>
    </row>
    <row r="98" spans="1:17" s="40" customFormat="1" x14ac:dyDescent="0.2">
      <c r="A98" s="31"/>
      <c r="B98" s="31"/>
      <c r="C98" s="31"/>
      <c r="D98" s="31"/>
      <c r="E98" s="33"/>
      <c r="F98" s="68"/>
      <c r="G98" s="35"/>
      <c r="H98" s="35"/>
      <c r="I98" s="31"/>
      <c r="J98" s="32"/>
      <c r="K98" s="31"/>
      <c r="L98" s="34"/>
      <c r="M98" s="34"/>
      <c r="N98" s="34"/>
      <c r="O98" s="34"/>
      <c r="P98" s="34"/>
      <c r="Q98" s="34"/>
    </row>
    <row r="99" spans="1:17" s="40" customFormat="1" x14ac:dyDescent="0.2">
      <c r="A99" s="31"/>
      <c r="B99" s="31"/>
      <c r="C99" s="31"/>
      <c r="D99" s="31"/>
      <c r="E99" s="33"/>
      <c r="F99" s="68"/>
      <c r="G99" s="35"/>
      <c r="H99" s="35"/>
      <c r="I99" s="31"/>
      <c r="J99" s="32"/>
      <c r="K99" s="31"/>
      <c r="L99" s="34"/>
      <c r="M99" s="34"/>
      <c r="N99" s="34"/>
      <c r="O99" s="34"/>
      <c r="P99" s="34"/>
      <c r="Q99" s="34"/>
    </row>
    <row r="100" spans="1:17" s="40" customFormat="1" x14ac:dyDescent="0.2">
      <c r="A100" s="31"/>
      <c r="B100" s="31"/>
      <c r="C100" s="31"/>
      <c r="D100" s="31"/>
      <c r="E100" s="33"/>
      <c r="F100" s="68"/>
      <c r="G100" s="35"/>
      <c r="H100" s="35"/>
      <c r="I100" s="31"/>
      <c r="J100" s="32"/>
      <c r="K100" s="31"/>
      <c r="L100" s="34"/>
      <c r="M100" s="34"/>
      <c r="N100" s="34"/>
      <c r="O100" s="34"/>
      <c r="P100" s="34"/>
      <c r="Q100" s="34"/>
    </row>
    <row r="101" spans="1:17" s="40" customFormat="1" x14ac:dyDescent="0.2">
      <c r="A101" s="31"/>
      <c r="B101" s="31"/>
      <c r="C101" s="31"/>
      <c r="D101" s="31"/>
      <c r="E101" s="33"/>
      <c r="F101" s="68"/>
      <c r="G101" s="35"/>
      <c r="H101" s="35"/>
      <c r="I101" s="31"/>
      <c r="J101" s="32"/>
      <c r="K101" s="31"/>
      <c r="L101" s="34"/>
      <c r="M101" s="34"/>
      <c r="N101" s="34"/>
      <c r="O101" s="34"/>
      <c r="P101" s="34"/>
      <c r="Q101" s="34"/>
    </row>
    <row r="102" spans="1:17" s="40" customFormat="1" x14ac:dyDescent="0.2">
      <c r="A102" s="31"/>
      <c r="B102" s="31"/>
      <c r="C102" s="31"/>
      <c r="D102" s="31"/>
      <c r="E102" s="33"/>
      <c r="F102" s="68"/>
      <c r="G102" s="35"/>
      <c r="H102" s="35"/>
      <c r="I102" s="31"/>
      <c r="J102" s="32"/>
      <c r="K102" s="31"/>
      <c r="L102" s="34"/>
      <c r="M102" s="34"/>
      <c r="N102" s="34"/>
      <c r="O102" s="34"/>
      <c r="P102" s="34"/>
      <c r="Q102" s="34"/>
    </row>
    <row r="103" spans="1:17" s="40" customFormat="1" x14ac:dyDescent="0.2">
      <c r="A103" s="31"/>
      <c r="B103" s="31"/>
      <c r="C103" s="31"/>
      <c r="D103" s="31"/>
      <c r="E103" s="33"/>
      <c r="F103" s="68"/>
      <c r="G103" s="35"/>
      <c r="H103" s="35"/>
      <c r="I103" s="31"/>
      <c r="J103" s="32"/>
      <c r="K103" s="31"/>
      <c r="L103" s="34"/>
      <c r="M103" s="34"/>
      <c r="N103" s="34"/>
      <c r="O103" s="34"/>
      <c r="P103" s="34"/>
      <c r="Q103" s="34"/>
    </row>
    <row r="104" spans="1:17" s="40" customFormat="1" x14ac:dyDescent="0.2">
      <c r="A104" s="31"/>
      <c r="B104" s="31"/>
      <c r="C104" s="31"/>
      <c r="D104" s="31"/>
      <c r="E104" s="33"/>
      <c r="F104" s="68"/>
      <c r="G104" s="35"/>
      <c r="H104" s="35"/>
      <c r="I104" s="31"/>
      <c r="J104" s="32"/>
      <c r="K104" s="31"/>
      <c r="L104" s="34"/>
      <c r="M104" s="34"/>
      <c r="N104" s="34"/>
      <c r="O104" s="34"/>
      <c r="P104" s="34"/>
      <c r="Q104" s="34"/>
    </row>
    <row r="105" spans="1:17" s="40" customFormat="1" x14ac:dyDescent="0.2">
      <c r="A105" s="31"/>
      <c r="B105" s="31"/>
      <c r="C105" s="31"/>
      <c r="D105" s="31"/>
      <c r="E105" s="33"/>
      <c r="F105" s="68"/>
      <c r="G105" s="35"/>
      <c r="H105" s="35"/>
      <c r="I105" s="31"/>
      <c r="J105" s="32"/>
      <c r="K105" s="31"/>
      <c r="L105" s="34"/>
      <c r="M105" s="34"/>
      <c r="N105" s="34"/>
      <c r="O105" s="34"/>
      <c r="P105" s="34"/>
      <c r="Q105" s="34"/>
    </row>
    <row r="106" spans="1:17" s="40" customFormat="1" x14ac:dyDescent="0.2">
      <c r="A106" s="31"/>
      <c r="B106" s="31"/>
      <c r="C106" s="31"/>
      <c r="D106" s="31"/>
      <c r="E106" s="33"/>
      <c r="F106" s="68"/>
      <c r="G106" s="35"/>
      <c r="H106" s="35"/>
      <c r="I106" s="31"/>
      <c r="J106" s="32"/>
      <c r="K106" s="31"/>
      <c r="L106" s="34"/>
      <c r="M106" s="34"/>
      <c r="N106" s="34"/>
      <c r="O106" s="34"/>
      <c r="P106" s="34"/>
      <c r="Q106" s="34"/>
    </row>
    <row r="107" spans="1:17" s="40" customFormat="1" x14ac:dyDescent="0.2">
      <c r="A107" s="31"/>
      <c r="B107" s="31"/>
      <c r="C107" s="31"/>
      <c r="D107" s="31"/>
      <c r="E107" s="33"/>
      <c r="F107" s="68"/>
      <c r="G107" s="35"/>
      <c r="H107" s="35"/>
      <c r="I107" s="31"/>
      <c r="J107" s="32"/>
      <c r="K107" s="31"/>
      <c r="L107" s="34"/>
      <c r="M107" s="34"/>
      <c r="N107" s="34"/>
      <c r="O107" s="34"/>
      <c r="P107" s="34"/>
      <c r="Q107" s="34"/>
    </row>
    <row r="108" spans="1:17" s="40" customFormat="1" x14ac:dyDescent="0.2">
      <c r="A108" s="31"/>
      <c r="B108" s="31"/>
      <c r="C108" s="31"/>
      <c r="D108" s="31"/>
      <c r="E108" s="33"/>
      <c r="F108" s="68"/>
      <c r="G108" s="35"/>
      <c r="H108" s="35"/>
      <c r="I108" s="31"/>
      <c r="J108" s="32"/>
      <c r="K108" s="31"/>
      <c r="L108" s="34"/>
      <c r="M108" s="34"/>
      <c r="N108" s="34"/>
      <c r="O108" s="34"/>
      <c r="P108" s="34"/>
      <c r="Q108" s="34"/>
    </row>
    <row r="109" spans="1:17" s="40" customFormat="1" x14ac:dyDescent="0.2">
      <c r="A109" s="31"/>
      <c r="B109" s="31"/>
      <c r="C109" s="31"/>
      <c r="D109" s="31"/>
      <c r="E109" s="33"/>
      <c r="F109" s="68"/>
      <c r="G109" s="35"/>
      <c r="H109" s="35"/>
      <c r="I109" s="31"/>
      <c r="J109" s="32"/>
      <c r="K109" s="31"/>
      <c r="L109" s="34"/>
      <c r="M109" s="34"/>
      <c r="N109" s="34"/>
      <c r="O109" s="34"/>
      <c r="P109" s="34"/>
      <c r="Q109" s="34"/>
    </row>
    <row r="110" spans="1:17" s="40" customFormat="1" x14ac:dyDescent="0.2">
      <c r="A110" s="31"/>
      <c r="B110" s="31"/>
      <c r="C110" s="31"/>
      <c r="D110" s="31"/>
      <c r="E110" s="33"/>
      <c r="F110" s="68"/>
      <c r="G110" s="35"/>
      <c r="H110" s="35"/>
      <c r="I110" s="31"/>
      <c r="J110" s="32"/>
      <c r="K110" s="31"/>
      <c r="L110" s="34"/>
      <c r="M110" s="34"/>
      <c r="N110" s="34"/>
      <c r="O110" s="34"/>
      <c r="P110" s="34"/>
      <c r="Q110" s="34"/>
    </row>
    <row r="111" spans="1:17" s="40" customFormat="1" x14ac:dyDescent="0.2">
      <c r="A111" s="31"/>
      <c r="B111" s="31"/>
      <c r="C111" s="31"/>
      <c r="D111" s="31"/>
      <c r="E111" s="33"/>
      <c r="F111" s="68"/>
      <c r="G111" s="35"/>
      <c r="H111" s="35"/>
      <c r="I111" s="31"/>
      <c r="J111" s="32"/>
      <c r="K111" s="31"/>
      <c r="L111" s="34"/>
      <c r="M111" s="34"/>
      <c r="N111" s="34"/>
      <c r="O111" s="34"/>
      <c r="P111" s="34"/>
      <c r="Q111" s="34"/>
    </row>
    <row r="112" spans="1:17" s="40" customFormat="1" x14ac:dyDescent="0.2">
      <c r="A112" s="31"/>
      <c r="B112" s="31"/>
      <c r="C112" s="31"/>
      <c r="D112" s="31"/>
      <c r="E112" s="33"/>
      <c r="F112" s="68"/>
      <c r="G112" s="35"/>
      <c r="H112" s="35"/>
      <c r="I112" s="31"/>
      <c r="J112" s="32"/>
      <c r="K112" s="31"/>
      <c r="L112" s="34"/>
      <c r="M112" s="34"/>
      <c r="N112" s="34"/>
      <c r="O112" s="34"/>
      <c r="P112" s="34"/>
      <c r="Q112" s="34"/>
    </row>
    <row r="113" spans="1:17" s="40" customFormat="1" x14ac:dyDescent="0.2">
      <c r="A113" s="31"/>
      <c r="B113" s="31"/>
      <c r="C113" s="31"/>
      <c r="D113" s="31"/>
      <c r="E113" s="33"/>
      <c r="F113" s="68"/>
      <c r="G113" s="35"/>
      <c r="H113" s="35"/>
      <c r="I113" s="31"/>
      <c r="J113" s="32"/>
      <c r="K113" s="31"/>
      <c r="L113" s="34"/>
      <c r="M113" s="34"/>
      <c r="N113" s="34"/>
      <c r="O113" s="34"/>
      <c r="P113" s="34"/>
      <c r="Q113" s="34"/>
    </row>
    <row r="114" spans="1:17" s="40" customFormat="1" x14ac:dyDescent="0.2">
      <c r="A114" s="31"/>
      <c r="B114" s="31"/>
      <c r="C114" s="31"/>
      <c r="D114" s="31"/>
      <c r="E114" s="33"/>
      <c r="F114" s="68"/>
      <c r="G114" s="35"/>
      <c r="H114" s="35"/>
      <c r="I114" s="31"/>
      <c r="J114" s="32"/>
      <c r="K114" s="31"/>
      <c r="L114" s="34"/>
      <c r="M114" s="34"/>
      <c r="N114" s="34"/>
      <c r="O114" s="34"/>
      <c r="P114" s="34"/>
      <c r="Q114" s="34"/>
    </row>
    <row r="115" spans="1:17" s="40" customFormat="1" x14ac:dyDescent="0.2">
      <c r="A115" s="31"/>
      <c r="B115" s="31"/>
      <c r="C115" s="31"/>
      <c r="D115" s="31"/>
      <c r="E115" s="33"/>
      <c r="F115" s="68"/>
      <c r="G115" s="35"/>
      <c r="H115" s="35"/>
      <c r="I115" s="31"/>
      <c r="J115" s="32"/>
      <c r="K115" s="31"/>
      <c r="L115" s="34"/>
      <c r="M115" s="34"/>
      <c r="N115" s="34"/>
      <c r="O115" s="34"/>
      <c r="P115" s="34"/>
      <c r="Q115" s="34"/>
    </row>
    <row r="116" spans="1:17" s="40" customFormat="1" x14ac:dyDescent="0.2">
      <c r="A116" s="31"/>
      <c r="B116" s="31"/>
      <c r="C116" s="31"/>
      <c r="D116" s="31"/>
      <c r="E116" s="33"/>
      <c r="F116" s="68"/>
      <c r="G116" s="35"/>
      <c r="H116" s="35"/>
      <c r="I116" s="31"/>
      <c r="J116" s="32"/>
      <c r="K116" s="31"/>
      <c r="L116" s="34"/>
      <c r="M116" s="34"/>
      <c r="N116" s="34"/>
      <c r="O116" s="34"/>
      <c r="P116" s="34"/>
      <c r="Q116" s="34"/>
    </row>
    <row r="117" spans="1:17" s="40" customFormat="1" x14ac:dyDescent="0.2">
      <c r="A117" s="31"/>
      <c r="B117" s="31"/>
      <c r="C117" s="31"/>
      <c r="D117" s="31"/>
      <c r="E117" s="33"/>
      <c r="F117" s="68"/>
      <c r="G117" s="35"/>
      <c r="H117" s="35"/>
      <c r="I117" s="31"/>
      <c r="J117" s="32"/>
      <c r="K117" s="31"/>
      <c r="L117" s="34"/>
      <c r="M117" s="34"/>
      <c r="N117" s="34"/>
      <c r="O117" s="34"/>
      <c r="P117" s="34"/>
      <c r="Q117" s="34"/>
    </row>
    <row r="118" spans="1:17" s="40" customFormat="1" x14ac:dyDescent="0.2">
      <c r="A118" s="31"/>
      <c r="B118" s="31"/>
      <c r="C118" s="31"/>
      <c r="D118" s="31"/>
      <c r="E118" s="33"/>
      <c r="F118" s="68"/>
      <c r="G118" s="35"/>
      <c r="H118" s="35"/>
      <c r="I118" s="31"/>
      <c r="J118" s="32"/>
      <c r="K118" s="31"/>
      <c r="L118" s="34"/>
      <c r="M118" s="34"/>
      <c r="N118" s="34"/>
      <c r="O118" s="34"/>
      <c r="P118" s="34"/>
      <c r="Q118" s="34"/>
    </row>
    <row r="119" spans="1:17" s="40" customFormat="1" x14ac:dyDescent="0.2">
      <c r="A119" s="31"/>
      <c r="B119" s="31"/>
      <c r="C119" s="31"/>
      <c r="D119" s="31"/>
      <c r="E119" s="33"/>
      <c r="F119" s="68"/>
      <c r="G119" s="35"/>
      <c r="H119" s="35"/>
      <c r="I119" s="31"/>
      <c r="J119" s="32"/>
      <c r="K119" s="31"/>
      <c r="L119" s="34"/>
      <c r="M119" s="34"/>
      <c r="N119" s="34"/>
      <c r="O119" s="34"/>
      <c r="P119" s="34"/>
      <c r="Q119" s="34"/>
    </row>
    <row r="120" spans="1:17" s="40" customFormat="1" x14ac:dyDescent="0.2">
      <c r="A120" s="31"/>
      <c r="B120" s="31"/>
      <c r="C120" s="31"/>
      <c r="D120" s="31"/>
      <c r="E120" s="33"/>
      <c r="F120" s="68"/>
      <c r="G120" s="35"/>
      <c r="H120" s="35"/>
      <c r="I120" s="31"/>
      <c r="J120" s="32"/>
      <c r="K120" s="31"/>
      <c r="L120" s="34"/>
      <c r="M120" s="34"/>
      <c r="N120" s="34"/>
      <c r="O120" s="34"/>
      <c r="P120" s="34"/>
      <c r="Q120" s="34"/>
    </row>
    <row r="121" spans="1:17" s="40" customFormat="1" x14ac:dyDescent="0.2">
      <c r="A121" s="31"/>
      <c r="B121" s="31"/>
      <c r="C121" s="31"/>
      <c r="D121" s="31"/>
      <c r="E121" s="33"/>
      <c r="F121" s="68"/>
      <c r="G121" s="35"/>
      <c r="H121" s="35"/>
      <c r="I121" s="31"/>
      <c r="J121" s="32"/>
      <c r="K121" s="31"/>
      <c r="L121" s="34"/>
      <c r="M121" s="34"/>
      <c r="N121" s="34"/>
      <c r="O121" s="34"/>
      <c r="P121" s="34"/>
      <c r="Q121" s="34"/>
    </row>
    <row r="122" spans="1:17" s="40" customFormat="1" x14ac:dyDescent="0.2">
      <c r="A122" s="31"/>
      <c r="B122" s="31"/>
      <c r="C122" s="31"/>
      <c r="D122" s="31"/>
      <c r="E122" s="33"/>
      <c r="F122" s="68"/>
      <c r="G122" s="35"/>
      <c r="H122" s="35"/>
      <c r="I122" s="31"/>
      <c r="J122" s="32"/>
      <c r="K122" s="31"/>
      <c r="L122" s="34"/>
      <c r="M122" s="34"/>
      <c r="N122" s="34"/>
      <c r="O122" s="34"/>
      <c r="P122" s="34"/>
      <c r="Q122" s="34"/>
    </row>
    <row r="123" spans="1:17" s="40" customFormat="1" x14ac:dyDescent="0.2">
      <c r="A123" s="31"/>
      <c r="B123" s="31"/>
      <c r="C123" s="31"/>
      <c r="D123" s="31"/>
      <c r="E123" s="33"/>
      <c r="F123" s="68"/>
      <c r="G123" s="35"/>
      <c r="H123" s="35"/>
      <c r="I123" s="31"/>
      <c r="J123" s="32"/>
      <c r="K123" s="31"/>
      <c r="L123" s="34"/>
      <c r="M123" s="34"/>
      <c r="N123" s="34"/>
      <c r="O123" s="34"/>
      <c r="P123" s="34"/>
      <c r="Q123" s="34"/>
    </row>
    <row r="124" spans="1:17" s="40" customFormat="1" x14ac:dyDescent="0.2">
      <c r="A124" s="31"/>
      <c r="B124" s="31"/>
      <c r="C124" s="31"/>
      <c r="D124" s="31"/>
      <c r="E124" s="33"/>
      <c r="F124" s="68"/>
      <c r="G124" s="35"/>
      <c r="H124" s="35"/>
      <c r="I124" s="31"/>
      <c r="J124" s="32"/>
      <c r="K124" s="31"/>
      <c r="L124" s="34"/>
      <c r="M124" s="34"/>
      <c r="N124" s="34"/>
      <c r="O124" s="34"/>
      <c r="P124" s="34"/>
      <c r="Q124" s="34"/>
    </row>
    <row r="125" spans="1:17" s="40" customFormat="1" x14ac:dyDescent="0.2">
      <c r="A125" s="31"/>
      <c r="B125" s="31"/>
      <c r="C125" s="31"/>
      <c r="D125" s="31"/>
      <c r="E125" s="33"/>
      <c r="F125" s="68"/>
      <c r="G125" s="35"/>
      <c r="H125" s="35"/>
      <c r="I125" s="31"/>
      <c r="J125" s="32"/>
      <c r="K125" s="31"/>
      <c r="L125" s="34"/>
      <c r="M125" s="34"/>
      <c r="N125" s="34"/>
      <c r="O125" s="34"/>
      <c r="P125" s="34"/>
      <c r="Q125" s="34"/>
    </row>
    <row r="126" spans="1:17" s="40" customFormat="1" x14ac:dyDescent="0.2">
      <c r="A126" s="31"/>
      <c r="B126" s="31"/>
      <c r="C126" s="31"/>
      <c r="D126" s="31"/>
      <c r="E126" s="33"/>
      <c r="F126" s="68"/>
      <c r="G126" s="35"/>
      <c r="H126" s="35"/>
      <c r="I126" s="31"/>
      <c r="J126" s="32"/>
      <c r="K126" s="31"/>
      <c r="L126" s="34"/>
      <c r="M126" s="34"/>
      <c r="N126" s="34"/>
      <c r="O126" s="34"/>
      <c r="P126" s="34"/>
      <c r="Q126" s="34"/>
    </row>
    <row r="127" spans="1:17" s="40" customFormat="1" x14ac:dyDescent="0.2">
      <c r="A127" s="31"/>
      <c r="B127" s="31"/>
      <c r="C127" s="31"/>
      <c r="D127" s="31"/>
      <c r="E127" s="33"/>
      <c r="F127" s="68"/>
      <c r="G127" s="35"/>
      <c r="H127" s="35"/>
      <c r="I127" s="31"/>
      <c r="J127" s="32"/>
      <c r="K127" s="31"/>
      <c r="L127" s="34"/>
      <c r="M127" s="34"/>
      <c r="N127" s="34"/>
      <c r="O127" s="34"/>
      <c r="P127" s="34"/>
      <c r="Q127" s="34"/>
    </row>
    <row r="128" spans="1:17" s="40" customFormat="1" x14ac:dyDescent="0.2">
      <c r="A128" s="31"/>
      <c r="B128" s="31"/>
      <c r="C128" s="31"/>
      <c r="D128" s="31"/>
      <c r="E128" s="33"/>
      <c r="F128" s="68"/>
      <c r="G128" s="35"/>
      <c r="H128" s="35"/>
      <c r="I128" s="31"/>
      <c r="J128" s="32"/>
      <c r="K128" s="31"/>
      <c r="L128" s="34"/>
      <c r="M128" s="34"/>
      <c r="N128" s="34"/>
      <c r="O128" s="34"/>
      <c r="P128" s="34"/>
      <c r="Q128" s="34"/>
    </row>
    <row r="129" spans="1:17" s="40" customFormat="1" x14ac:dyDescent="0.2">
      <c r="A129" s="31"/>
      <c r="B129" s="31"/>
      <c r="C129" s="31"/>
      <c r="D129" s="31"/>
      <c r="E129" s="33"/>
      <c r="F129" s="68"/>
      <c r="G129" s="35"/>
      <c r="H129" s="35"/>
      <c r="I129" s="31"/>
      <c r="J129" s="32"/>
      <c r="K129" s="31"/>
      <c r="L129" s="34"/>
      <c r="M129" s="34"/>
      <c r="N129" s="34"/>
      <c r="O129" s="34"/>
      <c r="P129" s="34"/>
      <c r="Q129" s="34"/>
    </row>
    <row r="130" spans="1:17" s="40" customFormat="1" x14ac:dyDescent="0.2">
      <c r="A130" s="31"/>
      <c r="B130" s="31"/>
      <c r="C130" s="31"/>
      <c r="D130" s="31"/>
      <c r="E130" s="33"/>
      <c r="F130" s="68"/>
      <c r="G130" s="35"/>
      <c r="H130" s="35"/>
      <c r="I130" s="31"/>
      <c r="J130" s="32"/>
      <c r="K130" s="31"/>
      <c r="L130" s="34"/>
      <c r="M130" s="34"/>
      <c r="N130" s="34"/>
      <c r="O130" s="34"/>
      <c r="P130" s="34"/>
      <c r="Q130" s="34"/>
    </row>
    <row r="131" spans="1:17" s="40" customFormat="1" x14ac:dyDescent="0.2">
      <c r="A131" s="31"/>
      <c r="B131" s="31"/>
      <c r="C131" s="31"/>
      <c r="D131" s="31"/>
      <c r="E131" s="33"/>
      <c r="F131" s="68"/>
      <c r="G131" s="35"/>
      <c r="H131" s="35"/>
      <c r="I131" s="31"/>
      <c r="J131" s="32"/>
      <c r="K131" s="31"/>
      <c r="L131" s="34"/>
      <c r="M131" s="34"/>
      <c r="N131" s="34"/>
      <c r="O131" s="34"/>
      <c r="P131" s="34"/>
      <c r="Q131" s="34"/>
    </row>
    <row r="132" spans="1:17" s="40" customFormat="1" x14ac:dyDescent="0.2">
      <c r="A132" s="31"/>
      <c r="B132" s="31"/>
      <c r="C132" s="31"/>
      <c r="D132" s="31"/>
      <c r="E132" s="33"/>
      <c r="F132" s="68"/>
      <c r="G132" s="35"/>
      <c r="H132" s="35"/>
      <c r="I132" s="31"/>
      <c r="J132" s="32"/>
      <c r="K132" s="31"/>
      <c r="L132" s="34"/>
      <c r="M132" s="34"/>
      <c r="N132" s="34"/>
      <c r="O132" s="34"/>
      <c r="P132" s="34"/>
      <c r="Q132" s="34"/>
    </row>
    <row r="133" spans="1:17" s="40" customFormat="1" x14ac:dyDescent="0.2">
      <c r="A133" s="31"/>
      <c r="B133" s="31"/>
      <c r="C133" s="31"/>
      <c r="D133" s="31"/>
      <c r="E133" s="33"/>
      <c r="F133" s="68"/>
      <c r="G133" s="35"/>
      <c r="H133" s="35"/>
      <c r="I133" s="31"/>
      <c r="J133" s="32"/>
      <c r="K133" s="31"/>
      <c r="L133" s="34"/>
      <c r="M133" s="34"/>
      <c r="N133" s="34"/>
      <c r="O133" s="34"/>
      <c r="P133" s="34"/>
      <c r="Q133" s="34"/>
    </row>
    <row r="134" spans="1:17" s="40" customFormat="1" x14ac:dyDescent="0.2">
      <c r="A134" s="31"/>
      <c r="B134" s="31"/>
      <c r="C134" s="31"/>
      <c r="D134" s="31"/>
      <c r="E134" s="33"/>
      <c r="F134" s="68"/>
      <c r="G134" s="35"/>
      <c r="H134" s="35"/>
      <c r="I134" s="31"/>
      <c r="J134" s="32"/>
      <c r="K134" s="31"/>
      <c r="L134" s="34"/>
      <c r="M134" s="34"/>
      <c r="N134" s="34"/>
      <c r="O134" s="34"/>
      <c r="P134" s="34"/>
      <c r="Q134" s="34"/>
    </row>
    <row r="135" spans="1:17" s="40" customFormat="1" x14ac:dyDescent="0.2">
      <c r="A135" s="31"/>
      <c r="B135" s="31"/>
      <c r="C135" s="31"/>
      <c r="D135" s="31"/>
      <c r="E135" s="33"/>
      <c r="F135" s="68"/>
      <c r="G135" s="35"/>
      <c r="H135" s="35"/>
      <c r="I135" s="31"/>
      <c r="J135" s="32"/>
      <c r="K135" s="31"/>
      <c r="L135" s="34"/>
      <c r="M135" s="34"/>
      <c r="N135" s="34"/>
      <c r="O135" s="34"/>
      <c r="P135" s="34"/>
      <c r="Q135" s="34"/>
    </row>
    <row r="136" spans="1:17" s="40" customFormat="1" x14ac:dyDescent="0.2">
      <c r="A136" s="31"/>
      <c r="B136" s="31"/>
      <c r="C136" s="31"/>
      <c r="D136" s="31"/>
      <c r="E136" s="33"/>
      <c r="F136" s="68"/>
      <c r="G136" s="35"/>
      <c r="H136" s="35"/>
      <c r="I136" s="31"/>
      <c r="J136" s="32"/>
      <c r="K136" s="31"/>
      <c r="L136" s="34"/>
      <c r="M136" s="34"/>
      <c r="N136" s="34"/>
      <c r="O136" s="34"/>
      <c r="P136" s="34"/>
      <c r="Q136" s="34"/>
    </row>
    <row r="137" spans="1:17" s="40" customFormat="1" x14ac:dyDescent="0.2">
      <c r="A137" s="31"/>
      <c r="B137" s="31"/>
      <c r="C137" s="31"/>
      <c r="D137" s="31"/>
      <c r="E137" s="33"/>
      <c r="F137" s="68"/>
      <c r="G137" s="35"/>
      <c r="H137" s="35"/>
      <c r="I137" s="31"/>
      <c r="J137" s="32"/>
      <c r="K137" s="31"/>
      <c r="L137" s="34"/>
      <c r="M137" s="34"/>
      <c r="N137" s="34"/>
      <c r="O137" s="34"/>
      <c r="P137" s="34"/>
      <c r="Q137" s="34"/>
    </row>
    <row r="138" spans="1:17" s="40" customFormat="1" x14ac:dyDescent="0.2">
      <c r="A138" s="31"/>
      <c r="B138" s="31"/>
      <c r="C138" s="31"/>
      <c r="D138" s="31"/>
      <c r="E138" s="33"/>
      <c r="F138" s="68"/>
      <c r="G138" s="35"/>
      <c r="H138" s="35"/>
      <c r="I138" s="31"/>
      <c r="J138" s="32"/>
      <c r="K138" s="31"/>
      <c r="L138" s="34"/>
      <c r="M138" s="34"/>
      <c r="N138" s="34"/>
      <c r="O138" s="34"/>
      <c r="P138" s="34"/>
      <c r="Q138" s="34"/>
    </row>
    <row r="139" spans="1:17" s="40" customFormat="1" x14ac:dyDescent="0.2">
      <c r="A139" s="31"/>
      <c r="B139" s="31"/>
      <c r="C139" s="31"/>
      <c r="D139" s="31"/>
      <c r="E139" s="33"/>
      <c r="F139" s="68"/>
      <c r="G139" s="35"/>
      <c r="H139" s="35"/>
      <c r="I139" s="31"/>
      <c r="J139" s="32"/>
      <c r="K139" s="31"/>
      <c r="L139" s="34"/>
      <c r="M139" s="34"/>
      <c r="N139" s="34"/>
      <c r="O139" s="34"/>
      <c r="P139" s="34"/>
      <c r="Q139" s="34"/>
    </row>
    <row r="140" spans="1:17" s="40" customFormat="1" x14ac:dyDescent="0.2">
      <c r="A140" s="31"/>
      <c r="B140" s="31"/>
      <c r="C140" s="31"/>
      <c r="D140" s="31"/>
      <c r="E140" s="33"/>
      <c r="F140" s="68"/>
      <c r="G140" s="35"/>
      <c r="H140" s="35"/>
      <c r="I140" s="31"/>
      <c r="J140" s="32"/>
      <c r="K140" s="31"/>
      <c r="L140" s="34"/>
      <c r="M140" s="34"/>
      <c r="N140" s="34"/>
      <c r="O140" s="34"/>
      <c r="P140" s="34"/>
      <c r="Q140" s="34"/>
    </row>
    <row r="141" spans="1:17" s="40" customFormat="1" x14ac:dyDescent="0.2">
      <c r="A141" s="31"/>
      <c r="B141" s="31"/>
      <c r="C141" s="31"/>
      <c r="D141" s="31"/>
      <c r="E141" s="33"/>
      <c r="F141" s="68"/>
      <c r="G141" s="35"/>
      <c r="H141" s="35"/>
      <c r="I141" s="31"/>
      <c r="J141" s="32"/>
      <c r="K141" s="31"/>
      <c r="L141" s="34"/>
      <c r="M141" s="34"/>
      <c r="N141" s="34"/>
      <c r="O141" s="34"/>
      <c r="P141" s="34"/>
      <c r="Q141" s="34"/>
    </row>
    <row r="142" spans="1:17" s="40" customFormat="1" x14ac:dyDescent="0.2">
      <c r="A142" s="31"/>
      <c r="B142" s="31"/>
      <c r="C142" s="31"/>
      <c r="D142" s="31"/>
      <c r="E142" s="33"/>
      <c r="F142" s="68"/>
      <c r="G142" s="35"/>
      <c r="H142" s="35"/>
      <c r="I142" s="31"/>
      <c r="J142" s="32"/>
      <c r="K142" s="31"/>
      <c r="L142" s="34"/>
      <c r="M142" s="34"/>
      <c r="N142" s="34"/>
      <c r="O142" s="34"/>
      <c r="P142" s="34"/>
      <c r="Q142" s="34"/>
    </row>
    <row r="143" spans="1:17" s="40" customFormat="1" x14ac:dyDescent="0.2">
      <c r="A143" s="31"/>
      <c r="B143" s="31"/>
      <c r="C143" s="31"/>
      <c r="D143" s="31"/>
      <c r="E143" s="33"/>
      <c r="F143" s="68"/>
      <c r="G143" s="35"/>
      <c r="H143" s="35"/>
      <c r="I143" s="31"/>
      <c r="J143" s="32"/>
      <c r="K143" s="31"/>
      <c r="L143" s="34"/>
      <c r="M143" s="34"/>
      <c r="N143" s="34"/>
      <c r="O143" s="34"/>
      <c r="P143" s="34"/>
      <c r="Q143" s="34"/>
    </row>
    <row r="144" spans="1:17" s="40" customFormat="1" x14ac:dyDescent="0.2">
      <c r="A144" s="31"/>
      <c r="B144" s="31"/>
      <c r="C144" s="31"/>
      <c r="D144" s="31"/>
      <c r="E144" s="33"/>
      <c r="F144" s="68"/>
      <c r="G144" s="35"/>
      <c r="H144" s="35"/>
      <c r="I144" s="31"/>
      <c r="J144" s="32"/>
      <c r="K144" s="31"/>
      <c r="L144" s="34"/>
      <c r="M144" s="34"/>
      <c r="N144" s="34"/>
      <c r="O144" s="34"/>
      <c r="P144" s="34"/>
      <c r="Q144" s="34"/>
    </row>
    <row r="145" spans="1:17" s="40" customFormat="1" x14ac:dyDescent="0.2">
      <c r="A145" s="31"/>
      <c r="B145" s="31"/>
      <c r="C145" s="31"/>
      <c r="D145" s="31"/>
      <c r="E145" s="33"/>
      <c r="F145" s="68"/>
      <c r="G145" s="35"/>
      <c r="H145" s="35"/>
      <c r="I145" s="31"/>
      <c r="J145" s="32"/>
      <c r="K145" s="31"/>
      <c r="L145" s="34"/>
      <c r="M145" s="34"/>
      <c r="N145" s="34"/>
      <c r="O145" s="34"/>
      <c r="P145" s="34"/>
      <c r="Q145" s="34"/>
    </row>
    <row r="146" spans="1:17" s="40" customFormat="1" x14ac:dyDescent="0.2">
      <c r="A146" s="31"/>
      <c r="B146" s="31"/>
      <c r="C146" s="31"/>
      <c r="D146" s="31"/>
      <c r="E146" s="33"/>
      <c r="F146" s="68"/>
      <c r="G146" s="35"/>
      <c r="H146" s="35"/>
      <c r="I146" s="31"/>
      <c r="J146" s="32"/>
      <c r="K146" s="31"/>
      <c r="L146" s="34"/>
      <c r="M146" s="34"/>
      <c r="N146" s="34"/>
      <c r="O146" s="34"/>
      <c r="P146" s="34"/>
      <c r="Q146" s="34"/>
    </row>
    <row r="147" spans="1:17" s="40" customFormat="1" x14ac:dyDescent="0.2">
      <c r="A147" s="31"/>
      <c r="B147" s="31"/>
      <c r="C147" s="31"/>
      <c r="D147" s="31"/>
      <c r="E147" s="33"/>
      <c r="F147" s="68"/>
      <c r="G147" s="35"/>
      <c r="H147" s="35"/>
      <c r="I147" s="31"/>
      <c r="J147" s="32"/>
      <c r="K147" s="31"/>
      <c r="L147" s="34"/>
      <c r="M147" s="34"/>
      <c r="N147" s="34"/>
      <c r="O147" s="34"/>
      <c r="P147" s="34"/>
      <c r="Q147" s="34"/>
    </row>
    <row r="148" spans="1:17" s="40" customFormat="1" x14ac:dyDescent="0.2">
      <c r="A148" s="31"/>
      <c r="B148" s="31"/>
      <c r="C148" s="31"/>
      <c r="D148" s="31"/>
      <c r="E148" s="33"/>
      <c r="F148" s="68"/>
      <c r="G148" s="35"/>
      <c r="H148" s="35"/>
      <c r="I148" s="31"/>
      <c r="J148" s="32"/>
      <c r="K148" s="31"/>
      <c r="L148" s="34"/>
      <c r="M148" s="34"/>
      <c r="N148" s="34"/>
      <c r="O148" s="34"/>
      <c r="P148" s="34"/>
      <c r="Q148" s="34"/>
    </row>
    <row r="149" spans="1:17" s="40" customFormat="1" x14ac:dyDescent="0.2">
      <c r="A149" s="31"/>
      <c r="B149" s="31"/>
      <c r="C149" s="31"/>
      <c r="D149" s="31"/>
      <c r="E149" s="33"/>
      <c r="F149" s="68"/>
      <c r="G149" s="35"/>
      <c r="H149" s="35"/>
      <c r="I149" s="31"/>
      <c r="J149" s="32"/>
      <c r="K149" s="31"/>
      <c r="L149" s="34"/>
      <c r="M149" s="34"/>
      <c r="N149" s="34"/>
      <c r="O149" s="34"/>
      <c r="P149" s="34"/>
      <c r="Q149" s="34"/>
    </row>
    <row r="150" spans="1:17" s="40" customFormat="1" x14ac:dyDescent="0.2">
      <c r="A150" s="31"/>
      <c r="B150" s="31"/>
      <c r="C150" s="31"/>
      <c r="D150" s="31"/>
      <c r="E150" s="33"/>
      <c r="F150" s="68"/>
      <c r="G150" s="35"/>
      <c r="H150" s="35"/>
      <c r="I150" s="31"/>
      <c r="J150" s="32"/>
      <c r="K150" s="31"/>
      <c r="L150" s="34"/>
      <c r="M150" s="34"/>
      <c r="N150" s="34"/>
      <c r="O150" s="34"/>
      <c r="P150" s="34"/>
      <c r="Q150" s="34"/>
    </row>
    <row r="151" spans="1:17" s="40" customFormat="1" x14ac:dyDescent="0.2">
      <c r="A151" s="31"/>
      <c r="B151" s="31"/>
      <c r="C151" s="31"/>
      <c r="D151" s="31"/>
      <c r="E151" s="33"/>
      <c r="F151" s="68"/>
      <c r="G151" s="35"/>
      <c r="H151" s="35"/>
      <c r="I151" s="31"/>
      <c r="J151" s="32"/>
      <c r="K151" s="31"/>
      <c r="L151" s="34"/>
      <c r="M151" s="34"/>
      <c r="N151" s="34"/>
      <c r="O151" s="34"/>
      <c r="P151" s="34"/>
      <c r="Q151" s="34"/>
    </row>
    <row r="152" spans="1:17" s="40" customFormat="1" x14ac:dyDescent="0.2">
      <c r="A152" s="31"/>
      <c r="B152" s="31"/>
      <c r="C152" s="31"/>
      <c r="D152" s="31"/>
      <c r="E152" s="33"/>
      <c r="F152" s="68"/>
      <c r="G152" s="35"/>
      <c r="H152" s="35"/>
      <c r="I152" s="31"/>
      <c r="J152" s="32"/>
      <c r="K152" s="31"/>
      <c r="L152" s="34"/>
      <c r="M152" s="34"/>
      <c r="N152" s="34"/>
      <c r="O152" s="34"/>
      <c r="P152" s="34"/>
      <c r="Q152" s="34"/>
    </row>
    <row r="153" spans="1:17" s="40" customFormat="1" x14ac:dyDescent="0.2">
      <c r="A153" s="31"/>
      <c r="B153" s="31"/>
      <c r="C153" s="31"/>
      <c r="D153" s="31"/>
      <c r="E153" s="33"/>
      <c r="F153" s="68"/>
      <c r="G153" s="35"/>
      <c r="H153" s="35"/>
      <c r="I153" s="31"/>
      <c r="J153" s="32"/>
      <c r="K153" s="31"/>
      <c r="L153" s="34"/>
      <c r="M153" s="34"/>
      <c r="N153" s="34"/>
      <c r="O153" s="34"/>
      <c r="P153" s="34"/>
      <c r="Q153" s="34"/>
    </row>
    <row r="154" spans="1:17" s="40" customFormat="1" x14ac:dyDescent="0.2">
      <c r="A154" s="31"/>
      <c r="B154" s="31"/>
      <c r="C154" s="31"/>
      <c r="D154" s="31"/>
      <c r="E154" s="33"/>
      <c r="F154" s="68"/>
      <c r="G154" s="35"/>
      <c r="H154" s="35"/>
      <c r="I154" s="31"/>
      <c r="J154" s="32"/>
      <c r="K154" s="31"/>
      <c r="L154" s="34"/>
      <c r="M154" s="34"/>
      <c r="N154" s="34"/>
      <c r="O154" s="34"/>
      <c r="P154" s="34"/>
      <c r="Q154" s="34"/>
    </row>
    <row r="155" spans="1:17" s="40" customFormat="1" x14ac:dyDescent="0.2">
      <c r="A155" s="31"/>
      <c r="B155" s="31"/>
      <c r="C155" s="31"/>
      <c r="D155" s="31"/>
      <c r="E155" s="33"/>
      <c r="F155" s="68"/>
      <c r="G155" s="35"/>
      <c r="H155" s="35"/>
      <c r="I155" s="31"/>
      <c r="J155" s="32"/>
      <c r="K155" s="31"/>
      <c r="L155" s="34"/>
      <c r="M155" s="34"/>
      <c r="N155" s="34"/>
      <c r="O155" s="34"/>
      <c r="P155" s="34"/>
      <c r="Q155" s="34"/>
    </row>
    <row r="156" spans="1:17" s="40" customFormat="1" x14ac:dyDescent="0.2">
      <c r="A156" s="31"/>
      <c r="B156" s="31"/>
      <c r="C156" s="31"/>
      <c r="D156" s="31"/>
      <c r="E156" s="33"/>
      <c r="F156" s="68"/>
      <c r="G156" s="35"/>
      <c r="H156" s="35"/>
      <c r="I156" s="31"/>
      <c r="J156" s="32"/>
      <c r="K156" s="31"/>
      <c r="L156" s="34"/>
      <c r="M156" s="34"/>
      <c r="N156" s="34"/>
      <c r="O156" s="34"/>
      <c r="P156" s="34"/>
      <c r="Q156" s="34"/>
    </row>
    <row r="157" spans="1:17" s="40" customFormat="1" x14ac:dyDescent="0.2">
      <c r="A157" s="31"/>
      <c r="B157" s="31"/>
      <c r="C157" s="31"/>
      <c r="D157" s="31"/>
      <c r="E157" s="33"/>
      <c r="F157" s="68"/>
      <c r="G157" s="35"/>
      <c r="H157" s="35"/>
      <c r="I157" s="31"/>
      <c r="J157" s="32"/>
      <c r="K157" s="31"/>
      <c r="L157" s="34"/>
      <c r="M157" s="34"/>
      <c r="N157" s="34"/>
      <c r="O157" s="34"/>
      <c r="P157" s="34"/>
      <c r="Q157" s="34"/>
    </row>
    <row r="158" spans="1:17" s="40" customFormat="1" x14ac:dyDescent="0.2">
      <c r="A158" s="31"/>
      <c r="B158" s="31"/>
      <c r="C158" s="31"/>
      <c r="D158" s="31"/>
      <c r="E158" s="33"/>
      <c r="F158" s="68"/>
      <c r="G158" s="35"/>
      <c r="H158" s="35"/>
      <c r="I158" s="31"/>
      <c r="J158" s="32"/>
      <c r="K158" s="31"/>
      <c r="L158" s="34"/>
      <c r="M158" s="34"/>
      <c r="N158" s="34"/>
      <c r="O158" s="34"/>
      <c r="P158" s="34"/>
      <c r="Q158" s="34"/>
    </row>
    <row r="159" spans="1:17" s="40" customFormat="1" x14ac:dyDescent="0.2">
      <c r="A159" s="31"/>
      <c r="B159" s="31"/>
      <c r="C159" s="31"/>
      <c r="D159" s="31"/>
      <c r="E159" s="33"/>
      <c r="F159" s="68"/>
      <c r="G159" s="35"/>
      <c r="H159" s="35"/>
      <c r="I159" s="31"/>
      <c r="J159" s="32"/>
      <c r="K159" s="31"/>
      <c r="L159" s="34"/>
      <c r="M159" s="34"/>
      <c r="N159" s="34"/>
      <c r="O159" s="34"/>
      <c r="P159" s="34"/>
      <c r="Q159" s="34"/>
    </row>
    <row r="160" spans="1:17" s="40" customFormat="1" x14ac:dyDescent="0.2">
      <c r="A160" s="31"/>
      <c r="B160" s="31"/>
      <c r="C160" s="31"/>
      <c r="D160" s="31"/>
      <c r="E160" s="33"/>
      <c r="F160" s="68"/>
      <c r="G160" s="35"/>
      <c r="H160" s="35"/>
      <c r="I160" s="31"/>
      <c r="J160" s="32"/>
      <c r="K160" s="31"/>
      <c r="L160" s="34"/>
      <c r="M160" s="34"/>
      <c r="N160" s="34"/>
      <c r="O160" s="34"/>
      <c r="P160" s="34"/>
      <c r="Q160" s="34"/>
    </row>
    <row r="161" spans="1:17" s="40" customFormat="1" x14ac:dyDescent="0.2">
      <c r="A161" s="31"/>
      <c r="B161" s="31"/>
      <c r="C161" s="31"/>
      <c r="D161" s="31"/>
      <c r="E161" s="33"/>
      <c r="F161" s="68"/>
      <c r="G161" s="35"/>
      <c r="H161" s="35"/>
      <c r="I161" s="31"/>
      <c r="J161" s="32"/>
      <c r="K161" s="31"/>
      <c r="L161" s="34"/>
      <c r="M161" s="34"/>
      <c r="N161" s="34"/>
      <c r="O161" s="34"/>
      <c r="P161" s="34"/>
      <c r="Q161" s="34"/>
    </row>
    <row r="162" spans="1:17" s="40" customFormat="1" x14ac:dyDescent="0.2">
      <c r="A162" s="31"/>
      <c r="B162" s="31"/>
      <c r="C162" s="31"/>
      <c r="D162" s="31"/>
      <c r="E162" s="33"/>
      <c r="F162" s="68"/>
      <c r="G162" s="35"/>
      <c r="H162" s="35"/>
      <c r="I162" s="31"/>
      <c r="J162" s="32"/>
      <c r="K162" s="31"/>
      <c r="L162" s="34"/>
      <c r="M162" s="34"/>
      <c r="N162" s="34"/>
      <c r="O162" s="34"/>
      <c r="P162" s="34"/>
      <c r="Q162" s="34"/>
    </row>
    <row r="163" spans="1:17" s="40" customFormat="1" x14ac:dyDescent="0.2">
      <c r="A163" s="31"/>
      <c r="B163" s="31"/>
      <c r="C163" s="31"/>
      <c r="D163" s="31"/>
      <c r="E163" s="33"/>
      <c r="F163" s="68"/>
      <c r="G163" s="35"/>
      <c r="H163" s="35"/>
      <c r="I163" s="31"/>
      <c r="J163" s="32"/>
      <c r="K163" s="31"/>
      <c r="L163" s="34"/>
      <c r="M163" s="34"/>
      <c r="N163" s="34"/>
      <c r="O163" s="34"/>
      <c r="P163" s="34"/>
      <c r="Q163" s="34"/>
    </row>
    <row r="164" spans="1:17" s="40" customFormat="1" x14ac:dyDescent="0.2">
      <c r="A164" s="31"/>
      <c r="B164" s="31"/>
      <c r="C164" s="31"/>
      <c r="D164" s="31"/>
      <c r="E164" s="33"/>
      <c r="F164" s="68"/>
      <c r="G164" s="35"/>
      <c r="H164" s="35"/>
      <c r="I164" s="31"/>
      <c r="J164" s="32"/>
      <c r="K164" s="31"/>
      <c r="L164" s="34"/>
      <c r="M164" s="34"/>
      <c r="N164" s="34"/>
      <c r="O164" s="34"/>
      <c r="P164" s="34"/>
      <c r="Q164" s="34"/>
    </row>
    <row r="165" spans="1:17" s="40" customFormat="1" x14ac:dyDescent="0.2">
      <c r="A165" s="31"/>
      <c r="B165" s="31"/>
      <c r="C165" s="31"/>
      <c r="D165" s="31"/>
      <c r="E165" s="33"/>
      <c r="F165" s="68"/>
      <c r="G165" s="35"/>
      <c r="H165" s="35"/>
      <c r="I165" s="31"/>
      <c r="J165" s="32"/>
      <c r="K165" s="31"/>
      <c r="L165" s="34"/>
      <c r="M165" s="34"/>
      <c r="N165" s="34"/>
      <c r="O165" s="34"/>
      <c r="P165" s="34"/>
      <c r="Q165" s="34"/>
    </row>
    <row r="166" spans="1:17" s="40" customFormat="1" x14ac:dyDescent="0.2">
      <c r="A166" s="31"/>
      <c r="B166" s="31"/>
      <c r="C166" s="31"/>
      <c r="D166" s="31"/>
      <c r="E166" s="33"/>
      <c r="F166" s="68"/>
      <c r="G166" s="35"/>
      <c r="H166" s="35"/>
      <c r="I166" s="31"/>
      <c r="J166" s="32"/>
      <c r="K166" s="31"/>
      <c r="L166" s="34"/>
      <c r="M166" s="34"/>
      <c r="N166" s="34"/>
      <c r="O166" s="34"/>
      <c r="P166" s="34"/>
      <c r="Q166" s="34"/>
    </row>
    <row r="167" spans="1:17" s="40" customFormat="1" x14ac:dyDescent="0.2">
      <c r="A167" s="31"/>
      <c r="B167" s="31"/>
      <c r="C167" s="31"/>
      <c r="D167" s="31"/>
      <c r="E167" s="33"/>
      <c r="F167" s="68"/>
      <c r="G167" s="35"/>
      <c r="H167" s="35"/>
      <c r="I167" s="31"/>
      <c r="J167" s="32"/>
      <c r="K167" s="31"/>
      <c r="L167" s="34"/>
      <c r="M167" s="34"/>
      <c r="N167" s="34"/>
      <c r="O167" s="34"/>
      <c r="P167" s="34"/>
      <c r="Q167" s="34"/>
    </row>
    <row r="168" spans="1:17" s="40" customFormat="1" x14ac:dyDescent="0.2">
      <c r="A168" s="31"/>
      <c r="B168" s="31"/>
      <c r="C168" s="31"/>
      <c r="D168" s="31"/>
      <c r="E168" s="33"/>
      <c r="F168" s="68"/>
      <c r="G168" s="35"/>
      <c r="H168" s="35"/>
      <c r="I168" s="31"/>
      <c r="J168" s="32"/>
      <c r="K168" s="31"/>
      <c r="L168" s="34"/>
      <c r="M168" s="34"/>
      <c r="N168" s="34"/>
      <c r="O168" s="34"/>
      <c r="P168" s="34"/>
      <c r="Q168" s="34"/>
    </row>
    <row r="169" spans="1:17" s="40" customFormat="1" x14ac:dyDescent="0.2">
      <c r="A169" s="31"/>
      <c r="B169" s="31"/>
      <c r="C169" s="31"/>
      <c r="D169" s="31"/>
      <c r="E169" s="33"/>
      <c r="F169" s="68"/>
      <c r="G169" s="35"/>
      <c r="H169" s="35"/>
      <c r="I169" s="31"/>
      <c r="J169" s="32"/>
      <c r="K169" s="31"/>
      <c r="L169" s="34"/>
      <c r="M169" s="34"/>
      <c r="N169" s="34"/>
      <c r="O169" s="34"/>
      <c r="P169" s="34"/>
      <c r="Q169" s="34"/>
    </row>
    <row r="170" spans="1:17" s="40" customFormat="1" x14ac:dyDescent="0.2">
      <c r="A170" s="31"/>
      <c r="B170" s="31"/>
      <c r="C170" s="31"/>
      <c r="D170" s="31"/>
      <c r="E170" s="33"/>
      <c r="F170" s="68"/>
      <c r="G170" s="35"/>
      <c r="H170" s="35"/>
      <c r="I170" s="31"/>
      <c r="J170" s="32"/>
      <c r="K170" s="31"/>
      <c r="L170" s="34"/>
      <c r="M170" s="34"/>
      <c r="N170" s="34"/>
      <c r="O170" s="34"/>
      <c r="P170" s="34"/>
      <c r="Q170" s="34"/>
    </row>
    <row r="171" spans="1:17" s="40" customFormat="1" x14ac:dyDescent="0.2">
      <c r="A171" s="31"/>
      <c r="B171" s="31"/>
      <c r="C171" s="31"/>
      <c r="D171" s="31"/>
      <c r="E171" s="33"/>
      <c r="F171" s="68"/>
      <c r="G171" s="35"/>
      <c r="H171" s="35"/>
      <c r="I171" s="31"/>
      <c r="J171" s="32"/>
      <c r="K171" s="31"/>
      <c r="L171" s="34"/>
      <c r="M171" s="34"/>
      <c r="N171" s="34"/>
      <c r="O171" s="34"/>
      <c r="P171" s="34"/>
      <c r="Q171" s="34"/>
    </row>
    <row r="172" spans="1:17" s="40" customFormat="1" x14ac:dyDescent="0.2">
      <c r="A172" s="31"/>
      <c r="B172" s="31"/>
      <c r="C172" s="31"/>
      <c r="D172" s="31"/>
      <c r="E172" s="33"/>
      <c r="F172" s="68"/>
      <c r="G172" s="35"/>
      <c r="H172" s="35"/>
      <c r="I172" s="31"/>
      <c r="J172" s="32"/>
      <c r="K172" s="31"/>
      <c r="L172" s="34"/>
      <c r="M172" s="34"/>
      <c r="N172" s="34"/>
      <c r="O172" s="34"/>
      <c r="P172" s="34"/>
      <c r="Q172" s="34"/>
    </row>
    <row r="173" spans="1:17" s="40" customFormat="1" x14ac:dyDescent="0.2">
      <c r="A173" s="31"/>
      <c r="B173" s="31"/>
      <c r="C173" s="31"/>
      <c r="D173" s="31"/>
      <c r="E173" s="33"/>
      <c r="F173" s="68"/>
      <c r="G173" s="35"/>
      <c r="H173" s="35"/>
      <c r="I173" s="31"/>
      <c r="J173" s="32"/>
      <c r="K173" s="31"/>
      <c r="L173" s="34"/>
      <c r="M173" s="34"/>
      <c r="N173" s="34"/>
      <c r="O173" s="34"/>
      <c r="P173" s="34"/>
      <c r="Q173" s="34"/>
    </row>
    <row r="174" spans="1:17" s="40" customFormat="1" x14ac:dyDescent="0.2">
      <c r="A174" s="31"/>
      <c r="B174" s="31"/>
      <c r="C174" s="31"/>
      <c r="D174" s="31"/>
      <c r="E174" s="33"/>
      <c r="F174" s="68"/>
      <c r="G174" s="35"/>
      <c r="H174" s="35"/>
      <c r="I174" s="31"/>
      <c r="J174" s="32"/>
      <c r="K174" s="31"/>
      <c r="L174" s="34"/>
      <c r="M174" s="34"/>
      <c r="N174" s="34"/>
      <c r="O174" s="34"/>
      <c r="P174" s="34"/>
      <c r="Q174" s="34"/>
    </row>
    <row r="175" spans="1:17" s="40" customFormat="1" x14ac:dyDescent="0.2">
      <c r="A175" s="31"/>
      <c r="B175" s="31"/>
      <c r="C175" s="31"/>
      <c r="D175" s="31"/>
      <c r="E175" s="33"/>
      <c r="F175" s="68"/>
      <c r="G175" s="35"/>
      <c r="H175" s="35"/>
      <c r="I175" s="31"/>
      <c r="J175" s="32"/>
      <c r="K175" s="31"/>
      <c r="L175" s="34"/>
      <c r="M175" s="34"/>
      <c r="N175" s="34"/>
      <c r="O175" s="34"/>
      <c r="P175" s="34"/>
      <c r="Q175" s="34"/>
    </row>
    <row r="176" spans="1:17" s="40" customFormat="1" x14ac:dyDescent="0.2">
      <c r="A176" s="31"/>
      <c r="B176" s="31"/>
      <c r="C176" s="31"/>
      <c r="D176" s="31"/>
      <c r="E176" s="33"/>
      <c r="F176" s="68"/>
      <c r="G176" s="35"/>
      <c r="H176" s="35"/>
      <c r="I176" s="31"/>
      <c r="J176" s="32"/>
      <c r="K176" s="31"/>
      <c r="L176" s="34"/>
      <c r="M176" s="34"/>
      <c r="N176" s="34"/>
      <c r="O176" s="34"/>
      <c r="P176" s="34"/>
      <c r="Q176" s="34"/>
    </row>
    <row r="177" spans="1:17" s="40" customFormat="1" x14ac:dyDescent="0.2">
      <c r="A177" s="31"/>
      <c r="B177" s="31"/>
      <c r="C177" s="31"/>
      <c r="D177" s="31"/>
      <c r="E177" s="33"/>
      <c r="F177" s="68"/>
      <c r="G177" s="35"/>
      <c r="H177" s="35"/>
      <c r="I177" s="31"/>
      <c r="J177" s="32"/>
      <c r="K177" s="31"/>
      <c r="L177" s="34"/>
      <c r="M177" s="34"/>
      <c r="N177" s="34"/>
      <c r="O177" s="34"/>
      <c r="P177" s="34"/>
      <c r="Q177" s="34"/>
    </row>
    <row r="178" spans="1:17" s="40" customFormat="1" x14ac:dyDescent="0.2">
      <c r="A178" s="31"/>
      <c r="B178" s="31"/>
      <c r="C178" s="31"/>
      <c r="D178" s="31"/>
      <c r="E178" s="33"/>
      <c r="F178" s="68"/>
      <c r="G178" s="35"/>
      <c r="H178" s="35"/>
      <c r="I178" s="31"/>
      <c r="J178" s="32"/>
      <c r="K178" s="31"/>
      <c r="L178" s="34"/>
      <c r="M178" s="34"/>
      <c r="N178" s="34"/>
      <c r="O178" s="34"/>
      <c r="P178" s="34"/>
      <c r="Q178" s="34"/>
    </row>
    <row r="179" spans="1:17" s="40" customFormat="1" x14ac:dyDescent="0.2">
      <c r="A179" s="31"/>
      <c r="B179" s="31"/>
      <c r="C179" s="31"/>
      <c r="D179" s="31"/>
      <c r="E179" s="33"/>
      <c r="F179" s="68"/>
      <c r="G179" s="35"/>
      <c r="H179" s="35"/>
      <c r="I179" s="31"/>
      <c r="J179" s="32"/>
      <c r="K179" s="31"/>
      <c r="L179" s="34"/>
      <c r="M179" s="34"/>
      <c r="N179" s="34"/>
      <c r="O179" s="34"/>
      <c r="P179" s="34"/>
      <c r="Q179" s="34"/>
    </row>
    <row r="180" spans="1:17" s="40" customFormat="1" x14ac:dyDescent="0.2">
      <c r="A180" s="31"/>
      <c r="B180" s="31"/>
      <c r="C180" s="31"/>
      <c r="D180" s="31"/>
      <c r="E180" s="33"/>
      <c r="F180" s="68"/>
      <c r="G180" s="35"/>
      <c r="H180" s="35"/>
      <c r="I180" s="31"/>
      <c r="J180" s="32"/>
      <c r="K180" s="31"/>
      <c r="L180" s="34"/>
      <c r="M180" s="34"/>
      <c r="N180" s="34"/>
      <c r="O180" s="34"/>
      <c r="P180" s="34"/>
      <c r="Q180" s="34"/>
    </row>
    <row r="181" spans="1:17" s="40" customFormat="1" x14ac:dyDescent="0.2">
      <c r="A181" s="31"/>
      <c r="B181" s="31"/>
      <c r="C181" s="31"/>
      <c r="D181" s="31"/>
      <c r="E181" s="33"/>
      <c r="F181" s="68"/>
      <c r="G181" s="35"/>
      <c r="H181" s="35"/>
      <c r="I181" s="31"/>
      <c r="J181" s="32"/>
      <c r="K181" s="31"/>
      <c r="L181" s="34"/>
      <c r="M181" s="34"/>
      <c r="N181" s="34"/>
      <c r="O181" s="34"/>
      <c r="P181" s="34"/>
      <c r="Q181" s="34"/>
    </row>
    <row r="182" spans="1:17" s="40" customFormat="1" x14ac:dyDescent="0.2">
      <c r="A182" s="31"/>
      <c r="B182" s="31"/>
      <c r="C182" s="31"/>
      <c r="D182" s="31"/>
      <c r="E182" s="33"/>
      <c r="F182" s="68"/>
      <c r="G182" s="35"/>
      <c r="H182" s="35"/>
      <c r="I182" s="31"/>
      <c r="J182" s="32"/>
      <c r="K182" s="31"/>
      <c r="L182" s="34"/>
      <c r="M182" s="34"/>
      <c r="N182" s="34"/>
      <c r="O182" s="34"/>
      <c r="P182" s="34"/>
      <c r="Q182" s="34"/>
    </row>
    <row r="183" spans="1:17" s="40" customFormat="1" x14ac:dyDescent="0.2">
      <c r="A183" s="31"/>
      <c r="B183" s="31"/>
      <c r="C183" s="31"/>
      <c r="D183" s="31"/>
      <c r="E183" s="33"/>
      <c r="F183" s="68"/>
      <c r="G183" s="35"/>
      <c r="H183" s="35"/>
      <c r="I183" s="31"/>
      <c r="J183" s="32"/>
      <c r="K183" s="31"/>
      <c r="L183" s="34"/>
      <c r="M183" s="34"/>
      <c r="N183" s="34"/>
      <c r="O183" s="34"/>
      <c r="P183" s="34"/>
      <c r="Q183" s="34"/>
    </row>
    <row r="184" spans="1:17" s="40" customFormat="1" x14ac:dyDescent="0.2">
      <c r="A184" s="31"/>
      <c r="B184" s="31"/>
      <c r="C184" s="31"/>
      <c r="D184" s="31"/>
      <c r="E184" s="33"/>
      <c r="F184" s="68"/>
      <c r="G184" s="35"/>
      <c r="H184" s="35"/>
      <c r="I184" s="31"/>
      <c r="J184" s="32"/>
      <c r="K184" s="31"/>
      <c r="L184" s="34"/>
      <c r="M184" s="34"/>
      <c r="N184" s="34"/>
      <c r="O184" s="34"/>
      <c r="P184" s="34"/>
      <c r="Q184" s="34"/>
    </row>
    <row r="185" spans="1:17" s="40" customFormat="1" x14ac:dyDescent="0.2">
      <c r="A185" s="31"/>
      <c r="B185" s="31"/>
      <c r="C185" s="31"/>
      <c r="D185" s="31"/>
      <c r="E185" s="33"/>
      <c r="F185" s="68"/>
      <c r="G185" s="35"/>
      <c r="H185" s="35"/>
      <c r="I185" s="31"/>
      <c r="J185" s="32"/>
      <c r="K185" s="31"/>
      <c r="L185" s="34"/>
      <c r="M185" s="34"/>
      <c r="N185" s="34"/>
      <c r="O185" s="34"/>
      <c r="P185" s="34"/>
      <c r="Q185" s="34"/>
    </row>
    <row r="186" spans="1:17" s="40" customFormat="1" x14ac:dyDescent="0.2">
      <c r="A186" s="31"/>
      <c r="B186" s="31"/>
      <c r="C186" s="31"/>
      <c r="D186" s="31"/>
      <c r="E186" s="33"/>
      <c r="F186" s="68"/>
      <c r="G186" s="35"/>
      <c r="H186" s="35"/>
      <c r="I186" s="31"/>
      <c r="J186" s="32"/>
      <c r="K186" s="31"/>
      <c r="L186" s="34"/>
      <c r="M186" s="34"/>
      <c r="N186" s="34"/>
      <c r="O186" s="34"/>
      <c r="P186" s="34"/>
      <c r="Q186" s="34"/>
    </row>
    <row r="187" spans="1:17" s="40" customFormat="1" x14ac:dyDescent="0.2">
      <c r="A187" s="31"/>
      <c r="B187" s="31"/>
      <c r="C187" s="31"/>
      <c r="D187" s="31"/>
      <c r="E187" s="33"/>
      <c r="F187" s="68"/>
      <c r="G187" s="35"/>
      <c r="H187" s="35"/>
      <c r="I187" s="31"/>
      <c r="J187" s="32"/>
      <c r="K187" s="31"/>
      <c r="L187" s="34"/>
      <c r="M187" s="34"/>
      <c r="N187" s="34"/>
      <c r="O187" s="34"/>
      <c r="P187" s="34"/>
      <c r="Q187" s="34"/>
    </row>
    <row r="188" spans="1:17" s="40" customFormat="1" x14ac:dyDescent="0.2">
      <c r="A188" s="31"/>
      <c r="B188" s="31"/>
      <c r="C188" s="31"/>
      <c r="D188" s="31"/>
      <c r="E188" s="33"/>
      <c r="F188" s="68"/>
      <c r="G188" s="35"/>
      <c r="H188" s="35"/>
      <c r="I188" s="31"/>
      <c r="J188" s="32"/>
      <c r="K188" s="31"/>
      <c r="L188" s="34"/>
      <c r="M188" s="34"/>
      <c r="N188" s="34"/>
      <c r="O188" s="34"/>
      <c r="P188" s="34"/>
      <c r="Q188" s="34"/>
    </row>
    <row r="189" spans="1:17" s="40" customFormat="1" x14ac:dyDescent="0.2">
      <c r="A189" s="31"/>
      <c r="B189" s="31"/>
      <c r="C189" s="31"/>
      <c r="D189" s="31"/>
      <c r="E189" s="33"/>
      <c r="F189" s="68"/>
      <c r="G189" s="35"/>
      <c r="H189" s="35"/>
      <c r="I189" s="31"/>
      <c r="J189" s="32"/>
      <c r="K189" s="31"/>
      <c r="L189" s="34"/>
      <c r="M189" s="34"/>
      <c r="N189" s="34"/>
      <c r="O189" s="34"/>
      <c r="P189" s="34"/>
      <c r="Q189" s="34"/>
    </row>
    <row r="190" spans="1:17" s="40" customFormat="1" x14ac:dyDescent="0.2">
      <c r="A190" s="31"/>
      <c r="B190" s="31"/>
      <c r="C190" s="31"/>
      <c r="D190" s="31"/>
      <c r="E190" s="33"/>
      <c r="F190" s="68"/>
      <c r="G190" s="35"/>
      <c r="H190" s="35"/>
      <c r="I190" s="31"/>
      <c r="J190" s="32"/>
      <c r="K190" s="31"/>
      <c r="L190" s="34"/>
      <c r="M190" s="34"/>
      <c r="N190" s="34"/>
      <c r="O190" s="34"/>
      <c r="P190" s="34"/>
      <c r="Q190" s="34"/>
    </row>
    <row r="191" spans="1:17" s="40" customFormat="1" x14ac:dyDescent="0.2">
      <c r="A191" s="31"/>
      <c r="B191" s="31"/>
      <c r="C191" s="31"/>
      <c r="D191" s="31"/>
      <c r="E191" s="33"/>
      <c r="F191" s="68"/>
      <c r="G191" s="35"/>
      <c r="H191" s="35"/>
      <c r="I191" s="31"/>
      <c r="J191" s="32"/>
      <c r="K191" s="31"/>
      <c r="L191" s="34"/>
      <c r="M191" s="34"/>
      <c r="N191" s="34"/>
      <c r="O191" s="34"/>
      <c r="P191" s="34"/>
      <c r="Q191" s="34"/>
    </row>
    <row r="192" spans="1:17" s="40" customFormat="1" x14ac:dyDescent="0.2">
      <c r="A192" s="31"/>
      <c r="B192" s="31"/>
      <c r="C192" s="31"/>
      <c r="D192" s="31"/>
      <c r="E192" s="33"/>
      <c r="F192" s="68"/>
      <c r="G192" s="35"/>
      <c r="H192" s="35"/>
      <c r="I192" s="31"/>
      <c r="J192" s="32"/>
      <c r="K192" s="31"/>
      <c r="L192" s="34"/>
      <c r="M192" s="34"/>
      <c r="N192" s="34"/>
      <c r="O192" s="34"/>
      <c r="P192" s="34"/>
      <c r="Q192" s="34"/>
    </row>
    <row r="193" spans="1:17" s="40" customFormat="1" x14ac:dyDescent="0.2">
      <c r="A193" s="31"/>
      <c r="B193" s="31"/>
      <c r="C193" s="31"/>
      <c r="D193" s="31"/>
      <c r="E193" s="33"/>
      <c r="F193" s="68"/>
      <c r="G193" s="35"/>
      <c r="H193" s="35"/>
      <c r="I193" s="31"/>
      <c r="J193" s="32"/>
      <c r="K193" s="31"/>
      <c r="L193" s="34"/>
      <c r="M193" s="34"/>
      <c r="N193" s="34"/>
      <c r="O193" s="34"/>
      <c r="P193" s="34"/>
      <c r="Q193" s="34"/>
    </row>
    <row r="194" spans="1:17" s="40" customFormat="1" x14ac:dyDescent="0.2">
      <c r="A194" s="31"/>
      <c r="B194" s="31"/>
      <c r="C194" s="31"/>
      <c r="D194" s="31"/>
      <c r="E194" s="33"/>
      <c r="F194" s="68"/>
      <c r="G194" s="35"/>
      <c r="H194" s="35"/>
      <c r="I194" s="31"/>
      <c r="J194" s="32"/>
      <c r="K194" s="31"/>
      <c r="L194" s="34"/>
      <c r="M194" s="34"/>
      <c r="N194" s="34"/>
      <c r="O194" s="34"/>
      <c r="P194" s="34"/>
      <c r="Q194" s="34"/>
    </row>
    <row r="195" spans="1:17" s="40" customFormat="1" x14ac:dyDescent="0.2">
      <c r="A195" s="31"/>
      <c r="B195" s="31"/>
      <c r="C195" s="31"/>
      <c r="D195" s="31"/>
      <c r="E195" s="33"/>
      <c r="F195" s="68"/>
      <c r="G195" s="35"/>
      <c r="H195" s="35"/>
      <c r="I195" s="31"/>
      <c r="J195" s="32"/>
      <c r="K195" s="31"/>
      <c r="L195" s="34"/>
      <c r="M195" s="34"/>
      <c r="N195" s="34"/>
      <c r="O195" s="34"/>
      <c r="P195" s="34"/>
      <c r="Q195" s="34"/>
    </row>
    <row r="196" spans="1:17" s="40" customFormat="1" x14ac:dyDescent="0.2">
      <c r="A196" s="31"/>
      <c r="B196" s="31"/>
      <c r="C196" s="31"/>
      <c r="D196" s="31"/>
      <c r="E196" s="33"/>
      <c r="F196" s="68"/>
      <c r="G196" s="35"/>
      <c r="H196" s="35"/>
      <c r="I196" s="31"/>
      <c r="J196" s="32"/>
      <c r="K196" s="31"/>
      <c r="L196" s="34"/>
      <c r="M196" s="34"/>
      <c r="N196" s="34"/>
      <c r="O196" s="34"/>
      <c r="P196" s="34"/>
      <c r="Q196" s="34"/>
    </row>
    <row r="197" spans="1:17" s="40" customFormat="1" x14ac:dyDescent="0.2">
      <c r="A197" s="31"/>
      <c r="B197" s="31"/>
      <c r="C197" s="31"/>
      <c r="D197" s="31"/>
      <c r="E197" s="33"/>
      <c r="F197" s="68"/>
      <c r="G197" s="35"/>
      <c r="H197" s="35"/>
      <c r="I197" s="31"/>
      <c r="J197" s="32"/>
      <c r="K197" s="31"/>
      <c r="L197" s="34"/>
      <c r="M197" s="34"/>
      <c r="N197" s="34"/>
      <c r="O197" s="34"/>
      <c r="P197" s="34"/>
      <c r="Q197" s="34"/>
    </row>
    <row r="198" spans="1:17" s="40" customFormat="1" x14ac:dyDescent="0.2">
      <c r="A198" s="31"/>
      <c r="B198" s="31"/>
      <c r="C198" s="31"/>
      <c r="D198" s="31"/>
      <c r="E198" s="33"/>
      <c r="F198" s="68"/>
      <c r="G198" s="35"/>
      <c r="H198" s="35"/>
      <c r="I198" s="31"/>
      <c r="J198" s="32"/>
      <c r="K198" s="31"/>
      <c r="L198" s="34"/>
      <c r="M198" s="34"/>
      <c r="N198" s="34"/>
      <c r="O198" s="34"/>
      <c r="P198" s="34"/>
      <c r="Q198" s="34"/>
    </row>
    <row r="199" spans="1:17" s="40" customFormat="1" x14ac:dyDescent="0.2">
      <c r="A199" s="31"/>
      <c r="B199" s="31"/>
      <c r="C199" s="31"/>
      <c r="D199" s="31"/>
      <c r="E199" s="33"/>
      <c r="F199" s="68"/>
      <c r="G199" s="35"/>
      <c r="H199" s="35"/>
      <c r="I199" s="31"/>
      <c r="J199" s="32"/>
      <c r="K199" s="31"/>
      <c r="L199" s="34"/>
      <c r="M199" s="34"/>
      <c r="N199" s="34"/>
      <c r="O199" s="34"/>
      <c r="P199" s="34"/>
      <c r="Q199" s="34"/>
    </row>
    <row r="200" spans="1:17" s="40" customFormat="1" x14ac:dyDescent="0.2">
      <c r="A200" s="31"/>
      <c r="B200" s="31"/>
      <c r="C200" s="31"/>
      <c r="D200" s="31"/>
      <c r="E200" s="33"/>
      <c r="F200" s="68"/>
      <c r="G200" s="35"/>
      <c r="H200" s="35"/>
      <c r="I200" s="31"/>
      <c r="J200" s="32"/>
      <c r="K200" s="31"/>
      <c r="L200" s="34"/>
      <c r="M200" s="34"/>
      <c r="N200" s="34"/>
      <c r="O200" s="34"/>
      <c r="P200" s="34"/>
      <c r="Q200" s="34"/>
    </row>
    <row r="201" spans="1:17" s="40" customFormat="1" x14ac:dyDescent="0.2">
      <c r="A201" s="31"/>
      <c r="B201" s="31"/>
      <c r="C201" s="31"/>
      <c r="D201" s="31"/>
      <c r="E201" s="33"/>
      <c r="F201" s="68"/>
      <c r="G201" s="35"/>
      <c r="H201" s="35"/>
      <c r="I201" s="31"/>
      <c r="J201" s="32"/>
      <c r="K201" s="31"/>
      <c r="L201" s="34"/>
      <c r="M201" s="34"/>
      <c r="N201" s="34"/>
      <c r="O201" s="34"/>
      <c r="P201" s="34"/>
      <c r="Q201" s="34"/>
    </row>
    <row r="202" spans="1:17" s="40" customFormat="1" x14ac:dyDescent="0.2">
      <c r="A202" s="31"/>
      <c r="B202" s="31"/>
      <c r="C202" s="31"/>
      <c r="D202" s="31"/>
      <c r="E202" s="33"/>
      <c r="F202" s="68"/>
      <c r="G202" s="35"/>
      <c r="H202" s="35"/>
      <c r="I202" s="31"/>
      <c r="J202" s="32"/>
      <c r="K202" s="31"/>
      <c r="L202" s="34"/>
      <c r="M202" s="34"/>
      <c r="N202" s="34"/>
      <c r="O202" s="34"/>
      <c r="P202" s="34"/>
      <c r="Q202" s="34"/>
    </row>
    <row r="203" spans="1:17" s="40" customFormat="1" x14ac:dyDescent="0.2">
      <c r="A203" s="31"/>
      <c r="B203" s="31"/>
      <c r="C203" s="31"/>
      <c r="D203" s="31"/>
      <c r="E203" s="33"/>
      <c r="F203" s="68"/>
      <c r="G203" s="35"/>
      <c r="H203" s="35"/>
      <c r="I203" s="31"/>
      <c r="J203" s="32"/>
      <c r="K203" s="31"/>
      <c r="L203" s="34"/>
      <c r="M203" s="34"/>
      <c r="N203" s="34"/>
      <c r="O203" s="34"/>
      <c r="P203" s="34"/>
      <c r="Q203" s="34"/>
    </row>
    <row r="204" spans="1:17" s="40" customFormat="1" x14ac:dyDescent="0.2">
      <c r="A204" s="31"/>
      <c r="B204" s="31"/>
      <c r="C204" s="31"/>
      <c r="D204" s="31"/>
      <c r="E204" s="33"/>
      <c r="F204" s="68"/>
      <c r="G204" s="35"/>
      <c r="H204" s="35"/>
      <c r="I204" s="31"/>
      <c r="J204" s="32"/>
      <c r="K204" s="31"/>
      <c r="L204" s="34"/>
      <c r="M204" s="34"/>
      <c r="N204" s="34"/>
      <c r="O204" s="34"/>
      <c r="P204" s="34"/>
      <c r="Q204" s="34"/>
    </row>
    <row r="205" spans="1:17" s="40" customFormat="1" x14ac:dyDescent="0.2">
      <c r="A205" s="31"/>
      <c r="B205" s="31"/>
      <c r="C205" s="31"/>
      <c r="D205" s="31"/>
      <c r="E205" s="33"/>
      <c r="F205" s="68"/>
      <c r="G205" s="35"/>
      <c r="H205" s="35"/>
      <c r="I205" s="31"/>
      <c r="J205" s="32"/>
      <c r="K205" s="31"/>
      <c r="L205" s="34"/>
      <c r="M205" s="34"/>
      <c r="N205" s="34"/>
      <c r="O205" s="34"/>
      <c r="P205" s="34"/>
      <c r="Q205" s="34"/>
    </row>
    <row r="206" spans="1:17" s="40" customFormat="1" x14ac:dyDescent="0.2">
      <c r="A206" s="31"/>
      <c r="B206" s="31"/>
      <c r="C206" s="31"/>
      <c r="D206" s="31"/>
      <c r="E206" s="33"/>
      <c r="F206" s="68"/>
      <c r="G206" s="35"/>
      <c r="H206" s="35"/>
      <c r="I206" s="31"/>
      <c r="J206" s="32"/>
      <c r="K206" s="31"/>
      <c r="L206" s="34"/>
      <c r="M206" s="34"/>
      <c r="N206" s="34"/>
      <c r="O206" s="34"/>
      <c r="P206" s="34"/>
      <c r="Q206" s="34"/>
    </row>
    <row r="207" spans="1:17" s="40" customFormat="1" x14ac:dyDescent="0.2">
      <c r="A207" s="31"/>
      <c r="B207" s="31"/>
      <c r="C207" s="31"/>
      <c r="D207" s="31"/>
      <c r="E207" s="33"/>
      <c r="F207" s="68"/>
      <c r="G207" s="35"/>
      <c r="H207" s="35"/>
      <c r="I207" s="31"/>
      <c r="J207" s="32"/>
      <c r="K207" s="31"/>
      <c r="L207" s="34"/>
      <c r="M207" s="34"/>
      <c r="N207" s="34"/>
      <c r="O207" s="34"/>
      <c r="P207" s="34"/>
      <c r="Q207" s="34"/>
    </row>
    <row r="208" spans="1:17" s="40" customFormat="1" x14ac:dyDescent="0.2">
      <c r="A208" s="31"/>
      <c r="B208" s="31"/>
      <c r="C208" s="31"/>
      <c r="D208" s="31"/>
      <c r="E208" s="33"/>
      <c r="F208" s="68"/>
      <c r="G208" s="35"/>
      <c r="H208" s="35"/>
      <c r="I208" s="31"/>
      <c r="J208" s="32"/>
      <c r="K208" s="31"/>
      <c r="L208" s="34"/>
      <c r="M208" s="34"/>
      <c r="N208" s="34"/>
      <c r="O208" s="34"/>
      <c r="P208" s="34"/>
      <c r="Q208" s="34"/>
    </row>
    <row r="209" spans="1:17" s="40" customFormat="1" x14ac:dyDescent="0.2">
      <c r="A209" s="31"/>
      <c r="B209" s="31"/>
      <c r="C209" s="31"/>
      <c r="D209" s="31"/>
      <c r="E209" s="33"/>
      <c r="F209" s="68"/>
      <c r="G209" s="35"/>
      <c r="H209" s="35"/>
      <c r="I209" s="31"/>
      <c r="J209" s="32"/>
      <c r="K209" s="31"/>
      <c r="L209" s="34"/>
      <c r="M209" s="34"/>
      <c r="N209" s="34"/>
      <c r="O209" s="34"/>
      <c r="P209" s="34"/>
      <c r="Q209" s="34"/>
    </row>
    <row r="210" spans="1:17" s="40" customFormat="1" x14ac:dyDescent="0.2">
      <c r="A210" s="31"/>
      <c r="B210" s="31"/>
      <c r="C210" s="31"/>
      <c r="D210" s="31"/>
      <c r="E210" s="33"/>
      <c r="F210" s="68"/>
      <c r="G210" s="35"/>
      <c r="H210" s="35"/>
      <c r="I210" s="31"/>
      <c r="J210" s="32"/>
      <c r="K210" s="31"/>
      <c r="L210" s="34"/>
      <c r="M210" s="34"/>
      <c r="N210" s="34"/>
      <c r="O210" s="34"/>
      <c r="P210" s="34"/>
      <c r="Q210" s="34"/>
    </row>
    <row r="211" spans="1:17" s="40" customFormat="1" x14ac:dyDescent="0.2">
      <c r="A211" s="31"/>
      <c r="B211" s="31"/>
      <c r="C211" s="31"/>
      <c r="D211" s="31"/>
      <c r="E211" s="33"/>
      <c r="F211" s="68"/>
      <c r="G211" s="35"/>
      <c r="H211" s="35"/>
      <c r="I211" s="31"/>
      <c r="J211" s="32"/>
      <c r="K211" s="31"/>
      <c r="L211" s="34"/>
      <c r="M211" s="34"/>
      <c r="N211" s="34"/>
      <c r="O211" s="34"/>
      <c r="P211" s="34"/>
      <c r="Q211" s="34"/>
    </row>
    <row r="212" spans="1:17" s="40" customFormat="1" x14ac:dyDescent="0.2">
      <c r="A212" s="31"/>
      <c r="B212" s="31"/>
      <c r="C212" s="31"/>
      <c r="D212" s="31"/>
      <c r="E212" s="33"/>
      <c r="F212" s="68"/>
      <c r="G212" s="35"/>
      <c r="H212" s="35"/>
      <c r="I212" s="31"/>
      <c r="J212" s="32"/>
      <c r="K212" s="31"/>
      <c r="L212" s="34"/>
      <c r="M212" s="34"/>
      <c r="N212" s="34"/>
      <c r="O212" s="34"/>
      <c r="P212" s="34"/>
      <c r="Q212" s="34"/>
    </row>
    <row r="213" spans="1:17" s="40" customFormat="1" x14ac:dyDescent="0.2">
      <c r="A213" s="31"/>
      <c r="B213" s="31"/>
      <c r="C213" s="31"/>
      <c r="D213" s="31"/>
      <c r="E213" s="33"/>
      <c r="F213" s="68"/>
      <c r="G213" s="35"/>
      <c r="H213" s="35"/>
      <c r="I213" s="31"/>
      <c r="J213" s="32"/>
      <c r="K213" s="31"/>
      <c r="L213" s="34"/>
      <c r="M213" s="34"/>
      <c r="N213" s="34"/>
      <c r="O213" s="34"/>
      <c r="P213" s="34"/>
      <c r="Q213" s="34"/>
    </row>
    <row r="214" spans="1:17" s="40" customFormat="1" x14ac:dyDescent="0.2">
      <c r="A214" s="31"/>
      <c r="B214" s="31"/>
      <c r="C214" s="31"/>
      <c r="D214" s="31"/>
      <c r="E214" s="33"/>
      <c r="F214" s="68"/>
      <c r="G214" s="35"/>
      <c r="H214" s="35"/>
      <c r="I214" s="31"/>
      <c r="J214" s="32"/>
      <c r="K214" s="31"/>
      <c r="L214" s="34"/>
      <c r="M214" s="34"/>
      <c r="N214" s="34"/>
      <c r="O214" s="34"/>
      <c r="P214" s="34"/>
      <c r="Q214" s="34"/>
    </row>
    <row r="215" spans="1:17" s="40" customFormat="1" x14ac:dyDescent="0.2">
      <c r="A215" s="31"/>
      <c r="B215" s="31"/>
      <c r="C215" s="31"/>
      <c r="D215" s="31"/>
      <c r="E215" s="33"/>
      <c r="F215" s="68"/>
      <c r="G215" s="35"/>
      <c r="H215" s="35"/>
      <c r="I215" s="31"/>
      <c r="J215" s="32"/>
      <c r="K215" s="31"/>
      <c r="L215" s="34"/>
      <c r="M215" s="34"/>
      <c r="N215" s="34"/>
      <c r="O215" s="34"/>
      <c r="P215" s="34"/>
      <c r="Q215" s="34"/>
    </row>
    <row r="216" spans="1:17" s="40" customFormat="1" x14ac:dyDescent="0.2">
      <c r="A216" s="31"/>
      <c r="B216" s="31"/>
      <c r="C216" s="31"/>
      <c r="D216" s="31"/>
      <c r="E216" s="33"/>
      <c r="F216" s="68"/>
      <c r="G216" s="35"/>
      <c r="H216" s="35"/>
      <c r="I216" s="31"/>
      <c r="J216" s="32"/>
      <c r="K216" s="31"/>
      <c r="L216" s="34"/>
      <c r="M216" s="34"/>
      <c r="N216" s="34"/>
      <c r="O216" s="34"/>
      <c r="P216" s="34"/>
      <c r="Q216" s="34"/>
    </row>
    <row r="217" spans="1:17" s="40" customFormat="1" x14ac:dyDescent="0.2">
      <c r="A217" s="31"/>
      <c r="B217" s="31"/>
      <c r="C217" s="31"/>
      <c r="D217" s="31"/>
      <c r="E217" s="33"/>
      <c r="F217" s="68"/>
      <c r="G217" s="35"/>
      <c r="H217" s="35"/>
      <c r="I217" s="31"/>
      <c r="J217" s="32"/>
      <c r="K217" s="31"/>
      <c r="L217" s="34"/>
      <c r="M217" s="34"/>
      <c r="N217" s="34"/>
      <c r="O217" s="34"/>
      <c r="P217" s="34"/>
      <c r="Q217" s="34"/>
    </row>
    <row r="218" spans="1:17" s="40" customFormat="1" x14ac:dyDescent="0.2">
      <c r="A218" s="31"/>
      <c r="B218" s="31"/>
      <c r="C218" s="31"/>
      <c r="D218" s="31"/>
      <c r="E218" s="33"/>
      <c r="F218" s="68"/>
      <c r="G218" s="35"/>
      <c r="H218" s="35"/>
      <c r="I218" s="31"/>
      <c r="J218" s="32"/>
      <c r="K218" s="31"/>
      <c r="L218" s="34"/>
      <c r="M218" s="34"/>
      <c r="N218" s="34"/>
      <c r="O218" s="34"/>
      <c r="P218" s="34"/>
      <c r="Q218" s="34"/>
    </row>
    <row r="219" spans="1:17" s="40" customFormat="1" x14ac:dyDescent="0.2">
      <c r="A219" s="31"/>
      <c r="B219" s="31"/>
      <c r="C219" s="31"/>
      <c r="D219" s="31"/>
      <c r="E219" s="33"/>
      <c r="F219" s="68"/>
      <c r="G219" s="35"/>
      <c r="H219" s="35"/>
      <c r="I219" s="31"/>
      <c r="J219" s="32"/>
      <c r="K219" s="31"/>
      <c r="L219" s="34"/>
      <c r="M219" s="34"/>
      <c r="N219" s="34"/>
      <c r="O219" s="34"/>
      <c r="P219" s="34"/>
      <c r="Q219" s="34"/>
    </row>
    <row r="220" spans="1:17" s="40" customFormat="1" x14ac:dyDescent="0.2">
      <c r="A220" s="31"/>
      <c r="B220" s="31"/>
      <c r="C220" s="31"/>
      <c r="D220" s="31"/>
      <c r="E220" s="33"/>
      <c r="F220" s="68"/>
      <c r="G220" s="35"/>
      <c r="H220" s="35"/>
      <c r="I220" s="31"/>
      <c r="J220" s="32"/>
      <c r="K220" s="31"/>
      <c r="L220" s="34"/>
      <c r="M220" s="34"/>
      <c r="N220" s="34"/>
      <c r="O220" s="34"/>
      <c r="P220" s="34"/>
      <c r="Q220" s="34"/>
    </row>
    <row r="221" spans="1:17" s="40" customFormat="1" x14ac:dyDescent="0.2">
      <c r="A221" s="31"/>
      <c r="B221" s="31"/>
      <c r="C221" s="31"/>
      <c r="D221" s="31"/>
      <c r="E221" s="33"/>
      <c r="F221" s="68"/>
      <c r="G221" s="35"/>
      <c r="H221" s="35"/>
      <c r="I221" s="31"/>
      <c r="J221" s="32"/>
      <c r="K221" s="31"/>
      <c r="L221" s="34"/>
      <c r="M221" s="34"/>
      <c r="N221" s="34"/>
      <c r="O221" s="34"/>
      <c r="P221" s="34"/>
      <c r="Q221" s="34"/>
    </row>
    <row r="222" spans="1:17" s="40" customFormat="1" x14ac:dyDescent="0.2">
      <c r="A222" s="31"/>
      <c r="B222" s="31"/>
      <c r="C222" s="31"/>
      <c r="D222" s="31"/>
      <c r="E222" s="33"/>
      <c r="F222" s="68"/>
      <c r="G222" s="35"/>
      <c r="H222" s="35"/>
      <c r="I222" s="31"/>
      <c r="J222" s="32"/>
      <c r="K222" s="31"/>
      <c r="L222" s="34"/>
      <c r="M222" s="34"/>
      <c r="N222" s="34"/>
      <c r="O222" s="34"/>
      <c r="P222" s="34"/>
      <c r="Q222" s="34"/>
    </row>
    <row r="223" spans="1:17" s="40" customFormat="1" x14ac:dyDescent="0.2">
      <c r="A223" s="31"/>
      <c r="B223" s="31"/>
      <c r="C223" s="31"/>
      <c r="D223" s="31"/>
      <c r="E223" s="33"/>
      <c r="F223" s="68"/>
      <c r="G223" s="35"/>
      <c r="H223" s="35"/>
      <c r="I223" s="31"/>
      <c r="J223" s="32"/>
      <c r="K223" s="31"/>
      <c r="L223" s="34"/>
      <c r="M223" s="34"/>
      <c r="N223" s="34"/>
      <c r="O223" s="34"/>
      <c r="P223" s="34"/>
      <c r="Q223" s="34"/>
    </row>
    <row r="224" spans="1:17" s="40" customFormat="1" x14ac:dyDescent="0.2">
      <c r="A224" s="31"/>
      <c r="B224" s="31"/>
      <c r="C224" s="31"/>
      <c r="D224" s="31"/>
      <c r="E224" s="33"/>
      <c r="F224" s="68"/>
      <c r="G224" s="35"/>
      <c r="H224" s="35"/>
      <c r="I224" s="31"/>
      <c r="J224" s="32"/>
      <c r="K224" s="31"/>
      <c r="L224" s="34"/>
      <c r="M224" s="34"/>
      <c r="N224" s="34"/>
      <c r="O224" s="34"/>
      <c r="P224" s="34"/>
      <c r="Q224" s="34"/>
    </row>
    <row r="225" spans="1:17" s="40" customFormat="1" x14ac:dyDescent="0.2">
      <c r="A225" s="31"/>
      <c r="B225" s="31"/>
      <c r="C225" s="31"/>
      <c r="D225" s="31"/>
      <c r="E225" s="33"/>
      <c r="F225" s="68"/>
      <c r="G225" s="35"/>
      <c r="H225" s="35"/>
      <c r="I225" s="31"/>
      <c r="J225" s="32"/>
      <c r="K225" s="31"/>
      <c r="L225" s="34"/>
      <c r="M225" s="34"/>
      <c r="N225" s="34"/>
      <c r="O225" s="34"/>
      <c r="P225" s="34"/>
      <c r="Q225" s="34"/>
    </row>
    <row r="226" spans="1:17" s="40" customFormat="1" x14ac:dyDescent="0.2">
      <c r="A226" s="31"/>
      <c r="B226" s="31"/>
      <c r="C226" s="31"/>
      <c r="D226" s="31"/>
      <c r="E226" s="33"/>
      <c r="F226" s="68"/>
      <c r="G226" s="35"/>
      <c r="H226" s="35"/>
      <c r="I226" s="31"/>
      <c r="J226" s="32"/>
      <c r="K226" s="31"/>
      <c r="L226" s="34"/>
      <c r="M226" s="34"/>
      <c r="N226" s="34"/>
      <c r="O226" s="34"/>
      <c r="P226" s="34"/>
      <c r="Q226" s="34"/>
    </row>
    <row r="227" spans="1:17" s="40" customFormat="1" x14ac:dyDescent="0.2">
      <c r="A227" s="31"/>
      <c r="B227" s="31"/>
      <c r="C227" s="31"/>
      <c r="D227" s="31"/>
      <c r="E227" s="33"/>
      <c r="F227" s="68"/>
      <c r="G227" s="35"/>
      <c r="H227" s="35"/>
      <c r="I227" s="31"/>
      <c r="J227" s="32"/>
      <c r="K227" s="31"/>
      <c r="L227" s="34"/>
      <c r="M227" s="34"/>
      <c r="N227" s="34"/>
      <c r="O227" s="34"/>
      <c r="P227" s="34"/>
      <c r="Q227" s="34"/>
    </row>
    <row r="228" spans="1:17" s="40" customFormat="1" x14ac:dyDescent="0.2">
      <c r="A228" s="31"/>
      <c r="B228" s="31"/>
      <c r="C228" s="31"/>
      <c r="D228" s="31"/>
      <c r="E228" s="33"/>
      <c r="F228" s="68"/>
      <c r="G228" s="35"/>
      <c r="H228" s="35"/>
      <c r="I228" s="31"/>
      <c r="J228" s="32"/>
      <c r="K228" s="31"/>
      <c r="L228" s="34"/>
      <c r="M228" s="34"/>
      <c r="N228" s="34"/>
      <c r="O228" s="34"/>
      <c r="P228" s="34"/>
      <c r="Q228" s="34"/>
    </row>
    <row r="229" spans="1:17" s="40" customFormat="1" x14ac:dyDescent="0.2">
      <c r="A229" s="31"/>
      <c r="B229" s="31"/>
      <c r="C229" s="31"/>
      <c r="D229" s="31"/>
      <c r="E229" s="33"/>
      <c r="F229" s="68"/>
      <c r="G229" s="35"/>
      <c r="H229" s="35"/>
      <c r="I229" s="31"/>
      <c r="J229" s="32"/>
      <c r="K229" s="31"/>
      <c r="L229" s="34"/>
      <c r="M229" s="34"/>
      <c r="N229" s="34"/>
      <c r="O229" s="34"/>
      <c r="P229" s="34"/>
      <c r="Q229" s="34"/>
    </row>
    <row r="230" spans="1:17" s="40" customFormat="1" x14ac:dyDescent="0.2">
      <c r="A230" s="31"/>
      <c r="B230" s="31"/>
      <c r="C230" s="31"/>
      <c r="D230" s="31"/>
      <c r="E230" s="33"/>
      <c r="F230" s="68"/>
      <c r="G230" s="35"/>
      <c r="H230" s="35"/>
      <c r="I230" s="31"/>
      <c r="J230" s="32"/>
      <c r="K230" s="31"/>
      <c r="L230" s="34"/>
      <c r="M230" s="34"/>
      <c r="N230" s="34"/>
      <c r="O230" s="34"/>
      <c r="P230" s="34"/>
      <c r="Q230" s="34"/>
    </row>
    <row r="231" spans="1:17" s="40" customFormat="1" x14ac:dyDescent="0.2">
      <c r="A231" s="31"/>
      <c r="B231" s="31"/>
      <c r="C231" s="31"/>
      <c r="D231" s="31"/>
      <c r="E231" s="33"/>
      <c r="F231" s="68"/>
      <c r="G231" s="35"/>
      <c r="H231" s="35"/>
      <c r="I231" s="31"/>
      <c r="J231" s="32"/>
      <c r="K231" s="31"/>
      <c r="L231" s="34"/>
      <c r="M231" s="34"/>
      <c r="N231" s="34"/>
      <c r="O231" s="34"/>
      <c r="P231" s="34"/>
      <c r="Q231" s="34"/>
    </row>
    <row r="232" spans="1:17" s="40" customFormat="1" x14ac:dyDescent="0.2">
      <c r="A232" s="31"/>
      <c r="B232" s="31"/>
      <c r="C232" s="31"/>
      <c r="D232" s="31"/>
      <c r="E232" s="33"/>
      <c r="F232" s="68"/>
      <c r="G232" s="35"/>
      <c r="H232" s="35"/>
      <c r="I232" s="31"/>
      <c r="J232" s="32"/>
      <c r="K232" s="31"/>
      <c r="L232" s="34"/>
      <c r="M232" s="34"/>
      <c r="N232" s="34"/>
      <c r="O232" s="34"/>
      <c r="P232" s="34"/>
      <c r="Q232" s="34"/>
    </row>
    <row r="233" spans="1:17" s="40" customFormat="1" x14ac:dyDescent="0.2">
      <c r="A233" s="31"/>
      <c r="B233" s="31"/>
      <c r="C233" s="31"/>
      <c r="D233" s="31"/>
      <c r="E233" s="33"/>
      <c r="F233" s="68"/>
      <c r="G233" s="35"/>
      <c r="H233" s="35"/>
      <c r="I233" s="31"/>
      <c r="J233" s="32"/>
      <c r="K233" s="31"/>
      <c r="L233" s="34"/>
      <c r="M233" s="34"/>
      <c r="N233" s="34"/>
      <c r="O233" s="34"/>
      <c r="P233" s="34"/>
      <c r="Q233" s="34"/>
    </row>
    <row r="234" spans="1:17" s="40" customFormat="1" x14ac:dyDescent="0.2">
      <c r="A234" s="31"/>
      <c r="B234" s="31"/>
      <c r="C234" s="31"/>
      <c r="D234" s="31"/>
      <c r="E234" s="33"/>
      <c r="F234" s="68"/>
      <c r="G234" s="35"/>
      <c r="H234" s="35"/>
      <c r="I234" s="31"/>
      <c r="J234" s="32"/>
      <c r="K234" s="31"/>
      <c r="L234" s="34"/>
      <c r="M234" s="34"/>
      <c r="N234" s="34"/>
      <c r="O234" s="34"/>
      <c r="P234" s="34"/>
      <c r="Q234" s="34"/>
    </row>
    <row r="235" spans="1:17" s="40" customFormat="1" x14ac:dyDescent="0.2">
      <c r="A235" s="31"/>
      <c r="B235" s="31"/>
      <c r="C235" s="31"/>
      <c r="D235" s="31"/>
      <c r="E235" s="33"/>
      <c r="F235" s="68"/>
      <c r="G235" s="35"/>
      <c r="H235" s="35"/>
      <c r="I235" s="31"/>
      <c r="J235" s="32"/>
      <c r="K235" s="31"/>
      <c r="L235" s="34"/>
      <c r="M235" s="34"/>
      <c r="N235" s="34"/>
      <c r="O235" s="34"/>
      <c r="P235" s="34"/>
      <c r="Q235" s="34"/>
    </row>
    <row r="236" spans="1:17" s="40" customFormat="1" x14ac:dyDescent="0.2">
      <c r="A236" s="31"/>
      <c r="B236" s="31"/>
      <c r="C236" s="31"/>
      <c r="D236" s="31"/>
      <c r="E236" s="33"/>
      <c r="F236" s="68"/>
      <c r="G236" s="35"/>
      <c r="H236" s="35"/>
      <c r="I236" s="31"/>
      <c r="J236" s="32"/>
      <c r="K236" s="31"/>
      <c r="L236" s="34"/>
      <c r="M236" s="34"/>
      <c r="N236" s="34"/>
      <c r="O236" s="34"/>
      <c r="P236" s="34"/>
      <c r="Q236" s="34"/>
    </row>
    <row r="237" spans="1:17" s="40" customFormat="1" x14ac:dyDescent="0.2">
      <c r="A237" s="31"/>
      <c r="B237" s="31"/>
      <c r="C237" s="31"/>
      <c r="D237" s="31"/>
      <c r="E237" s="33"/>
      <c r="F237" s="68"/>
      <c r="G237" s="35"/>
      <c r="H237" s="35"/>
      <c r="I237" s="31"/>
      <c r="J237" s="32"/>
      <c r="K237" s="31"/>
      <c r="L237" s="34"/>
      <c r="M237" s="34"/>
      <c r="N237" s="34"/>
      <c r="O237" s="34"/>
      <c r="P237" s="34"/>
      <c r="Q237" s="34"/>
    </row>
    <row r="238" spans="1:17" s="40" customFormat="1" x14ac:dyDescent="0.2">
      <c r="A238" s="31"/>
      <c r="B238" s="31"/>
      <c r="C238" s="31"/>
      <c r="D238" s="31"/>
      <c r="E238" s="33"/>
      <c r="F238" s="68"/>
      <c r="G238" s="35"/>
      <c r="H238" s="35"/>
      <c r="I238" s="31"/>
      <c r="J238" s="32"/>
      <c r="K238" s="31"/>
      <c r="L238" s="34"/>
      <c r="M238" s="34"/>
      <c r="N238" s="34"/>
      <c r="O238" s="34"/>
      <c r="P238" s="34"/>
      <c r="Q238" s="34"/>
    </row>
    <row r="239" spans="1:17" s="40" customFormat="1" x14ac:dyDescent="0.2">
      <c r="A239" s="31"/>
      <c r="B239" s="31"/>
      <c r="C239" s="31"/>
      <c r="D239" s="31"/>
      <c r="E239" s="33"/>
      <c r="F239" s="68"/>
      <c r="G239" s="35"/>
      <c r="H239" s="35"/>
      <c r="I239" s="31"/>
      <c r="J239" s="32"/>
      <c r="K239" s="31"/>
      <c r="L239" s="34"/>
      <c r="M239" s="34"/>
      <c r="N239" s="34"/>
      <c r="O239" s="34"/>
      <c r="P239" s="34"/>
      <c r="Q239" s="34"/>
    </row>
    <row r="240" spans="1:17" s="40" customFormat="1" x14ac:dyDescent="0.2">
      <c r="A240" s="31"/>
      <c r="B240" s="31"/>
      <c r="C240" s="31"/>
      <c r="D240" s="31"/>
      <c r="E240" s="33"/>
      <c r="F240" s="68"/>
      <c r="G240" s="35"/>
      <c r="H240" s="35"/>
      <c r="I240" s="31"/>
      <c r="J240" s="32"/>
      <c r="K240" s="31"/>
      <c r="L240" s="34"/>
      <c r="M240" s="34"/>
      <c r="N240" s="34"/>
      <c r="O240" s="34"/>
      <c r="P240" s="34"/>
      <c r="Q240" s="34"/>
    </row>
    <row r="241" spans="1:17" s="40" customFormat="1" x14ac:dyDescent="0.2">
      <c r="A241" s="31"/>
      <c r="B241" s="31"/>
      <c r="C241" s="31"/>
      <c r="D241" s="31"/>
      <c r="E241" s="33"/>
      <c r="F241" s="68"/>
      <c r="G241" s="35"/>
      <c r="H241" s="35"/>
      <c r="I241" s="31"/>
      <c r="J241" s="32"/>
      <c r="K241" s="31"/>
      <c r="L241" s="34"/>
      <c r="M241" s="34"/>
      <c r="N241" s="34"/>
      <c r="O241" s="34"/>
      <c r="P241" s="34"/>
      <c r="Q241" s="34"/>
    </row>
    <row r="242" spans="1:17" s="40" customFormat="1" x14ac:dyDescent="0.2">
      <c r="A242" s="31"/>
      <c r="B242" s="31"/>
      <c r="C242" s="31"/>
      <c r="D242" s="31"/>
      <c r="E242" s="33"/>
      <c r="F242" s="68"/>
      <c r="G242" s="35"/>
      <c r="H242" s="35"/>
      <c r="I242" s="31"/>
      <c r="J242" s="32"/>
      <c r="K242" s="31"/>
      <c r="L242" s="34"/>
      <c r="M242" s="34"/>
      <c r="N242" s="34"/>
      <c r="O242" s="34"/>
      <c r="P242" s="34"/>
      <c r="Q242" s="34"/>
    </row>
    <row r="243" spans="1:17" s="40" customFormat="1" x14ac:dyDescent="0.2">
      <c r="A243" s="31"/>
      <c r="B243" s="31"/>
      <c r="C243" s="31"/>
      <c r="D243" s="31"/>
      <c r="E243" s="33"/>
      <c r="F243" s="68"/>
      <c r="G243" s="35"/>
      <c r="H243" s="35"/>
      <c r="I243" s="31"/>
      <c r="J243" s="32"/>
      <c r="K243" s="31"/>
      <c r="L243" s="34"/>
      <c r="M243" s="34"/>
      <c r="N243" s="34"/>
      <c r="O243" s="34"/>
      <c r="P243" s="34"/>
      <c r="Q243" s="34"/>
    </row>
    <row r="244" spans="1:17" s="40" customFormat="1" x14ac:dyDescent="0.2">
      <c r="A244" s="31"/>
      <c r="B244" s="31"/>
      <c r="C244" s="31"/>
      <c r="D244" s="31"/>
      <c r="E244" s="33"/>
      <c r="F244" s="68"/>
      <c r="G244" s="35"/>
      <c r="H244" s="35"/>
      <c r="I244" s="31"/>
      <c r="J244" s="32"/>
      <c r="K244" s="31"/>
      <c r="L244" s="34"/>
      <c r="M244" s="34"/>
      <c r="N244" s="34"/>
      <c r="O244" s="34"/>
      <c r="P244" s="34"/>
      <c r="Q244" s="34"/>
    </row>
    <row r="245" spans="1:17" s="40" customFormat="1" x14ac:dyDescent="0.2">
      <c r="A245" s="31"/>
      <c r="B245" s="31"/>
      <c r="C245" s="31"/>
      <c r="D245" s="31"/>
      <c r="E245" s="33"/>
      <c r="F245" s="68"/>
      <c r="G245" s="35"/>
      <c r="H245" s="35"/>
      <c r="I245" s="31"/>
      <c r="J245" s="32"/>
      <c r="K245" s="31"/>
      <c r="L245" s="34"/>
      <c r="M245" s="34"/>
      <c r="N245" s="34"/>
      <c r="O245" s="34"/>
      <c r="P245" s="34"/>
      <c r="Q245" s="34"/>
    </row>
    <row r="246" spans="1:17" s="40" customFormat="1" x14ac:dyDescent="0.2">
      <c r="A246" s="31"/>
      <c r="B246" s="31"/>
      <c r="C246" s="31"/>
      <c r="D246" s="31"/>
      <c r="E246" s="33"/>
      <c r="F246" s="68"/>
      <c r="G246" s="35"/>
      <c r="H246" s="35"/>
      <c r="I246" s="31"/>
      <c r="J246" s="32"/>
      <c r="K246" s="31"/>
      <c r="L246" s="34"/>
      <c r="M246" s="34"/>
      <c r="N246" s="34"/>
      <c r="O246" s="34"/>
      <c r="P246" s="34"/>
      <c r="Q246" s="34"/>
    </row>
    <row r="247" spans="1:17" s="40" customFormat="1" x14ac:dyDescent="0.2">
      <c r="A247" s="31"/>
      <c r="B247" s="31"/>
      <c r="C247" s="31"/>
      <c r="D247" s="31"/>
      <c r="E247" s="33"/>
      <c r="F247" s="68"/>
      <c r="G247" s="35"/>
      <c r="H247" s="35"/>
      <c r="I247" s="31"/>
      <c r="J247" s="32"/>
      <c r="K247" s="31"/>
      <c r="L247" s="34"/>
      <c r="M247" s="34"/>
      <c r="N247" s="34"/>
      <c r="O247" s="34"/>
      <c r="P247" s="34"/>
      <c r="Q247" s="34"/>
    </row>
    <row r="248" spans="1:17" s="40" customFormat="1" x14ac:dyDescent="0.2">
      <c r="A248" s="31"/>
      <c r="B248" s="31"/>
      <c r="C248" s="31"/>
      <c r="D248" s="31"/>
      <c r="E248" s="33"/>
      <c r="F248" s="68"/>
      <c r="G248" s="35"/>
      <c r="H248" s="35"/>
      <c r="I248" s="31"/>
      <c r="J248" s="32"/>
      <c r="K248" s="31"/>
      <c r="L248" s="34"/>
      <c r="M248" s="34"/>
      <c r="N248" s="34"/>
      <c r="O248" s="34"/>
      <c r="P248" s="34"/>
      <c r="Q248" s="34"/>
    </row>
    <row r="249" spans="1:17" s="40" customFormat="1" x14ac:dyDescent="0.2">
      <c r="A249" s="31"/>
      <c r="B249" s="31"/>
      <c r="C249" s="31"/>
      <c r="D249" s="31"/>
      <c r="E249" s="33"/>
      <c r="F249" s="68"/>
      <c r="G249" s="35"/>
      <c r="H249" s="35"/>
      <c r="I249" s="31"/>
      <c r="J249" s="32"/>
      <c r="K249" s="31"/>
      <c r="L249" s="34"/>
      <c r="M249" s="34"/>
      <c r="N249" s="34"/>
      <c r="O249" s="34"/>
      <c r="P249" s="34"/>
      <c r="Q249" s="34"/>
    </row>
    <row r="250" spans="1:17" s="40" customFormat="1" x14ac:dyDescent="0.2">
      <c r="A250" s="31"/>
      <c r="B250" s="31"/>
      <c r="C250" s="31"/>
      <c r="D250" s="31"/>
      <c r="E250" s="33"/>
      <c r="F250" s="68"/>
      <c r="G250" s="35"/>
      <c r="H250" s="35"/>
      <c r="I250" s="31"/>
      <c r="J250" s="32"/>
      <c r="K250" s="31"/>
      <c r="L250" s="34"/>
      <c r="M250" s="34"/>
      <c r="N250" s="34"/>
      <c r="O250" s="34"/>
      <c r="P250" s="34"/>
      <c r="Q250" s="34"/>
    </row>
    <row r="251" spans="1:17" s="40" customFormat="1" x14ac:dyDescent="0.2">
      <c r="A251" s="31"/>
      <c r="B251" s="31"/>
      <c r="C251" s="31"/>
      <c r="D251" s="31"/>
      <c r="E251" s="33"/>
      <c r="F251" s="68"/>
      <c r="G251" s="35"/>
      <c r="H251" s="35"/>
      <c r="I251" s="31"/>
      <c r="J251" s="32"/>
      <c r="K251" s="31"/>
      <c r="L251" s="34"/>
      <c r="M251" s="34"/>
      <c r="N251" s="34"/>
      <c r="O251" s="34"/>
      <c r="P251" s="34"/>
      <c r="Q251" s="34"/>
    </row>
    <row r="252" spans="1:17" s="40" customFormat="1" x14ac:dyDescent="0.2">
      <c r="A252" s="31"/>
      <c r="B252" s="31"/>
      <c r="C252" s="31"/>
      <c r="D252" s="31"/>
      <c r="E252" s="33"/>
      <c r="F252" s="68"/>
      <c r="G252" s="35"/>
      <c r="H252" s="35"/>
      <c r="I252" s="31"/>
      <c r="J252" s="32"/>
      <c r="K252" s="31"/>
      <c r="L252" s="34"/>
      <c r="M252" s="34"/>
      <c r="N252" s="34"/>
      <c r="O252" s="34"/>
      <c r="P252" s="34"/>
      <c r="Q252" s="34"/>
    </row>
    <row r="253" spans="1:17" s="40" customFormat="1" x14ac:dyDescent="0.2">
      <c r="A253" s="31"/>
      <c r="B253" s="31"/>
      <c r="C253" s="31"/>
      <c r="D253" s="31"/>
      <c r="E253" s="33"/>
      <c r="F253" s="68"/>
      <c r="G253" s="35"/>
      <c r="H253" s="35"/>
      <c r="I253" s="31"/>
      <c r="J253" s="32"/>
      <c r="K253" s="31"/>
      <c r="L253" s="34"/>
      <c r="M253" s="34"/>
      <c r="N253" s="34"/>
      <c r="O253" s="34"/>
      <c r="P253" s="34"/>
      <c r="Q253" s="34"/>
    </row>
    <row r="254" spans="1:17" s="40" customFormat="1" x14ac:dyDescent="0.2">
      <c r="A254" s="31"/>
      <c r="B254" s="31"/>
      <c r="C254" s="31"/>
      <c r="D254" s="31"/>
      <c r="E254" s="33"/>
      <c r="F254" s="68"/>
      <c r="G254" s="35"/>
      <c r="H254" s="35"/>
      <c r="I254" s="31"/>
      <c r="J254" s="32"/>
      <c r="K254" s="31"/>
      <c r="L254" s="34"/>
      <c r="M254" s="34"/>
      <c r="N254" s="34"/>
      <c r="O254" s="34"/>
      <c r="P254" s="34"/>
      <c r="Q254" s="34"/>
    </row>
    <row r="255" spans="1:17" s="40" customFormat="1" x14ac:dyDescent="0.2">
      <c r="A255" s="31"/>
      <c r="B255" s="31"/>
      <c r="C255" s="31"/>
      <c r="D255" s="31"/>
      <c r="E255" s="33"/>
      <c r="F255" s="68"/>
      <c r="G255" s="35"/>
      <c r="H255" s="35"/>
      <c r="I255" s="31"/>
      <c r="J255" s="32"/>
      <c r="K255" s="31"/>
      <c r="L255" s="34"/>
      <c r="M255" s="34"/>
      <c r="N255" s="34"/>
      <c r="O255" s="34"/>
      <c r="P255" s="34"/>
      <c r="Q255" s="34"/>
    </row>
    <row r="256" spans="1:17" s="40" customFormat="1" x14ac:dyDescent="0.2">
      <c r="A256" s="31"/>
      <c r="B256" s="31"/>
      <c r="C256" s="31"/>
      <c r="D256" s="31"/>
      <c r="E256" s="33"/>
      <c r="F256" s="68"/>
      <c r="G256" s="35"/>
      <c r="H256" s="35"/>
      <c r="I256" s="31"/>
      <c r="J256" s="32"/>
      <c r="K256" s="31"/>
      <c r="L256" s="34"/>
      <c r="M256" s="34"/>
      <c r="N256" s="34"/>
      <c r="O256" s="34"/>
      <c r="P256" s="34"/>
      <c r="Q256" s="34"/>
    </row>
    <row r="257" spans="1:17" s="40" customFormat="1" x14ac:dyDescent="0.2">
      <c r="A257" s="31"/>
      <c r="B257" s="31"/>
      <c r="C257" s="31"/>
      <c r="D257" s="31"/>
      <c r="E257" s="33"/>
      <c r="F257" s="68"/>
      <c r="G257" s="35"/>
      <c r="H257" s="35"/>
      <c r="I257" s="31"/>
      <c r="J257" s="32"/>
      <c r="K257" s="31"/>
      <c r="L257" s="34"/>
      <c r="M257" s="34"/>
      <c r="N257" s="34"/>
      <c r="O257" s="34"/>
      <c r="P257" s="34"/>
      <c r="Q257" s="34"/>
    </row>
    <row r="258" spans="1:17" s="40" customFormat="1" x14ac:dyDescent="0.2">
      <c r="A258" s="31"/>
      <c r="B258" s="31"/>
      <c r="C258" s="31"/>
      <c r="D258" s="31"/>
      <c r="E258" s="33"/>
      <c r="F258" s="68"/>
      <c r="G258" s="35"/>
      <c r="H258" s="35"/>
      <c r="I258" s="31"/>
      <c r="J258" s="32"/>
      <c r="K258" s="31"/>
      <c r="L258" s="34"/>
      <c r="M258" s="34"/>
      <c r="N258" s="34"/>
      <c r="O258" s="34"/>
      <c r="P258" s="34"/>
      <c r="Q258" s="34"/>
    </row>
    <row r="259" spans="1:17" s="40" customFormat="1" x14ac:dyDescent="0.2">
      <c r="A259" s="31"/>
      <c r="B259" s="31"/>
      <c r="C259" s="31"/>
      <c r="D259" s="31"/>
      <c r="E259" s="33"/>
      <c r="F259" s="68"/>
      <c r="G259" s="35"/>
      <c r="H259" s="35"/>
      <c r="I259" s="31"/>
      <c r="J259" s="32"/>
      <c r="K259" s="31"/>
      <c r="L259" s="34"/>
      <c r="M259" s="34"/>
      <c r="N259" s="34"/>
      <c r="O259" s="34"/>
      <c r="P259" s="34"/>
      <c r="Q259" s="34"/>
    </row>
    <row r="260" spans="1:17" s="40" customFormat="1" x14ac:dyDescent="0.2">
      <c r="A260" s="31"/>
      <c r="B260" s="31"/>
      <c r="C260" s="31"/>
      <c r="D260" s="31"/>
      <c r="E260" s="33"/>
      <c r="F260" s="68"/>
      <c r="G260" s="35"/>
      <c r="H260" s="35"/>
      <c r="I260" s="31"/>
      <c r="J260" s="32"/>
      <c r="K260" s="31"/>
      <c r="L260" s="34"/>
      <c r="M260" s="34"/>
      <c r="N260" s="34"/>
      <c r="O260" s="34"/>
      <c r="P260" s="34"/>
      <c r="Q260" s="34"/>
    </row>
    <row r="261" spans="1:17" s="40" customFormat="1" x14ac:dyDescent="0.2">
      <c r="A261" s="31"/>
      <c r="B261" s="31"/>
      <c r="C261" s="31"/>
      <c r="D261" s="31"/>
      <c r="E261" s="33"/>
      <c r="F261" s="68"/>
      <c r="G261" s="35"/>
      <c r="H261" s="35"/>
      <c r="I261" s="31"/>
      <c r="J261" s="32"/>
      <c r="K261" s="31"/>
      <c r="L261" s="34"/>
      <c r="M261" s="34"/>
      <c r="N261" s="34"/>
      <c r="O261" s="34"/>
      <c r="P261" s="34"/>
      <c r="Q261" s="34"/>
    </row>
    <row r="262" spans="1:17" s="40" customFormat="1" x14ac:dyDescent="0.2">
      <c r="A262" s="31"/>
      <c r="B262" s="31"/>
      <c r="C262" s="31"/>
      <c r="D262" s="31"/>
      <c r="E262" s="33"/>
      <c r="F262" s="68"/>
      <c r="G262" s="35"/>
      <c r="H262" s="35"/>
      <c r="I262" s="31"/>
      <c r="J262" s="32"/>
      <c r="K262" s="31"/>
      <c r="L262" s="34"/>
      <c r="M262" s="34"/>
      <c r="N262" s="34"/>
      <c r="O262" s="34"/>
      <c r="P262" s="34"/>
      <c r="Q262" s="34"/>
    </row>
    <row r="263" spans="1:17" s="40" customFormat="1" x14ac:dyDescent="0.2">
      <c r="A263" s="31"/>
      <c r="B263" s="31"/>
      <c r="C263" s="31"/>
      <c r="D263" s="31"/>
      <c r="E263" s="33"/>
      <c r="F263" s="68"/>
      <c r="G263" s="35"/>
      <c r="H263" s="35"/>
      <c r="I263" s="31"/>
      <c r="J263" s="32"/>
      <c r="K263" s="31"/>
      <c r="L263" s="34"/>
      <c r="M263" s="34"/>
      <c r="N263" s="34"/>
      <c r="O263" s="34"/>
      <c r="P263" s="34"/>
      <c r="Q263" s="34"/>
    </row>
    <row r="264" spans="1:17" s="40" customFormat="1" x14ac:dyDescent="0.2">
      <c r="A264" s="31"/>
      <c r="B264" s="31"/>
      <c r="C264" s="31"/>
      <c r="D264" s="31"/>
      <c r="E264" s="33"/>
      <c r="F264" s="68"/>
      <c r="G264" s="35"/>
      <c r="H264" s="35"/>
      <c r="I264" s="31"/>
      <c r="J264" s="32"/>
      <c r="K264" s="31"/>
      <c r="L264" s="34"/>
      <c r="M264" s="34"/>
      <c r="N264" s="34"/>
      <c r="O264" s="34"/>
      <c r="P264" s="34"/>
      <c r="Q264" s="34"/>
    </row>
    <row r="265" spans="1:17" s="40" customFormat="1" x14ac:dyDescent="0.2">
      <c r="A265" s="31"/>
      <c r="B265" s="31"/>
      <c r="C265" s="31"/>
      <c r="D265" s="31"/>
      <c r="E265" s="33"/>
      <c r="F265" s="68"/>
      <c r="G265" s="35"/>
      <c r="H265" s="35"/>
      <c r="I265" s="31"/>
      <c r="J265" s="32"/>
      <c r="K265" s="31"/>
      <c r="L265" s="34"/>
      <c r="M265" s="34"/>
      <c r="N265" s="34"/>
      <c r="O265" s="34"/>
      <c r="P265" s="34"/>
      <c r="Q265" s="34"/>
    </row>
    <row r="266" spans="1:17" s="40" customFormat="1" x14ac:dyDescent="0.2">
      <c r="A266" s="31"/>
      <c r="B266" s="31"/>
      <c r="C266" s="31"/>
      <c r="D266" s="31"/>
      <c r="E266" s="33"/>
      <c r="F266" s="68"/>
      <c r="G266" s="35"/>
      <c r="H266" s="35"/>
      <c r="I266" s="31"/>
      <c r="J266" s="32"/>
      <c r="K266" s="31"/>
      <c r="L266" s="34"/>
      <c r="M266" s="34"/>
      <c r="N266" s="34"/>
      <c r="O266" s="34"/>
      <c r="P266" s="34"/>
      <c r="Q266" s="34"/>
    </row>
    <row r="267" spans="1:17" s="40" customFormat="1" x14ac:dyDescent="0.2">
      <c r="A267" s="31"/>
      <c r="B267" s="31"/>
      <c r="C267" s="31"/>
      <c r="D267" s="31"/>
      <c r="E267" s="33"/>
      <c r="F267" s="68"/>
      <c r="G267" s="35"/>
      <c r="H267" s="35"/>
      <c r="I267" s="31"/>
      <c r="J267" s="32"/>
      <c r="K267" s="31"/>
      <c r="L267" s="34"/>
      <c r="M267" s="34"/>
      <c r="N267" s="34"/>
      <c r="O267" s="34"/>
      <c r="P267" s="34"/>
      <c r="Q267" s="34"/>
    </row>
    <row r="268" spans="1:17" s="40" customFormat="1" x14ac:dyDescent="0.2">
      <c r="A268" s="31"/>
      <c r="B268" s="31"/>
      <c r="C268" s="31"/>
      <c r="D268" s="31"/>
      <c r="E268" s="33"/>
      <c r="F268" s="68"/>
      <c r="G268" s="35"/>
      <c r="H268" s="35"/>
      <c r="I268" s="31"/>
      <c r="J268" s="32"/>
      <c r="K268" s="31"/>
      <c r="L268" s="34"/>
      <c r="M268" s="34"/>
      <c r="N268" s="34"/>
      <c r="O268" s="34"/>
      <c r="P268" s="34"/>
      <c r="Q268" s="34"/>
    </row>
    <row r="269" spans="1:17" s="40" customFormat="1" x14ac:dyDescent="0.2">
      <c r="A269" s="31"/>
      <c r="B269" s="31"/>
      <c r="C269" s="31"/>
      <c r="D269" s="31"/>
      <c r="E269" s="33"/>
      <c r="F269" s="68"/>
      <c r="G269" s="35"/>
      <c r="H269" s="35"/>
      <c r="I269" s="31"/>
      <c r="J269" s="32"/>
      <c r="K269" s="31"/>
      <c r="L269" s="34"/>
      <c r="M269" s="34"/>
      <c r="N269" s="34"/>
      <c r="O269" s="34"/>
      <c r="P269" s="34"/>
      <c r="Q269" s="34"/>
    </row>
    <row r="270" spans="1:17" s="40" customFormat="1" x14ac:dyDescent="0.2">
      <c r="A270" s="31"/>
      <c r="B270" s="31"/>
      <c r="C270" s="31"/>
      <c r="D270" s="31"/>
      <c r="E270" s="33"/>
      <c r="F270" s="68"/>
      <c r="G270" s="35"/>
      <c r="H270" s="35"/>
      <c r="I270" s="31"/>
      <c r="J270" s="32"/>
      <c r="K270" s="31"/>
      <c r="L270" s="34"/>
      <c r="M270" s="34"/>
      <c r="N270" s="34"/>
      <c r="O270" s="34"/>
      <c r="P270" s="34"/>
      <c r="Q270" s="34"/>
    </row>
    <row r="271" spans="1:17" s="40" customFormat="1" x14ac:dyDescent="0.2">
      <c r="A271" s="31"/>
      <c r="B271" s="31"/>
      <c r="C271" s="31"/>
      <c r="D271" s="31"/>
      <c r="E271" s="33"/>
      <c r="F271" s="68"/>
      <c r="G271" s="35"/>
      <c r="H271" s="35"/>
      <c r="I271" s="31"/>
      <c r="J271" s="32"/>
      <c r="K271" s="31"/>
      <c r="L271" s="34"/>
      <c r="M271" s="34"/>
      <c r="N271" s="34"/>
      <c r="O271" s="34"/>
      <c r="P271" s="34"/>
      <c r="Q271" s="34"/>
    </row>
    <row r="272" spans="1:17" s="40" customFormat="1" x14ac:dyDescent="0.2">
      <c r="A272" s="31"/>
      <c r="B272" s="31"/>
      <c r="C272" s="31"/>
      <c r="D272" s="31"/>
      <c r="E272" s="33"/>
      <c r="F272" s="68"/>
      <c r="G272" s="35"/>
      <c r="H272" s="35"/>
      <c r="I272" s="31"/>
      <c r="J272" s="32"/>
      <c r="K272" s="31"/>
      <c r="L272" s="34"/>
      <c r="M272" s="34"/>
      <c r="N272" s="34"/>
      <c r="O272" s="34"/>
      <c r="P272" s="34"/>
      <c r="Q272" s="34"/>
    </row>
    <row r="273" spans="1:17" s="40" customFormat="1" x14ac:dyDescent="0.2">
      <c r="A273" s="31"/>
      <c r="B273" s="31"/>
      <c r="C273" s="31"/>
      <c r="D273" s="31"/>
      <c r="E273" s="33"/>
      <c r="F273" s="68"/>
      <c r="G273" s="35"/>
      <c r="H273" s="35"/>
      <c r="I273" s="31"/>
      <c r="J273" s="32"/>
      <c r="K273" s="31"/>
      <c r="L273" s="34"/>
      <c r="M273" s="34"/>
      <c r="N273" s="34"/>
      <c r="O273" s="34"/>
      <c r="P273" s="34"/>
      <c r="Q273" s="34"/>
    </row>
    <row r="274" spans="1:17" s="40" customFormat="1" x14ac:dyDescent="0.2">
      <c r="A274" s="31"/>
      <c r="B274" s="31"/>
      <c r="C274" s="31"/>
      <c r="D274" s="31"/>
      <c r="E274" s="33"/>
      <c r="F274" s="68"/>
      <c r="G274" s="35"/>
      <c r="H274" s="35"/>
      <c r="I274" s="31"/>
      <c r="J274" s="32"/>
      <c r="K274" s="31"/>
      <c r="L274" s="34"/>
      <c r="M274" s="34"/>
      <c r="N274" s="34"/>
      <c r="O274" s="34"/>
      <c r="P274" s="34"/>
      <c r="Q274" s="34"/>
    </row>
    <row r="275" spans="1:17" s="40" customFormat="1" x14ac:dyDescent="0.2">
      <c r="A275" s="31"/>
      <c r="B275" s="31"/>
      <c r="C275" s="31"/>
      <c r="D275" s="31"/>
      <c r="E275" s="33"/>
      <c r="F275" s="68"/>
      <c r="G275" s="35"/>
      <c r="H275" s="35"/>
      <c r="I275" s="31"/>
      <c r="J275" s="32"/>
      <c r="K275" s="31"/>
      <c r="L275" s="34"/>
      <c r="M275" s="34"/>
      <c r="N275" s="34"/>
      <c r="O275" s="34"/>
      <c r="P275" s="34"/>
      <c r="Q275" s="34"/>
    </row>
    <row r="276" spans="1:17" s="40" customFormat="1" x14ac:dyDescent="0.2">
      <c r="A276" s="31"/>
      <c r="B276" s="31"/>
      <c r="C276" s="31"/>
      <c r="D276" s="31"/>
      <c r="E276" s="33"/>
      <c r="F276" s="68"/>
      <c r="G276" s="35"/>
      <c r="H276" s="35"/>
      <c r="I276" s="31"/>
      <c r="J276" s="32"/>
      <c r="K276" s="31"/>
      <c r="L276" s="34"/>
      <c r="M276" s="34"/>
      <c r="N276" s="34"/>
      <c r="O276" s="34"/>
      <c r="P276" s="34"/>
      <c r="Q276" s="34"/>
    </row>
    <row r="277" spans="1:17" s="40" customFormat="1" x14ac:dyDescent="0.2">
      <c r="A277" s="31"/>
      <c r="B277" s="31"/>
      <c r="C277" s="31"/>
      <c r="D277" s="31"/>
      <c r="E277" s="33"/>
      <c r="F277" s="68"/>
      <c r="G277" s="35"/>
      <c r="H277" s="35"/>
      <c r="I277" s="31"/>
      <c r="J277" s="32"/>
      <c r="K277" s="31"/>
      <c r="L277" s="34"/>
      <c r="M277" s="34"/>
      <c r="N277" s="34"/>
      <c r="O277" s="34"/>
      <c r="P277" s="34"/>
      <c r="Q277" s="34"/>
    </row>
    <row r="278" spans="1:17" s="40" customFormat="1" x14ac:dyDescent="0.2">
      <c r="A278" s="31"/>
      <c r="B278" s="31"/>
      <c r="C278" s="31"/>
      <c r="D278" s="31"/>
      <c r="E278" s="33"/>
      <c r="F278" s="68"/>
      <c r="G278" s="35"/>
      <c r="H278" s="35"/>
      <c r="I278" s="31"/>
      <c r="J278" s="32"/>
      <c r="K278" s="31"/>
      <c r="L278" s="34"/>
      <c r="M278" s="34"/>
      <c r="N278" s="34"/>
      <c r="O278" s="34"/>
      <c r="P278" s="34"/>
      <c r="Q278" s="34"/>
    </row>
    <row r="279" spans="1:17" s="40" customFormat="1" x14ac:dyDescent="0.2">
      <c r="A279" s="31"/>
      <c r="B279" s="31"/>
      <c r="C279" s="31"/>
      <c r="D279" s="31"/>
      <c r="E279" s="33"/>
      <c r="F279" s="68"/>
      <c r="G279" s="35"/>
      <c r="H279" s="35"/>
      <c r="I279" s="31"/>
      <c r="J279" s="32"/>
      <c r="K279" s="31"/>
      <c r="L279" s="34"/>
      <c r="M279" s="34"/>
      <c r="N279" s="34"/>
      <c r="O279" s="34"/>
      <c r="P279" s="34"/>
      <c r="Q279" s="34"/>
    </row>
    <row r="280" spans="1:17" s="40" customFormat="1" x14ac:dyDescent="0.2">
      <c r="A280" s="31"/>
      <c r="B280" s="31"/>
      <c r="C280" s="31"/>
      <c r="D280" s="31"/>
      <c r="E280" s="33"/>
      <c r="F280" s="68"/>
      <c r="G280" s="35"/>
      <c r="H280" s="35"/>
      <c r="I280" s="31"/>
      <c r="J280" s="32"/>
      <c r="K280" s="31"/>
      <c r="L280" s="34"/>
      <c r="M280" s="34"/>
      <c r="N280" s="34"/>
      <c r="O280" s="34"/>
      <c r="P280" s="34"/>
      <c r="Q280" s="34"/>
    </row>
    <row r="281" spans="1:17" s="40" customFormat="1" x14ac:dyDescent="0.2">
      <c r="A281" s="31"/>
      <c r="B281" s="31"/>
      <c r="C281" s="31"/>
      <c r="D281" s="31"/>
      <c r="E281" s="33"/>
      <c r="F281" s="68"/>
      <c r="G281" s="35"/>
      <c r="H281" s="35"/>
      <c r="I281" s="31"/>
      <c r="J281" s="32"/>
      <c r="K281" s="31"/>
      <c r="L281" s="34"/>
      <c r="M281" s="34"/>
      <c r="N281" s="34"/>
      <c r="O281" s="34"/>
      <c r="P281" s="34"/>
      <c r="Q281" s="34"/>
    </row>
    <row r="282" spans="1:17" s="40" customFormat="1" x14ac:dyDescent="0.2">
      <c r="A282" s="31"/>
      <c r="B282" s="31"/>
      <c r="C282" s="31"/>
      <c r="D282" s="31"/>
      <c r="E282" s="33"/>
      <c r="F282" s="68"/>
      <c r="G282" s="35"/>
      <c r="H282" s="35"/>
      <c r="I282" s="31"/>
      <c r="J282" s="32"/>
      <c r="K282" s="31"/>
      <c r="L282" s="34"/>
      <c r="M282" s="34"/>
      <c r="N282" s="34"/>
      <c r="O282" s="34"/>
      <c r="P282" s="34"/>
      <c r="Q282" s="34"/>
    </row>
    <row r="283" spans="1:17" s="40" customFormat="1" x14ac:dyDescent="0.2">
      <c r="A283" s="31"/>
      <c r="B283" s="31"/>
      <c r="C283" s="31"/>
      <c r="D283" s="31"/>
      <c r="E283" s="33"/>
      <c r="F283" s="68"/>
      <c r="G283" s="35"/>
      <c r="H283" s="35"/>
      <c r="I283" s="31"/>
      <c r="J283" s="32"/>
      <c r="K283" s="31"/>
      <c r="L283" s="34"/>
      <c r="M283" s="34"/>
      <c r="N283" s="34"/>
      <c r="O283" s="34"/>
      <c r="P283" s="34"/>
      <c r="Q283" s="34"/>
    </row>
    <row r="284" spans="1:17" s="40" customFormat="1" x14ac:dyDescent="0.2">
      <c r="A284" s="31"/>
      <c r="B284" s="31"/>
      <c r="C284" s="31"/>
      <c r="D284" s="31"/>
      <c r="E284" s="33"/>
      <c r="F284" s="68"/>
      <c r="G284" s="35"/>
      <c r="H284" s="35"/>
      <c r="I284" s="31"/>
      <c r="J284" s="32"/>
      <c r="K284" s="31"/>
      <c r="L284" s="34"/>
      <c r="M284" s="34"/>
      <c r="N284" s="34"/>
      <c r="O284" s="34"/>
      <c r="P284" s="34"/>
      <c r="Q284" s="34"/>
    </row>
    <row r="285" spans="1:17" s="40" customFormat="1" x14ac:dyDescent="0.2">
      <c r="A285" s="31"/>
      <c r="B285" s="31"/>
      <c r="C285" s="31"/>
      <c r="D285" s="31"/>
      <c r="E285" s="33"/>
      <c r="F285" s="68"/>
      <c r="G285" s="35"/>
      <c r="H285" s="35"/>
      <c r="I285" s="31"/>
      <c r="J285" s="32"/>
      <c r="K285" s="31"/>
      <c r="L285" s="34"/>
      <c r="M285" s="34"/>
      <c r="N285" s="34"/>
      <c r="O285" s="34"/>
      <c r="P285" s="34"/>
      <c r="Q285" s="34"/>
    </row>
    <row r="286" spans="1:17" s="40" customFormat="1" x14ac:dyDescent="0.2">
      <c r="A286" s="31"/>
      <c r="B286" s="31"/>
      <c r="C286" s="31"/>
      <c r="D286" s="31"/>
      <c r="E286" s="33"/>
      <c r="F286" s="68"/>
      <c r="G286" s="35"/>
      <c r="H286" s="35"/>
      <c r="I286" s="31"/>
      <c r="J286" s="32"/>
      <c r="K286" s="31"/>
      <c r="L286" s="34"/>
      <c r="M286" s="34"/>
      <c r="N286" s="34"/>
      <c r="O286" s="34"/>
      <c r="P286" s="34"/>
      <c r="Q286" s="34"/>
    </row>
    <row r="287" spans="1:17" s="40" customFormat="1" x14ac:dyDescent="0.2">
      <c r="A287" s="31"/>
      <c r="B287" s="31"/>
      <c r="C287" s="31"/>
      <c r="D287" s="31"/>
      <c r="E287" s="33"/>
      <c r="F287" s="68"/>
      <c r="G287" s="35"/>
      <c r="H287" s="35"/>
      <c r="I287" s="31"/>
      <c r="J287" s="32"/>
      <c r="K287" s="31"/>
      <c r="L287" s="34"/>
      <c r="M287" s="34"/>
      <c r="N287" s="34"/>
      <c r="O287" s="34"/>
      <c r="P287" s="34"/>
      <c r="Q287" s="34"/>
    </row>
    <row r="288" spans="1:17" s="40" customFormat="1" x14ac:dyDescent="0.2">
      <c r="A288" s="31"/>
      <c r="B288" s="31"/>
      <c r="C288" s="31"/>
      <c r="D288" s="31"/>
      <c r="E288" s="33"/>
      <c r="F288" s="68"/>
      <c r="G288" s="35"/>
      <c r="H288" s="35"/>
      <c r="I288" s="31"/>
      <c r="J288" s="32"/>
      <c r="K288" s="31"/>
      <c r="L288" s="34"/>
      <c r="M288" s="34"/>
      <c r="N288" s="34"/>
      <c r="O288" s="34"/>
      <c r="P288" s="34"/>
      <c r="Q288" s="34"/>
    </row>
    <row r="289" spans="1:17" s="40" customFormat="1" x14ac:dyDescent="0.2">
      <c r="A289" s="31"/>
      <c r="B289" s="31"/>
      <c r="C289" s="31"/>
      <c r="D289" s="31"/>
      <c r="E289" s="33"/>
      <c r="F289" s="68"/>
      <c r="G289" s="35"/>
      <c r="H289" s="35"/>
      <c r="I289" s="31"/>
      <c r="J289" s="32"/>
      <c r="K289" s="31"/>
      <c r="L289" s="34"/>
      <c r="M289" s="34"/>
      <c r="N289" s="34"/>
      <c r="O289" s="34"/>
      <c r="P289" s="34"/>
      <c r="Q289" s="34"/>
    </row>
    <row r="290" spans="1:17" s="40" customFormat="1" x14ac:dyDescent="0.2">
      <c r="A290" s="31"/>
      <c r="B290" s="31"/>
      <c r="C290" s="31"/>
      <c r="D290" s="31"/>
      <c r="E290" s="33"/>
      <c r="F290" s="68"/>
      <c r="G290" s="35"/>
      <c r="H290" s="35"/>
      <c r="I290" s="31"/>
      <c r="J290" s="32"/>
      <c r="K290" s="31"/>
      <c r="L290" s="34"/>
      <c r="M290" s="34"/>
      <c r="N290" s="34"/>
      <c r="O290" s="34"/>
      <c r="P290" s="34"/>
      <c r="Q290" s="34"/>
    </row>
    <row r="291" spans="1:17" s="40" customFormat="1" x14ac:dyDescent="0.2">
      <c r="A291" s="31"/>
      <c r="B291" s="31"/>
      <c r="C291" s="31"/>
      <c r="D291" s="31"/>
      <c r="E291" s="33"/>
      <c r="F291" s="68"/>
      <c r="G291" s="35"/>
      <c r="H291" s="35"/>
      <c r="I291" s="31"/>
      <c r="J291" s="32"/>
      <c r="K291" s="31"/>
      <c r="L291" s="34"/>
      <c r="M291" s="34"/>
      <c r="N291" s="34"/>
      <c r="O291" s="34"/>
      <c r="P291" s="34"/>
      <c r="Q291" s="34"/>
    </row>
    <row r="292" spans="1:17" s="40" customFormat="1" x14ac:dyDescent="0.2">
      <c r="A292" s="31"/>
      <c r="B292" s="31"/>
      <c r="C292" s="31"/>
      <c r="D292" s="31"/>
      <c r="E292" s="33"/>
      <c r="F292" s="68"/>
      <c r="G292" s="35"/>
      <c r="H292" s="35"/>
      <c r="I292" s="31"/>
      <c r="J292" s="32"/>
      <c r="K292" s="31"/>
      <c r="L292" s="34"/>
      <c r="M292" s="34"/>
      <c r="N292" s="34"/>
      <c r="O292" s="34"/>
      <c r="P292" s="34"/>
      <c r="Q292" s="34"/>
    </row>
    <row r="293" spans="1:17" s="40" customFormat="1" x14ac:dyDescent="0.2">
      <c r="A293" s="31"/>
      <c r="B293" s="31"/>
      <c r="C293" s="31"/>
      <c r="D293" s="31"/>
      <c r="E293" s="33"/>
      <c r="F293" s="68"/>
      <c r="G293" s="35"/>
      <c r="H293" s="35"/>
      <c r="I293" s="31"/>
      <c r="J293" s="32"/>
      <c r="K293" s="31"/>
      <c r="L293" s="34"/>
      <c r="M293" s="34"/>
      <c r="N293" s="34"/>
      <c r="O293" s="34"/>
      <c r="P293" s="34"/>
      <c r="Q293" s="34"/>
    </row>
    <row r="294" spans="1:17" s="40" customFormat="1" x14ac:dyDescent="0.2">
      <c r="A294" s="31"/>
      <c r="B294" s="31"/>
      <c r="C294" s="31"/>
      <c r="D294" s="31"/>
      <c r="E294" s="33"/>
      <c r="F294" s="68"/>
      <c r="G294" s="35"/>
      <c r="H294" s="35"/>
      <c r="I294" s="31"/>
      <c r="J294" s="32"/>
      <c r="K294" s="31"/>
      <c r="L294" s="34"/>
      <c r="M294" s="34"/>
      <c r="N294" s="34"/>
      <c r="O294" s="34"/>
      <c r="P294" s="34"/>
      <c r="Q294" s="34"/>
    </row>
    <row r="295" spans="1:17" s="40" customFormat="1" x14ac:dyDescent="0.2">
      <c r="A295" s="31"/>
      <c r="B295" s="31"/>
      <c r="C295" s="31"/>
      <c r="D295" s="31"/>
      <c r="E295" s="33"/>
      <c r="F295" s="68"/>
      <c r="G295" s="35"/>
      <c r="H295" s="35"/>
      <c r="I295" s="31"/>
      <c r="J295" s="32"/>
      <c r="K295" s="31"/>
      <c r="L295" s="34"/>
      <c r="M295" s="34"/>
      <c r="N295" s="34"/>
      <c r="O295" s="34"/>
      <c r="P295" s="34"/>
      <c r="Q295" s="34"/>
    </row>
    <row r="296" spans="1:17" s="40" customFormat="1" x14ac:dyDescent="0.2">
      <c r="A296" s="31"/>
      <c r="B296" s="31"/>
      <c r="C296" s="31"/>
      <c r="D296" s="31"/>
      <c r="E296" s="33"/>
      <c r="F296" s="68"/>
      <c r="G296" s="35"/>
      <c r="H296" s="35"/>
      <c r="I296" s="31"/>
      <c r="J296" s="32"/>
      <c r="K296" s="31"/>
      <c r="L296" s="34"/>
      <c r="M296" s="34"/>
      <c r="N296" s="34"/>
      <c r="O296" s="34"/>
      <c r="P296" s="34"/>
      <c r="Q296" s="34"/>
    </row>
    <row r="297" spans="1:17" s="40" customFormat="1" x14ac:dyDescent="0.2">
      <c r="A297" s="31"/>
      <c r="B297" s="31"/>
      <c r="C297" s="31"/>
      <c r="D297" s="31"/>
      <c r="E297" s="33"/>
      <c r="F297" s="68"/>
      <c r="G297" s="35"/>
      <c r="H297" s="35"/>
      <c r="I297" s="31"/>
      <c r="J297" s="32"/>
      <c r="K297" s="31"/>
      <c r="L297" s="34"/>
      <c r="M297" s="34"/>
      <c r="N297" s="34"/>
      <c r="O297" s="34"/>
      <c r="P297" s="34"/>
      <c r="Q297" s="34"/>
    </row>
    <row r="298" spans="1:17" s="40" customFormat="1" x14ac:dyDescent="0.2">
      <c r="A298" s="31"/>
      <c r="B298" s="31"/>
      <c r="C298" s="31"/>
      <c r="D298" s="31"/>
      <c r="E298" s="33"/>
      <c r="F298" s="68"/>
      <c r="G298" s="35"/>
      <c r="H298" s="35"/>
      <c r="I298" s="31"/>
      <c r="J298" s="32"/>
      <c r="K298" s="31"/>
      <c r="L298" s="34"/>
      <c r="M298" s="34"/>
      <c r="N298" s="34"/>
      <c r="O298" s="34"/>
      <c r="P298" s="34"/>
      <c r="Q298" s="34"/>
    </row>
    <row r="299" spans="1:17" s="40" customFormat="1" x14ac:dyDescent="0.2">
      <c r="A299" s="31"/>
      <c r="B299" s="31"/>
      <c r="C299" s="31"/>
      <c r="D299" s="31"/>
      <c r="E299" s="33"/>
      <c r="F299" s="68"/>
      <c r="G299" s="35"/>
      <c r="H299" s="35"/>
      <c r="I299" s="31"/>
      <c r="J299" s="32"/>
      <c r="K299" s="31"/>
      <c r="L299" s="34"/>
      <c r="M299" s="34"/>
      <c r="N299" s="34"/>
      <c r="O299" s="34"/>
      <c r="P299" s="34"/>
      <c r="Q299" s="34"/>
    </row>
    <row r="300" spans="1:17" s="40" customFormat="1" x14ac:dyDescent="0.2">
      <c r="A300" s="31"/>
      <c r="B300" s="31"/>
      <c r="C300" s="31"/>
      <c r="D300" s="31"/>
      <c r="E300" s="33"/>
      <c r="F300" s="68"/>
      <c r="G300" s="35"/>
      <c r="H300" s="35"/>
      <c r="I300" s="31"/>
      <c r="J300" s="32"/>
      <c r="K300" s="31"/>
      <c r="L300" s="34"/>
      <c r="M300" s="34"/>
      <c r="N300" s="34"/>
      <c r="O300" s="34"/>
      <c r="P300" s="34"/>
      <c r="Q300" s="34"/>
    </row>
    <row r="301" spans="1:17" s="40" customFormat="1" x14ac:dyDescent="0.2">
      <c r="A301" s="31"/>
      <c r="B301" s="31"/>
      <c r="C301" s="31"/>
      <c r="D301" s="31"/>
      <c r="E301" s="33"/>
      <c r="F301" s="68"/>
      <c r="G301" s="35"/>
      <c r="H301" s="35"/>
      <c r="I301" s="31"/>
      <c r="J301" s="32"/>
      <c r="K301" s="31"/>
      <c r="L301" s="34"/>
      <c r="M301" s="34"/>
      <c r="N301" s="34"/>
      <c r="O301" s="34"/>
      <c r="P301" s="34"/>
      <c r="Q301" s="34"/>
    </row>
    <row r="302" spans="1:17" s="40" customFormat="1" x14ac:dyDescent="0.2">
      <c r="A302" s="31"/>
      <c r="B302" s="31"/>
      <c r="C302" s="31"/>
      <c r="D302" s="31"/>
      <c r="E302" s="33"/>
      <c r="F302" s="68"/>
      <c r="G302" s="35"/>
      <c r="H302" s="35"/>
      <c r="I302" s="31"/>
      <c r="J302" s="32"/>
      <c r="K302" s="31"/>
      <c r="L302" s="34"/>
      <c r="M302" s="34"/>
      <c r="N302" s="34"/>
      <c r="O302" s="34"/>
      <c r="P302" s="34"/>
      <c r="Q302" s="34"/>
    </row>
    <row r="303" spans="1:17" s="40" customFormat="1" x14ac:dyDescent="0.2">
      <c r="A303" s="31"/>
      <c r="B303" s="31"/>
      <c r="C303" s="31"/>
      <c r="D303" s="31"/>
      <c r="E303" s="33"/>
      <c r="F303" s="68"/>
      <c r="G303" s="35"/>
      <c r="H303" s="35"/>
      <c r="I303" s="31"/>
      <c r="J303" s="32"/>
      <c r="K303" s="31"/>
      <c r="L303" s="34"/>
      <c r="M303" s="34"/>
      <c r="N303" s="34"/>
      <c r="O303" s="34"/>
      <c r="P303" s="34"/>
      <c r="Q303" s="34"/>
    </row>
    <row r="304" spans="1:17" s="40" customFormat="1" x14ac:dyDescent="0.2">
      <c r="A304" s="31"/>
      <c r="B304" s="31"/>
      <c r="C304" s="31"/>
      <c r="D304" s="31"/>
      <c r="E304" s="33"/>
      <c r="F304" s="68"/>
      <c r="G304" s="35"/>
      <c r="H304" s="35"/>
      <c r="I304" s="31"/>
      <c r="J304" s="32"/>
      <c r="K304" s="31"/>
      <c r="L304" s="34"/>
      <c r="M304" s="34"/>
      <c r="N304" s="34"/>
      <c r="O304" s="34"/>
      <c r="P304" s="34"/>
      <c r="Q304" s="34"/>
    </row>
    <row r="305" spans="1:17" s="40" customFormat="1" x14ac:dyDescent="0.2">
      <c r="A305" s="31"/>
      <c r="B305" s="31"/>
      <c r="C305" s="31"/>
      <c r="D305" s="31"/>
      <c r="E305" s="33"/>
      <c r="F305" s="68"/>
      <c r="G305" s="35"/>
      <c r="H305" s="35"/>
      <c r="I305" s="31"/>
      <c r="J305" s="32"/>
      <c r="K305" s="31"/>
      <c r="L305" s="34"/>
      <c r="M305" s="34"/>
      <c r="N305" s="34"/>
      <c r="O305" s="34"/>
      <c r="P305" s="34"/>
      <c r="Q305" s="34"/>
    </row>
    <row r="306" spans="1:17" s="40" customFormat="1" x14ac:dyDescent="0.2">
      <c r="A306" s="31"/>
      <c r="B306" s="31"/>
      <c r="C306" s="31"/>
      <c r="D306" s="31"/>
      <c r="E306" s="33"/>
      <c r="F306" s="68"/>
      <c r="G306" s="35"/>
      <c r="H306" s="35"/>
      <c r="I306" s="31"/>
      <c r="J306" s="32"/>
      <c r="K306" s="31"/>
      <c r="L306" s="34"/>
      <c r="M306" s="34"/>
      <c r="N306" s="34"/>
      <c r="O306" s="34"/>
      <c r="P306" s="34"/>
      <c r="Q306" s="34"/>
    </row>
    <row r="307" spans="1:17" s="40" customFormat="1" x14ac:dyDescent="0.2">
      <c r="A307" s="31"/>
      <c r="B307" s="31"/>
      <c r="C307" s="31"/>
      <c r="D307" s="31"/>
      <c r="E307" s="33"/>
      <c r="F307" s="68"/>
      <c r="G307" s="35"/>
      <c r="H307" s="35"/>
      <c r="I307" s="31"/>
      <c r="J307" s="32"/>
      <c r="K307" s="31"/>
      <c r="L307" s="34"/>
      <c r="M307" s="34"/>
      <c r="N307" s="34"/>
      <c r="O307" s="34"/>
      <c r="P307" s="34"/>
      <c r="Q307" s="34"/>
    </row>
    <row r="308" spans="1:17" s="40" customFormat="1" x14ac:dyDescent="0.2">
      <c r="A308" s="31"/>
      <c r="B308" s="31"/>
      <c r="C308" s="31"/>
      <c r="D308" s="31"/>
      <c r="E308" s="33"/>
      <c r="F308" s="68"/>
      <c r="G308" s="35"/>
      <c r="H308" s="35"/>
      <c r="I308" s="31"/>
      <c r="J308" s="32"/>
      <c r="K308" s="31"/>
      <c r="L308" s="34"/>
      <c r="M308" s="34"/>
      <c r="N308" s="34"/>
      <c r="O308" s="34"/>
      <c r="P308" s="34"/>
      <c r="Q308" s="34"/>
    </row>
    <row r="309" spans="1:17" s="40" customFormat="1" x14ac:dyDescent="0.2">
      <c r="A309" s="31"/>
      <c r="B309" s="31"/>
      <c r="C309" s="31"/>
      <c r="D309" s="31"/>
      <c r="E309" s="33"/>
      <c r="F309" s="68"/>
      <c r="G309" s="35"/>
      <c r="H309" s="35"/>
      <c r="I309" s="31"/>
      <c r="J309" s="32"/>
      <c r="K309" s="31"/>
      <c r="L309" s="34"/>
      <c r="M309" s="34"/>
      <c r="N309" s="34"/>
      <c r="O309" s="34"/>
      <c r="P309" s="34"/>
      <c r="Q309" s="34"/>
    </row>
    <row r="310" spans="1:17" s="40" customFormat="1" x14ac:dyDescent="0.2">
      <c r="A310" s="31"/>
      <c r="B310" s="31"/>
      <c r="C310" s="31"/>
      <c r="D310" s="31"/>
      <c r="E310" s="33"/>
      <c r="F310" s="68"/>
      <c r="G310" s="35"/>
      <c r="H310" s="35"/>
      <c r="I310" s="31"/>
      <c r="J310" s="32"/>
      <c r="K310" s="31"/>
      <c r="L310" s="34"/>
      <c r="M310" s="34"/>
      <c r="N310" s="34"/>
      <c r="O310" s="34"/>
      <c r="P310" s="34"/>
      <c r="Q310" s="34"/>
    </row>
    <row r="311" spans="1:17" s="40" customFormat="1" x14ac:dyDescent="0.2">
      <c r="A311" s="31"/>
      <c r="B311" s="31"/>
      <c r="C311" s="31"/>
      <c r="D311" s="31"/>
      <c r="E311" s="33"/>
      <c r="F311" s="68"/>
      <c r="G311" s="35"/>
      <c r="H311" s="35"/>
      <c r="I311" s="31"/>
      <c r="J311" s="32"/>
      <c r="K311" s="31"/>
      <c r="L311" s="34"/>
      <c r="M311" s="34"/>
      <c r="N311" s="34"/>
      <c r="O311" s="34"/>
      <c r="P311" s="34"/>
      <c r="Q311" s="34"/>
    </row>
    <row r="312" spans="1:17" s="40" customFormat="1" x14ac:dyDescent="0.2">
      <c r="A312" s="31"/>
      <c r="B312" s="31"/>
      <c r="C312" s="31"/>
      <c r="D312" s="31"/>
      <c r="E312" s="33"/>
      <c r="F312" s="68"/>
      <c r="G312" s="35"/>
      <c r="H312" s="35"/>
      <c r="I312" s="31"/>
      <c r="J312" s="32"/>
      <c r="K312" s="31"/>
      <c r="L312" s="34"/>
      <c r="M312" s="34"/>
      <c r="N312" s="34"/>
      <c r="O312" s="34"/>
      <c r="P312" s="34"/>
      <c r="Q312" s="34"/>
    </row>
    <row r="313" spans="1:17" s="40" customFormat="1" x14ac:dyDescent="0.2">
      <c r="A313" s="31"/>
      <c r="B313" s="31"/>
      <c r="C313" s="31"/>
      <c r="D313" s="31"/>
      <c r="E313" s="33"/>
      <c r="F313" s="68"/>
      <c r="G313" s="35"/>
      <c r="H313" s="35"/>
      <c r="I313" s="31"/>
      <c r="J313" s="32"/>
      <c r="K313" s="31"/>
      <c r="L313" s="34"/>
      <c r="M313" s="34"/>
      <c r="N313" s="34"/>
      <c r="O313" s="34"/>
      <c r="P313" s="34"/>
      <c r="Q313" s="34"/>
    </row>
    <row r="314" spans="1:17" s="40" customFormat="1" x14ac:dyDescent="0.2">
      <c r="A314" s="31"/>
      <c r="B314" s="31"/>
      <c r="C314" s="31"/>
      <c r="D314" s="31"/>
      <c r="E314" s="33"/>
      <c r="F314" s="68"/>
      <c r="G314" s="35"/>
      <c r="H314" s="35"/>
      <c r="I314" s="31"/>
      <c r="J314" s="32"/>
      <c r="K314" s="31"/>
      <c r="L314" s="34"/>
      <c r="M314" s="34"/>
      <c r="N314" s="34"/>
      <c r="O314" s="34"/>
      <c r="P314" s="34"/>
      <c r="Q314" s="34"/>
    </row>
    <row r="315" spans="1:17" s="40" customFormat="1" x14ac:dyDescent="0.2">
      <c r="A315" s="31"/>
      <c r="B315" s="31"/>
      <c r="C315" s="31"/>
      <c r="D315" s="31"/>
      <c r="E315" s="33"/>
      <c r="F315" s="68"/>
      <c r="G315" s="35"/>
      <c r="H315" s="35"/>
      <c r="I315" s="31"/>
      <c r="J315" s="32"/>
      <c r="K315" s="31"/>
      <c r="L315" s="34"/>
      <c r="M315" s="34"/>
      <c r="N315" s="34"/>
      <c r="O315" s="34"/>
      <c r="P315" s="34"/>
      <c r="Q315" s="34"/>
    </row>
    <row r="316" spans="1:17" s="40" customFormat="1" x14ac:dyDescent="0.2">
      <c r="A316" s="31"/>
      <c r="B316" s="31"/>
      <c r="C316" s="31"/>
      <c r="D316" s="31"/>
      <c r="E316" s="33"/>
      <c r="F316" s="68"/>
      <c r="G316" s="35"/>
      <c r="H316" s="35"/>
      <c r="I316" s="31"/>
      <c r="J316" s="32"/>
      <c r="K316" s="31"/>
      <c r="L316" s="34"/>
      <c r="M316" s="34"/>
      <c r="N316" s="34"/>
      <c r="O316" s="34"/>
      <c r="P316" s="34"/>
      <c r="Q316" s="34"/>
    </row>
    <row r="317" spans="1:17" s="40" customFormat="1" x14ac:dyDescent="0.2">
      <c r="A317" s="31"/>
      <c r="B317" s="31"/>
      <c r="C317" s="31"/>
      <c r="D317" s="31"/>
      <c r="E317" s="33"/>
      <c r="F317" s="68"/>
      <c r="G317" s="35"/>
      <c r="H317" s="35"/>
      <c r="I317" s="31"/>
      <c r="J317" s="32"/>
      <c r="K317" s="31"/>
      <c r="L317" s="34"/>
      <c r="M317" s="34"/>
      <c r="N317" s="34"/>
      <c r="O317" s="34"/>
      <c r="P317" s="34"/>
      <c r="Q317" s="34"/>
    </row>
    <row r="318" spans="1:17" s="40" customFormat="1" x14ac:dyDescent="0.2">
      <c r="A318" s="31"/>
      <c r="B318" s="31"/>
      <c r="C318" s="31"/>
      <c r="D318" s="31"/>
      <c r="E318" s="33"/>
      <c r="F318" s="68"/>
      <c r="G318" s="35"/>
      <c r="H318" s="35"/>
      <c r="I318" s="31"/>
      <c r="J318" s="32"/>
      <c r="K318" s="31"/>
      <c r="L318" s="34"/>
      <c r="M318" s="34"/>
      <c r="N318" s="34"/>
      <c r="O318" s="34"/>
      <c r="P318" s="34"/>
      <c r="Q318" s="34"/>
    </row>
    <row r="319" spans="1:17" s="40" customFormat="1" x14ac:dyDescent="0.2">
      <c r="A319" s="31"/>
      <c r="B319" s="31"/>
      <c r="C319" s="31"/>
      <c r="D319" s="31"/>
      <c r="E319" s="33"/>
      <c r="F319" s="68"/>
      <c r="G319" s="35"/>
      <c r="H319" s="35"/>
      <c r="I319" s="31"/>
      <c r="J319" s="32"/>
      <c r="K319" s="31"/>
      <c r="L319" s="34"/>
      <c r="M319" s="34"/>
      <c r="N319" s="34"/>
      <c r="O319" s="34"/>
      <c r="P319" s="34"/>
      <c r="Q319" s="34"/>
    </row>
    <row r="320" spans="1:17" s="40" customFormat="1" x14ac:dyDescent="0.2">
      <c r="A320" s="31"/>
      <c r="B320" s="31"/>
      <c r="C320" s="31"/>
      <c r="D320" s="31"/>
      <c r="E320" s="33"/>
      <c r="F320" s="68"/>
      <c r="G320" s="35"/>
      <c r="H320" s="35"/>
      <c r="I320" s="31"/>
      <c r="J320" s="32"/>
      <c r="K320" s="31"/>
      <c r="L320" s="34"/>
      <c r="M320" s="34"/>
      <c r="N320" s="34"/>
      <c r="O320" s="34"/>
      <c r="P320" s="34"/>
      <c r="Q320" s="34"/>
    </row>
    <row r="321" spans="1:17" s="40" customFormat="1" x14ac:dyDescent="0.2">
      <c r="A321" s="31"/>
      <c r="B321" s="31"/>
      <c r="C321" s="31"/>
      <c r="D321" s="31"/>
      <c r="E321" s="33"/>
      <c r="F321" s="68"/>
      <c r="G321" s="35"/>
      <c r="H321" s="35"/>
      <c r="I321" s="31"/>
      <c r="J321" s="32"/>
      <c r="K321" s="31"/>
      <c r="L321" s="34"/>
      <c r="M321" s="34"/>
      <c r="N321" s="34"/>
      <c r="O321" s="34"/>
      <c r="P321" s="34"/>
      <c r="Q321" s="34"/>
    </row>
    <row r="322" spans="1:17" s="40" customFormat="1" x14ac:dyDescent="0.2">
      <c r="A322" s="31"/>
      <c r="B322" s="31"/>
      <c r="C322" s="31"/>
      <c r="D322" s="31"/>
      <c r="E322" s="33"/>
      <c r="F322" s="68"/>
      <c r="G322" s="35"/>
      <c r="H322" s="35"/>
      <c r="I322" s="31"/>
      <c r="J322" s="32"/>
      <c r="K322" s="31"/>
      <c r="L322" s="34"/>
      <c r="M322" s="34"/>
      <c r="N322" s="34"/>
      <c r="O322" s="34"/>
      <c r="P322" s="34"/>
      <c r="Q322" s="34"/>
    </row>
    <row r="323" spans="1:17" s="40" customFormat="1" x14ac:dyDescent="0.2">
      <c r="A323" s="31"/>
      <c r="B323" s="31"/>
      <c r="C323" s="31"/>
      <c r="D323" s="31"/>
      <c r="E323" s="33"/>
      <c r="F323" s="68"/>
      <c r="G323" s="35"/>
      <c r="H323" s="35"/>
      <c r="I323" s="31"/>
      <c r="J323" s="32"/>
      <c r="K323" s="31"/>
      <c r="L323" s="34"/>
      <c r="M323" s="34"/>
      <c r="N323" s="34"/>
      <c r="O323" s="34"/>
      <c r="P323" s="34"/>
      <c r="Q323" s="34"/>
    </row>
    <row r="324" spans="1:17" s="40" customFormat="1" x14ac:dyDescent="0.2">
      <c r="A324" s="31"/>
      <c r="B324" s="31"/>
      <c r="C324" s="31"/>
      <c r="D324" s="31"/>
      <c r="E324" s="33"/>
      <c r="F324" s="68"/>
      <c r="G324" s="35"/>
      <c r="H324" s="35"/>
      <c r="I324" s="31"/>
      <c r="J324" s="32"/>
      <c r="K324" s="31"/>
      <c r="L324" s="34"/>
      <c r="M324" s="34"/>
      <c r="N324" s="34"/>
      <c r="O324" s="34"/>
      <c r="P324" s="34"/>
      <c r="Q324" s="34"/>
    </row>
    <row r="325" spans="1:17" s="40" customFormat="1" x14ac:dyDescent="0.2">
      <c r="A325" s="31"/>
      <c r="B325" s="31"/>
      <c r="C325" s="31"/>
      <c r="D325" s="31"/>
      <c r="E325" s="33"/>
      <c r="F325" s="68"/>
      <c r="G325" s="35"/>
      <c r="H325" s="35"/>
      <c r="I325" s="31"/>
      <c r="J325" s="32"/>
      <c r="K325" s="31"/>
      <c r="L325" s="34"/>
      <c r="M325" s="34"/>
      <c r="N325" s="34"/>
      <c r="O325" s="34"/>
      <c r="P325" s="34"/>
      <c r="Q325" s="34"/>
    </row>
    <row r="326" spans="1:17" s="40" customFormat="1" x14ac:dyDescent="0.2">
      <c r="A326" s="31"/>
      <c r="B326" s="31"/>
      <c r="C326" s="31"/>
      <c r="D326" s="31"/>
      <c r="E326" s="33"/>
      <c r="F326" s="68"/>
      <c r="G326" s="35"/>
      <c r="H326" s="35"/>
      <c r="I326" s="31"/>
      <c r="J326" s="32"/>
      <c r="K326" s="31"/>
      <c r="L326" s="34"/>
      <c r="M326" s="34"/>
      <c r="N326" s="34"/>
      <c r="O326" s="34"/>
      <c r="P326" s="34"/>
      <c r="Q326" s="34"/>
    </row>
    <row r="327" spans="1:17" s="40" customFormat="1" x14ac:dyDescent="0.2">
      <c r="A327" s="31"/>
      <c r="B327" s="31"/>
      <c r="C327" s="31"/>
      <c r="D327" s="31"/>
      <c r="E327" s="33"/>
      <c r="F327" s="68"/>
      <c r="G327" s="35"/>
      <c r="H327" s="35"/>
      <c r="I327" s="31"/>
      <c r="J327" s="32"/>
      <c r="K327" s="31"/>
      <c r="L327" s="34"/>
      <c r="M327" s="34"/>
      <c r="N327" s="34"/>
      <c r="O327" s="34"/>
      <c r="P327" s="34"/>
      <c r="Q327" s="34"/>
    </row>
    <row r="328" spans="1:17" s="40" customFormat="1" x14ac:dyDescent="0.2">
      <c r="A328" s="31"/>
      <c r="B328" s="31"/>
      <c r="C328" s="31"/>
      <c r="D328" s="31"/>
      <c r="E328" s="33"/>
      <c r="F328" s="68"/>
      <c r="G328" s="35"/>
      <c r="H328" s="35"/>
      <c r="I328" s="31"/>
      <c r="J328" s="32"/>
      <c r="K328" s="31"/>
      <c r="L328" s="34"/>
      <c r="M328" s="34"/>
      <c r="N328" s="34"/>
      <c r="O328" s="34"/>
      <c r="P328" s="34"/>
      <c r="Q328" s="34"/>
    </row>
    <row r="329" spans="1:17" s="40" customFormat="1" x14ac:dyDescent="0.2">
      <c r="A329" s="31"/>
      <c r="B329" s="31"/>
      <c r="C329" s="31"/>
      <c r="D329" s="31"/>
      <c r="E329" s="33"/>
      <c r="F329" s="68"/>
      <c r="G329" s="35"/>
      <c r="H329" s="35"/>
      <c r="I329" s="31"/>
      <c r="J329" s="32"/>
      <c r="K329" s="31"/>
      <c r="L329" s="34"/>
      <c r="M329" s="34"/>
      <c r="N329" s="34"/>
      <c r="O329" s="34"/>
      <c r="P329" s="34"/>
      <c r="Q329" s="34"/>
    </row>
    <row r="330" spans="1:17" s="40" customFormat="1" x14ac:dyDescent="0.2">
      <c r="A330" s="31"/>
      <c r="B330" s="31"/>
      <c r="C330" s="31"/>
      <c r="D330" s="31"/>
      <c r="E330" s="33"/>
      <c r="F330" s="68"/>
      <c r="G330" s="35"/>
      <c r="H330" s="35"/>
      <c r="I330" s="31"/>
      <c r="J330" s="32"/>
      <c r="K330" s="31"/>
      <c r="L330" s="34"/>
      <c r="M330" s="34"/>
      <c r="N330" s="34"/>
      <c r="O330" s="34"/>
      <c r="P330" s="34"/>
      <c r="Q330" s="34"/>
    </row>
    <row r="331" spans="1:17" s="40" customFormat="1" x14ac:dyDescent="0.2">
      <c r="A331" s="31"/>
      <c r="B331" s="31"/>
      <c r="C331" s="31"/>
      <c r="D331" s="31"/>
      <c r="E331" s="33"/>
      <c r="F331" s="68"/>
      <c r="G331" s="35"/>
      <c r="H331" s="35"/>
      <c r="I331" s="31"/>
      <c r="J331" s="32"/>
      <c r="K331" s="31"/>
      <c r="L331" s="34"/>
      <c r="M331" s="34"/>
      <c r="N331" s="34"/>
      <c r="O331" s="34"/>
      <c r="P331" s="34"/>
      <c r="Q331" s="34"/>
    </row>
    <row r="332" spans="1:17" s="40" customFormat="1" x14ac:dyDescent="0.2">
      <c r="A332" s="31"/>
      <c r="B332" s="31"/>
      <c r="C332" s="31"/>
      <c r="D332" s="31"/>
      <c r="E332" s="33"/>
      <c r="F332" s="68"/>
      <c r="G332" s="35"/>
      <c r="H332" s="35"/>
      <c r="I332" s="31"/>
      <c r="J332" s="32"/>
      <c r="K332" s="31"/>
      <c r="L332" s="34"/>
      <c r="M332" s="34"/>
      <c r="N332" s="34"/>
      <c r="O332" s="34"/>
      <c r="P332" s="34"/>
      <c r="Q332" s="34"/>
    </row>
    <row r="333" spans="1:17" s="40" customFormat="1" x14ac:dyDescent="0.2">
      <c r="A333" s="31"/>
      <c r="B333" s="31"/>
      <c r="C333" s="31"/>
      <c r="D333" s="31"/>
      <c r="E333" s="33"/>
      <c r="F333" s="68"/>
      <c r="G333" s="35"/>
      <c r="H333" s="35"/>
      <c r="I333" s="31"/>
      <c r="J333" s="32"/>
      <c r="K333" s="31"/>
      <c r="L333" s="34"/>
      <c r="M333" s="34"/>
      <c r="N333" s="34"/>
      <c r="O333" s="34"/>
      <c r="P333" s="34"/>
      <c r="Q333" s="34"/>
    </row>
    <row r="334" spans="1:17" s="40" customFormat="1" x14ac:dyDescent="0.2">
      <c r="A334" s="31"/>
      <c r="B334" s="31"/>
      <c r="C334" s="31"/>
      <c r="D334" s="31"/>
      <c r="E334" s="33"/>
      <c r="F334" s="68"/>
      <c r="G334" s="35"/>
      <c r="H334" s="35"/>
      <c r="I334" s="31"/>
      <c r="J334" s="32"/>
      <c r="K334" s="31"/>
      <c r="L334" s="34"/>
      <c r="M334" s="34"/>
      <c r="N334" s="34"/>
      <c r="O334" s="34"/>
      <c r="P334" s="34"/>
      <c r="Q334" s="34"/>
    </row>
    <row r="335" spans="1:17" s="40" customFormat="1" x14ac:dyDescent="0.2">
      <c r="A335" s="31"/>
      <c r="B335" s="31"/>
      <c r="C335" s="31"/>
      <c r="D335" s="31"/>
      <c r="E335" s="33"/>
      <c r="F335" s="68"/>
      <c r="G335" s="35"/>
      <c r="H335" s="35"/>
      <c r="I335" s="31"/>
      <c r="J335" s="32"/>
      <c r="K335" s="31"/>
      <c r="L335" s="34"/>
      <c r="M335" s="34"/>
      <c r="N335" s="34"/>
      <c r="O335" s="34"/>
      <c r="P335" s="34"/>
      <c r="Q335" s="34"/>
    </row>
    <row r="336" spans="1:17" s="40" customFormat="1" x14ac:dyDescent="0.2">
      <c r="A336" s="31"/>
      <c r="B336" s="31"/>
      <c r="C336" s="31"/>
      <c r="D336" s="31"/>
      <c r="E336" s="33"/>
      <c r="F336" s="68"/>
      <c r="G336" s="35"/>
      <c r="H336" s="35"/>
      <c r="I336" s="31"/>
      <c r="J336" s="32"/>
      <c r="K336" s="31"/>
      <c r="L336" s="34"/>
      <c r="M336" s="34"/>
      <c r="N336" s="34"/>
      <c r="O336" s="34"/>
      <c r="P336" s="34"/>
      <c r="Q336" s="34"/>
    </row>
    <row r="337" spans="1:17" s="40" customFormat="1" x14ac:dyDescent="0.2">
      <c r="A337" s="31"/>
      <c r="B337" s="31"/>
      <c r="C337" s="31"/>
      <c r="D337" s="31"/>
      <c r="E337" s="33"/>
      <c r="F337" s="68"/>
      <c r="G337" s="35"/>
      <c r="H337" s="35"/>
      <c r="I337" s="31"/>
      <c r="J337" s="32"/>
      <c r="K337" s="31"/>
      <c r="L337" s="34"/>
      <c r="M337" s="34"/>
      <c r="N337" s="34"/>
      <c r="O337" s="34"/>
      <c r="P337" s="34"/>
      <c r="Q337" s="34"/>
    </row>
    <row r="338" spans="1:17" s="40" customFormat="1" x14ac:dyDescent="0.2">
      <c r="A338" s="31"/>
      <c r="B338" s="31"/>
      <c r="C338" s="31"/>
      <c r="D338" s="31"/>
      <c r="E338" s="33"/>
      <c r="F338" s="68"/>
      <c r="G338" s="35"/>
      <c r="H338" s="35"/>
      <c r="I338" s="31"/>
      <c r="J338" s="32"/>
      <c r="K338" s="31"/>
      <c r="L338" s="34"/>
      <c r="M338" s="34"/>
      <c r="N338" s="34"/>
      <c r="O338" s="34"/>
      <c r="P338" s="34"/>
      <c r="Q338" s="34"/>
    </row>
    <row r="339" spans="1:17" s="40" customFormat="1" x14ac:dyDescent="0.2">
      <c r="A339" s="31"/>
      <c r="B339" s="31"/>
      <c r="C339" s="31"/>
      <c r="D339" s="31"/>
      <c r="E339" s="33"/>
      <c r="F339" s="68"/>
      <c r="G339" s="35"/>
      <c r="H339" s="35"/>
      <c r="I339" s="31"/>
      <c r="J339" s="32"/>
      <c r="K339" s="31"/>
      <c r="L339" s="34"/>
      <c r="M339" s="34"/>
      <c r="N339" s="34"/>
      <c r="O339" s="34"/>
      <c r="P339" s="34"/>
      <c r="Q339" s="34"/>
    </row>
    <row r="340" spans="1:17" s="40" customFormat="1" x14ac:dyDescent="0.2">
      <c r="A340" s="31"/>
      <c r="B340" s="31"/>
      <c r="C340" s="31"/>
      <c r="D340" s="31"/>
      <c r="E340" s="33"/>
      <c r="F340" s="68"/>
      <c r="G340" s="35"/>
      <c r="H340" s="35"/>
      <c r="I340" s="31"/>
      <c r="J340" s="32"/>
      <c r="K340" s="31"/>
      <c r="L340" s="34"/>
      <c r="M340" s="34"/>
      <c r="N340" s="34"/>
      <c r="O340" s="34"/>
      <c r="P340" s="34"/>
      <c r="Q340" s="34"/>
    </row>
    <row r="341" spans="1:17" s="40" customFormat="1" x14ac:dyDescent="0.2">
      <c r="A341" s="31"/>
      <c r="B341" s="31"/>
      <c r="C341" s="31"/>
      <c r="D341" s="31"/>
      <c r="E341" s="33"/>
      <c r="F341" s="68"/>
      <c r="G341" s="35"/>
      <c r="H341" s="35"/>
      <c r="I341" s="31"/>
      <c r="J341" s="32"/>
      <c r="K341" s="31"/>
      <c r="L341" s="34"/>
      <c r="M341" s="34"/>
      <c r="N341" s="34"/>
      <c r="O341" s="34"/>
      <c r="P341" s="34"/>
      <c r="Q341" s="34"/>
    </row>
    <row r="342" spans="1:17" s="40" customFormat="1" x14ac:dyDescent="0.2">
      <c r="A342" s="31"/>
      <c r="B342" s="31"/>
      <c r="C342" s="31"/>
      <c r="D342" s="31"/>
      <c r="E342" s="33"/>
      <c r="F342" s="68"/>
      <c r="G342" s="35"/>
      <c r="H342" s="35"/>
      <c r="I342" s="31"/>
      <c r="J342" s="32"/>
      <c r="K342" s="31"/>
      <c r="L342" s="34"/>
      <c r="M342" s="34"/>
      <c r="N342" s="34"/>
      <c r="O342" s="34"/>
      <c r="P342" s="34"/>
      <c r="Q342" s="34"/>
    </row>
    <row r="343" spans="1:17" s="40" customFormat="1" x14ac:dyDescent="0.2">
      <c r="A343" s="31"/>
      <c r="B343" s="31"/>
      <c r="C343" s="31"/>
      <c r="D343" s="31"/>
      <c r="E343" s="33"/>
      <c r="F343" s="68"/>
      <c r="G343" s="35"/>
      <c r="H343" s="35"/>
      <c r="I343" s="31"/>
      <c r="J343" s="32"/>
      <c r="K343" s="31"/>
      <c r="L343" s="34"/>
      <c r="M343" s="34"/>
      <c r="N343" s="34"/>
      <c r="O343" s="34"/>
      <c r="P343" s="34"/>
      <c r="Q343" s="34"/>
    </row>
    <row r="344" spans="1:17" s="40" customFormat="1" x14ac:dyDescent="0.2">
      <c r="A344" s="31"/>
      <c r="B344" s="31"/>
      <c r="C344" s="31"/>
      <c r="D344" s="31"/>
      <c r="E344" s="33"/>
      <c r="F344" s="68"/>
      <c r="G344" s="35"/>
      <c r="H344" s="35"/>
      <c r="I344" s="31"/>
      <c r="J344" s="32"/>
      <c r="K344" s="31"/>
      <c r="L344" s="34"/>
      <c r="M344" s="34"/>
      <c r="N344" s="34"/>
      <c r="O344" s="34"/>
      <c r="P344" s="34"/>
      <c r="Q344" s="34"/>
    </row>
    <row r="345" spans="1:17" s="40" customFormat="1" x14ac:dyDescent="0.2">
      <c r="A345" s="31"/>
      <c r="B345" s="31"/>
      <c r="C345" s="31"/>
      <c r="D345" s="31"/>
      <c r="E345" s="33"/>
      <c r="F345" s="68"/>
      <c r="G345" s="35"/>
      <c r="H345" s="35"/>
      <c r="I345" s="31"/>
      <c r="J345" s="32"/>
      <c r="K345" s="31"/>
      <c r="L345" s="34"/>
      <c r="M345" s="34"/>
      <c r="N345" s="34"/>
      <c r="O345" s="34"/>
      <c r="P345" s="34"/>
      <c r="Q345" s="34"/>
    </row>
    <row r="346" spans="1:17" s="40" customFormat="1" x14ac:dyDescent="0.2">
      <c r="A346" s="31"/>
      <c r="B346" s="31"/>
      <c r="C346" s="31"/>
      <c r="D346" s="31"/>
      <c r="E346" s="33"/>
      <c r="F346" s="68"/>
      <c r="G346" s="35"/>
      <c r="H346" s="35"/>
      <c r="I346" s="31"/>
      <c r="J346" s="32"/>
      <c r="K346" s="31"/>
      <c r="L346" s="34"/>
      <c r="M346" s="34"/>
      <c r="N346" s="34"/>
      <c r="O346" s="34"/>
      <c r="P346" s="34"/>
      <c r="Q346" s="34"/>
    </row>
    <row r="347" spans="1:17" s="40" customFormat="1" x14ac:dyDescent="0.2">
      <c r="A347" s="31"/>
      <c r="B347" s="31"/>
      <c r="C347" s="31"/>
      <c r="D347" s="31"/>
      <c r="E347" s="33"/>
      <c r="F347" s="68"/>
      <c r="G347" s="35"/>
      <c r="H347" s="35"/>
      <c r="I347" s="31"/>
      <c r="J347" s="32"/>
      <c r="K347" s="31"/>
      <c r="L347" s="34"/>
      <c r="M347" s="34"/>
      <c r="N347" s="34"/>
      <c r="O347" s="34"/>
      <c r="P347" s="34"/>
      <c r="Q347" s="34"/>
    </row>
    <row r="348" spans="1:17" s="40" customFormat="1" x14ac:dyDescent="0.2">
      <c r="A348" s="31"/>
      <c r="B348" s="31"/>
      <c r="C348" s="31"/>
      <c r="D348" s="31"/>
      <c r="E348" s="33"/>
      <c r="F348" s="68"/>
      <c r="G348" s="35"/>
      <c r="H348" s="35"/>
      <c r="I348" s="31"/>
      <c r="J348" s="32"/>
      <c r="K348" s="31"/>
      <c r="L348" s="34"/>
      <c r="M348" s="34"/>
      <c r="N348" s="34"/>
      <c r="O348" s="34"/>
      <c r="P348" s="34"/>
      <c r="Q348" s="34"/>
    </row>
    <row r="349" spans="1:17" s="40" customFormat="1" x14ac:dyDescent="0.2">
      <c r="A349" s="31"/>
      <c r="B349" s="31"/>
      <c r="C349" s="31"/>
      <c r="D349" s="31"/>
      <c r="E349" s="33"/>
      <c r="F349" s="68"/>
      <c r="G349" s="35"/>
      <c r="H349" s="35"/>
      <c r="I349" s="31"/>
      <c r="J349" s="32"/>
      <c r="K349" s="31"/>
      <c r="L349" s="34"/>
      <c r="M349" s="34"/>
      <c r="N349" s="34"/>
      <c r="O349" s="34"/>
      <c r="P349" s="34"/>
      <c r="Q349" s="34"/>
    </row>
    <row r="350" spans="1:17" s="40" customFormat="1" x14ac:dyDescent="0.2">
      <c r="A350" s="31"/>
      <c r="B350" s="31"/>
      <c r="C350" s="31"/>
      <c r="D350" s="31"/>
      <c r="E350" s="33"/>
      <c r="F350" s="68"/>
      <c r="G350" s="35"/>
      <c r="H350" s="35"/>
      <c r="I350" s="31"/>
      <c r="J350" s="32"/>
      <c r="K350" s="31"/>
      <c r="L350" s="34"/>
      <c r="M350" s="34"/>
      <c r="N350" s="34"/>
      <c r="O350" s="34"/>
      <c r="P350" s="34"/>
      <c r="Q350" s="34"/>
    </row>
    <row r="351" spans="1:17" s="40" customFormat="1" x14ac:dyDescent="0.2">
      <c r="A351" s="31"/>
      <c r="B351" s="31"/>
      <c r="C351" s="31"/>
      <c r="D351" s="31"/>
      <c r="E351" s="33"/>
      <c r="F351" s="68"/>
      <c r="G351" s="35"/>
      <c r="H351" s="35"/>
      <c r="I351" s="31"/>
      <c r="J351" s="32"/>
      <c r="K351" s="31"/>
      <c r="L351" s="34"/>
      <c r="M351" s="34"/>
      <c r="N351" s="34"/>
      <c r="O351" s="34"/>
      <c r="P351" s="34"/>
      <c r="Q351" s="34"/>
    </row>
    <row r="352" spans="1:17" s="40" customFormat="1" x14ac:dyDescent="0.2">
      <c r="A352" s="31"/>
      <c r="B352" s="31"/>
      <c r="C352" s="31"/>
      <c r="D352" s="31"/>
      <c r="E352" s="33"/>
      <c r="F352" s="68"/>
      <c r="G352" s="35"/>
      <c r="H352" s="35"/>
      <c r="I352" s="31"/>
      <c r="J352" s="32"/>
      <c r="K352" s="31"/>
      <c r="L352" s="34"/>
      <c r="M352" s="34"/>
      <c r="N352" s="34"/>
      <c r="O352" s="34"/>
      <c r="P352" s="34"/>
      <c r="Q352" s="34"/>
    </row>
    <row r="353" spans="1:17" s="40" customFormat="1" x14ac:dyDescent="0.2">
      <c r="A353" s="31"/>
      <c r="B353" s="31"/>
      <c r="C353" s="31"/>
      <c r="D353" s="31"/>
      <c r="E353" s="33"/>
      <c r="F353" s="68"/>
      <c r="G353" s="35"/>
      <c r="H353" s="35"/>
      <c r="I353" s="31"/>
      <c r="J353" s="32"/>
      <c r="K353" s="31"/>
      <c r="L353" s="34"/>
      <c r="M353" s="34"/>
      <c r="N353" s="34"/>
      <c r="O353" s="34"/>
      <c r="P353" s="34"/>
      <c r="Q353" s="34"/>
    </row>
    <row r="354" spans="1:17" s="40" customFormat="1" x14ac:dyDescent="0.2">
      <c r="A354" s="31"/>
      <c r="B354" s="31"/>
      <c r="C354" s="31"/>
      <c r="D354" s="31"/>
      <c r="E354" s="33"/>
      <c r="F354" s="68"/>
      <c r="G354" s="35"/>
      <c r="H354" s="35"/>
      <c r="I354" s="31"/>
      <c r="J354" s="32"/>
      <c r="K354" s="31"/>
      <c r="L354" s="34"/>
      <c r="M354" s="34"/>
      <c r="N354" s="34"/>
      <c r="O354" s="34"/>
      <c r="P354" s="34"/>
      <c r="Q354" s="34"/>
    </row>
    <row r="355" spans="1:17" s="40" customFormat="1" x14ac:dyDescent="0.2">
      <c r="A355" s="31"/>
      <c r="B355" s="31"/>
      <c r="C355" s="31"/>
      <c r="D355" s="31"/>
      <c r="E355" s="33"/>
      <c r="F355" s="68"/>
      <c r="G355" s="35"/>
      <c r="H355" s="35"/>
      <c r="I355" s="31"/>
      <c r="J355" s="32"/>
      <c r="K355" s="31"/>
      <c r="L355" s="34"/>
      <c r="M355" s="34"/>
      <c r="N355" s="34"/>
      <c r="O355" s="34"/>
      <c r="P355" s="34"/>
      <c r="Q355" s="34"/>
    </row>
    <row r="356" spans="1:17" s="40" customFormat="1" x14ac:dyDescent="0.2">
      <c r="A356" s="31"/>
      <c r="B356" s="31"/>
      <c r="C356" s="31"/>
      <c r="D356" s="31"/>
      <c r="E356" s="33"/>
      <c r="F356" s="68"/>
      <c r="G356" s="35"/>
      <c r="H356" s="35"/>
      <c r="I356" s="31"/>
      <c r="J356" s="32"/>
      <c r="K356" s="31"/>
      <c r="L356" s="34"/>
      <c r="M356" s="34"/>
      <c r="N356" s="34"/>
      <c r="O356" s="34"/>
      <c r="P356" s="34"/>
      <c r="Q356" s="34"/>
    </row>
    <row r="357" spans="1:17" s="40" customFormat="1" x14ac:dyDescent="0.2">
      <c r="A357" s="31"/>
      <c r="B357" s="31"/>
      <c r="C357" s="31"/>
      <c r="D357" s="31"/>
      <c r="E357" s="33"/>
      <c r="F357" s="68"/>
      <c r="G357" s="35"/>
      <c r="H357" s="35"/>
      <c r="I357" s="31"/>
      <c r="J357" s="32"/>
      <c r="K357" s="31"/>
      <c r="L357" s="34"/>
      <c r="M357" s="34"/>
      <c r="N357" s="34"/>
      <c r="O357" s="34"/>
      <c r="P357" s="34"/>
      <c r="Q357" s="34"/>
    </row>
    <row r="358" spans="1:17" s="40" customFormat="1" x14ac:dyDescent="0.2">
      <c r="A358" s="31"/>
      <c r="B358" s="31"/>
      <c r="C358" s="31"/>
      <c r="D358" s="31"/>
      <c r="E358" s="33"/>
      <c r="F358" s="68"/>
      <c r="G358" s="35"/>
      <c r="H358" s="35"/>
      <c r="I358" s="31"/>
      <c r="J358" s="32"/>
      <c r="K358" s="31"/>
      <c r="L358" s="34"/>
      <c r="M358" s="34"/>
      <c r="N358" s="34"/>
      <c r="O358" s="34"/>
      <c r="P358" s="34"/>
      <c r="Q358" s="34"/>
    </row>
    <row r="359" spans="1:17" s="40" customFormat="1" x14ac:dyDescent="0.2">
      <c r="A359" s="31"/>
      <c r="B359" s="31"/>
      <c r="C359" s="31"/>
      <c r="D359" s="31"/>
      <c r="E359" s="33"/>
      <c r="F359" s="68"/>
      <c r="G359" s="35"/>
      <c r="H359" s="35"/>
      <c r="I359" s="31"/>
      <c r="J359" s="32"/>
      <c r="K359" s="31"/>
      <c r="L359" s="34"/>
      <c r="M359" s="34"/>
      <c r="N359" s="34"/>
      <c r="O359" s="34"/>
      <c r="P359" s="34"/>
      <c r="Q359" s="34"/>
    </row>
    <row r="360" spans="1:17" s="40" customFormat="1" x14ac:dyDescent="0.2">
      <c r="A360" s="31"/>
      <c r="B360" s="31"/>
      <c r="C360" s="31"/>
      <c r="D360" s="31"/>
      <c r="E360" s="33"/>
      <c r="F360" s="68"/>
      <c r="G360" s="35"/>
      <c r="H360" s="35"/>
      <c r="I360" s="31"/>
      <c r="J360" s="32"/>
      <c r="K360" s="31"/>
      <c r="L360" s="34"/>
      <c r="M360" s="34"/>
      <c r="N360" s="34"/>
      <c r="O360" s="34"/>
      <c r="P360" s="34"/>
      <c r="Q360" s="34"/>
    </row>
    <row r="361" spans="1:17" s="40" customFormat="1" x14ac:dyDescent="0.2">
      <c r="A361" s="31"/>
      <c r="B361" s="31"/>
      <c r="C361" s="31"/>
      <c r="D361" s="31"/>
      <c r="E361" s="33"/>
      <c r="F361" s="68"/>
      <c r="G361" s="35"/>
      <c r="H361" s="35"/>
      <c r="I361" s="31"/>
      <c r="J361" s="32"/>
      <c r="K361" s="31"/>
      <c r="L361" s="34"/>
      <c r="M361" s="34"/>
      <c r="N361" s="34"/>
      <c r="O361" s="34"/>
      <c r="P361" s="34"/>
      <c r="Q361" s="34"/>
    </row>
    <row r="362" spans="1:17" s="40" customFormat="1" x14ac:dyDescent="0.2">
      <c r="A362" s="31"/>
      <c r="B362" s="31"/>
      <c r="C362" s="31"/>
      <c r="D362" s="31"/>
      <c r="E362" s="33"/>
      <c r="F362" s="68"/>
      <c r="G362" s="35"/>
      <c r="H362" s="35"/>
      <c r="I362" s="31"/>
      <c r="J362" s="32"/>
      <c r="K362" s="31"/>
      <c r="L362" s="34"/>
      <c r="M362" s="34"/>
      <c r="N362" s="34"/>
      <c r="O362" s="34"/>
      <c r="P362" s="34"/>
      <c r="Q362" s="34"/>
    </row>
    <row r="363" spans="1:17" s="40" customFormat="1" x14ac:dyDescent="0.2">
      <c r="A363" s="31"/>
      <c r="B363" s="31"/>
      <c r="C363" s="31"/>
      <c r="D363" s="31"/>
      <c r="E363" s="33"/>
      <c r="F363" s="68"/>
      <c r="G363" s="35"/>
      <c r="H363" s="35"/>
      <c r="I363" s="31"/>
      <c r="J363" s="32"/>
      <c r="K363" s="31"/>
      <c r="L363" s="34"/>
      <c r="M363" s="34"/>
      <c r="N363" s="34"/>
      <c r="O363" s="34"/>
      <c r="P363" s="34"/>
      <c r="Q363" s="34"/>
    </row>
    <row r="364" spans="1:17" s="40" customFormat="1" x14ac:dyDescent="0.2">
      <c r="A364" s="31"/>
      <c r="B364" s="31"/>
      <c r="C364" s="31"/>
      <c r="D364" s="31"/>
      <c r="E364" s="33"/>
      <c r="F364" s="68"/>
      <c r="G364" s="35"/>
      <c r="H364" s="35"/>
      <c r="I364" s="31"/>
      <c r="J364" s="32"/>
      <c r="K364" s="31"/>
      <c r="L364" s="34"/>
      <c r="M364" s="34"/>
      <c r="N364" s="34"/>
      <c r="O364" s="34"/>
      <c r="P364" s="34"/>
      <c r="Q364" s="34"/>
    </row>
    <row r="365" spans="1:17" s="40" customFormat="1" x14ac:dyDescent="0.2">
      <c r="A365" s="31"/>
      <c r="B365" s="31"/>
      <c r="C365" s="31"/>
      <c r="D365" s="31"/>
      <c r="E365" s="33"/>
      <c r="F365" s="68"/>
      <c r="G365" s="35"/>
      <c r="H365" s="35"/>
      <c r="I365" s="31"/>
      <c r="J365" s="32"/>
      <c r="K365" s="31"/>
      <c r="L365" s="34"/>
      <c r="M365" s="34"/>
      <c r="N365" s="34"/>
      <c r="O365" s="34"/>
      <c r="P365" s="34"/>
      <c r="Q365" s="34"/>
    </row>
    <row r="366" spans="1:17" s="40" customFormat="1" x14ac:dyDescent="0.2">
      <c r="A366" s="31"/>
      <c r="B366" s="31"/>
      <c r="C366" s="31"/>
      <c r="D366" s="31"/>
      <c r="E366" s="33"/>
      <c r="F366" s="68"/>
      <c r="G366" s="35"/>
      <c r="H366" s="35"/>
      <c r="I366" s="31"/>
      <c r="J366" s="32"/>
      <c r="K366" s="31"/>
      <c r="L366" s="34"/>
      <c r="M366" s="34"/>
      <c r="N366" s="34"/>
      <c r="O366" s="34"/>
      <c r="P366" s="34"/>
      <c r="Q366" s="34"/>
    </row>
    <row r="367" spans="1:17" s="40" customFormat="1" x14ac:dyDescent="0.2">
      <c r="A367" s="31"/>
      <c r="B367" s="31"/>
      <c r="C367" s="31"/>
      <c r="D367" s="31"/>
      <c r="E367" s="33"/>
      <c r="F367" s="68"/>
      <c r="G367" s="35"/>
      <c r="H367" s="35"/>
      <c r="I367" s="31"/>
      <c r="J367" s="32"/>
      <c r="K367" s="31"/>
      <c r="L367" s="34"/>
      <c r="M367" s="34"/>
      <c r="N367" s="34"/>
      <c r="O367" s="34"/>
      <c r="P367" s="34"/>
      <c r="Q367" s="34"/>
    </row>
    <row r="368" spans="1:17" s="40" customFormat="1" x14ac:dyDescent="0.2">
      <c r="A368" s="31"/>
      <c r="B368" s="31"/>
      <c r="C368" s="31"/>
      <c r="D368" s="31"/>
      <c r="E368" s="33"/>
      <c r="F368" s="68"/>
      <c r="G368" s="35"/>
      <c r="H368" s="35"/>
      <c r="I368" s="31"/>
      <c r="J368" s="32"/>
      <c r="K368" s="31"/>
      <c r="L368" s="34"/>
      <c r="M368" s="34"/>
      <c r="N368" s="34"/>
      <c r="O368" s="34"/>
      <c r="P368" s="34"/>
      <c r="Q368" s="34"/>
    </row>
    <row r="369" spans="1:17" s="40" customFormat="1" x14ac:dyDescent="0.2">
      <c r="A369" s="31"/>
      <c r="B369" s="31"/>
      <c r="C369" s="31"/>
      <c r="D369" s="31"/>
      <c r="E369" s="33"/>
      <c r="F369" s="68"/>
      <c r="G369" s="35"/>
      <c r="H369" s="35"/>
      <c r="I369" s="31"/>
      <c r="J369" s="32"/>
      <c r="K369" s="31"/>
      <c r="L369" s="34"/>
      <c r="M369" s="34"/>
      <c r="N369" s="34"/>
      <c r="O369" s="34"/>
      <c r="P369" s="34"/>
      <c r="Q369" s="34"/>
    </row>
    <row r="370" spans="1:17" s="40" customFormat="1" x14ac:dyDescent="0.2">
      <c r="A370" s="31"/>
      <c r="B370" s="31"/>
      <c r="C370" s="31"/>
      <c r="D370" s="31"/>
      <c r="E370" s="33"/>
      <c r="F370" s="68"/>
      <c r="G370" s="35"/>
      <c r="H370" s="35"/>
      <c r="I370" s="31"/>
      <c r="J370" s="32"/>
      <c r="K370" s="31"/>
      <c r="L370" s="34"/>
      <c r="M370" s="34"/>
      <c r="N370" s="34"/>
      <c r="O370" s="34"/>
      <c r="P370" s="34"/>
      <c r="Q370" s="34"/>
    </row>
    <row r="371" spans="1:17" s="40" customFormat="1" x14ac:dyDescent="0.2">
      <c r="A371" s="31"/>
      <c r="B371" s="31"/>
      <c r="C371" s="31"/>
      <c r="D371" s="31"/>
      <c r="E371" s="33"/>
      <c r="F371" s="68"/>
      <c r="G371" s="35"/>
      <c r="H371" s="35"/>
      <c r="I371" s="31"/>
      <c r="J371" s="32"/>
      <c r="K371" s="31"/>
      <c r="L371" s="34"/>
      <c r="M371" s="34"/>
      <c r="N371" s="34"/>
      <c r="O371" s="34"/>
      <c r="P371" s="34"/>
      <c r="Q371" s="34"/>
    </row>
    <row r="372" spans="1:17" s="40" customFormat="1" x14ac:dyDescent="0.2">
      <c r="A372" s="31"/>
      <c r="B372" s="31"/>
      <c r="C372" s="31"/>
      <c r="D372" s="31"/>
      <c r="E372" s="33"/>
      <c r="F372" s="68"/>
      <c r="G372" s="35"/>
      <c r="H372" s="35"/>
      <c r="I372" s="31"/>
      <c r="J372" s="32"/>
      <c r="K372" s="31"/>
      <c r="L372" s="34"/>
      <c r="M372" s="34"/>
      <c r="N372" s="34"/>
      <c r="O372" s="34"/>
      <c r="P372" s="34"/>
      <c r="Q372" s="34"/>
    </row>
    <row r="373" spans="1:17" s="40" customFormat="1" x14ac:dyDescent="0.2">
      <c r="A373" s="31"/>
      <c r="B373" s="31"/>
      <c r="C373" s="31"/>
      <c r="D373" s="31"/>
      <c r="E373" s="33"/>
      <c r="F373" s="68"/>
      <c r="G373" s="35"/>
      <c r="H373" s="35"/>
      <c r="I373" s="31"/>
      <c r="J373" s="32"/>
      <c r="K373" s="31"/>
      <c r="L373" s="34"/>
      <c r="M373" s="34"/>
      <c r="N373" s="34"/>
      <c r="O373" s="34"/>
      <c r="P373" s="34"/>
      <c r="Q373" s="34"/>
    </row>
    <row r="374" spans="1:17" s="40" customFormat="1" x14ac:dyDescent="0.2">
      <c r="A374" s="31"/>
      <c r="B374" s="31"/>
      <c r="C374" s="31"/>
      <c r="D374" s="31"/>
      <c r="E374" s="33"/>
      <c r="F374" s="68"/>
      <c r="G374" s="35"/>
      <c r="H374" s="35"/>
      <c r="I374" s="31"/>
      <c r="J374" s="32"/>
      <c r="K374" s="31"/>
      <c r="L374" s="34"/>
      <c r="M374" s="34"/>
      <c r="N374" s="34"/>
      <c r="O374" s="34"/>
      <c r="P374" s="34"/>
      <c r="Q374" s="34"/>
    </row>
    <row r="375" spans="1:17" s="40" customFormat="1" x14ac:dyDescent="0.2">
      <c r="A375" s="31"/>
      <c r="B375" s="31"/>
      <c r="C375" s="31"/>
      <c r="D375" s="31"/>
      <c r="E375" s="33"/>
      <c r="F375" s="68"/>
      <c r="G375" s="35"/>
      <c r="H375" s="35"/>
      <c r="I375" s="31"/>
      <c r="J375" s="32"/>
      <c r="K375" s="31"/>
      <c r="L375" s="34"/>
      <c r="M375" s="34"/>
      <c r="N375" s="34"/>
      <c r="O375" s="34"/>
      <c r="P375" s="34"/>
      <c r="Q375" s="34"/>
    </row>
    <row r="376" spans="1:17" s="40" customFormat="1" x14ac:dyDescent="0.2">
      <c r="A376" s="31"/>
      <c r="B376" s="31"/>
      <c r="C376" s="31"/>
      <c r="D376" s="31"/>
      <c r="E376" s="33"/>
      <c r="F376" s="68"/>
      <c r="G376" s="35"/>
      <c r="H376" s="35"/>
      <c r="I376" s="31"/>
      <c r="J376" s="32"/>
      <c r="K376" s="31"/>
      <c r="L376" s="34"/>
      <c r="M376" s="34"/>
      <c r="N376" s="34"/>
      <c r="O376" s="34"/>
      <c r="P376" s="34"/>
      <c r="Q376" s="34"/>
    </row>
    <row r="377" spans="1:17" s="40" customFormat="1" x14ac:dyDescent="0.2">
      <c r="A377" s="31"/>
      <c r="B377" s="31"/>
      <c r="C377" s="31"/>
      <c r="D377" s="31"/>
      <c r="E377" s="33"/>
      <c r="F377" s="68"/>
      <c r="G377" s="35"/>
      <c r="H377" s="35"/>
      <c r="I377" s="31"/>
      <c r="J377" s="32"/>
      <c r="K377" s="31"/>
      <c r="L377" s="34"/>
      <c r="M377" s="34"/>
      <c r="N377" s="34"/>
      <c r="O377" s="34"/>
      <c r="P377" s="34"/>
      <c r="Q377" s="34"/>
    </row>
    <row r="378" spans="1:17" s="40" customFormat="1" x14ac:dyDescent="0.2">
      <c r="A378" s="31"/>
      <c r="B378" s="31"/>
      <c r="C378" s="31"/>
      <c r="D378" s="31"/>
      <c r="E378" s="33"/>
      <c r="F378" s="68"/>
      <c r="G378" s="35"/>
      <c r="H378" s="35"/>
      <c r="I378" s="31"/>
      <c r="J378" s="32"/>
      <c r="K378" s="31"/>
      <c r="L378" s="34"/>
      <c r="M378" s="34"/>
      <c r="N378" s="34"/>
      <c r="O378" s="34"/>
      <c r="P378" s="34"/>
      <c r="Q378" s="34"/>
    </row>
    <row r="379" spans="1:17" s="40" customFormat="1" x14ac:dyDescent="0.2">
      <c r="A379" s="31"/>
      <c r="B379" s="31"/>
      <c r="C379" s="31"/>
      <c r="D379" s="31"/>
      <c r="E379" s="33"/>
      <c r="F379" s="68"/>
      <c r="G379" s="35"/>
      <c r="H379" s="35"/>
      <c r="I379" s="31"/>
      <c r="J379" s="32"/>
      <c r="K379" s="31"/>
      <c r="L379" s="34"/>
      <c r="M379" s="34"/>
      <c r="N379" s="34"/>
      <c r="O379" s="34"/>
      <c r="P379" s="34"/>
      <c r="Q379" s="34"/>
    </row>
    <row r="380" spans="1:17" s="40" customFormat="1" x14ac:dyDescent="0.2">
      <c r="A380" s="31"/>
      <c r="B380" s="31"/>
      <c r="C380" s="31"/>
      <c r="D380" s="31"/>
      <c r="E380" s="33"/>
      <c r="F380" s="68"/>
      <c r="G380" s="35"/>
      <c r="H380" s="35"/>
      <c r="I380" s="31"/>
      <c r="J380" s="32"/>
      <c r="K380" s="31"/>
      <c r="L380" s="34"/>
      <c r="M380" s="34"/>
      <c r="N380" s="34"/>
      <c r="O380" s="34"/>
      <c r="P380" s="34"/>
      <c r="Q380" s="34"/>
    </row>
    <row r="381" spans="1:17" s="40" customFormat="1" x14ac:dyDescent="0.2">
      <c r="A381" s="31"/>
      <c r="B381" s="31"/>
      <c r="C381" s="31"/>
      <c r="D381" s="31"/>
      <c r="E381" s="33"/>
      <c r="F381" s="68"/>
      <c r="G381" s="35"/>
      <c r="H381" s="35"/>
      <c r="I381" s="31"/>
      <c r="J381" s="32"/>
      <c r="K381" s="31"/>
      <c r="L381" s="34"/>
      <c r="M381" s="34"/>
      <c r="N381" s="34"/>
      <c r="O381" s="34"/>
      <c r="P381" s="34"/>
      <c r="Q381" s="34"/>
    </row>
    <row r="382" spans="1:17" s="40" customFormat="1" x14ac:dyDescent="0.2">
      <c r="A382" s="31"/>
      <c r="B382" s="31"/>
      <c r="C382" s="31"/>
      <c r="D382" s="31"/>
      <c r="E382" s="33"/>
      <c r="F382" s="68"/>
      <c r="G382" s="35"/>
      <c r="H382" s="35"/>
      <c r="I382" s="31"/>
      <c r="J382" s="32"/>
      <c r="K382" s="31"/>
      <c r="L382" s="34"/>
      <c r="M382" s="34"/>
      <c r="N382" s="34"/>
      <c r="O382" s="34"/>
      <c r="P382" s="34"/>
      <c r="Q382" s="34"/>
    </row>
    <row r="383" spans="1:17" s="40" customFormat="1" x14ac:dyDescent="0.2">
      <c r="A383" s="31"/>
      <c r="B383" s="31"/>
      <c r="C383" s="31"/>
      <c r="D383" s="31"/>
      <c r="E383" s="33"/>
      <c r="F383" s="68"/>
      <c r="G383" s="35"/>
      <c r="H383" s="35"/>
      <c r="I383" s="31"/>
      <c r="J383" s="32"/>
      <c r="K383" s="31"/>
      <c r="L383" s="34"/>
      <c r="M383" s="34"/>
      <c r="N383" s="34"/>
      <c r="O383" s="34"/>
      <c r="P383" s="34"/>
      <c r="Q383" s="34"/>
    </row>
    <row r="384" spans="1:17" s="40" customFormat="1" x14ac:dyDescent="0.2">
      <c r="A384" s="31"/>
      <c r="B384" s="31"/>
      <c r="C384" s="31"/>
      <c r="D384" s="31"/>
      <c r="E384" s="33"/>
      <c r="F384" s="68"/>
      <c r="G384" s="35"/>
      <c r="H384" s="35"/>
      <c r="I384" s="31"/>
      <c r="J384" s="32"/>
      <c r="K384" s="31"/>
      <c r="L384" s="34"/>
      <c r="M384" s="34"/>
      <c r="N384" s="34"/>
      <c r="O384" s="34"/>
      <c r="P384" s="34"/>
      <c r="Q384" s="34"/>
    </row>
    <row r="385" spans="1:17" s="40" customFormat="1" x14ac:dyDescent="0.2">
      <c r="A385" s="31"/>
      <c r="B385" s="31"/>
      <c r="C385" s="31"/>
      <c r="D385" s="31"/>
      <c r="E385" s="33"/>
      <c r="F385" s="68"/>
      <c r="G385" s="35"/>
      <c r="H385" s="35"/>
      <c r="I385" s="31"/>
      <c r="J385" s="32"/>
      <c r="K385" s="31"/>
      <c r="L385" s="34"/>
      <c r="M385" s="34"/>
      <c r="N385" s="34"/>
      <c r="O385" s="34"/>
      <c r="P385" s="34"/>
      <c r="Q385" s="34"/>
    </row>
    <row r="386" spans="1:17" s="40" customFormat="1" x14ac:dyDescent="0.2">
      <c r="A386" s="31"/>
      <c r="B386" s="31"/>
      <c r="C386" s="31"/>
      <c r="D386" s="31"/>
      <c r="E386" s="33"/>
      <c r="F386" s="68"/>
      <c r="G386" s="35"/>
      <c r="H386" s="35"/>
      <c r="I386" s="31"/>
      <c r="J386" s="32"/>
      <c r="K386" s="31"/>
      <c r="L386" s="34"/>
      <c r="M386" s="34"/>
      <c r="N386" s="34"/>
      <c r="O386" s="34"/>
      <c r="P386" s="34"/>
      <c r="Q386" s="34"/>
    </row>
    <row r="387" spans="1:17" s="40" customFormat="1" x14ac:dyDescent="0.2">
      <c r="A387" s="31"/>
      <c r="B387" s="31"/>
      <c r="C387" s="31"/>
      <c r="D387" s="31"/>
      <c r="E387" s="33"/>
      <c r="F387" s="68"/>
      <c r="G387" s="35"/>
      <c r="H387" s="35"/>
      <c r="I387" s="31"/>
      <c r="J387" s="32"/>
      <c r="K387" s="31"/>
      <c r="L387" s="34"/>
      <c r="M387" s="34"/>
      <c r="N387" s="34"/>
      <c r="O387" s="34"/>
      <c r="P387" s="34"/>
      <c r="Q387" s="34"/>
    </row>
    <row r="388" spans="1:17" s="40" customFormat="1" x14ac:dyDescent="0.2">
      <c r="A388" s="31"/>
      <c r="B388" s="31"/>
      <c r="C388" s="31"/>
      <c r="D388" s="31"/>
      <c r="E388" s="33"/>
      <c r="F388" s="68"/>
      <c r="G388" s="35"/>
      <c r="H388" s="35"/>
      <c r="I388" s="31"/>
      <c r="J388" s="32"/>
      <c r="K388" s="31"/>
      <c r="L388" s="34"/>
      <c r="M388" s="34"/>
      <c r="N388" s="34"/>
      <c r="O388" s="34"/>
      <c r="P388" s="34"/>
      <c r="Q388" s="34"/>
    </row>
    <row r="389" spans="1:17" s="40" customFormat="1" x14ac:dyDescent="0.2">
      <c r="A389" s="31"/>
      <c r="B389" s="31"/>
      <c r="C389" s="31"/>
      <c r="D389" s="31"/>
      <c r="E389" s="33"/>
      <c r="F389" s="68"/>
      <c r="G389" s="35"/>
      <c r="H389" s="35"/>
      <c r="I389" s="31"/>
      <c r="J389" s="32"/>
      <c r="K389" s="31"/>
      <c r="L389" s="34"/>
      <c r="M389" s="34"/>
      <c r="N389" s="34"/>
      <c r="O389" s="34"/>
      <c r="P389" s="34"/>
      <c r="Q389" s="34"/>
    </row>
    <row r="390" spans="1:17" s="40" customFormat="1" x14ac:dyDescent="0.2">
      <c r="A390" s="31"/>
      <c r="B390" s="31"/>
      <c r="C390" s="31"/>
      <c r="D390" s="31"/>
      <c r="E390" s="33"/>
      <c r="F390" s="68"/>
      <c r="G390" s="35"/>
      <c r="H390" s="35"/>
      <c r="I390" s="31"/>
      <c r="J390" s="32"/>
      <c r="K390" s="31"/>
      <c r="L390" s="34"/>
      <c r="M390" s="34"/>
      <c r="N390" s="34"/>
      <c r="O390" s="34"/>
      <c r="P390" s="34"/>
      <c r="Q390" s="34"/>
    </row>
    <row r="391" spans="1:17" s="40" customFormat="1" x14ac:dyDescent="0.2">
      <c r="A391" s="31"/>
      <c r="B391" s="31"/>
      <c r="C391" s="31"/>
      <c r="D391" s="31"/>
      <c r="E391" s="33"/>
      <c r="F391" s="68"/>
      <c r="G391" s="35"/>
      <c r="H391" s="35"/>
      <c r="I391" s="31"/>
      <c r="J391" s="32"/>
      <c r="K391" s="31"/>
      <c r="L391" s="34"/>
      <c r="M391" s="34"/>
      <c r="N391" s="34"/>
      <c r="O391" s="34"/>
      <c r="P391" s="34"/>
      <c r="Q391" s="34"/>
    </row>
    <row r="392" spans="1:17" s="40" customFormat="1" x14ac:dyDescent="0.2">
      <c r="A392" s="31"/>
      <c r="B392" s="31"/>
      <c r="C392" s="31"/>
      <c r="D392" s="31"/>
      <c r="E392" s="33"/>
      <c r="F392" s="68"/>
      <c r="G392" s="35"/>
      <c r="H392" s="35"/>
      <c r="I392" s="31"/>
      <c r="J392" s="32"/>
      <c r="K392" s="31"/>
      <c r="L392" s="34"/>
      <c r="M392" s="34"/>
      <c r="N392" s="34"/>
      <c r="O392" s="34"/>
      <c r="P392" s="34"/>
      <c r="Q392" s="34"/>
    </row>
    <row r="393" spans="1:17" s="40" customFormat="1" x14ac:dyDescent="0.2">
      <c r="A393" s="31"/>
      <c r="B393" s="31"/>
      <c r="C393" s="31"/>
      <c r="D393" s="31"/>
      <c r="E393" s="33"/>
      <c r="F393" s="68"/>
      <c r="G393" s="35"/>
      <c r="H393" s="35"/>
      <c r="I393" s="31"/>
      <c r="J393" s="32"/>
      <c r="K393" s="31"/>
      <c r="L393" s="34"/>
      <c r="M393" s="34"/>
      <c r="N393" s="34"/>
      <c r="O393" s="34"/>
      <c r="P393" s="34"/>
      <c r="Q393" s="34"/>
    </row>
    <row r="394" spans="1:17" s="40" customFormat="1" x14ac:dyDescent="0.2">
      <c r="A394" s="31"/>
      <c r="B394" s="31"/>
      <c r="C394" s="31"/>
      <c r="D394" s="31"/>
      <c r="E394" s="33"/>
      <c r="F394" s="68"/>
      <c r="G394" s="35"/>
      <c r="H394" s="35"/>
      <c r="I394" s="31"/>
      <c r="J394" s="32"/>
      <c r="K394" s="31"/>
      <c r="L394" s="34"/>
      <c r="M394" s="34"/>
      <c r="N394" s="34"/>
      <c r="O394" s="34"/>
      <c r="P394" s="34"/>
      <c r="Q394" s="34"/>
    </row>
    <row r="395" spans="1:17" s="40" customFormat="1" x14ac:dyDescent="0.2">
      <c r="A395" s="31"/>
      <c r="B395" s="31"/>
      <c r="C395" s="31"/>
      <c r="D395" s="31"/>
      <c r="E395" s="33"/>
      <c r="F395" s="68"/>
      <c r="G395" s="35"/>
      <c r="H395" s="35"/>
      <c r="I395" s="31"/>
      <c r="J395" s="32"/>
      <c r="K395" s="31"/>
      <c r="L395" s="34"/>
      <c r="M395" s="34"/>
      <c r="N395" s="34"/>
      <c r="O395" s="34"/>
      <c r="P395" s="34"/>
      <c r="Q395" s="34"/>
    </row>
    <row r="396" spans="1:17" s="40" customFormat="1" x14ac:dyDescent="0.2">
      <c r="A396" s="31"/>
      <c r="B396" s="31"/>
      <c r="C396" s="31"/>
      <c r="D396" s="31"/>
      <c r="E396" s="33"/>
      <c r="F396" s="68"/>
      <c r="G396" s="35"/>
      <c r="H396" s="35"/>
      <c r="I396" s="31"/>
      <c r="J396" s="32"/>
      <c r="K396" s="31"/>
      <c r="L396" s="34"/>
      <c r="M396" s="34"/>
      <c r="N396" s="34"/>
      <c r="O396" s="34"/>
      <c r="P396" s="34"/>
      <c r="Q396" s="34"/>
    </row>
    <row r="397" spans="1:17" s="40" customFormat="1" x14ac:dyDescent="0.2">
      <c r="A397" s="31"/>
      <c r="B397" s="31"/>
      <c r="C397" s="31"/>
      <c r="D397" s="31"/>
      <c r="E397" s="33"/>
      <c r="F397" s="68"/>
      <c r="G397" s="35"/>
      <c r="H397" s="35"/>
      <c r="I397" s="31"/>
      <c r="J397" s="32"/>
      <c r="K397" s="31"/>
      <c r="L397" s="34"/>
      <c r="M397" s="34"/>
      <c r="N397" s="34"/>
      <c r="O397" s="34"/>
      <c r="P397" s="34"/>
      <c r="Q397" s="34"/>
    </row>
    <row r="398" spans="1:17" s="40" customFormat="1" x14ac:dyDescent="0.2">
      <c r="A398" s="31"/>
      <c r="B398" s="31"/>
      <c r="C398" s="31"/>
      <c r="D398" s="31"/>
      <c r="E398" s="33"/>
      <c r="F398" s="68"/>
      <c r="G398" s="35"/>
      <c r="H398" s="35"/>
      <c r="I398" s="31"/>
      <c r="J398" s="32"/>
      <c r="K398" s="31"/>
      <c r="L398" s="34"/>
      <c r="M398" s="34"/>
      <c r="N398" s="34"/>
      <c r="O398" s="34"/>
      <c r="P398" s="34"/>
      <c r="Q398" s="34"/>
    </row>
    <row r="399" spans="1:17" s="40" customFormat="1" x14ac:dyDescent="0.2">
      <c r="A399" s="31"/>
      <c r="B399" s="31"/>
      <c r="C399" s="31"/>
      <c r="D399" s="31"/>
      <c r="E399" s="33"/>
      <c r="F399" s="68"/>
      <c r="G399" s="35"/>
      <c r="H399" s="35"/>
      <c r="I399" s="31"/>
      <c r="J399" s="32"/>
      <c r="K399" s="31"/>
      <c r="L399" s="34"/>
      <c r="M399" s="34"/>
      <c r="N399" s="34"/>
      <c r="O399" s="34"/>
      <c r="P399" s="34"/>
      <c r="Q399" s="34"/>
    </row>
    <row r="400" spans="1:17" s="40" customFormat="1" x14ac:dyDescent="0.2">
      <c r="A400" s="31"/>
      <c r="B400" s="31"/>
      <c r="C400" s="31"/>
      <c r="D400" s="31"/>
      <c r="E400" s="33"/>
      <c r="F400" s="68"/>
      <c r="G400" s="35"/>
      <c r="H400" s="35"/>
      <c r="I400" s="31"/>
      <c r="J400" s="32"/>
      <c r="K400" s="31"/>
      <c r="L400" s="34"/>
      <c r="M400" s="34"/>
      <c r="N400" s="34"/>
      <c r="O400" s="34"/>
      <c r="P400" s="34"/>
      <c r="Q400" s="34"/>
    </row>
    <row r="401" spans="1:17" s="40" customFormat="1" x14ac:dyDescent="0.2">
      <c r="A401" s="31"/>
      <c r="B401" s="31"/>
      <c r="C401" s="31"/>
      <c r="D401" s="31"/>
      <c r="E401" s="33"/>
      <c r="F401" s="68"/>
      <c r="G401" s="35"/>
      <c r="H401" s="35"/>
      <c r="I401" s="31"/>
      <c r="J401" s="32"/>
      <c r="K401" s="31"/>
      <c r="L401" s="34"/>
      <c r="M401" s="34"/>
      <c r="N401" s="34"/>
      <c r="O401" s="34"/>
      <c r="P401" s="34"/>
      <c r="Q401" s="34"/>
    </row>
    <row r="402" spans="1:17" s="40" customFormat="1" x14ac:dyDescent="0.2">
      <c r="A402" s="31"/>
      <c r="B402" s="31"/>
      <c r="C402" s="31"/>
      <c r="D402" s="31"/>
      <c r="E402" s="33"/>
      <c r="F402" s="68"/>
      <c r="G402" s="35"/>
      <c r="H402" s="35"/>
      <c r="I402" s="31"/>
      <c r="J402" s="32"/>
      <c r="K402" s="31"/>
      <c r="L402" s="34"/>
      <c r="M402" s="34"/>
      <c r="N402" s="34"/>
      <c r="O402" s="34"/>
      <c r="P402" s="34"/>
      <c r="Q402" s="34"/>
    </row>
    <row r="403" spans="1:17" s="40" customFormat="1" x14ac:dyDescent="0.2">
      <c r="A403" s="31"/>
      <c r="B403" s="31"/>
      <c r="C403" s="31"/>
      <c r="D403" s="31"/>
      <c r="E403" s="33"/>
      <c r="F403" s="68"/>
      <c r="G403" s="35"/>
      <c r="H403" s="35"/>
      <c r="I403" s="31"/>
      <c r="J403" s="32"/>
      <c r="K403" s="31"/>
      <c r="L403" s="34"/>
      <c r="M403" s="34"/>
      <c r="N403" s="34"/>
      <c r="O403" s="34"/>
      <c r="P403" s="34"/>
      <c r="Q403" s="34"/>
    </row>
    <row r="404" spans="1:17" s="40" customFormat="1" x14ac:dyDescent="0.2">
      <c r="A404" s="31"/>
      <c r="B404" s="31"/>
      <c r="C404" s="31"/>
      <c r="D404" s="31"/>
      <c r="E404" s="33"/>
      <c r="F404" s="68"/>
      <c r="G404" s="35"/>
      <c r="H404" s="35"/>
      <c r="I404" s="31"/>
      <c r="J404" s="32"/>
      <c r="K404" s="31"/>
      <c r="L404" s="34"/>
      <c r="M404" s="34"/>
      <c r="N404" s="34"/>
      <c r="O404" s="34"/>
      <c r="P404" s="34"/>
      <c r="Q404" s="34"/>
    </row>
    <row r="405" spans="1:17" s="40" customFormat="1" x14ac:dyDescent="0.2">
      <c r="A405" s="31"/>
      <c r="B405" s="31"/>
      <c r="C405" s="31"/>
      <c r="D405" s="31"/>
      <c r="E405" s="33"/>
      <c r="F405" s="68"/>
      <c r="G405" s="35"/>
      <c r="H405" s="35"/>
      <c r="I405" s="31"/>
      <c r="J405" s="32"/>
      <c r="K405" s="31"/>
      <c r="L405" s="34"/>
      <c r="M405" s="34"/>
      <c r="N405" s="34"/>
      <c r="O405" s="34"/>
      <c r="P405" s="34"/>
      <c r="Q405" s="34"/>
    </row>
    <row r="406" spans="1:17" s="40" customFormat="1" x14ac:dyDescent="0.2">
      <c r="A406" s="31"/>
      <c r="B406" s="31"/>
      <c r="C406" s="31"/>
      <c r="D406" s="31"/>
      <c r="E406" s="33"/>
      <c r="F406" s="68"/>
      <c r="G406" s="35"/>
      <c r="H406" s="35"/>
      <c r="I406" s="31"/>
      <c r="J406" s="32"/>
      <c r="K406" s="31"/>
      <c r="L406" s="34"/>
      <c r="M406" s="34"/>
      <c r="N406" s="34"/>
      <c r="O406" s="34"/>
      <c r="P406" s="34"/>
      <c r="Q406" s="34"/>
    </row>
    <row r="407" spans="1:17" s="40" customFormat="1" x14ac:dyDescent="0.2">
      <c r="A407" s="31"/>
      <c r="B407" s="31"/>
      <c r="C407" s="31"/>
      <c r="D407" s="31"/>
      <c r="E407" s="33"/>
      <c r="F407" s="68"/>
      <c r="G407" s="35"/>
      <c r="H407" s="35"/>
      <c r="I407" s="31"/>
      <c r="J407" s="32"/>
      <c r="K407" s="31"/>
      <c r="L407" s="34"/>
      <c r="M407" s="34"/>
      <c r="N407" s="34"/>
      <c r="O407" s="34"/>
      <c r="P407" s="34"/>
      <c r="Q407" s="34"/>
    </row>
    <row r="408" spans="1:17" s="40" customFormat="1" x14ac:dyDescent="0.2">
      <c r="A408" s="31"/>
      <c r="B408" s="31"/>
      <c r="C408" s="31"/>
      <c r="D408" s="31"/>
      <c r="E408" s="33"/>
      <c r="F408" s="68"/>
      <c r="G408" s="35"/>
      <c r="H408" s="35"/>
      <c r="I408" s="31"/>
      <c r="J408" s="32"/>
      <c r="K408" s="31"/>
      <c r="L408" s="34"/>
      <c r="M408" s="34"/>
      <c r="N408" s="34"/>
      <c r="O408" s="34"/>
      <c r="P408" s="34"/>
      <c r="Q408" s="34"/>
    </row>
    <row r="409" spans="1:17" s="40" customFormat="1" x14ac:dyDescent="0.2">
      <c r="A409" s="31"/>
      <c r="B409" s="31"/>
      <c r="C409" s="31"/>
      <c r="D409" s="31"/>
      <c r="E409" s="33"/>
      <c r="F409" s="68"/>
      <c r="G409" s="35"/>
      <c r="H409" s="35"/>
      <c r="I409" s="31"/>
      <c r="J409" s="32"/>
      <c r="K409" s="31"/>
      <c r="L409" s="34"/>
      <c r="M409" s="34"/>
      <c r="N409" s="34"/>
      <c r="O409" s="34"/>
      <c r="P409" s="34"/>
      <c r="Q409" s="34"/>
    </row>
    <row r="410" spans="1:17" s="40" customFormat="1" x14ac:dyDescent="0.2">
      <c r="A410" s="31"/>
      <c r="B410" s="31"/>
      <c r="C410" s="31"/>
      <c r="D410" s="31"/>
      <c r="E410" s="33"/>
      <c r="F410" s="68"/>
      <c r="G410" s="35"/>
      <c r="H410" s="35"/>
      <c r="I410" s="31"/>
      <c r="J410" s="32"/>
      <c r="K410" s="31"/>
      <c r="L410" s="34"/>
      <c r="M410" s="34"/>
      <c r="N410" s="34"/>
      <c r="O410" s="34"/>
      <c r="P410" s="34"/>
      <c r="Q410" s="34"/>
    </row>
    <row r="411" spans="1:17" s="40" customFormat="1" x14ac:dyDescent="0.2">
      <c r="A411" s="31"/>
      <c r="B411" s="31"/>
      <c r="C411" s="31"/>
      <c r="D411" s="31"/>
      <c r="E411" s="33"/>
      <c r="F411" s="68"/>
      <c r="G411" s="35"/>
      <c r="H411" s="35"/>
      <c r="I411" s="31"/>
      <c r="J411" s="32"/>
      <c r="K411" s="31"/>
      <c r="L411" s="34"/>
      <c r="M411" s="34"/>
      <c r="N411" s="34"/>
      <c r="O411" s="34"/>
      <c r="P411" s="34"/>
      <c r="Q411" s="34"/>
    </row>
    <row r="412" spans="1:17" s="40" customFormat="1" x14ac:dyDescent="0.2">
      <c r="A412" s="31"/>
      <c r="B412" s="31"/>
      <c r="C412" s="31"/>
      <c r="D412" s="31"/>
      <c r="E412" s="33"/>
      <c r="F412" s="68"/>
      <c r="G412" s="35"/>
      <c r="H412" s="35"/>
      <c r="I412" s="31"/>
      <c r="J412" s="32"/>
      <c r="K412" s="31"/>
      <c r="L412" s="34"/>
      <c r="M412" s="34"/>
      <c r="N412" s="34"/>
      <c r="O412" s="34"/>
      <c r="P412" s="34"/>
      <c r="Q412" s="34"/>
    </row>
    <row r="413" spans="1:17" s="40" customFormat="1" x14ac:dyDescent="0.2">
      <c r="A413" s="31"/>
      <c r="B413" s="31"/>
      <c r="C413" s="31"/>
      <c r="D413" s="31"/>
      <c r="E413" s="33"/>
      <c r="F413" s="68"/>
      <c r="G413" s="35"/>
      <c r="H413" s="35"/>
      <c r="I413" s="31"/>
      <c r="J413" s="32"/>
      <c r="K413" s="31"/>
      <c r="L413" s="34"/>
      <c r="M413" s="34"/>
      <c r="N413" s="34"/>
      <c r="O413" s="34"/>
      <c r="P413" s="34"/>
      <c r="Q413" s="34"/>
    </row>
    <row r="414" spans="1:17" s="40" customFormat="1" x14ac:dyDescent="0.2">
      <c r="A414" s="31"/>
      <c r="B414" s="31"/>
      <c r="C414" s="31"/>
      <c r="D414" s="31"/>
      <c r="E414" s="33"/>
      <c r="F414" s="68"/>
      <c r="G414" s="35"/>
      <c r="H414" s="35"/>
      <c r="I414" s="31"/>
      <c r="J414" s="32"/>
      <c r="K414" s="31"/>
      <c r="L414" s="34"/>
      <c r="M414" s="34"/>
      <c r="N414" s="34"/>
      <c r="O414" s="34"/>
      <c r="P414" s="34"/>
      <c r="Q414" s="34"/>
    </row>
    <row r="415" spans="1:17" s="40" customFormat="1" x14ac:dyDescent="0.2">
      <c r="A415" s="31"/>
      <c r="B415" s="31"/>
      <c r="C415" s="31"/>
      <c r="D415" s="31"/>
      <c r="E415" s="33"/>
      <c r="F415" s="68"/>
      <c r="G415" s="35"/>
      <c r="H415" s="35"/>
      <c r="I415" s="31"/>
      <c r="J415" s="32"/>
      <c r="K415" s="31"/>
      <c r="L415" s="34"/>
      <c r="M415" s="34"/>
      <c r="N415" s="34"/>
      <c r="O415" s="34"/>
      <c r="P415" s="34"/>
      <c r="Q415" s="34"/>
    </row>
    <row r="416" spans="1:17" s="40" customFormat="1" x14ac:dyDescent="0.2">
      <c r="A416" s="31"/>
      <c r="B416" s="31"/>
      <c r="C416" s="31"/>
      <c r="D416" s="31"/>
      <c r="E416" s="33"/>
      <c r="F416" s="68"/>
      <c r="G416" s="35"/>
      <c r="H416" s="35"/>
      <c r="I416" s="31"/>
      <c r="J416" s="32"/>
      <c r="K416" s="31"/>
      <c r="L416" s="34"/>
      <c r="M416" s="34"/>
      <c r="N416" s="34"/>
      <c r="O416" s="34"/>
      <c r="P416" s="34"/>
      <c r="Q416" s="34"/>
    </row>
    <row r="417" spans="1:17" s="40" customFormat="1" x14ac:dyDescent="0.2">
      <c r="A417" s="31"/>
      <c r="B417" s="31"/>
      <c r="C417" s="31"/>
      <c r="D417" s="31"/>
      <c r="E417" s="33"/>
      <c r="F417" s="68"/>
      <c r="G417" s="35"/>
      <c r="H417" s="35"/>
      <c r="I417" s="31"/>
      <c r="J417" s="32"/>
      <c r="K417" s="31"/>
      <c r="L417" s="34"/>
      <c r="M417" s="34"/>
      <c r="N417" s="34"/>
      <c r="O417" s="34"/>
      <c r="P417" s="34"/>
      <c r="Q417" s="34"/>
    </row>
    <row r="418" spans="1:17" s="40" customFormat="1" x14ac:dyDescent="0.2">
      <c r="A418" s="31"/>
      <c r="B418" s="31"/>
      <c r="C418" s="31"/>
      <c r="D418" s="31"/>
      <c r="E418" s="33"/>
      <c r="F418" s="68"/>
      <c r="G418" s="35"/>
      <c r="H418" s="35"/>
      <c r="I418" s="31"/>
      <c r="J418" s="32"/>
      <c r="K418" s="31"/>
      <c r="L418" s="34"/>
      <c r="M418" s="34"/>
      <c r="N418" s="34"/>
      <c r="O418" s="34"/>
      <c r="P418" s="34"/>
      <c r="Q418" s="34"/>
    </row>
    <row r="419" spans="1:17" s="40" customFormat="1" x14ac:dyDescent="0.2">
      <c r="A419" s="31"/>
      <c r="B419" s="31"/>
      <c r="C419" s="31"/>
      <c r="D419" s="31"/>
      <c r="E419" s="33"/>
      <c r="F419" s="68"/>
      <c r="G419" s="35"/>
      <c r="H419" s="35"/>
      <c r="I419" s="31"/>
      <c r="J419" s="32"/>
      <c r="K419" s="31"/>
      <c r="L419" s="34"/>
      <c r="M419" s="34"/>
      <c r="N419" s="34"/>
      <c r="O419" s="34"/>
      <c r="P419" s="34"/>
      <c r="Q419" s="34"/>
    </row>
    <row r="420" spans="1:17" s="40" customFormat="1" x14ac:dyDescent="0.2">
      <c r="A420" s="31"/>
      <c r="B420" s="31"/>
      <c r="C420" s="31"/>
      <c r="D420" s="31"/>
      <c r="E420" s="33"/>
      <c r="F420" s="68"/>
      <c r="G420" s="35"/>
      <c r="H420" s="35"/>
      <c r="I420" s="31"/>
      <c r="J420" s="32"/>
      <c r="K420" s="31"/>
      <c r="L420" s="34"/>
      <c r="M420" s="34"/>
      <c r="N420" s="34"/>
      <c r="O420" s="34"/>
      <c r="P420" s="34"/>
      <c r="Q420" s="34"/>
    </row>
    <row r="421" spans="1:17" s="40" customFormat="1" x14ac:dyDescent="0.2">
      <c r="A421" s="31"/>
      <c r="B421" s="31"/>
      <c r="C421" s="31"/>
      <c r="D421" s="31"/>
      <c r="E421" s="33"/>
      <c r="F421" s="68"/>
      <c r="G421" s="35"/>
      <c r="H421" s="35"/>
      <c r="I421" s="31"/>
      <c r="J421" s="32"/>
      <c r="K421" s="31"/>
      <c r="L421" s="34"/>
      <c r="M421" s="34"/>
      <c r="N421" s="34"/>
      <c r="O421" s="34"/>
      <c r="P421" s="34"/>
      <c r="Q421" s="34"/>
    </row>
    <row r="422" spans="1:17" s="40" customFormat="1" x14ac:dyDescent="0.2">
      <c r="A422" s="31"/>
      <c r="B422" s="31"/>
      <c r="C422" s="31"/>
      <c r="D422" s="31"/>
      <c r="E422" s="33"/>
      <c r="F422" s="68"/>
      <c r="G422" s="35"/>
      <c r="H422" s="35"/>
      <c r="I422" s="31"/>
      <c r="J422" s="32"/>
      <c r="K422" s="31"/>
      <c r="L422" s="34"/>
      <c r="M422" s="34"/>
      <c r="N422" s="34"/>
      <c r="O422" s="34"/>
      <c r="P422" s="34"/>
      <c r="Q422" s="34"/>
    </row>
    <row r="423" spans="1:17" s="40" customFormat="1" x14ac:dyDescent="0.2">
      <c r="A423" s="31"/>
      <c r="B423" s="31"/>
      <c r="C423" s="31"/>
      <c r="D423" s="31"/>
      <c r="E423" s="33"/>
      <c r="F423" s="68"/>
      <c r="G423" s="35"/>
      <c r="H423" s="35"/>
      <c r="I423" s="31"/>
      <c r="J423" s="32"/>
      <c r="K423" s="31"/>
      <c r="L423" s="34"/>
      <c r="M423" s="34"/>
      <c r="N423" s="34"/>
      <c r="O423" s="34"/>
      <c r="P423" s="34"/>
      <c r="Q423" s="34"/>
    </row>
    <row r="424" spans="1:17" s="40" customFormat="1" x14ac:dyDescent="0.2">
      <c r="A424" s="31"/>
      <c r="B424" s="31"/>
      <c r="C424" s="31"/>
      <c r="D424" s="31"/>
      <c r="E424" s="33"/>
      <c r="F424" s="68"/>
      <c r="G424" s="35"/>
      <c r="H424" s="35"/>
      <c r="I424" s="31"/>
      <c r="J424" s="32"/>
      <c r="K424" s="31"/>
      <c r="L424" s="34"/>
      <c r="M424" s="34"/>
      <c r="N424" s="34"/>
      <c r="O424" s="34"/>
      <c r="P424" s="34"/>
      <c r="Q424" s="34"/>
    </row>
    <row r="425" spans="1:17" s="40" customFormat="1" x14ac:dyDescent="0.2">
      <c r="A425" s="31"/>
      <c r="B425" s="31"/>
      <c r="C425" s="31"/>
      <c r="D425" s="31"/>
      <c r="E425" s="33"/>
      <c r="F425" s="68"/>
      <c r="G425" s="35"/>
      <c r="H425" s="35"/>
      <c r="I425" s="31"/>
      <c r="J425" s="32"/>
      <c r="K425" s="31"/>
      <c r="L425" s="34"/>
      <c r="M425" s="34"/>
      <c r="N425" s="34"/>
      <c r="O425" s="34"/>
      <c r="P425" s="34"/>
      <c r="Q425" s="34"/>
    </row>
    <row r="426" spans="1:17" s="40" customFormat="1" x14ac:dyDescent="0.2">
      <c r="A426" s="31"/>
      <c r="B426" s="31"/>
      <c r="C426" s="31"/>
      <c r="D426" s="31"/>
      <c r="E426" s="33"/>
      <c r="F426" s="68"/>
      <c r="G426" s="35"/>
      <c r="H426" s="35"/>
      <c r="I426" s="31"/>
      <c r="J426" s="32"/>
      <c r="K426" s="31"/>
      <c r="L426" s="34"/>
      <c r="M426" s="34"/>
      <c r="N426" s="34"/>
      <c r="O426" s="34"/>
      <c r="P426" s="34"/>
      <c r="Q426" s="34"/>
    </row>
    <row r="427" spans="1:17" s="40" customFormat="1" x14ac:dyDescent="0.2">
      <c r="A427" s="31"/>
      <c r="B427" s="31"/>
      <c r="C427" s="31"/>
      <c r="D427" s="31"/>
      <c r="E427" s="33"/>
      <c r="F427" s="68"/>
      <c r="G427" s="35"/>
      <c r="H427" s="35"/>
      <c r="I427" s="31"/>
      <c r="J427" s="32"/>
      <c r="K427" s="31"/>
      <c r="L427" s="34"/>
      <c r="M427" s="34"/>
      <c r="N427" s="34"/>
      <c r="O427" s="34"/>
      <c r="P427" s="34"/>
      <c r="Q427" s="34"/>
    </row>
    <row r="428" spans="1:17" s="40" customFormat="1" x14ac:dyDescent="0.2">
      <c r="A428" s="31"/>
      <c r="B428" s="31"/>
      <c r="C428" s="31"/>
      <c r="D428" s="31"/>
      <c r="E428" s="33"/>
      <c r="F428" s="68"/>
      <c r="G428" s="35"/>
      <c r="H428" s="35"/>
      <c r="I428" s="31"/>
      <c r="J428" s="32"/>
      <c r="K428" s="31"/>
      <c r="L428" s="34"/>
      <c r="M428" s="34"/>
      <c r="N428" s="34"/>
      <c r="O428" s="34"/>
      <c r="P428" s="34"/>
      <c r="Q428" s="34"/>
    </row>
    <row r="429" spans="1:17" s="40" customFormat="1" x14ac:dyDescent="0.2">
      <c r="A429" s="31"/>
      <c r="B429" s="31"/>
      <c r="C429" s="31"/>
      <c r="D429" s="31"/>
      <c r="E429" s="33"/>
      <c r="F429" s="68"/>
      <c r="G429" s="35"/>
      <c r="H429" s="35"/>
      <c r="I429" s="31"/>
      <c r="J429" s="32"/>
      <c r="K429" s="31"/>
      <c r="L429" s="34"/>
      <c r="M429" s="34"/>
      <c r="N429" s="34"/>
      <c r="O429" s="34"/>
      <c r="P429" s="34"/>
      <c r="Q429" s="34"/>
    </row>
    <row r="430" spans="1:17" s="40" customFormat="1" x14ac:dyDescent="0.2">
      <c r="A430" s="31"/>
      <c r="B430" s="31"/>
      <c r="C430" s="31"/>
      <c r="D430" s="31"/>
      <c r="E430" s="33"/>
      <c r="F430" s="68"/>
      <c r="G430" s="35"/>
      <c r="H430" s="35"/>
      <c r="I430" s="31"/>
      <c r="J430" s="32"/>
      <c r="K430" s="31"/>
      <c r="L430" s="34"/>
      <c r="M430" s="34"/>
      <c r="N430" s="34"/>
      <c r="O430" s="34"/>
      <c r="P430" s="34"/>
      <c r="Q430" s="34"/>
    </row>
    <row r="431" spans="1:17" s="40" customFormat="1" x14ac:dyDescent="0.2">
      <c r="A431" s="31"/>
      <c r="B431" s="31"/>
      <c r="C431" s="31"/>
      <c r="D431" s="31"/>
      <c r="E431" s="33"/>
      <c r="F431" s="68"/>
      <c r="G431" s="35"/>
      <c r="H431" s="35"/>
      <c r="I431" s="31"/>
      <c r="J431" s="32"/>
      <c r="K431" s="31"/>
      <c r="L431" s="34"/>
      <c r="M431" s="34"/>
      <c r="N431" s="34"/>
      <c r="O431" s="34"/>
      <c r="P431" s="34"/>
      <c r="Q431" s="34"/>
    </row>
    <row r="432" spans="1:17" s="40" customFormat="1" x14ac:dyDescent="0.2">
      <c r="A432" s="31"/>
      <c r="B432" s="31"/>
      <c r="C432" s="31"/>
      <c r="D432" s="31"/>
      <c r="E432" s="33"/>
      <c r="F432" s="68"/>
      <c r="G432" s="35"/>
      <c r="H432" s="35"/>
      <c r="I432" s="31"/>
      <c r="J432" s="32"/>
      <c r="K432" s="31"/>
      <c r="L432" s="34"/>
      <c r="M432" s="34"/>
      <c r="N432" s="34"/>
      <c r="O432" s="34"/>
      <c r="P432" s="34"/>
      <c r="Q432" s="34"/>
    </row>
    <row r="433" spans="1:17" s="40" customFormat="1" x14ac:dyDescent="0.2">
      <c r="A433" s="31"/>
      <c r="B433" s="31"/>
      <c r="C433" s="31"/>
      <c r="D433" s="31"/>
      <c r="E433" s="33"/>
      <c r="F433" s="68"/>
      <c r="G433" s="35"/>
      <c r="H433" s="35"/>
      <c r="I433" s="31"/>
      <c r="J433" s="32"/>
      <c r="K433" s="31"/>
      <c r="L433" s="34"/>
      <c r="M433" s="34"/>
      <c r="N433" s="34"/>
      <c r="O433" s="34"/>
      <c r="P433" s="34"/>
      <c r="Q433" s="34"/>
    </row>
    <row r="434" spans="1:17" s="40" customFormat="1" x14ac:dyDescent="0.2">
      <c r="A434" s="31"/>
      <c r="B434" s="31"/>
      <c r="C434" s="31"/>
      <c r="D434" s="31"/>
      <c r="E434" s="33"/>
      <c r="F434" s="68"/>
      <c r="G434" s="35"/>
      <c r="H434" s="35"/>
      <c r="I434" s="31"/>
      <c r="J434" s="32"/>
      <c r="K434" s="31"/>
      <c r="L434" s="34"/>
      <c r="M434" s="34"/>
      <c r="N434" s="34"/>
      <c r="O434" s="34"/>
      <c r="P434" s="34"/>
      <c r="Q434" s="34"/>
    </row>
    <row r="435" spans="1:17" s="40" customFormat="1" x14ac:dyDescent="0.2">
      <c r="A435" s="31"/>
      <c r="B435" s="31"/>
      <c r="C435" s="31"/>
      <c r="D435" s="31"/>
      <c r="E435" s="33"/>
      <c r="F435" s="68"/>
      <c r="G435" s="35"/>
      <c r="H435" s="35"/>
      <c r="I435" s="31"/>
      <c r="J435" s="32"/>
      <c r="K435" s="31"/>
      <c r="L435" s="34"/>
      <c r="M435" s="34"/>
      <c r="N435" s="34"/>
      <c r="O435" s="34"/>
      <c r="P435" s="34"/>
      <c r="Q435" s="34"/>
    </row>
    <row r="436" spans="1:17" s="40" customFormat="1" x14ac:dyDescent="0.2">
      <c r="A436" s="31"/>
      <c r="B436" s="31"/>
      <c r="C436" s="31"/>
      <c r="D436" s="31"/>
      <c r="E436" s="33"/>
      <c r="F436" s="68"/>
      <c r="G436" s="35"/>
      <c r="H436" s="35"/>
      <c r="I436" s="31"/>
      <c r="J436" s="32"/>
      <c r="K436" s="31"/>
      <c r="L436" s="34"/>
      <c r="M436" s="34"/>
      <c r="N436" s="34"/>
      <c r="O436" s="34"/>
      <c r="P436" s="34"/>
      <c r="Q436" s="34"/>
    </row>
    <row r="437" spans="1:17" s="40" customFormat="1" x14ac:dyDescent="0.2">
      <c r="A437" s="31"/>
      <c r="B437" s="31"/>
      <c r="C437" s="31"/>
      <c r="D437" s="31"/>
      <c r="E437" s="33"/>
      <c r="F437" s="68"/>
      <c r="G437" s="35"/>
      <c r="H437" s="35"/>
      <c r="I437" s="31"/>
      <c r="J437" s="32"/>
      <c r="K437" s="31"/>
      <c r="L437" s="34"/>
      <c r="M437" s="34"/>
      <c r="N437" s="34"/>
      <c r="O437" s="34"/>
      <c r="P437" s="34"/>
      <c r="Q437" s="34"/>
    </row>
    <row r="438" spans="1:17" s="40" customFormat="1" x14ac:dyDescent="0.2">
      <c r="A438" s="31"/>
      <c r="B438" s="31"/>
      <c r="C438" s="31"/>
      <c r="D438" s="31"/>
      <c r="E438" s="33"/>
      <c r="F438" s="68"/>
      <c r="G438" s="35"/>
      <c r="H438" s="35"/>
      <c r="I438" s="31"/>
      <c r="J438" s="32"/>
      <c r="K438" s="31"/>
      <c r="L438" s="34"/>
      <c r="M438" s="34"/>
      <c r="N438" s="34"/>
      <c r="O438" s="34"/>
      <c r="P438" s="34"/>
      <c r="Q438" s="34"/>
    </row>
    <row r="439" spans="1:17" s="40" customFormat="1" x14ac:dyDescent="0.2">
      <c r="A439" s="31"/>
      <c r="B439" s="31"/>
      <c r="C439" s="31"/>
      <c r="D439" s="31"/>
      <c r="E439" s="33"/>
      <c r="F439" s="68"/>
      <c r="G439" s="35"/>
      <c r="H439" s="35"/>
      <c r="I439" s="31"/>
      <c r="J439" s="32"/>
      <c r="K439" s="31"/>
      <c r="L439" s="34"/>
      <c r="M439" s="34"/>
      <c r="N439" s="34"/>
      <c r="O439" s="34"/>
      <c r="P439" s="34"/>
      <c r="Q439" s="34"/>
    </row>
    <row r="440" spans="1:17" s="40" customFormat="1" x14ac:dyDescent="0.2">
      <c r="A440" s="31"/>
      <c r="B440" s="31"/>
      <c r="C440" s="31"/>
      <c r="D440" s="31"/>
      <c r="E440" s="33"/>
      <c r="F440" s="68"/>
      <c r="G440" s="35"/>
      <c r="H440" s="35"/>
      <c r="I440" s="31"/>
      <c r="J440" s="32"/>
      <c r="K440" s="31"/>
      <c r="L440" s="34"/>
      <c r="M440" s="34"/>
      <c r="N440" s="34"/>
      <c r="O440" s="34"/>
      <c r="P440" s="34"/>
      <c r="Q440" s="34"/>
    </row>
    <row r="441" spans="1:17" s="40" customFormat="1" x14ac:dyDescent="0.2">
      <c r="A441" s="31"/>
      <c r="B441" s="31"/>
      <c r="C441" s="31"/>
      <c r="D441" s="31"/>
      <c r="E441" s="33"/>
      <c r="F441" s="68"/>
      <c r="G441" s="35"/>
      <c r="H441" s="35"/>
      <c r="I441" s="31"/>
      <c r="J441" s="32"/>
      <c r="K441" s="31"/>
      <c r="L441" s="34"/>
      <c r="M441" s="34"/>
      <c r="N441" s="34"/>
      <c r="O441" s="34"/>
      <c r="P441" s="34"/>
      <c r="Q441" s="34"/>
    </row>
    <row r="442" spans="1:17" s="40" customFormat="1" x14ac:dyDescent="0.2">
      <c r="A442" s="31"/>
      <c r="B442" s="31"/>
      <c r="C442" s="31"/>
      <c r="D442" s="31"/>
      <c r="E442" s="33"/>
      <c r="F442" s="68"/>
      <c r="G442" s="35"/>
      <c r="H442" s="35"/>
      <c r="I442" s="31"/>
      <c r="J442" s="32"/>
      <c r="K442" s="31"/>
      <c r="L442" s="34"/>
      <c r="M442" s="34"/>
      <c r="N442" s="34"/>
      <c r="O442" s="34"/>
      <c r="P442" s="34"/>
      <c r="Q442" s="34"/>
    </row>
    <row r="443" spans="1:17" s="40" customFormat="1" x14ac:dyDescent="0.2">
      <c r="A443" s="31"/>
      <c r="B443" s="31"/>
      <c r="C443" s="31"/>
      <c r="D443" s="31"/>
      <c r="E443" s="33"/>
      <c r="F443" s="68"/>
      <c r="G443" s="35"/>
      <c r="H443" s="35"/>
      <c r="I443" s="31"/>
      <c r="J443" s="32"/>
      <c r="K443" s="31"/>
      <c r="L443" s="34"/>
      <c r="M443" s="34"/>
      <c r="N443" s="34"/>
      <c r="O443" s="34"/>
      <c r="P443" s="34"/>
      <c r="Q443" s="34"/>
    </row>
    <row r="444" spans="1:17" s="40" customFormat="1" x14ac:dyDescent="0.2">
      <c r="A444" s="31"/>
      <c r="B444" s="31"/>
      <c r="C444" s="31"/>
      <c r="D444" s="31"/>
      <c r="E444" s="33"/>
      <c r="F444" s="68"/>
      <c r="G444" s="35"/>
      <c r="H444" s="35"/>
      <c r="I444" s="31"/>
      <c r="J444" s="32"/>
      <c r="K444" s="31"/>
      <c r="L444" s="34"/>
      <c r="M444" s="34"/>
      <c r="N444" s="34"/>
      <c r="O444" s="34"/>
      <c r="P444" s="34"/>
      <c r="Q444" s="34"/>
    </row>
    <row r="445" spans="1:17" s="40" customFormat="1" x14ac:dyDescent="0.2">
      <c r="A445" s="31"/>
      <c r="B445" s="31"/>
      <c r="C445" s="31"/>
      <c r="D445" s="31"/>
      <c r="E445" s="33"/>
      <c r="F445" s="68"/>
      <c r="G445" s="35"/>
      <c r="H445" s="35"/>
      <c r="I445" s="31"/>
      <c r="J445" s="32"/>
      <c r="K445" s="31"/>
      <c r="L445" s="34"/>
      <c r="M445" s="34"/>
      <c r="N445" s="34"/>
      <c r="O445" s="34"/>
      <c r="P445" s="34"/>
      <c r="Q445" s="34"/>
    </row>
    <row r="446" spans="1:17" s="40" customFormat="1" x14ac:dyDescent="0.2">
      <c r="A446" s="31"/>
      <c r="B446" s="31"/>
      <c r="C446" s="31"/>
      <c r="D446" s="31"/>
      <c r="E446" s="33"/>
      <c r="F446" s="68"/>
      <c r="G446" s="35"/>
      <c r="H446" s="35"/>
      <c r="I446" s="31"/>
      <c r="J446" s="32"/>
      <c r="K446" s="31"/>
      <c r="L446" s="34"/>
      <c r="M446" s="34"/>
      <c r="N446" s="34"/>
      <c r="O446" s="34"/>
      <c r="P446" s="34"/>
      <c r="Q446" s="34"/>
    </row>
    <row r="447" spans="1:17" s="40" customFormat="1" x14ac:dyDescent="0.2">
      <c r="A447" s="31"/>
      <c r="B447" s="31"/>
      <c r="C447" s="31"/>
      <c r="D447" s="31"/>
      <c r="E447" s="33"/>
      <c r="F447" s="68"/>
      <c r="G447" s="35"/>
      <c r="H447" s="35"/>
      <c r="I447" s="31"/>
      <c r="J447" s="32"/>
      <c r="K447" s="31"/>
      <c r="L447" s="34"/>
      <c r="M447" s="34"/>
      <c r="N447" s="34"/>
      <c r="O447" s="34"/>
      <c r="P447" s="34"/>
      <c r="Q447" s="34"/>
    </row>
    <row r="448" spans="1:17" s="40" customFormat="1" x14ac:dyDescent="0.2">
      <c r="A448" s="31"/>
      <c r="B448" s="31"/>
      <c r="C448" s="31"/>
      <c r="D448" s="31"/>
      <c r="E448" s="33"/>
      <c r="F448" s="68"/>
      <c r="G448" s="35"/>
      <c r="H448" s="35"/>
      <c r="I448" s="31"/>
      <c r="J448" s="32"/>
      <c r="K448" s="31"/>
      <c r="L448" s="34"/>
      <c r="M448" s="34"/>
      <c r="N448" s="34"/>
      <c r="O448" s="34"/>
      <c r="P448" s="34"/>
      <c r="Q448" s="34"/>
    </row>
    <row r="449" spans="1:17" s="40" customFormat="1" x14ac:dyDescent="0.2">
      <c r="A449" s="31"/>
      <c r="B449" s="31"/>
      <c r="C449" s="31"/>
      <c r="D449" s="31"/>
      <c r="E449" s="33"/>
      <c r="F449" s="68"/>
      <c r="G449" s="35"/>
      <c r="H449" s="35"/>
      <c r="I449" s="31"/>
      <c r="J449" s="32"/>
      <c r="K449" s="31"/>
      <c r="L449" s="34"/>
      <c r="M449" s="34"/>
      <c r="N449" s="34"/>
      <c r="O449" s="34"/>
      <c r="P449" s="34"/>
      <c r="Q449" s="34"/>
    </row>
    <row r="450" spans="1:17" s="40" customFormat="1" x14ac:dyDescent="0.2">
      <c r="A450" s="31"/>
      <c r="B450" s="31"/>
      <c r="C450" s="31"/>
      <c r="D450" s="31"/>
      <c r="E450" s="33"/>
      <c r="F450" s="68"/>
      <c r="G450" s="35"/>
      <c r="H450" s="35"/>
      <c r="I450" s="31"/>
      <c r="J450" s="32"/>
      <c r="K450" s="31"/>
      <c r="L450" s="34"/>
      <c r="M450" s="34"/>
      <c r="N450" s="34"/>
      <c r="O450" s="34"/>
      <c r="P450" s="34"/>
      <c r="Q450" s="34"/>
    </row>
    <row r="451" spans="1:17" s="40" customFormat="1" x14ac:dyDescent="0.2">
      <c r="A451" s="31"/>
      <c r="B451" s="31"/>
      <c r="C451" s="31"/>
      <c r="D451" s="31"/>
      <c r="E451" s="33"/>
      <c r="F451" s="68"/>
      <c r="G451" s="35"/>
      <c r="H451" s="35"/>
      <c r="I451" s="31"/>
      <c r="J451" s="32"/>
      <c r="K451" s="31"/>
      <c r="L451" s="34"/>
      <c r="M451" s="34"/>
      <c r="N451" s="34"/>
      <c r="O451" s="34"/>
      <c r="P451" s="34"/>
      <c r="Q451" s="34"/>
    </row>
    <row r="452" spans="1:17" s="40" customFormat="1" x14ac:dyDescent="0.2">
      <c r="A452" s="31"/>
      <c r="B452" s="31"/>
      <c r="C452" s="31"/>
      <c r="D452" s="31"/>
      <c r="E452" s="33"/>
      <c r="F452" s="68"/>
      <c r="G452" s="35"/>
      <c r="H452" s="35"/>
      <c r="I452" s="31"/>
      <c r="J452" s="32"/>
      <c r="K452" s="31"/>
      <c r="L452" s="34"/>
      <c r="M452" s="34"/>
      <c r="N452" s="34"/>
      <c r="O452" s="34"/>
      <c r="P452" s="34"/>
      <c r="Q452" s="34"/>
    </row>
    <row r="453" spans="1:17" s="40" customFormat="1" x14ac:dyDescent="0.2">
      <c r="A453" s="31"/>
      <c r="B453" s="31"/>
      <c r="C453" s="31"/>
      <c r="D453" s="31"/>
      <c r="E453" s="33"/>
      <c r="F453" s="68"/>
      <c r="G453" s="35"/>
      <c r="H453" s="35"/>
      <c r="I453" s="31"/>
      <c r="J453" s="32"/>
      <c r="K453" s="31"/>
      <c r="L453" s="34"/>
      <c r="M453" s="34"/>
      <c r="N453" s="34"/>
      <c r="O453" s="34"/>
      <c r="P453" s="34"/>
      <c r="Q453" s="34"/>
    </row>
    <row r="454" spans="1:17" s="40" customFormat="1" x14ac:dyDescent="0.2">
      <c r="A454" s="31"/>
      <c r="B454" s="31"/>
      <c r="C454" s="31"/>
      <c r="D454" s="31"/>
      <c r="E454" s="33"/>
      <c r="F454" s="68"/>
      <c r="G454" s="35"/>
      <c r="H454" s="35"/>
      <c r="I454" s="31"/>
      <c r="J454" s="32"/>
      <c r="K454" s="31"/>
      <c r="L454" s="34"/>
      <c r="M454" s="34"/>
      <c r="N454" s="34"/>
      <c r="O454" s="34"/>
      <c r="P454" s="34"/>
      <c r="Q454" s="34"/>
    </row>
    <row r="455" spans="1:17" s="40" customFormat="1" x14ac:dyDescent="0.2">
      <c r="A455" s="31"/>
      <c r="B455" s="31"/>
      <c r="C455" s="31"/>
      <c r="D455" s="31"/>
      <c r="E455" s="33"/>
      <c r="F455" s="68"/>
      <c r="G455" s="35"/>
      <c r="H455" s="35"/>
      <c r="I455" s="31"/>
      <c r="J455" s="32"/>
      <c r="K455" s="31"/>
      <c r="L455" s="34"/>
      <c r="M455" s="34"/>
      <c r="N455" s="34"/>
      <c r="O455" s="34"/>
      <c r="P455" s="34"/>
      <c r="Q455" s="34"/>
    </row>
    <row r="456" spans="1:17" s="40" customFormat="1" x14ac:dyDescent="0.2">
      <c r="A456" s="31"/>
      <c r="B456" s="31"/>
      <c r="C456" s="31"/>
      <c r="D456" s="31"/>
      <c r="E456" s="33"/>
      <c r="F456" s="68"/>
      <c r="G456" s="35"/>
      <c r="H456" s="35"/>
      <c r="I456" s="31"/>
      <c r="J456" s="32"/>
      <c r="K456" s="31"/>
      <c r="L456" s="34"/>
      <c r="M456" s="34"/>
      <c r="N456" s="34"/>
      <c r="O456" s="34"/>
      <c r="P456" s="34"/>
      <c r="Q456" s="34"/>
    </row>
    <row r="457" spans="1:17" s="40" customFormat="1" x14ac:dyDescent="0.2">
      <c r="A457" s="31"/>
      <c r="B457" s="31"/>
      <c r="C457" s="31"/>
      <c r="D457" s="31"/>
      <c r="E457" s="33"/>
      <c r="F457" s="68"/>
      <c r="G457" s="35"/>
      <c r="H457" s="35"/>
      <c r="I457" s="31"/>
      <c r="J457" s="32"/>
      <c r="K457" s="31"/>
      <c r="L457" s="34"/>
      <c r="M457" s="34"/>
      <c r="N457" s="34"/>
      <c r="O457" s="34"/>
      <c r="P457" s="34"/>
      <c r="Q457" s="34"/>
    </row>
    <row r="458" spans="1:17" s="40" customFormat="1" x14ac:dyDescent="0.2">
      <c r="A458" s="31"/>
      <c r="B458" s="31"/>
      <c r="C458" s="31"/>
      <c r="D458" s="31"/>
      <c r="E458" s="33"/>
      <c r="F458" s="68"/>
      <c r="G458" s="35"/>
      <c r="H458" s="35"/>
      <c r="I458" s="31"/>
      <c r="J458" s="32"/>
      <c r="K458" s="31"/>
      <c r="L458" s="34"/>
      <c r="M458" s="34"/>
      <c r="N458" s="34"/>
      <c r="O458" s="34"/>
      <c r="P458" s="34"/>
      <c r="Q458" s="34"/>
    </row>
    <row r="459" spans="1:17" s="40" customFormat="1" x14ac:dyDescent="0.2">
      <c r="A459" s="31"/>
      <c r="B459" s="31"/>
      <c r="C459" s="31"/>
      <c r="D459" s="31"/>
      <c r="E459" s="33"/>
      <c r="F459" s="68"/>
      <c r="G459" s="35"/>
      <c r="H459" s="35"/>
      <c r="I459" s="31"/>
      <c r="J459" s="32"/>
      <c r="K459" s="31"/>
      <c r="L459" s="34"/>
      <c r="M459" s="34"/>
      <c r="N459" s="34"/>
      <c r="O459" s="34"/>
      <c r="P459" s="34"/>
      <c r="Q459" s="34"/>
    </row>
    <row r="460" spans="1:17" s="40" customFormat="1" x14ac:dyDescent="0.2">
      <c r="A460" s="31"/>
      <c r="B460" s="31"/>
      <c r="C460" s="31"/>
      <c r="D460" s="31"/>
      <c r="E460" s="33"/>
      <c r="F460" s="68"/>
      <c r="G460" s="35"/>
      <c r="H460" s="35"/>
      <c r="I460" s="31"/>
      <c r="J460" s="32"/>
      <c r="K460" s="31"/>
      <c r="L460" s="34"/>
      <c r="M460" s="34"/>
      <c r="N460" s="34"/>
      <c r="O460" s="34"/>
      <c r="P460" s="34"/>
      <c r="Q460" s="34"/>
    </row>
    <row r="461" spans="1:17" s="40" customFormat="1" x14ac:dyDescent="0.2">
      <c r="A461" s="31"/>
      <c r="B461" s="31"/>
      <c r="C461" s="31"/>
      <c r="D461" s="31"/>
      <c r="E461" s="33"/>
      <c r="F461" s="68"/>
      <c r="G461" s="35"/>
      <c r="H461" s="35"/>
      <c r="I461" s="31"/>
      <c r="J461" s="32"/>
      <c r="K461" s="31"/>
      <c r="L461" s="34"/>
      <c r="M461" s="34"/>
      <c r="N461" s="34"/>
      <c r="O461" s="34"/>
      <c r="P461" s="34"/>
      <c r="Q461" s="34"/>
    </row>
    <row r="462" spans="1:17" s="40" customFormat="1" x14ac:dyDescent="0.2">
      <c r="A462" s="31"/>
      <c r="B462" s="31"/>
      <c r="C462" s="31"/>
      <c r="D462" s="31"/>
      <c r="E462" s="33"/>
      <c r="F462" s="68"/>
      <c r="G462" s="35"/>
      <c r="H462" s="35"/>
      <c r="I462" s="31"/>
      <c r="J462" s="32"/>
      <c r="K462" s="31"/>
      <c r="L462" s="34"/>
      <c r="M462" s="34"/>
      <c r="N462" s="34"/>
      <c r="O462" s="34"/>
      <c r="P462" s="34"/>
      <c r="Q462" s="34"/>
    </row>
    <row r="463" spans="1:17" s="40" customFormat="1" x14ac:dyDescent="0.2">
      <c r="A463" s="31"/>
      <c r="B463" s="31"/>
      <c r="C463" s="31"/>
      <c r="D463" s="31"/>
      <c r="E463" s="33"/>
      <c r="F463" s="68"/>
      <c r="G463" s="35"/>
      <c r="H463" s="35"/>
      <c r="I463" s="31"/>
      <c r="J463" s="32"/>
      <c r="K463" s="31"/>
      <c r="L463" s="34"/>
      <c r="M463" s="34"/>
      <c r="N463" s="34"/>
      <c r="O463" s="34"/>
      <c r="P463" s="34"/>
      <c r="Q463" s="34"/>
    </row>
    <row r="464" spans="1:17" s="40" customFormat="1" x14ac:dyDescent="0.2">
      <c r="A464" s="31"/>
      <c r="B464" s="31"/>
      <c r="C464" s="31"/>
      <c r="D464" s="31"/>
      <c r="E464" s="33"/>
      <c r="F464" s="68"/>
      <c r="G464" s="35"/>
      <c r="H464" s="35"/>
      <c r="I464" s="31"/>
      <c r="J464" s="32"/>
      <c r="K464" s="31"/>
      <c r="L464" s="34"/>
      <c r="M464" s="34"/>
      <c r="N464" s="34"/>
      <c r="O464" s="34"/>
      <c r="P464" s="34"/>
      <c r="Q464" s="34"/>
    </row>
    <row r="465" spans="1:17" s="40" customFormat="1" x14ac:dyDescent="0.2">
      <c r="A465" s="31"/>
      <c r="B465" s="31"/>
      <c r="C465" s="31"/>
      <c r="D465" s="31"/>
      <c r="E465" s="33"/>
      <c r="F465" s="68"/>
      <c r="G465" s="35"/>
      <c r="H465" s="35"/>
      <c r="I465" s="31"/>
      <c r="J465" s="32"/>
      <c r="K465" s="31"/>
      <c r="L465" s="34"/>
      <c r="M465" s="34"/>
      <c r="N465" s="34"/>
      <c r="O465" s="34"/>
      <c r="P465" s="34"/>
      <c r="Q465" s="34"/>
    </row>
    <row r="466" spans="1:17" s="40" customFormat="1" x14ac:dyDescent="0.2">
      <c r="A466" s="31"/>
      <c r="B466" s="31"/>
      <c r="C466" s="31"/>
      <c r="D466" s="31"/>
      <c r="E466" s="33"/>
      <c r="F466" s="68"/>
      <c r="G466" s="35"/>
      <c r="H466" s="35"/>
      <c r="I466" s="31"/>
      <c r="J466" s="32"/>
      <c r="K466" s="31"/>
      <c r="L466" s="34"/>
      <c r="M466" s="34"/>
      <c r="N466" s="34"/>
      <c r="O466" s="34"/>
      <c r="P466" s="34"/>
      <c r="Q466" s="34"/>
    </row>
    <row r="467" spans="1:17" s="40" customFormat="1" x14ac:dyDescent="0.2">
      <c r="A467" s="31"/>
      <c r="B467" s="31"/>
      <c r="C467" s="31"/>
      <c r="D467" s="31"/>
      <c r="E467" s="33"/>
      <c r="F467" s="68"/>
      <c r="G467" s="35"/>
      <c r="H467" s="35"/>
      <c r="I467" s="31"/>
      <c r="J467" s="32"/>
      <c r="K467" s="31"/>
      <c r="L467" s="34"/>
      <c r="M467" s="34"/>
      <c r="N467" s="34"/>
      <c r="O467" s="34"/>
      <c r="P467" s="34"/>
      <c r="Q467" s="34"/>
    </row>
    <row r="468" spans="1:17" s="40" customFormat="1" x14ac:dyDescent="0.2">
      <c r="A468" s="31"/>
      <c r="B468" s="31"/>
      <c r="C468" s="31"/>
      <c r="D468" s="31"/>
      <c r="E468" s="33"/>
      <c r="F468" s="68"/>
      <c r="G468" s="35"/>
      <c r="H468" s="35"/>
      <c r="I468" s="31"/>
      <c r="J468" s="32"/>
      <c r="K468" s="31"/>
      <c r="L468" s="34"/>
      <c r="M468" s="34"/>
      <c r="N468" s="34"/>
      <c r="O468" s="34"/>
      <c r="P468" s="34"/>
      <c r="Q468" s="34"/>
    </row>
    <row r="469" spans="1:17" s="40" customFormat="1" x14ac:dyDescent="0.2">
      <c r="A469" s="31"/>
      <c r="B469" s="31"/>
      <c r="C469" s="31"/>
      <c r="D469" s="31"/>
      <c r="E469" s="33"/>
      <c r="F469" s="68"/>
      <c r="G469" s="35"/>
      <c r="H469" s="35"/>
      <c r="I469" s="31"/>
      <c r="J469" s="32"/>
      <c r="K469" s="31"/>
      <c r="L469" s="34"/>
      <c r="M469" s="34"/>
      <c r="N469" s="34"/>
      <c r="O469" s="34"/>
      <c r="P469" s="34"/>
      <c r="Q469" s="34"/>
    </row>
    <row r="470" spans="1:17" s="40" customFormat="1" x14ac:dyDescent="0.2">
      <c r="A470" s="31"/>
      <c r="B470" s="31"/>
      <c r="C470" s="31"/>
      <c r="D470" s="31"/>
      <c r="E470" s="33"/>
      <c r="F470" s="68"/>
      <c r="G470" s="35"/>
      <c r="H470" s="35"/>
      <c r="I470" s="31"/>
      <c r="J470" s="32"/>
      <c r="K470" s="31"/>
      <c r="L470" s="34"/>
      <c r="M470" s="34"/>
      <c r="N470" s="34"/>
      <c r="O470" s="34"/>
      <c r="P470" s="34"/>
      <c r="Q470" s="34"/>
    </row>
    <row r="471" spans="1:17" s="40" customFormat="1" x14ac:dyDescent="0.2">
      <c r="A471" s="31"/>
      <c r="B471" s="31"/>
      <c r="C471" s="31"/>
      <c r="D471" s="31"/>
      <c r="E471" s="33"/>
      <c r="F471" s="68"/>
      <c r="G471" s="35"/>
      <c r="H471" s="35"/>
      <c r="I471" s="31"/>
      <c r="J471" s="32"/>
      <c r="K471" s="31"/>
      <c r="L471" s="34"/>
      <c r="M471" s="34"/>
      <c r="N471" s="34"/>
      <c r="O471" s="34"/>
      <c r="P471" s="34"/>
      <c r="Q471" s="34"/>
    </row>
    <row r="472" spans="1:17" s="40" customFormat="1" x14ac:dyDescent="0.2">
      <c r="A472" s="31"/>
      <c r="B472" s="31"/>
      <c r="C472" s="31"/>
      <c r="D472" s="31"/>
      <c r="E472" s="33"/>
      <c r="F472" s="68"/>
      <c r="G472" s="35"/>
      <c r="H472" s="35"/>
      <c r="I472" s="31"/>
      <c r="J472" s="32"/>
      <c r="K472" s="31"/>
      <c r="L472" s="34"/>
      <c r="M472" s="34"/>
      <c r="N472" s="34"/>
      <c r="O472" s="34"/>
      <c r="P472" s="34"/>
      <c r="Q472" s="34"/>
    </row>
    <row r="473" spans="1:17" s="40" customFormat="1" x14ac:dyDescent="0.2">
      <c r="A473" s="31"/>
      <c r="B473" s="31"/>
      <c r="C473" s="31"/>
      <c r="D473" s="31"/>
      <c r="E473" s="33"/>
      <c r="F473" s="68"/>
      <c r="G473" s="35"/>
      <c r="H473" s="35"/>
      <c r="I473" s="31"/>
      <c r="J473" s="32"/>
      <c r="K473" s="31"/>
      <c r="L473" s="34"/>
      <c r="M473" s="34"/>
      <c r="N473" s="34"/>
      <c r="O473" s="34"/>
      <c r="P473" s="34"/>
      <c r="Q473" s="34"/>
    </row>
    <row r="474" spans="1:17" s="40" customFormat="1" x14ac:dyDescent="0.2">
      <c r="A474" s="31"/>
      <c r="B474" s="31"/>
      <c r="C474" s="31"/>
      <c r="D474" s="31"/>
      <c r="E474" s="33"/>
      <c r="F474" s="68"/>
      <c r="G474" s="35"/>
      <c r="H474" s="35"/>
      <c r="I474" s="31"/>
      <c r="J474" s="32"/>
      <c r="K474" s="31"/>
      <c r="L474" s="34"/>
      <c r="M474" s="34"/>
      <c r="N474" s="34"/>
      <c r="O474" s="34"/>
      <c r="P474" s="34"/>
      <c r="Q474" s="34"/>
    </row>
    <row r="475" spans="1:17" s="40" customFormat="1" x14ac:dyDescent="0.2">
      <c r="A475" s="31"/>
      <c r="B475" s="31"/>
      <c r="C475" s="31"/>
      <c r="D475" s="31"/>
      <c r="E475" s="33"/>
      <c r="F475" s="68"/>
      <c r="G475" s="35"/>
      <c r="H475" s="35"/>
      <c r="I475" s="31"/>
      <c r="J475" s="32"/>
      <c r="K475" s="31"/>
      <c r="L475" s="34"/>
      <c r="M475" s="34"/>
      <c r="N475" s="34"/>
      <c r="O475" s="34"/>
      <c r="P475" s="34"/>
      <c r="Q475" s="34"/>
    </row>
    <row r="476" spans="1:17" s="40" customFormat="1" x14ac:dyDescent="0.2">
      <c r="A476" s="31"/>
      <c r="B476" s="31"/>
      <c r="C476" s="31"/>
      <c r="D476" s="31"/>
      <c r="E476" s="33"/>
      <c r="F476" s="68"/>
      <c r="G476" s="35"/>
      <c r="H476" s="35"/>
      <c r="I476" s="31"/>
      <c r="J476" s="32"/>
      <c r="K476" s="31"/>
      <c r="L476" s="34"/>
      <c r="M476" s="34"/>
      <c r="N476" s="34"/>
      <c r="O476" s="34"/>
      <c r="P476" s="34"/>
      <c r="Q476" s="34"/>
    </row>
    <row r="477" spans="1:17" s="40" customFormat="1" x14ac:dyDescent="0.2">
      <c r="A477" s="31"/>
      <c r="B477" s="31"/>
      <c r="C477" s="31"/>
      <c r="D477" s="31"/>
      <c r="E477" s="33"/>
      <c r="F477" s="68"/>
      <c r="G477" s="35"/>
      <c r="H477" s="35"/>
      <c r="I477" s="31"/>
      <c r="J477" s="32"/>
      <c r="K477" s="31"/>
      <c r="L477" s="34"/>
      <c r="M477" s="34"/>
      <c r="N477" s="34"/>
      <c r="O477" s="34"/>
      <c r="P477" s="34"/>
      <c r="Q477" s="34"/>
    </row>
    <row r="478" spans="1:17" s="40" customFormat="1" x14ac:dyDescent="0.2">
      <c r="A478" s="31"/>
      <c r="B478" s="31"/>
      <c r="C478" s="31"/>
      <c r="D478" s="31"/>
      <c r="E478" s="33"/>
      <c r="F478" s="68"/>
      <c r="G478" s="35"/>
      <c r="H478" s="35"/>
      <c r="I478" s="31"/>
      <c r="J478" s="32"/>
      <c r="K478" s="31"/>
      <c r="L478" s="34"/>
      <c r="M478" s="34"/>
      <c r="N478" s="34"/>
      <c r="O478" s="34"/>
      <c r="P478" s="34"/>
      <c r="Q478" s="34"/>
    </row>
    <row r="479" spans="1:17" s="40" customFormat="1" x14ac:dyDescent="0.2">
      <c r="A479" s="31"/>
      <c r="B479" s="31"/>
      <c r="C479" s="31"/>
      <c r="D479" s="31"/>
      <c r="E479" s="33"/>
      <c r="F479" s="68"/>
      <c r="G479" s="35"/>
      <c r="H479" s="35"/>
      <c r="I479" s="31"/>
      <c r="J479" s="32"/>
      <c r="K479" s="31"/>
      <c r="L479" s="34"/>
      <c r="M479" s="34"/>
      <c r="N479" s="34"/>
      <c r="O479" s="34"/>
      <c r="P479" s="34"/>
      <c r="Q479" s="34"/>
    </row>
    <row r="480" spans="1:17" s="40" customFormat="1" x14ac:dyDescent="0.2">
      <c r="A480" s="31"/>
      <c r="B480" s="31"/>
      <c r="C480" s="31"/>
      <c r="D480" s="31"/>
      <c r="E480" s="33"/>
      <c r="F480" s="68"/>
      <c r="G480" s="35"/>
      <c r="H480" s="35"/>
      <c r="I480" s="31"/>
      <c r="J480" s="32"/>
      <c r="K480" s="31"/>
      <c r="L480" s="34"/>
      <c r="M480" s="34"/>
      <c r="N480" s="34"/>
      <c r="O480" s="34"/>
      <c r="P480" s="34"/>
      <c r="Q480" s="34"/>
    </row>
    <row r="481" spans="1:17" s="40" customFormat="1" x14ac:dyDescent="0.2">
      <c r="A481" s="31"/>
      <c r="B481" s="31"/>
      <c r="C481" s="31"/>
      <c r="D481" s="31"/>
      <c r="E481" s="33"/>
      <c r="F481" s="68"/>
      <c r="G481" s="35"/>
      <c r="H481" s="35"/>
      <c r="I481" s="31"/>
      <c r="J481" s="32"/>
      <c r="K481" s="31"/>
      <c r="L481" s="34"/>
      <c r="M481" s="34"/>
      <c r="N481" s="34"/>
      <c r="O481" s="34"/>
      <c r="P481" s="34"/>
      <c r="Q481" s="34"/>
    </row>
    <row r="482" spans="1:17" s="40" customFormat="1" x14ac:dyDescent="0.2">
      <c r="A482" s="31"/>
      <c r="B482" s="31"/>
      <c r="C482" s="31"/>
      <c r="D482" s="31"/>
      <c r="E482" s="33"/>
      <c r="F482" s="68"/>
      <c r="G482" s="35"/>
      <c r="H482" s="35"/>
      <c r="I482" s="31"/>
      <c r="J482" s="32"/>
      <c r="K482" s="31"/>
      <c r="L482" s="34"/>
      <c r="M482" s="34"/>
      <c r="N482" s="34"/>
      <c r="O482" s="34"/>
      <c r="P482" s="34"/>
      <c r="Q482" s="34"/>
    </row>
    <row r="483" spans="1:17" s="40" customFormat="1" x14ac:dyDescent="0.2">
      <c r="A483" s="31"/>
      <c r="B483" s="31"/>
      <c r="C483" s="31"/>
      <c r="D483" s="31"/>
      <c r="E483" s="33"/>
      <c r="F483" s="68"/>
      <c r="G483" s="35"/>
      <c r="H483" s="35"/>
      <c r="I483" s="31"/>
      <c r="J483" s="32"/>
      <c r="K483" s="31"/>
      <c r="L483" s="34"/>
      <c r="M483" s="34"/>
      <c r="N483" s="34"/>
      <c r="O483" s="34"/>
      <c r="P483" s="34"/>
      <c r="Q483" s="34"/>
    </row>
    <row r="484" spans="1:17" s="40" customFormat="1" x14ac:dyDescent="0.2">
      <c r="A484" s="31"/>
      <c r="B484" s="31"/>
      <c r="C484" s="31"/>
      <c r="D484" s="31"/>
      <c r="E484" s="33"/>
      <c r="F484" s="68"/>
      <c r="G484" s="35"/>
      <c r="H484" s="35"/>
      <c r="I484" s="31"/>
      <c r="J484" s="32"/>
      <c r="K484" s="31"/>
      <c r="L484" s="34"/>
      <c r="M484" s="34"/>
      <c r="N484" s="34"/>
      <c r="O484" s="34"/>
      <c r="P484" s="34"/>
      <c r="Q484" s="34"/>
    </row>
    <row r="485" spans="1:17" s="40" customFormat="1" x14ac:dyDescent="0.2">
      <c r="A485" s="31"/>
      <c r="B485" s="31"/>
      <c r="C485" s="31"/>
      <c r="D485" s="31"/>
      <c r="E485" s="33"/>
      <c r="F485" s="68"/>
      <c r="G485" s="35"/>
      <c r="H485" s="35"/>
      <c r="I485" s="31"/>
      <c r="J485" s="32"/>
      <c r="K485" s="31"/>
      <c r="L485" s="34"/>
      <c r="M485" s="34"/>
      <c r="N485" s="34"/>
      <c r="O485" s="34"/>
      <c r="P485" s="34"/>
      <c r="Q485" s="34"/>
    </row>
    <row r="486" spans="1:17" s="40" customFormat="1" x14ac:dyDescent="0.2">
      <c r="A486" s="31"/>
      <c r="B486" s="31"/>
      <c r="C486" s="31"/>
      <c r="D486" s="31"/>
      <c r="E486" s="33"/>
      <c r="F486" s="68"/>
      <c r="G486" s="35"/>
      <c r="H486" s="35"/>
      <c r="I486" s="31"/>
      <c r="J486" s="32"/>
      <c r="K486" s="31"/>
      <c r="L486" s="34"/>
      <c r="M486" s="34"/>
      <c r="N486" s="34"/>
      <c r="O486" s="34"/>
      <c r="P486" s="34"/>
      <c r="Q486" s="34"/>
    </row>
    <row r="487" spans="1:17" s="40" customFormat="1" x14ac:dyDescent="0.2">
      <c r="A487" s="31"/>
      <c r="B487" s="31"/>
      <c r="C487" s="31"/>
      <c r="D487" s="31"/>
      <c r="E487" s="33"/>
      <c r="F487" s="68"/>
      <c r="G487" s="35"/>
      <c r="H487" s="35"/>
      <c r="I487" s="31"/>
      <c r="J487" s="32"/>
      <c r="K487" s="31"/>
      <c r="L487" s="34"/>
      <c r="M487" s="34"/>
      <c r="N487" s="34"/>
      <c r="O487" s="34"/>
      <c r="P487" s="34"/>
      <c r="Q487" s="34"/>
    </row>
    <row r="488" spans="1:17" s="40" customFormat="1" x14ac:dyDescent="0.2">
      <c r="A488" s="31"/>
      <c r="B488" s="31"/>
      <c r="C488" s="31"/>
      <c r="D488" s="31"/>
      <c r="E488" s="33"/>
      <c r="F488" s="68"/>
      <c r="G488" s="35"/>
      <c r="H488" s="35"/>
      <c r="I488" s="31"/>
      <c r="J488" s="32"/>
      <c r="K488" s="31"/>
      <c r="L488" s="34"/>
      <c r="M488" s="34"/>
      <c r="N488" s="34"/>
      <c r="O488" s="34"/>
      <c r="P488" s="34"/>
      <c r="Q488" s="34"/>
    </row>
    <row r="489" spans="1:17" s="40" customFormat="1" x14ac:dyDescent="0.2">
      <c r="A489" s="31"/>
      <c r="B489" s="31"/>
      <c r="C489" s="31"/>
      <c r="D489" s="31"/>
      <c r="E489" s="33"/>
      <c r="F489" s="68"/>
      <c r="G489" s="35"/>
      <c r="H489" s="35"/>
      <c r="I489" s="31"/>
      <c r="J489" s="32"/>
      <c r="K489" s="31"/>
      <c r="L489" s="34"/>
      <c r="M489" s="34"/>
      <c r="N489" s="34"/>
      <c r="O489" s="34"/>
      <c r="P489" s="34"/>
      <c r="Q489" s="34"/>
    </row>
    <row r="490" spans="1:17" s="40" customFormat="1" x14ac:dyDescent="0.2">
      <c r="A490" s="31"/>
      <c r="B490" s="31"/>
      <c r="C490" s="31"/>
      <c r="D490" s="31"/>
      <c r="E490" s="33"/>
      <c r="F490" s="68"/>
      <c r="G490" s="35"/>
      <c r="H490" s="35"/>
      <c r="I490" s="31"/>
      <c r="J490" s="32"/>
      <c r="K490" s="31"/>
      <c r="L490" s="34"/>
      <c r="M490" s="34"/>
      <c r="N490" s="34"/>
      <c r="O490" s="34"/>
      <c r="P490" s="34"/>
      <c r="Q490" s="34"/>
    </row>
    <row r="491" spans="1:17" s="40" customFormat="1" x14ac:dyDescent="0.2">
      <c r="A491" s="31"/>
      <c r="B491" s="31"/>
      <c r="C491" s="31"/>
      <c r="D491" s="31"/>
      <c r="E491" s="33"/>
      <c r="F491" s="68"/>
      <c r="G491" s="35"/>
      <c r="H491" s="35"/>
      <c r="I491" s="31"/>
      <c r="J491" s="32"/>
      <c r="K491" s="31"/>
      <c r="L491" s="34"/>
      <c r="M491" s="34"/>
      <c r="N491" s="34"/>
      <c r="O491" s="34"/>
      <c r="P491" s="34"/>
      <c r="Q491" s="34"/>
    </row>
    <row r="492" spans="1:17" s="40" customFormat="1" x14ac:dyDescent="0.2">
      <c r="A492" s="31"/>
      <c r="B492" s="31"/>
      <c r="C492" s="31"/>
      <c r="D492" s="31"/>
      <c r="E492" s="33"/>
      <c r="F492" s="68"/>
      <c r="G492" s="35"/>
      <c r="H492" s="35"/>
      <c r="I492" s="31"/>
      <c r="J492" s="32"/>
      <c r="K492" s="31"/>
      <c r="L492" s="34"/>
      <c r="M492" s="34"/>
      <c r="N492" s="34"/>
      <c r="O492" s="34"/>
      <c r="P492" s="34"/>
      <c r="Q492" s="34"/>
    </row>
    <row r="493" spans="1:17" s="40" customFormat="1" x14ac:dyDescent="0.2">
      <c r="A493" s="31"/>
      <c r="B493" s="31"/>
      <c r="C493" s="31"/>
      <c r="D493" s="31"/>
      <c r="E493" s="33"/>
      <c r="F493" s="68"/>
      <c r="G493" s="35"/>
      <c r="H493" s="35"/>
      <c r="I493" s="31"/>
      <c r="J493" s="32"/>
      <c r="K493" s="31"/>
      <c r="L493" s="34"/>
      <c r="M493" s="34"/>
      <c r="N493" s="34"/>
      <c r="O493" s="34"/>
      <c r="P493" s="34"/>
      <c r="Q493" s="34"/>
    </row>
    <row r="494" spans="1:17" s="40" customFormat="1" x14ac:dyDescent="0.2">
      <c r="A494" s="31"/>
      <c r="B494" s="31"/>
      <c r="C494" s="31"/>
      <c r="D494" s="31"/>
      <c r="E494" s="33"/>
      <c r="F494" s="68"/>
      <c r="G494" s="35"/>
      <c r="H494" s="35"/>
      <c r="I494" s="31"/>
      <c r="J494" s="32"/>
      <c r="K494" s="31"/>
      <c r="L494" s="34"/>
      <c r="M494" s="34"/>
      <c r="N494" s="34"/>
      <c r="O494" s="34"/>
      <c r="P494" s="34"/>
      <c r="Q494" s="34"/>
    </row>
    <row r="495" spans="1:17" s="40" customFormat="1" x14ac:dyDescent="0.2">
      <c r="A495" s="31"/>
      <c r="B495" s="31"/>
      <c r="C495" s="31"/>
      <c r="D495" s="31"/>
      <c r="E495" s="33"/>
      <c r="F495" s="68"/>
      <c r="G495" s="35"/>
      <c r="H495" s="35"/>
      <c r="I495" s="31"/>
      <c r="J495" s="32"/>
      <c r="K495" s="31"/>
      <c r="L495" s="34"/>
      <c r="M495" s="34"/>
      <c r="N495" s="34"/>
      <c r="O495" s="34"/>
      <c r="P495" s="34"/>
      <c r="Q495" s="34"/>
    </row>
    <row r="496" spans="1:17" s="40" customFormat="1" x14ac:dyDescent="0.2">
      <c r="A496" s="31"/>
      <c r="B496" s="31"/>
      <c r="C496" s="31"/>
      <c r="D496" s="31"/>
      <c r="E496" s="33"/>
      <c r="F496" s="68"/>
      <c r="G496" s="35"/>
      <c r="H496" s="35"/>
      <c r="I496" s="31"/>
      <c r="J496" s="32"/>
      <c r="K496" s="31"/>
      <c r="L496" s="34"/>
      <c r="M496" s="34"/>
      <c r="N496" s="34"/>
      <c r="O496" s="34"/>
      <c r="P496" s="34"/>
      <c r="Q496" s="34"/>
    </row>
    <row r="497" spans="1:17" s="40" customFormat="1" x14ac:dyDescent="0.2">
      <c r="A497" s="31"/>
      <c r="B497" s="31"/>
      <c r="C497" s="31"/>
      <c r="D497" s="31"/>
      <c r="E497" s="33"/>
      <c r="F497" s="68"/>
      <c r="G497" s="35"/>
      <c r="H497" s="35"/>
      <c r="I497" s="31"/>
      <c r="J497" s="32"/>
      <c r="K497" s="31"/>
      <c r="L497" s="34"/>
      <c r="M497" s="34"/>
      <c r="N497" s="34"/>
      <c r="O497" s="34"/>
      <c r="P497" s="34"/>
      <c r="Q497" s="34"/>
    </row>
    <row r="498" spans="1:17" s="40" customFormat="1" x14ac:dyDescent="0.2">
      <c r="A498" s="31"/>
      <c r="B498" s="31"/>
      <c r="C498" s="31"/>
      <c r="D498" s="31"/>
      <c r="E498" s="33"/>
      <c r="F498" s="68"/>
      <c r="G498" s="35"/>
      <c r="H498" s="35"/>
      <c r="I498" s="31"/>
      <c r="J498" s="32"/>
      <c r="K498" s="31"/>
      <c r="L498" s="34"/>
      <c r="M498" s="34"/>
      <c r="N498" s="34"/>
      <c r="O498" s="34"/>
      <c r="P498" s="34"/>
      <c r="Q498" s="34"/>
    </row>
    <row r="499" spans="1:17" s="40" customFormat="1" x14ac:dyDescent="0.2">
      <c r="A499" s="31"/>
      <c r="B499" s="31"/>
      <c r="C499" s="31"/>
      <c r="D499" s="31"/>
      <c r="E499" s="33"/>
      <c r="F499" s="68"/>
      <c r="G499" s="35"/>
      <c r="H499" s="35"/>
      <c r="I499" s="31"/>
      <c r="J499" s="32"/>
      <c r="K499" s="31"/>
      <c r="L499" s="34"/>
      <c r="M499" s="34"/>
      <c r="N499" s="34"/>
      <c r="O499" s="34"/>
      <c r="P499" s="34"/>
      <c r="Q499" s="34"/>
    </row>
    <row r="500" spans="1:17" s="40" customFormat="1" x14ac:dyDescent="0.2">
      <c r="A500" s="31"/>
      <c r="B500" s="31"/>
      <c r="C500" s="31"/>
      <c r="D500" s="31"/>
      <c r="E500" s="33"/>
      <c r="F500" s="68"/>
      <c r="G500" s="35"/>
      <c r="H500" s="35"/>
      <c r="I500" s="31"/>
      <c r="J500" s="32"/>
      <c r="K500" s="31"/>
      <c r="L500" s="34"/>
      <c r="M500" s="34"/>
      <c r="N500" s="34"/>
      <c r="O500" s="34"/>
      <c r="P500" s="34"/>
      <c r="Q500" s="34"/>
    </row>
    <row r="501" spans="1:17" s="40" customFormat="1" x14ac:dyDescent="0.2">
      <c r="A501" s="31"/>
      <c r="B501" s="31"/>
      <c r="C501" s="31"/>
      <c r="D501" s="31"/>
      <c r="E501" s="33"/>
      <c r="F501" s="68"/>
      <c r="G501" s="35"/>
      <c r="H501" s="35"/>
      <c r="I501" s="31"/>
      <c r="J501" s="32"/>
      <c r="K501" s="31"/>
      <c r="L501" s="34"/>
      <c r="M501" s="34"/>
      <c r="N501" s="34"/>
      <c r="O501" s="34"/>
      <c r="P501" s="34"/>
      <c r="Q501" s="34"/>
    </row>
    <row r="502" spans="1:17" s="40" customFormat="1" x14ac:dyDescent="0.2">
      <c r="A502" s="31"/>
      <c r="B502" s="31"/>
      <c r="C502" s="31"/>
      <c r="D502" s="31"/>
      <c r="E502" s="33"/>
      <c r="F502" s="68"/>
      <c r="G502" s="35"/>
      <c r="H502" s="35"/>
      <c r="I502" s="31"/>
      <c r="J502" s="32"/>
      <c r="K502" s="31"/>
      <c r="L502" s="34"/>
      <c r="M502" s="34"/>
      <c r="N502" s="34"/>
      <c r="O502" s="34"/>
      <c r="P502" s="34"/>
      <c r="Q502" s="34"/>
    </row>
    <row r="503" spans="1:17" s="40" customFormat="1" x14ac:dyDescent="0.2">
      <c r="A503" s="31"/>
      <c r="B503" s="31"/>
      <c r="C503" s="31"/>
      <c r="D503" s="31"/>
      <c r="E503" s="33"/>
      <c r="F503" s="68"/>
      <c r="G503" s="35"/>
      <c r="H503" s="35"/>
      <c r="I503" s="31"/>
      <c r="J503" s="32"/>
      <c r="K503" s="31"/>
      <c r="L503" s="34"/>
      <c r="M503" s="34"/>
      <c r="N503" s="34"/>
      <c r="O503" s="34"/>
      <c r="P503" s="34"/>
      <c r="Q503" s="34"/>
    </row>
    <row r="504" spans="1:17" s="40" customFormat="1" x14ac:dyDescent="0.2">
      <c r="A504" s="31"/>
      <c r="B504" s="31"/>
      <c r="C504" s="31"/>
      <c r="D504" s="31"/>
      <c r="E504" s="33"/>
      <c r="F504" s="68"/>
      <c r="G504" s="35"/>
      <c r="H504" s="35"/>
      <c r="I504" s="31"/>
      <c r="J504" s="32"/>
      <c r="K504" s="31"/>
      <c r="L504" s="34"/>
      <c r="M504" s="34"/>
      <c r="N504" s="34"/>
      <c r="O504" s="34"/>
      <c r="P504" s="34"/>
      <c r="Q504" s="34"/>
    </row>
    <row r="505" spans="1:17" s="40" customFormat="1" x14ac:dyDescent="0.2">
      <c r="A505" s="31"/>
      <c r="B505" s="31"/>
      <c r="C505" s="31"/>
      <c r="D505" s="31"/>
      <c r="E505" s="33"/>
      <c r="F505" s="68"/>
      <c r="G505" s="35"/>
      <c r="H505" s="35"/>
      <c r="I505" s="31"/>
      <c r="J505" s="32"/>
      <c r="K505" s="31"/>
      <c r="L505" s="34"/>
      <c r="M505" s="34"/>
      <c r="N505" s="34"/>
      <c r="O505" s="34"/>
      <c r="P505" s="34"/>
      <c r="Q505" s="34"/>
    </row>
    <row r="506" spans="1:17" s="40" customFormat="1" x14ac:dyDescent="0.2">
      <c r="A506" s="31"/>
      <c r="B506" s="31"/>
      <c r="C506" s="31"/>
      <c r="D506" s="31"/>
      <c r="E506" s="33"/>
      <c r="F506" s="68"/>
      <c r="G506" s="35"/>
      <c r="H506" s="35"/>
      <c r="I506" s="31"/>
      <c r="J506" s="32"/>
      <c r="K506" s="31"/>
      <c r="L506" s="34"/>
      <c r="M506" s="34"/>
      <c r="N506" s="34"/>
      <c r="O506" s="34"/>
      <c r="P506" s="34"/>
      <c r="Q506" s="34"/>
    </row>
    <row r="507" spans="1:17" s="40" customFormat="1" x14ac:dyDescent="0.2">
      <c r="A507" s="31"/>
      <c r="B507" s="31"/>
      <c r="C507" s="31"/>
      <c r="D507" s="31"/>
      <c r="E507" s="33"/>
      <c r="F507" s="68"/>
      <c r="G507" s="35"/>
      <c r="H507" s="35"/>
      <c r="I507" s="31"/>
      <c r="J507" s="32"/>
      <c r="K507" s="31"/>
      <c r="L507" s="34"/>
      <c r="M507" s="34"/>
      <c r="N507" s="34"/>
      <c r="O507" s="34"/>
      <c r="P507" s="34"/>
      <c r="Q507" s="34"/>
    </row>
    <row r="508" spans="1:17" s="40" customFormat="1" x14ac:dyDescent="0.2">
      <c r="A508" s="31"/>
      <c r="B508" s="31"/>
      <c r="C508" s="31"/>
      <c r="D508" s="31"/>
      <c r="E508" s="33"/>
      <c r="F508" s="68"/>
      <c r="G508" s="35"/>
      <c r="H508" s="35"/>
      <c r="I508" s="31"/>
      <c r="J508" s="32"/>
      <c r="K508" s="31"/>
      <c r="L508" s="34"/>
      <c r="M508" s="34"/>
      <c r="N508" s="34"/>
      <c r="O508" s="34"/>
      <c r="P508" s="34"/>
      <c r="Q508" s="34"/>
    </row>
    <row r="509" spans="1:17" s="40" customFormat="1" x14ac:dyDescent="0.2">
      <c r="A509" s="31"/>
      <c r="B509" s="31"/>
      <c r="C509" s="31"/>
      <c r="D509" s="31"/>
      <c r="E509" s="33"/>
      <c r="F509" s="68"/>
      <c r="G509" s="35"/>
      <c r="H509" s="35"/>
      <c r="I509" s="31"/>
      <c r="J509" s="32"/>
      <c r="K509" s="31"/>
      <c r="L509" s="34"/>
      <c r="M509" s="34"/>
      <c r="N509" s="34"/>
      <c r="O509" s="34"/>
      <c r="P509" s="34"/>
      <c r="Q509" s="34"/>
    </row>
    <row r="510" spans="1:17" s="40" customFormat="1" x14ac:dyDescent="0.2">
      <c r="A510" s="31"/>
      <c r="B510" s="31"/>
      <c r="C510" s="31"/>
      <c r="D510" s="31"/>
      <c r="E510" s="33"/>
      <c r="F510" s="68"/>
      <c r="G510" s="35"/>
      <c r="H510" s="35"/>
      <c r="I510" s="31"/>
      <c r="J510" s="32"/>
      <c r="K510" s="31"/>
      <c r="L510" s="34"/>
      <c r="M510" s="34"/>
      <c r="N510" s="34"/>
      <c r="O510" s="34"/>
      <c r="P510" s="34"/>
      <c r="Q510" s="34"/>
    </row>
    <row r="511" spans="1:17" s="40" customFormat="1" x14ac:dyDescent="0.2">
      <c r="A511" s="31"/>
      <c r="B511" s="31"/>
      <c r="C511" s="31"/>
      <c r="D511" s="31"/>
      <c r="E511" s="33"/>
      <c r="F511" s="68"/>
      <c r="G511" s="35"/>
      <c r="H511" s="35"/>
      <c r="I511" s="31"/>
      <c r="J511" s="32"/>
      <c r="K511" s="31"/>
      <c r="L511" s="34"/>
      <c r="M511" s="34"/>
      <c r="N511" s="34"/>
      <c r="O511" s="34"/>
      <c r="P511" s="34"/>
      <c r="Q511" s="34"/>
    </row>
    <row r="512" spans="1:17" s="40" customFormat="1" x14ac:dyDescent="0.2">
      <c r="A512" s="31"/>
      <c r="B512" s="31"/>
      <c r="C512" s="31"/>
      <c r="D512" s="31"/>
      <c r="E512" s="33"/>
      <c r="F512" s="68"/>
      <c r="G512" s="35"/>
      <c r="H512" s="35"/>
      <c r="I512" s="31"/>
      <c r="J512" s="32"/>
      <c r="K512" s="31"/>
      <c r="L512" s="34"/>
      <c r="M512" s="34"/>
      <c r="N512" s="34"/>
      <c r="O512" s="34"/>
      <c r="P512" s="34"/>
      <c r="Q512" s="34"/>
    </row>
    <row r="513" spans="1:17" s="40" customFormat="1" x14ac:dyDescent="0.2">
      <c r="A513" s="31"/>
      <c r="B513" s="31"/>
      <c r="C513" s="31"/>
      <c r="D513" s="31"/>
      <c r="E513" s="33"/>
      <c r="F513" s="68"/>
      <c r="G513" s="35"/>
      <c r="H513" s="35"/>
      <c r="I513" s="31"/>
      <c r="J513" s="32"/>
      <c r="K513" s="31"/>
      <c r="L513" s="34"/>
      <c r="M513" s="34"/>
      <c r="N513" s="34"/>
      <c r="O513" s="34"/>
      <c r="P513" s="34"/>
      <c r="Q513" s="34"/>
    </row>
    <row r="514" spans="1:17" s="40" customFormat="1" x14ac:dyDescent="0.2">
      <c r="A514" s="31"/>
      <c r="B514" s="31"/>
      <c r="C514" s="31"/>
      <c r="D514" s="31"/>
      <c r="E514" s="33"/>
      <c r="F514" s="68"/>
      <c r="G514" s="35"/>
      <c r="H514" s="35"/>
      <c r="I514" s="31"/>
      <c r="J514" s="32"/>
      <c r="K514" s="31"/>
      <c r="L514" s="34"/>
      <c r="M514" s="34"/>
      <c r="N514" s="34"/>
      <c r="O514" s="34"/>
      <c r="P514" s="34"/>
      <c r="Q514" s="34"/>
    </row>
    <row r="515" spans="1:17" s="40" customFormat="1" x14ac:dyDescent="0.2">
      <c r="A515" s="31"/>
      <c r="B515" s="31"/>
      <c r="C515" s="31"/>
      <c r="D515" s="31"/>
      <c r="E515" s="33"/>
      <c r="F515" s="68"/>
      <c r="G515" s="35"/>
      <c r="H515" s="35"/>
      <c r="I515" s="31"/>
      <c r="J515" s="32"/>
      <c r="K515" s="31"/>
      <c r="L515" s="34"/>
      <c r="M515" s="34"/>
      <c r="N515" s="34"/>
      <c r="O515" s="34"/>
      <c r="P515" s="34"/>
      <c r="Q515" s="34"/>
    </row>
    <row r="516" spans="1:17" s="40" customFormat="1" x14ac:dyDescent="0.2">
      <c r="A516" s="31"/>
      <c r="B516" s="31"/>
      <c r="C516" s="31"/>
      <c r="D516" s="31"/>
      <c r="E516" s="33"/>
      <c r="F516" s="68"/>
      <c r="G516" s="35"/>
      <c r="H516" s="35"/>
      <c r="I516" s="31"/>
      <c r="J516" s="32"/>
      <c r="K516" s="31"/>
      <c r="L516" s="34"/>
      <c r="M516" s="34"/>
      <c r="N516" s="34"/>
      <c r="O516" s="34"/>
      <c r="P516" s="34"/>
      <c r="Q516" s="34"/>
    </row>
    <row r="517" spans="1:17" s="40" customFormat="1" x14ac:dyDescent="0.2">
      <c r="A517" s="31"/>
      <c r="B517" s="31"/>
      <c r="C517" s="31"/>
      <c r="D517" s="31"/>
      <c r="E517" s="33"/>
      <c r="F517" s="68"/>
      <c r="G517" s="35"/>
      <c r="H517" s="35"/>
      <c r="I517" s="31"/>
      <c r="J517" s="32"/>
      <c r="K517" s="31"/>
      <c r="L517" s="34"/>
      <c r="M517" s="34"/>
      <c r="N517" s="34"/>
      <c r="O517" s="34"/>
      <c r="P517" s="34"/>
      <c r="Q517" s="34"/>
    </row>
    <row r="518" spans="1:17" s="40" customFormat="1" x14ac:dyDescent="0.2">
      <c r="A518" s="31"/>
      <c r="B518" s="31"/>
      <c r="C518" s="31"/>
      <c r="D518" s="31"/>
      <c r="E518" s="33"/>
      <c r="F518" s="68"/>
      <c r="G518" s="35"/>
      <c r="H518" s="35"/>
      <c r="I518" s="31"/>
      <c r="J518" s="32"/>
      <c r="K518" s="31"/>
      <c r="L518" s="34"/>
      <c r="M518" s="34"/>
      <c r="N518" s="34"/>
      <c r="O518" s="34"/>
      <c r="P518" s="34"/>
      <c r="Q518" s="34"/>
    </row>
    <row r="519" spans="1:17" s="40" customFormat="1" x14ac:dyDescent="0.2">
      <c r="A519" s="31"/>
      <c r="B519" s="31"/>
      <c r="C519" s="31"/>
      <c r="D519" s="31"/>
      <c r="E519" s="33"/>
      <c r="F519" s="68"/>
      <c r="G519" s="35"/>
      <c r="H519" s="35"/>
      <c r="I519" s="31"/>
      <c r="J519" s="32"/>
      <c r="K519" s="31"/>
      <c r="L519" s="34"/>
      <c r="M519" s="34"/>
      <c r="N519" s="34"/>
      <c r="O519" s="34"/>
      <c r="P519" s="34"/>
      <c r="Q519" s="34"/>
    </row>
    <row r="520" spans="1:17" s="40" customFormat="1" x14ac:dyDescent="0.2">
      <c r="A520" s="31"/>
      <c r="B520" s="31"/>
      <c r="C520" s="31"/>
      <c r="D520" s="31"/>
      <c r="E520" s="33"/>
      <c r="F520" s="68"/>
      <c r="G520" s="35"/>
      <c r="H520" s="35"/>
      <c r="I520" s="31"/>
      <c r="J520" s="32"/>
      <c r="K520" s="31"/>
      <c r="L520" s="34"/>
      <c r="M520" s="34"/>
      <c r="N520" s="34"/>
      <c r="O520" s="34"/>
      <c r="P520" s="34"/>
      <c r="Q520" s="34"/>
    </row>
    <row r="521" spans="1:17" s="40" customFormat="1" x14ac:dyDescent="0.2">
      <c r="A521" s="31"/>
      <c r="B521" s="31"/>
      <c r="C521" s="31"/>
      <c r="D521" s="31"/>
      <c r="E521" s="33"/>
      <c r="F521" s="68"/>
      <c r="G521" s="35"/>
      <c r="H521" s="35"/>
      <c r="I521" s="31"/>
      <c r="J521" s="32"/>
      <c r="K521" s="31"/>
      <c r="L521" s="34"/>
      <c r="M521" s="34"/>
      <c r="N521" s="34"/>
      <c r="O521" s="34"/>
      <c r="P521" s="34"/>
      <c r="Q521" s="34"/>
    </row>
    <row r="522" spans="1:17" s="40" customFormat="1" x14ac:dyDescent="0.2">
      <c r="A522" s="31"/>
      <c r="B522" s="31"/>
      <c r="C522" s="31"/>
      <c r="D522" s="31"/>
      <c r="E522" s="33"/>
      <c r="F522" s="68"/>
      <c r="G522" s="35"/>
      <c r="H522" s="35"/>
      <c r="I522" s="31"/>
      <c r="J522" s="32"/>
      <c r="K522" s="31"/>
      <c r="L522" s="34"/>
      <c r="M522" s="34"/>
      <c r="N522" s="34"/>
      <c r="O522" s="34"/>
      <c r="P522" s="34"/>
      <c r="Q522" s="34"/>
    </row>
    <row r="523" spans="1:17" s="40" customFormat="1" x14ac:dyDescent="0.2">
      <c r="A523" s="31"/>
      <c r="B523" s="31"/>
      <c r="C523" s="31"/>
      <c r="D523" s="31"/>
      <c r="E523" s="33"/>
      <c r="F523" s="68"/>
      <c r="G523" s="35"/>
      <c r="H523" s="35"/>
      <c r="I523" s="31"/>
      <c r="J523" s="32"/>
      <c r="K523" s="31"/>
      <c r="L523" s="34"/>
      <c r="M523" s="34"/>
      <c r="N523" s="34"/>
      <c r="O523" s="34"/>
      <c r="P523" s="34"/>
      <c r="Q523" s="34"/>
    </row>
    <row r="524" spans="1:17" s="40" customFormat="1" x14ac:dyDescent="0.2">
      <c r="A524" s="31"/>
      <c r="B524" s="31"/>
      <c r="C524" s="31"/>
      <c r="D524" s="31"/>
      <c r="E524" s="33"/>
      <c r="F524" s="68"/>
      <c r="G524" s="35"/>
      <c r="H524" s="35"/>
      <c r="I524" s="31"/>
      <c r="J524" s="32"/>
      <c r="K524" s="31"/>
      <c r="L524" s="34"/>
      <c r="M524" s="34"/>
      <c r="N524" s="34"/>
      <c r="O524" s="34"/>
      <c r="P524" s="34"/>
      <c r="Q524" s="34"/>
    </row>
    <row r="525" spans="1:17" s="40" customFormat="1" x14ac:dyDescent="0.2">
      <c r="A525" s="31"/>
      <c r="B525" s="31"/>
      <c r="C525" s="31"/>
      <c r="D525" s="31"/>
      <c r="E525" s="33"/>
      <c r="F525" s="68"/>
      <c r="G525" s="35"/>
      <c r="H525" s="35"/>
      <c r="I525" s="31"/>
      <c r="J525" s="32"/>
      <c r="K525" s="31"/>
      <c r="L525" s="34"/>
      <c r="M525" s="34"/>
      <c r="N525" s="34"/>
      <c r="O525" s="34"/>
      <c r="P525" s="34"/>
      <c r="Q525" s="34"/>
    </row>
    <row r="526" spans="1:17" s="40" customFormat="1" x14ac:dyDescent="0.2">
      <c r="A526" s="31"/>
      <c r="B526" s="31"/>
      <c r="C526" s="31"/>
      <c r="D526" s="31"/>
      <c r="E526" s="33"/>
      <c r="F526" s="68"/>
      <c r="G526" s="35"/>
      <c r="H526" s="35"/>
      <c r="I526" s="31"/>
      <c r="J526" s="32"/>
      <c r="K526" s="31"/>
      <c r="L526" s="34"/>
      <c r="M526" s="34"/>
      <c r="N526" s="34"/>
      <c r="O526" s="34"/>
      <c r="P526" s="34"/>
      <c r="Q526" s="34"/>
    </row>
    <row r="527" spans="1:17" s="40" customFormat="1" x14ac:dyDescent="0.2">
      <c r="A527" s="31"/>
      <c r="B527" s="31"/>
      <c r="C527" s="31"/>
      <c r="D527" s="31"/>
      <c r="E527" s="33"/>
      <c r="F527" s="68"/>
      <c r="G527" s="35"/>
      <c r="H527" s="35"/>
      <c r="I527" s="31"/>
      <c r="J527" s="32"/>
      <c r="K527" s="31"/>
      <c r="L527" s="34"/>
      <c r="M527" s="34"/>
      <c r="N527" s="34"/>
      <c r="O527" s="34"/>
      <c r="P527" s="34"/>
      <c r="Q527" s="34"/>
    </row>
    <row r="528" spans="1:17" s="40" customFormat="1" x14ac:dyDescent="0.2">
      <c r="A528" s="31"/>
      <c r="B528" s="31"/>
      <c r="C528" s="31"/>
      <c r="D528" s="31"/>
      <c r="E528" s="33"/>
      <c r="F528" s="68"/>
      <c r="G528" s="35"/>
      <c r="H528" s="35"/>
      <c r="I528" s="31"/>
      <c r="J528" s="32"/>
      <c r="K528" s="31"/>
      <c r="L528" s="34"/>
      <c r="M528" s="34"/>
      <c r="N528" s="34"/>
      <c r="O528" s="34"/>
      <c r="P528" s="34"/>
      <c r="Q528" s="34"/>
    </row>
    <row r="529" spans="1:17" s="40" customFormat="1" x14ac:dyDescent="0.2">
      <c r="A529" s="31"/>
      <c r="B529" s="31"/>
      <c r="C529" s="31"/>
      <c r="D529" s="31"/>
      <c r="E529" s="33"/>
      <c r="F529" s="68"/>
      <c r="G529" s="35"/>
      <c r="H529" s="35"/>
      <c r="I529" s="31"/>
      <c r="J529" s="32"/>
      <c r="K529" s="31"/>
      <c r="L529" s="34"/>
      <c r="M529" s="34"/>
      <c r="N529" s="34"/>
      <c r="O529" s="34"/>
      <c r="P529" s="34"/>
      <c r="Q529" s="34"/>
    </row>
    <row r="530" spans="1:17" s="40" customFormat="1" x14ac:dyDescent="0.2">
      <c r="A530" s="31"/>
      <c r="B530" s="31"/>
      <c r="C530" s="31"/>
      <c r="D530" s="31"/>
      <c r="E530" s="33"/>
      <c r="F530" s="68"/>
      <c r="G530" s="35"/>
      <c r="H530" s="35"/>
      <c r="I530" s="31"/>
      <c r="J530" s="32"/>
      <c r="K530" s="31"/>
      <c r="L530" s="34"/>
      <c r="M530" s="34"/>
      <c r="N530" s="34"/>
      <c r="O530" s="34"/>
      <c r="P530" s="34"/>
      <c r="Q530" s="34"/>
    </row>
    <row r="531" spans="1:17" s="40" customFormat="1" x14ac:dyDescent="0.2">
      <c r="A531" s="31"/>
      <c r="B531" s="31"/>
      <c r="C531" s="31"/>
      <c r="D531" s="31"/>
      <c r="E531" s="33"/>
      <c r="F531" s="68"/>
      <c r="G531" s="35"/>
      <c r="H531" s="35"/>
      <c r="I531" s="31"/>
      <c r="J531" s="32"/>
      <c r="K531" s="31"/>
      <c r="L531" s="34"/>
      <c r="M531" s="34"/>
      <c r="N531" s="34"/>
      <c r="O531" s="34"/>
      <c r="P531" s="34"/>
      <c r="Q531" s="34"/>
    </row>
    <row r="532" spans="1:17" s="40" customFormat="1" x14ac:dyDescent="0.2">
      <c r="A532" s="31"/>
      <c r="B532" s="31"/>
      <c r="C532" s="31"/>
      <c r="D532" s="31"/>
      <c r="E532" s="33"/>
      <c r="F532" s="68"/>
      <c r="G532" s="35"/>
      <c r="H532" s="35"/>
      <c r="I532" s="31"/>
      <c r="J532" s="32"/>
      <c r="K532" s="31"/>
      <c r="L532" s="34"/>
      <c r="M532" s="34"/>
      <c r="N532" s="34"/>
      <c r="O532" s="34"/>
      <c r="P532" s="34"/>
      <c r="Q532" s="34"/>
    </row>
    <row r="533" spans="1:17" s="40" customFormat="1" x14ac:dyDescent="0.2">
      <c r="A533" s="31"/>
      <c r="B533" s="31"/>
      <c r="C533" s="31"/>
      <c r="D533" s="31"/>
      <c r="E533" s="33"/>
      <c r="F533" s="68"/>
      <c r="G533" s="35"/>
      <c r="H533" s="35"/>
      <c r="I533" s="31"/>
      <c r="J533" s="32"/>
      <c r="K533" s="31"/>
      <c r="L533" s="34"/>
      <c r="M533" s="34"/>
      <c r="N533" s="34"/>
      <c r="O533" s="34"/>
      <c r="P533" s="34"/>
      <c r="Q533" s="34"/>
    </row>
    <row r="534" spans="1:17" s="40" customFormat="1" x14ac:dyDescent="0.2">
      <c r="A534" s="31"/>
      <c r="B534" s="31"/>
      <c r="C534" s="31"/>
      <c r="D534" s="31"/>
      <c r="E534" s="33"/>
      <c r="F534" s="68"/>
      <c r="G534" s="35"/>
      <c r="H534" s="35"/>
      <c r="I534" s="31"/>
      <c r="J534" s="32"/>
      <c r="K534" s="31"/>
      <c r="L534" s="34"/>
      <c r="M534" s="34"/>
      <c r="N534" s="34"/>
      <c r="O534" s="34"/>
      <c r="P534" s="34"/>
      <c r="Q534" s="34"/>
    </row>
    <row r="535" spans="1:17" s="40" customFormat="1" x14ac:dyDescent="0.2">
      <c r="A535" s="31"/>
      <c r="B535" s="31"/>
      <c r="C535" s="31"/>
      <c r="D535" s="31"/>
      <c r="E535" s="33"/>
      <c r="F535" s="68"/>
      <c r="G535" s="35"/>
      <c r="H535" s="35"/>
      <c r="I535" s="31"/>
      <c r="J535" s="32"/>
      <c r="K535" s="31"/>
      <c r="L535" s="34"/>
      <c r="M535" s="34"/>
      <c r="N535" s="34"/>
      <c r="O535" s="34"/>
      <c r="P535" s="34"/>
      <c r="Q535" s="34"/>
    </row>
    <row r="536" spans="1:17" s="40" customFormat="1" x14ac:dyDescent="0.2">
      <c r="A536" s="31"/>
      <c r="B536" s="31"/>
      <c r="C536" s="31"/>
      <c r="D536" s="31"/>
      <c r="E536" s="33"/>
      <c r="F536" s="68"/>
      <c r="G536" s="35"/>
      <c r="H536" s="35"/>
      <c r="I536" s="31"/>
      <c r="J536" s="32"/>
      <c r="K536" s="31"/>
      <c r="L536" s="34"/>
      <c r="M536" s="34"/>
      <c r="N536" s="34"/>
      <c r="O536" s="34"/>
      <c r="P536" s="34"/>
      <c r="Q536" s="34"/>
    </row>
    <row r="537" spans="1:17" s="40" customFormat="1" x14ac:dyDescent="0.2">
      <c r="A537" s="31"/>
      <c r="B537" s="31"/>
      <c r="C537" s="31"/>
      <c r="D537" s="31"/>
      <c r="E537" s="33"/>
      <c r="F537" s="68"/>
      <c r="G537" s="35"/>
      <c r="H537" s="35"/>
      <c r="I537" s="31"/>
      <c r="J537" s="32"/>
      <c r="K537" s="31"/>
      <c r="L537" s="34"/>
      <c r="M537" s="34"/>
      <c r="N537" s="34"/>
      <c r="O537" s="34"/>
      <c r="P537" s="34"/>
      <c r="Q537" s="34"/>
    </row>
    <row r="538" spans="1:17" s="40" customFormat="1" x14ac:dyDescent="0.2">
      <c r="A538" s="31"/>
      <c r="B538" s="31"/>
      <c r="C538" s="31"/>
      <c r="D538" s="31"/>
      <c r="E538" s="33"/>
      <c r="F538" s="68"/>
      <c r="G538" s="35"/>
      <c r="H538" s="35"/>
      <c r="I538" s="31"/>
      <c r="J538" s="32"/>
      <c r="K538" s="31"/>
      <c r="L538" s="34"/>
      <c r="M538" s="34"/>
      <c r="N538" s="34"/>
      <c r="O538" s="34"/>
      <c r="P538" s="34"/>
      <c r="Q538" s="34"/>
    </row>
    <row r="539" spans="1:17" s="40" customFormat="1" x14ac:dyDescent="0.2">
      <c r="A539" s="31"/>
      <c r="B539" s="31"/>
      <c r="C539" s="31"/>
      <c r="D539" s="31"/>
      <c r="E539" s="33"/>
      <c r="F539" s="68"/>
      <c r="G539" s="35"/>
      <c r="H539" s="35"/>
      <c r="I539" s="31"/>
      <c r="J539" s="32"/>
      <c r="K539" s="31"/>
      <c r="L539" s="34"/>
      <c r="M539" s="34"/>
      <c r="N539" s="34"/>
      <c r="O539" s="34"/>
      <c r="P539" s="34"/>
      <c r="Q539" s="34"/>
    </row>
    <row r="540" spans="1:17" s="40" customFormat="1" x14ac:dyDescent="0.2">
      <c r="A540" s="31"/>
      <c r="B540" s="31"/>
      <c r="C540" s="31"/>
      <c r="D540" s="31"/>
      <c r="E540" s="33"/>
      <c r="F540" s="68"/>
      <c r="G540" s="35"/>
      <c r="H540" s="35"/>
      <c r="I540" s="31"/>
      <c r="J540" s="32"/>
      <c r="K540" s="31"/>
      <c r="L540" s="34"/>
      <c r="M540" s="34"/>
      <c r="N540" s="34"/>
      <c r="O540" s="34"/>
      <c r="P540" s="34"/>
      <c r="Q540" s="34"/>
    </row>
    <row r="541" spans="1:17" s="40" customFormat="1" x14ac:dyDescent="0.2">
      <c r="A541" s="31"/>
      <c r="B541" s="31"/>
      <c r="C541" s="31"/>
      <c r="D541" s="31"/>
      <c r="E541" s="33"/>
      <c r="F541" s="68"/>
      <c r="G541" s="35"/>
      <c r="H541" s="35"/>
      <c r="I541" s="31"/>
      <c r="J541" s="32"/>
      <c r="K541" s="31"/>
      <c r="L541" s="34"/>
      <c r="M541" s="34"/>
      <c r="N541" s="34"/>
      <c r="O541" s="34"/>
      <c r="P541" s="34"/>
      <c r="Q541" s="34"/>
    </row>
    <row r="542" spans="1:17" s="40" customFormat="1" x14ac:dyDescent="0.2">
      <c r="A542" s="31"/>
      <c r="B542" s="31"/>
      <c r="C542" s="31"/>
      <c r="D542" s="31"/>
      <c r="E542" s="33"/>
      <c r="F542" s="68"/>
      <c r="G542" s="35"/>
      <c r="H542" s="35"/>
      <c r="I542" s="31"/>
      <c r="J542" s="32"/>
      <c r="K542" s="31"/>
      <c r="L542" s="34"/>
      <c r="M542" s="34"/>
      <c r="N542" s="34"/>
      <c r="O542" s="34"/>
      <c r="P542" s="34"/>
      <c r="Q542" s="34"/>
    </row>
    <row r="543" spans="1:17" s="40" customFormat="1" x14ac:dyDescent="0.2">
      <c r="A543" s="31"/>
      <c r="B543" s="31"/>
      <c r="C543" s="31"/>
      <c r="D543" s="31"/>
      <c r="E543" s="33"/>
      <c r="F543" s="68"/>
      <c r="G543" s="35"/>
      <c r="H543" s="35"/>
      <c r="I543" s="31"/>
      <c r="J543" s="32"/>
      <c r="K543" s="31"/>
      <c r="L543" s="34"/>
      <c r="M543" s="34"/>
      <c r="N543" s="34"/>
      <c r="O543" s="34"/>
      <c r="P543" s="34"/>
      <c r="Q543" s="34"/>
    </row>
    <row r="544" spans="1:17" s="40" customFormat="1" x14ac:dyDescent="0.2">
      <c r="A544" s="31"/>
      <c r="B544" s="31"/>
      <c r="C544" s="31"/>
      <c r="D544" s="31"/>
      <c r="E544" s="33"/>
      <c r="F544" s="68"/>
      <c r="G544" s="35"/>
      <c r="H544" s="35"/>
      <c r="I544" s="31"/>
      <c r="J544" s="32"/>
      <c r="K544" s="31"/>
      <c r="L544" s="34"/>
      <c r="M544" s="34"/>
      <c r="N544" s="34"/>
      <c r="O544" s="34"/>
      <c r="P544" s="34"/>
      <c r="Q544" s="34"/>
    </row>
    <row r="545" spans="1:17" s="40" customFormat="1" x14ac:dyDescent="0.2">
      <c r="A545" s="31"/>
      <c r="B545" s="31"/>
      <c r="C545" s="31"/>
      <c r="D545" s="31"/>
      <c r="E545" s="33"/>
      <c r="F545" s="68"/>
      <c r="G545" s="35"/>
      <c r="H545" s="35"/>
      <c r="I545" s="31"/>
      <c r="J545" s="32"/>
      <c r="K545" s="31"/>
      <c r="L545" s="34"/>
      <c r="M545" s="34"/>
      <c r="N545" s="34"/>
      <c r="O545" s="34"/>
      <c r="P545" s="34"/>
      <c r="Q545" s="34"/>
    </row>
    <row r="546" spans="1:17" s="40" customFormat="1" x14ac:dyDescent="0.2">
      <c r="A546" s="31"/>
      <c r="B546" s="31"/>
      <c r="C546" s="31"/>
      <c r="D546" s="31"/>
      <c r="E546" s="33"/>
      <c r="F546" s="68"/>
      <c r="G546" s="35"/>
      <c r="H546" s="35"/>
      <c r="I546" s="31"/>
      <c r="J546" s="32"/>
      <c r="K546" s="31"/>
      <c r="L546" s="34"/>
      <c r="M546" s="34"/>
      <c r="N546" s="34"/>
      <c r="O546" s="34"/>
      <c r="P546" s="34"/>
      <c r="Q546" s="34"/>
    </row>
    <row r="547" spans="1:17" s="40" customFormat="1" x14ac:dyDescent="0.2">
      <c r="A547" s="31"/>
      <c r="B547" s="31"/>
      <c r="C547" s="31"/>
      <c r="D547" s="31"/>
      <c r="E547" s="33"/>
      <c r="F547" s="68"/>
      <c r="G547" s="35"/>
      <c r="H547" s="35"/>
      <c r="I547" s="31"/>
      <c r="J547" s="32"/>
      <c r="K547" s="31"/>
      <c r="L547" s="34"/>
      <c r="M547" s="34"/>
      <c r="N547" s="34"/>
      <c r="O547" s="34"/>
      <c r="P547" s="34"/>
      <c r="Q547" s="34"/>
    </row>
    <row r="548" spans="1:17" s="40" customFormat="1" x14ac:dyDescent="0.2">
      <c r="A548" s="31"/>
      <c r="B548" s="31"/>
      <c r="C548" s="31"/>
      <c r="D548" s="31"/>
      <c r="E548" s="33"/>
      <c r="F548" s="68"/>
      <c r="G548" s="35"/>
      <c r="H548" s="35"/>
      <c r="I548" s="31"/>
      <c r="J548" s="32"/>
      <c r="K548" s="31"/>
      <c r="L548" s="34"/>
      <c r="M548" s="34"/>
      <c r="N548" s="34"/>
      <c r="O548" s="34"/>
      <c r="P548" s="34"/>
      <c r="Q548" s="34"/>
    </row>
    <row r="549" spans="1:17" s="40" customFormat="1" x14ac:dyDescent="0.2">
      <c r="A549" s="31"/>
      <c r="B549" s="31"/>
      <c r="C549" s="31"/>
      <c r="D549" s="31"/>
      <c r="E549" s="33"/>
      <c r="F549" s="68"/>
      <c r="G549" s="35"/>
      <c r="H549" s="35"/>
      <c r="I549" s="31"/>
      <c r="J549" s="32"/>
      <c r="K549" s="31"/>
      <c r="L549" s="34"/>
      <c r="M549" s="34"/>
      <c r="N549" s="34"/>
      <c r="O549" s="34"/>
      <c r="P549" s="34"/>
      <c r="Q549" s="34"/>
    </row>
    <row r="550" spans="1:17" s="40" customFormat="1" x14ac:dyDescent="0.2">
      <c r="A550" s="31"/>
      <c r="B550" s="31"/>
      <c r="C550" s="31"/>
      <c r="D550" s="31"/>
      <c r="E550" s="33"/>
      <c r="F550" s="68"/>
      <c r="G550" s="35"/>
      <c r="H550" s="35"/>
      <c r="I550" s="31"/>
      <c r="J550" s="32"/>
      <c r="K550" s="31"/>
      <c r="L550" s="34"/>
      <c r="M550" s="34"/>
      <c r="N550" s="34"/>
      <c r="O550" s="34"/>
      <c r="P550" s="34"/>
      <c r="Q550" s="34"/>
    </row>
    <row r="551" spans="1:17" s="40" customFormat="1" x14ac:dyDescent="0.2">
      <c r="A551" s="31"/>
      <c r="B551" s="31"/>
      <c r="C551" s="31"/>
      <c r="D551" s="31"/>
      <c r="E551" s="33"/>
      <c r="F551" s="68"/>
      <c r="G551" s="35"/>
      <c r="H551" s="35"/>
      <c r="I551" s="31"/>
      <c r="J551" s="32"/>
      <c r="K551" s="31"/>
      <c r="L551" s="34"/>
      <c r="M551" s="34"/>
      <c r="N551" s="34"/>
      <c r="O551" s="34"/>
      <c r="P551" s="34"/>
      <c r="Q551" s="34"/>
    </row>
    <row r="552" spans="1:17" s="40" customFormat="1" x14ac:dyDescent="0.2">
      <c r="A552" s="31"/>
      <c r="B552" s="31"/>
      <c r="C552" s="31"/>
      <c r="D552" s="31"/>
      <c r="E552" s="33"/>
      <c r="F552" s="68"/>
      <c r="G552" s="35"/>
      <c r="H552" s="35"/>
      <c r="I552" s="31"/>
      <c r="J552" s="32"/>
      <c r="K552" s="31"/>
      <c r="L552" s="34"/>
      <c r="M552" s="34"/>
      <c r="N552" s="34"/>
      <c r="O552" s="34"/>
      <c r="P552" s="34"/>
      <c r="Q552" s="34"/>
    </row>
    <row r="553" spans="1:17" s="40" customFormat="1" x14ac:dyDescent="0.2">
      <c r="A553" s="31"/>
      <c r="B553" s="31"/>
      <c r="C553" s="31"/>
      <c r="D553" s="31"/>
      <c r="E553" s="33"/>
      <c r="F553" s="68"/>
      <c r="G553" s="35"/>
      <c r="H553" s="35"/>
      <c r="I553" s="31"/>
      <c r="J553" s="32"/>
      <c r="K553" s="31"/>
      <c r="L553" s="34"/>
      <c r="M553" s="34"/>
      <c r="N553" s="34"/>
      <c r="O553" s="34"/>
      <c r="P553" s="34"/>
      <c r="Q553" s="34"/>
    </row>
    <row r="554" spans="1:17" s="40" customFormat="1" x14ac:dyDescent="0.2">
      <c r="A554" s="31"/>
      <c r="B554" s="31"/>
      <c r="C554" s="31"/>
      <c r="D554" s="31"/>
      <c r="E554" s="33"/>
      <c r="F554" s="68"/>
      <c r="G554" s="35"/>
      <c r="H554" s="35"/>
      <c r="I554" s="31"/>
      <c r="J554" s="32"/>
      <c r="K554" s="31"/>
      <c r="L554" s="34"/>
      <c r="M554" s="34"/>
      <c r="N554" s="34"/>
      <c r="O554" s="34"/>
      <c r="P554" s="34"/>
      <c r="Q554" s="34"/>
    </row>
    <row r="555" spans="1:17" s="40" customFormat="1" x14ac:dyDescent="0.2">
      <c r="A555" s="31"/>
      <c r="B555" s="31"/>
      <c r="C555" s="31"/>
      <c r="D555" s="31"/>
      <c r="E555" s="33"/>
      <c r="F555" s="68"/>
      <c r="G555" s="35"/>
      <c r="H555" s="35"/>
      <c r="I555" s="31"/>
      <c r="J555" s="32"/>
      <c r="K555" s="31"/>
      <c r="L555" s="34"/>
      <c r="M555" s="34"/>
      <c r="N555" s="34"/>
      <c r="O555" s="34"/>
      <c r="P555" s="34"/>
      <c r="Q555" s="34"/>
    </row>
    <row r="556" spans="1:17" s="40" customFormat="1" x14ac:dyDescent="0.2">
      <c r="A556" s="31"/>
      <c r="B556" s="31"/>
      <c r="C556" s="31"/>
      <c r="D556" s="31"/>
      <c r="E556" s="33"/>
      <c r="F556" s="68"/>
      <c r="G556" s="35"/>
      <c r="H556" s="35"/>
      <c r="I556" s="31"/>
      <c r="J556" s="32"/>
      <c r="K556" s="31"/>
      <c r="L556" s="34"/>
      <c r="M556" s="34"/>
      <c r="N556" s="34"/>
      <c r="O556" s="34"/>
      <c r="P556" s="34"/>
      <c r="Q556" s="34"/>
    </row>
    <row r="557" spans="1:17" s="40" customFormat="1" x14ac:dyDescent="0.2">
      <c r="A557" s="31"/>
      <c r="B557" s="31"/>
      <c r="C557" s="31"/>
      <c r="D557" s="31"/>
      <c r="E557" s="33"/>
      <c r="F557" s="68"/>
      <c r="G557" s="35"/>
      <c r="H557" s="35"/>
      <c r="I557" s="31"/>
      <c r="J557" s="32"/>
      <c r="K557" s="31"/>
      <c r="L557" s="34"/>
      <c r="M557" s="34"/>
      <c r="N557" s="34"/>
      <c r="O557" s="34"/>
      <c r="P557" s="34"/>
      <c r="Q557" s="34"/>
    </row>
    <row r="558" spans="1:17" s="40" customFormat="1" x14ac:dyDescent="0.2">
      <c r="A558" s="31"/>
      <c r="B558" s="31"/>
      <c r="C558" s="31"/>
      <c r="D558" s="31"/>
      <c r="E558" s="33"/>
      <c r="F558" s="68"/>
      <c r="G558" s="35"/>
      <c r="H558" s="35"/>
      <c r="I558" s="31"/>
      <c r="J558" s="32"/>
      <c r="K558" s="31"/>
      <c r="L558" s="34"/>
      <c r="M558" s="34"/>
      <c r="N558" s="34"/>
      <c r="O558" s="34"/>
      <c r="P558" s="34"/>
      <c r="Q558" s="34"/>
    </row>
    <row r="559" spans="1:17" s="40" customFormat="1" x14ac:dyDescent="0.2">
      <c r="A559" s="31"/>
      <c r="B559" s="31"/>
      <c r="C559" s="31"/>
      <c r="D559" s="31"/>
      <c r="E559" s="33"/>
      <c r="F559" s="68"/>
      <c r="G559" s="35"/>
      <c r="H559" s="35"/>
      <c r="I559" s="31"/>
      <c r="J559" s="32"/>
      <c r="K559" s="31"/>
      <c r="L559" s="34"/>
      <c r="M559" s="34"/>
      <c r="N559" s="34"/>
      <c r="O559" s="34"/>
      <c r="P559" s="34"/>
      <c r="Q559" s="34"/>
    </row>
    <row r="560" spans="1:17" s="40" customFormat="1" x14ac:dyDescent="0.2">
      <c r="A560" s="31"/>
      <c r="B560" s="31"/>
      <c r="C560" s="31"/>
      <c r="D560" s="31"/>
      <c r="E560" s="33"/>
      <c r="F560" s="68"/>
      <c r="G560" s="35"/>
      <c r="H560" s="35"/>
      <c r="I560" s="31"/>
      <c r="J560" s="32"/>
      <c r="K560" s="31"/>
      <c r="L560" s="34"/>
      <c r="M560" s="34"/>
      <c r="N560" s="34"/>
      <c r="O560" s="34"/>
      <c r="P560" s="34"/>
      <c r="Q560" s="34"/>
    </row>
    <row r="561" spans="1:17" s="40" customFormat="1" x14ac:dyDescent="0.2">
      <c r="A561" s="31"/>
      <c r="B561" s="31"/>
      <c r="C561" s="31"/>
      <c r="D561" s="31"/>
      <c r="E561" s="33"/>
      <c r="F561" s="68"/>
      <c r="G561" s="35"/>
      <c r="H561" s="35"/>
      <c r="I561" s="31"/>
      <c r="J561" s="32"/>
      <c r="K561" s="31"/>
      <c r="L561" s="34"/>
      <c r="M561" s="34"/>
      <c r="N561" s="34"/>
      <c r="O561" s="34"/>
      <c r="P561" s="34"/>
      <c r="Q561" s="34"/>
    </row>
    <row r="562" spans="1:17" s="40" customFormat="1" x14ac:dyDescent="0.2">
      <c r="A562" s="31"/>
      <c r="B562" s="31"/>
      <c r="C562" s="31"/>
      <c r="D562" s="31"/>
      <c r="E562" s="33"/>
      <c r="F562" s="68"/>
      <c r="G562" s="35"/>
      <c r="H562" s="35"/>
      <c r="I562" s="31"/>
      <c r="J562" s="32"/>
      <c r="K562" s="31"/>
      <c r="L562" s="34"/>
      <c r="M562" s="34"/>
      <c r="N562" s="34"/>
      <c r="O562" s="34"/>
      <c r="P562" s="34"/>
      <c r="Q562" s="34"/>
    </row>
    <row r="563" spans="1:17" s="40" customFormat="1" x14ac:dyDescent="0.2">
      <c r="A563" s="31"/>
      <c r="B563" s="31"/>
      <c r="C563" s="31"/>
      <c r="D563" s="31"/>
      <c r="E563" s="33"/>
      <c r="F563" s="68"/>
      <c r="G563" s="35"/>
      <c r="H563" s="35"/>
      <c r="I563" s="31"/>
      <c r="J563" s="32"/>
      <c r="K563" s="31"/>
      <c r="L563" s="34"/>
      <c r="M563" s="34"/>
      <c r="N563" s="34"/>
      <c r="O563" s="34"/>
      <c r="P563" s="34"/>
      <c r="Q563" s="34"/>
    </row>
    <row r="564" spans="1:17" s="40" customFormat="1" x14ac:dyDescent="0.2">
      <c r="A564" s="31"/>
      <c r="B564" s="31"/>
      <c r="C564" s="31"/>
      <c r="D564" s="31"/>
      <c r="E564" s="33"/>
      <c r="F564" s="68"/>
      <c r="G564" s="35"/>
      <c r="H564" s="35"/>
      <c r="I564" s="31"/>
      <c r="J564" s="32"/>
      <c r="K564" s="31"/>
      <c r="L564" s="34"/>
      <c r="M564" s="34"/>
      <c r="N564" s="34"/>
      <c r="O564" s="34"/>
      <c r="P564" s="34"/>
      <c r="Q564" s="34"/>
    </row>
    <row r="565" spans="1:17" s="40" customFormat="1" x14ac:dyDescent="0.2">
      <c r="A565" s="31"/>
      <c r="B565" s="31"/>
      <c r="C565" s="31"/>
      <c r="D565" s="31"/>
      <c r="E565" s="33"/>
      <c r="F565" s="68"/>
      <c r="G565" s="35"/>
      <c r="H565" s="35"/>
      <c r="I565" s="31"/>
      <c r="J565" s="32"/>
      <c r="K565" s="31"/>
      <c r="L565" s="34"/>
      <c r="M565" s="34"/>
      <c r="N565" s="34"/>
      <c r="O565" s="34"/>
      <c r="P565" s="34"/>
      <c r="Q565" s="34"/>
    </row>
    <row r="566" spans="1:17" s="40" customFormat="1" x14ac:dyDescent="0.2">
      <c r="A566" s="31"/>
      <c r="B566" s="31"/>
      <c r="C566" s="31"/>
      <c r="D566" s="31"/>
      <c r="E566" s="33"/>
      <c r="F566" s="68"/>
      <c r="G566" s="35"/>
      <c r="H566" s="35"/>
      <c r="I566" s="31"/>
      <c r="J566" s="32"/>
      <c r="K566" s="31"/>
      <c r="L566" s="34"/>
      <c r="M566" s="34"/>
      <c r="N566" s="34"/>
      <c r="O566" s="34"/>
      <c r="P566" s="34"/>
      <c r="Q566" s="34"/>
    </row>
    <row r="567" spans="1:17" s="40" customFormat="1" x14ac:dyDescent="0.2">
      <c r="A567" s="31"/>
      <c r="B567" s="31"/>
      <c r="C567" s="31"/>
      <c r="D567" s="31"/>
      <c r="E567" s="33"/>
      <c r="F567" s="68"/>
      <c r="G567" s="35"/>
      <c r="H567" s="35"/>
      <c r="I567" s="31"/>
      <c r="J567" s="32"/>
      <c r="K567" s="31"/>
      <c r="L567" s="34"/>
      <c r="M567" s="34"/>
      <c r="N567" s="34"/>
      <c r="O567" s="34"/>
      <c r="P567" s="34"/>
      <c r="Q567" s="34"/>
    </row>
    <row r="568" spans="1:17" s="40" customFormat="1" x14ac:dyDescent="0.2">
      <c r="A568" s="31"/>
      <c r="B568" s="31"/>
      <c r="C568" s="31"/>
      <c r="D568" s="31"/>
      <c r="E568" s="33"/>
      <c r="F568" s="68"/>
      <c r="G568" s="35"/>
      <c r="H568" s="35"/>
      <c r="I568" s="31"/>
      <c r="J568" s="32"/>
      <c r="K568" s="31"/>
      <c r="L568" s="34"/>
      <c r="M568" s="34"/>
      <c r="N568" s="34"/>
      <c r="O568" s="34"/>
      <c r="P568" s="34"/>
      <c r="Q568" s="34"/>
    </row>
    <row r="569" spans="1:17" s="40" customFormat="1" x14ac:dyDescent="0.2">
      <c r="A569" s="31"/>
      <c r="B569" s="31"/>
      <c r="C569" s="31"/>
      <c r="D569" s="31"/>
      <c r="E569" s="33"/>
      <c r="F569" s="68"/>
      <c r="G569" s="35"/>
      <c r="H569" s="35"/>
      <c r="I569" s="31"/>
      <c r="J569" s="32"/>
      <c r="K569" s="31"/>
      <c r="L569" s="34"/>
      <c r="M569" s="34"/>
      <c r="N569" s="34"/>
      <c r="O569" s="34"/>
      <c r="P569" s="34"/>
      <c r="Q569" s="34"/>
    </row>
    <row r="570" spans="1:17" s="40" customFormat="1" x14ac:dyDescent="0.2">
      <c r="A570" s="31"/>
      <c r="B570" s="31"/>
      <c r="C570" s="31"/>
      <c r="D570" s="31"/>
      <c r="E570" s="33"/>
      <c r="F570" s="68"/>
      <c r="G570" s="35"/>
      <c r="H570" s="35"/>
      <c r="I570" s="31"/>
      <c r="J570" s="32"/>
      <c r="K570" s="31"/>
      <c r="L570" s="34"/>
      <c r="M570" s="34"/>
      <c r="N570" s="34"/>
      <c r="O570" s="34"/>
      <c r="P570" s="34"/>
      <c r="Q570" s="34"/>
    </row>
    <row r="571" spans="1:17" s="40" customFormat="1" x14ac:dyDescent="0.2">
      <c r="A571" s="31"/>
      <c r="B571" s="31"/>
      <c r="C571" s="31"/>
      <c r="D571" s="31"/>
      <c r="E571" s="33"/>
      <c r="F571" s="68"/>
      <c r="G571" s="35"/>
      <c r="H571" s="35"/>
      <c r="I571" s="31"/>
      <c r="J571" s="32"/>
      <c r="K571" s="31"/>
      <c r="L571" s="34"/>
      <c r="M571" s="34"/>
      <c r="N571" s="34"/>
      <c r="O571" s="34"/>
      <c r="P571" s="34"/>
      <c r="Q571" s="34"/>
    </row>
    <row r="572" spans="1:17" s="40" customFormat="1" x14ac:dyDescent="0.2">
      <c r="A572" s="31"/>
      <c r="B572" s="31"/>
      <c r="C572" s="31"/>
      <c r="D572" s="31"/>
      <c r="E572" s="33"/>
      <c r="F572" s="68"/>
      <c r="G572" s="35"/>
      <c r="H572" s="35"/>
      <c r="I572" s="31"/>
      <c r="J572" s="32"/>
      <c r="K572" s="31"/>
      <c r="L572" s="34"/>
      <c r="M572" s="34"/>
      <c r="N572" s="34"/>
      <c r="O572" s="34"/>
      <c r="P572" s="34"/>
      <c r="Q572" s="34"/>
    </row>
    <row r="573" spans="1:17" s="40" customFormat="1" x14ac:dyDescent="0.2">
      <c r="A573" s="31"/>
      <c r="B573" s="31"/>
      <c r="C573" s="31"/>
      <c r="D573" s="31"/>
      <c r="E573" s="33"/>
      <c r="F573" s="68"/>
      <c r="G573" s="35"/>
      <c r="H573" s="35"/>
      <c r="I573" s="31"/>
      <c r="J573" s="32"/>
      <c r="K573" s="31"/>
      <c r="L573" s="34"/>
      <c r="M573" s="34"/>
      <c r="N573" s="34"/>
      <c r="O573" s="34"/>
      <c r="P573" s="34"/>
      <c r="Q573" s="34"/>
    </row>
    <row r="574" spans="1:17" s="40" customFormat="1" x14ac:dyDescent="0.2">
      <c r="A574" s="31"/>
      <c r="B574" s="31"/>
      <c r="C574" s="31"/>
      <c r="D574" s="31"/>
      <c r="E574" s="33"/>
      <c r="F574" s="68"/>
      <c r="G574" s="35"/>
      <c r="H574" s="35"/>
      <c r="I574" s="31"/>
      <c r="J574" s="32"/>
      <c r="K574" s="31"/>
      <c r="L574" s="34"/>
      <c r="M574" s="34"/>
      <c r="N574" s="34"/>
      <c r="O574" s="34"/>
      <c r="P574" s="34"/>
      <c r="Q574" s="34"/>
    </row>
    <row r="575" spans="1:17" s="40" customFormat="1" x14ac:dyDescent="0.2">
      <c r="A575" s="31"/>
      <c r="B575" s="31"/>
      <c r="C575" s="31"/>
      <c r="D575" s="31"/>
      <c r="E575" s="33"/>
      <c r="F575" s="68"/>
      <c r="G575" s="35"/>
      <c r="H575" s="35"/>
      <c r="I575" s="31"/>
      <c r="J575" s="32"/>
      <c r="K575" s="31"/>
      <c r="L575" s="34"/>
      <c r="M575" s="34"/>
      <c r="N575" s="34"/>
      <c r="O575" s="34"/>
      <c r="P575" s="34"/>
      <c r="Q575" s="34"/>
    </row>
    <row r="576" spans="1:17" s="40" customFormat="1" x14ac:dyDescent="0.2">
      <c r="A576" s="31"/>
      <c r="B576" s="31"/>
      <c r="C576" s="31"/>
      <c r="D576" s="31"/>
      <c r="E576" s="33"/>
      <c r="F576" s="68"/>
      <c r="G576" s="35"/>
      <c r="H576" s="35"/>
      <c r="I576" s="31"/>
      <c r="J576" s="32"/>
      <c r="K576" s="31"/>
      <c r="L576" s="34"/>
      <c r="M576" s="34"/>
      <c r="N576" s="34"/>
      <c r="O576" s="34"/>
      <c r="P576" s="34"/>
      <c r="Q576" s="34"/>
    </row>
    <row r="577" spans="1:17" s="40" customFormat="1" x14ac:dyDescent="0.2">
      <c r="A577" s="31"/>
      <c r="B577" s="31"/>
      <c r="C577" s="31"/>
      <c r="D577" s="31"/>
      <c r="E577" s="33"/>
      <c r="F577" s="68"/>
      <c r="G577" s="35"/>
      <c r="H577" s="35"/>
      <c r="I577" s="31"/>
      <c r="J577" s="32"/>
      <c r="K577" s="31"/>
      <c r="L577" s="34"/>
      <c r="M577" s="34"/>
      <c r="N577" s="34"/>
      <c r="O577" s="34"/>
      <c r="P577" s="34"/>
      <c r="Q577" s="34"/>
    </row>
    <row r="578" spans="1:17" s="40" customFormat="1" x14ac:dyDescent="0.2">
      <c r="A578" s="31"/>
      <c r="B578" s="31"/>
      <c r="C578" s="31"/>
      <c r="D578" s="31"/>
      <c r="E578" s="33"/>
      <c r="F578" s="68"/>
      <c r="G578" s="35"/>
      <c r="H578" s="35"/>
      <c r="I578" s="31"/>
      <c r="J578" s="32"/>
      <c r="K578" s="31"/>
      <c r="L578" s="34"/>
      <c r="M578" s="34"/>
      <c r="N578" s="34"/>
      <c r="O578" s="34"/>
      <c r="P578" s="34"/>
      <c r="Q578" s="34"/>
    </row>
    <row r="579" spans="1:17" s="40" customFormat="1" x14ac:dyDescent="0.2">
      <c r="A579" s="31"/>
      <c r="B579" s="31"/>
      <c r="C579" s="31"/>
      <c r="D579" s="31"/>
      <c r="E579" s="33"/>
      <c r="F579" s="68"/>
      <c r="G579" s="35"/>
      <c r="H579" s="35"/>
      <c r="I579" s="31"/>
      <c r="J579" s="32"/>
      <c r="K579" s="31"/>
      <c r="L579" s="34"/>
      <c r="M579" s="34"/>
      <c r="N579" s="34"/>
      <c r="O579" s="34"/>
      <c r="P579" s="34"/>
      <c r="Q579" s="34"/>
    </row>
    <row r="580" spans="1:17" s="40" customFormat="1" x14ac:dyDescent="0.2">
      <c r="A580" s="31"/>
      <c r="B580" s="31"/>
      <c r="C580" s="31"/>
      <c r="D580" s="31"/>
      <c r="E580" s="33"/>
      <c r="F580" s="68"/>
      <c r="G580" s="35"/>
      <c r="H580" s="35"/>
      <c r="I580" s="31"/>
      <c r="J580" s="32"/>
      <c r="K580" s="31"/>
      <c r="L580" s="34"/>
      <c r="M580" s="34"/>
      <c r="N580" s="34"/>
      <c r="O580" s="34"/>
      <c r="P580" s="34"/>
      <c r="Q580" s="34"/>
    </row>
    <row r="581" spans="1:17" s="40" customFormat="1" x14ac:dyDescent="0.2">
      <c r="A581" s="31"/>
      <c r="B581" s="31"/>
      <c r="C581" s="31"/>
      <c r="D581" s="31"/>
      <c r="E581" s="33"/>
      <c r="F581" s="68"/>
      <c r="G581" s="35"/>
      <c r="H581" s="35"/>
      <c r="I581" s="31"/>
      <c r="J581" s="32"/>
      <c r="K581" s="31"/>
      <c r="L581" s="34"/>
      <c r="M581" s="34"/>
      <c r="N581" s="34"/>
      <c r="O581" s="34"/>
      <c r="P581" s="34"/>
      <c r="Q581" s="34"/>
    </row>
    <row r="582" spans="1:17" s="40" customFormat="1" x14ac:dyDescent="0.2">
      <c r="A582" s="31"/>
      <c r="B582" s="31"/>
      <c r="C582" s="31"/>
      <c r="D582" s="31"/>
      <c r="E582" s="33"/>
      <c r="F582" s="68"/>
      <c r="G582" s="35"/>
      <c r="H582" s="35"/>
      <c r="I582" s="31"/>
      <c r="J582" s="32"/>
      <c r="K582" s="31"/>
      <c r="L582" s="34"/>
      <c r="M582" s="34"/>
      <c r="N582" s="34"/>
      <c r="O582" s="34"/>
      <c r="P582" s="34"/>
      <c r="Q582" s="34"/>
    </row>
    <row r="583" spans="1:17" s="40" customFormat="1" x14ac:dyDescent="0.2">
      <c r="A583" s="31"/>
      <c r="B583" s="31"/>
      <c r="C583" s="31"/>
      <c r="D583" s="31"/>
      <c r="E583" s="33"/>
      <c r="F583" s="68"/>
      <c r="G583" s="35"/>
      <c r="H583" s="35"/>
      <c r="I583" s="31"/>
      <c r="J583" s="32"/>
      <c r="K583" s="31"/>
      <c r="L583" s="34"/>
      <c r="M583" s="34"/>
      <c r="N583" s="34"/>
      <c r="O583" s="34"/>
      <c r="P583" s="34"/>
      <c r="Q583" s="34"/>
    </row>
    <row r="584" spans="1:17" s="40" customFormat="1" x14ac:dyDescent="0.2">
      <c r="A584" s="31"/>
      <c r="B584" s="31"/>
      <c r="C584" s="31"/>
      <c r="D584" s="31"/>
      <c r="E584" s="33"/>
      <c r="F584" s="68"/>
      <c r="G584" s="35"/>
      <c r="H584" s="35"/>
      <c r="I584" s="31"/>
      <c r="J584" s="32"/>
      <c r="K584" s="31"/>
      <c r="L584" s="34"/>
      <c r="M584" s="34"/>
      <c r="N584" s="34"/>
      <c r="O584" s="34"/>
      <c r="P584" s="34"/>
      <c r="Q584" s="34"/>
    </row>
    <row r="585" spans="1:17" s="40" customFormat="1" x14ac:dyDescent="0.2">
      <c r="A585" s="31"/>
      <c r="B585" s="31"/>
      <c r="C585" s="31"/>
      <c r="D585" s="31"/>
      <c r="E585" s="33"/>
      <c r="F585" s="68"/>
      <c r="G585" s="35"/>
      <c r="H585" s="35"/>
      <c r="I585" s="31"/>
      <c r="J585" s="32"/>
      <c r="K585" s="31"/>
      <c r="L585" s="34"/>
      <c r="M585" s="34"/>
      <c r="N585" s="34"/>
      <c r="O585" s="34"/>
      <c r="P585" s="34"/>
      <c r="Q585" s="34"/>
    </row>
    <row r="586" spans="1:17" s="40" customFormat="1" x14ac:dyDescent="0.2">
      <c r="A586" s="31"/>
      <c r="B586" s="31"/>
      <c r="C586" s="31"/>
      <c r="D586" s="31"/>
      <c r="E586" s="33"/>
      <c r="F586" s="68"/>
      <c r="G586" s="35"/>
      <c r="H586" s="35"/>
      <c r="I586" s="31"/>
      <c r="J586" s="32"/>
      <c r="K586" s="31"/>
      <c r="L586" s="34"/>
      <c r="M586" s="34"/>
      <c r="N586" s="34"/>
      <c r="O586" s="34"/>
      <c r="P586" s="34"/>
      <c r="Q586" s="34"/>
    </row>
    <row r="587" spans="1:17" s="40" customFormat="1" x14ac:dyDescent="0.2">
      <c r="A587" s="31"/>
      <c r="B587" s="31"/>
      <c r="C587" s="31"/>
      <c r="D587" s="31"/>
      <c r="E587" s="33"/>
      <c r="F587" s="68"/>
      <c r="G587" s="35"/>
      <c r="H587" s="35"/>
      <c r="I587" s="31"/>
      <c r="J587" s="32"/>
      <c r="K587" s="31"/>
      <c r="L587" s="34"/>
      <c r="M587" s="34"/>
      <c r="N587" s="34"/>
      <c r="O587" s="34"/>
      <c r="P587" s="34"/>
      <c r="Q587" s="34"/>
    </row>
    <row r="588" spans="1:17" s="40" customFormat="1" x14ac:dyDescent="0.2">
      <c r="A588" s="31"/>
      <c r="B588" s="31"/>
      <c r="C588" s="31"/>
      <c r="D588" s="31"/>
      <c r="E588" s="33"/>
      <c r="F588" s="68"/>
      <c r="G588" s="35"/>
      <c r="H588" s="35"/>
      <c r="I588" s="31"/>
      <c r="J588" s="32"/>
      <c r="K588" s="31"/>
      <c r="L588" s="34"/>
      <c r="M588" s="34"/>
      <c r="N588" s="34"/>
      <c r="O588" s="34"/>
      <c r="P588" s="34"/>
      <c r="Q588" s="34"/>
    </row>
    <row r="589" spans="1:17" s="40" customFormat="1" x14ac:dyDescent="0.2">
      <c r="A589" s="31"/>
      <c r="B589" s="31"/>
      <c r="C589" s="31"/>
      <c r="D589" s="31"/>
      <c r="E589" s="33"/>
      <c r="F589" s="68"/>
      <c r="G589" s="35"/>
      <c r="H589" s="35"/>
      <c r="I589" s="31"/>
      <c r="J589" s="32"/>
      <c r="K589" s="31"/>
      <c r="L589" s="34"/>
      <c r="M589" s="34"/>
      <c r="N589" s="34"/>
      <c r="O589" s="34"/>
      <c r="P589" s="34"/>
      <c r="Q589" s="34"/>
    </row>
    <row r="590" spans="1:17" s="40" customFormat="1" x14ac:dyDescent="0.2">
      <c r="A590" s="31"/>
      <c r="B590" s="31"/>
      <c r="C590" s="31"/>
      <c r="D590" s="31"/>
      <c r="E590" s="33"/>
      <c r="F590" s="68"/>
      <c r="G590" s="35"/>
      <c r="H590" s="35"/>
      <c r="I590" s="31"/>
      <c r="J590" s="32"/>
      <c r="K590" s="31"/>
      <c r="L590" s="34"/>
      <c r="M590" s="34"/>
      <c r="N590" s="34"/>
      <c r="O590" s="34"/>
      <c r="P590" s="34"/>
      <c r="Q590" s="34"/>
    </row>
    <row r="591" spans="1:17" s="40" customFormat="1" x14ac:dyDescent="0.2">
      <c r="A591" s="31"/>
      <c r="B591" s="31"/>
      <c r="C591" s="31"/>
      <c r="D591" s="31"/>
      <c r="E591" s="33"/>
      <c r="F591" s="68"/>
      <c r="G591" s="35"/>
      <c r="H591" s="35"/>
      <c r="I591" s="31"/>
      <c r="J591" s="32"/>
      <c r="K591" s="31"/>
      <c r="L591" s="34"/>
      <c r="M591" s="34"/>
      <c r="N591" s="34"/>
      <c r="O591" s="34"/>
      <c r="P591" s="34"/>
      <c r="Q591" s="34"/>
    </row>
    <row r="592" spans="1:17" s="40" customFormat="1" x14ac:dyDescent="0.2">
      <c r="A592" s="31"/>
      <c r="B592" s="31"/>
      <c r="C592" s="31"/>
      <c r="D592" s="31"/>
      <c r="E592" s="33"/>
      <c r="F592" s="68"/>
      <c r="G592" s="35"/>
      <c r="H592" s="35"/>
      <c r="I592" s="31"/>
      <c r="J592" s="32"/>
      <c r="K592" s="31"/>
      <c r="L592" s="34"/>
      <c r="M592" s="34"/>
      <c r="N592" s="34"/>
      <c r="O592" s="34"/>
      <c r="P592" s="34"/>
      <c r="Q592" s="34"/>
    </row>
    <row r="593" spans="1:17" s="40" customFormat="1" x14ac:dyDescent="0.2">
      <c r="A593" s="31"/>
      <c r="B593" s="31"/>
      <c r="C593" s="31"/>
      <c r="D593" s="31"/>
      <c r="E593" s="33"/>
      <c r="F593" s="68"/>
      <c r="G593" s="35"/>
      <c r="H593" s="35"/>
      <c r="I593" s="31"/>
      <c r="J593" s="32"/>
      <c r="K593" s="31"/>
      <c r="L593" s="34"/>
      <c r="M593" s="34"/>
      <c r="N593" s="34"/>
      <c r="O593" s="34"/>
      <c r="P593" s="34"/>
      <c r="Q593" s="34"/>
    </row>
    <row r="594" spans="1:17" s="40" customFormat="1" x14ac:dyDescent="0.2">
      <c r="A594" s="31"/>
      <c r="B594" s="31"/>
      <c r="C594" s="31"/>
      <c r="D594" s="31"/>
      <c r="E594" s="33"/>
      <c r="F594" s="68"/>
      <c r="G594" s="35"/>
      <c r="H594" s="35"/>
      <c r="I594" s="31"/>
      <c r="J594" s="32"/>
      <c r="K594" s="31"/>
      <c r="L594" s="34"/>
      <c r="M594" s="34"/>
      <c r="N594" s="34"/>
      <c r="O594" s="34"/>
      <c r="P594" s="34"/>
      <c r="Q594" s="34"/>
    </row>
    <row r="595" spans="1:17" s="40" customFormat="1" x14ac:dyDescent="0.2">
      <c r="A595" s="31"/>
      <c r="B595" s="31"/>
      <c r="C595" s="31"/>
      <c r="D595" s="31"/>
      <c r="E595" s="33"/>
      <c r="F595" s="68"/>
      <c r="G595" s="35"/>
      <c r="H595" s="35"/>
      <c r="I595" s="31"/>
      <c r="J595" s="32"/>
      <c r="K595" s="31"/>
      <c r="L595" s="34"/>
      <c r="M595" s="34"/>
      <c r="N595" s="34"/>
      <c r="O595" s="34"/>
      <c r="P595" s="34"/>
      <c r="Q595" s="34"/>
    </row>
    <row r="596" spans="1:17" s="40" customFormat="1" x14ac:dyDescent="0.2">
      <c r="A596" s="31"/>
      <c r="B596" s="31"/>
      <c r="C596" s="31"/>
      <c r="D596" s="31"/>
      <c r="E596" s="33"/>
      <c r="F596" s="68"/>
      <c r="G596" s="35"/>
      <c r="H596" s="35"/>
      <c r="I596" s="31"/>
      <c r="J596" s="32"/>
      <c r="K596" s="31"/>
      <c r="L596" s="34"/>
      <c r="M596" s="34"/>
      <c r="N596" s="34"/>
      <c r="O596" s="34"/>
      <c r="P596" s="34"/>
      <c r="Q596" s="34"/>
    </row>
    <row r="597" spans="1:17" s="40" customFormat="1" x14ac:dyDescent="0.2">
      <c r="A597" s="31"/>
      <c r="B597" s="31"/>
      <c r="C597" s="31"/>
      <c r="D597" s="31"/>
      <c r="E597" s="33"/>
      <c r="F597" s="68"/>
      <c r="G597" s="35"/>
      <c r="H597" s="35"/>
      <c r="I597" s="31"/>
      <c r="J597" s="32"/>
      <c r="K597" s="31"/>
      <c r="L597" s="34"/>
      <c r="M597" s="34"/>
      <c r="N597" s="34"/>
      <c r="O597" s="34"/>
      <c r="P597" s="34"/>
      <c r="Q597" s="34"/>
    </row>
    <row r="598" spans="1:17" s="40" customFormat="1" x14ac:dyDescent="0.2">
      <c r="A598" s="31"/>
      <c r="B598" s="31"/>
      <c r="C598" s="31"/>
      <c r="D598" s="31"/>
      <c r="E598" s="33"/>
      <c r="F598" s="68"/>
      <c r="G598" s="35"/>
      <c r="H598" s="35"/>
      <c r="I598" s="31"/>
      <c r="J598" s="32"/>
      <c r="K598" s="31"/>
      <c r="L598" s="34"/>
      <c r="M598" s="34"/>
      <c r="N598" s="34"/>
      <c r="O598" s="34"/>
      <c r="P598" s="34"/>
      <c r="Q598" s="34"/>
    </row>
    <row r="599" spans="1:17" s="40" customFormat="1" x14ac:dyDescent="0.2">
      <c r="A599" s="31"/>
      <c r="B599" s="31"/>
      <c r="C599" s="31"/>
      <c r="D599" s="31"/>
      <c r="E599" s="33"/>
      <c r="F599" s="68"/>
      <c r="G599" s="35"/>
      <c r="H599" s="35"/>
      <c r="I599" s="31"/>
      <c r="J599" s="32"/>
      <c r="K599" s="31"/>
      <c r="L599" s="34"/>
      <c r="M599" s="34"/>
      <c r="N599" s="34"/>
      <c r="O599" s="34"/>
      <c r="P599" s="34"/>
      <c r="Q599" s="34"/>
    </row>
    <row r="600" spans="1:17" s="40" customFormat="1" x14ac:dyDescent="0.2">
      <c r="A600" s="31"/>
      <c r="B600" s="31"/>
      <c r="C600" s="31"/>
      <c r="D600" s="31"/>
      <c r="E600" s="33"/>
      <c r="F600" s="68"/>
      <c r="G600" s="35"/>
      <c r="H600" s="35"/>
      <c r="I600" s="31"/>
      <c r="J600" s="32"/>
      <c r="K600" s="31"/>
      <c r="L600" s="34"/>
      <c r="M600" s="34"/>
      <c r="N600" s="34"/>
      <c r="O600" s="34"/>
      <c r="P600" s="34"/>
      <c r="Q600" s="34"/>
    </row>
    <row r="601" spans="1:17" s="40" customFormat="1" x14ac:dyDescent="0.2">
      <c r="A601" s="31"/>
      <c r="B601" s="31"/>
      <c r="C601" s="31"/>
      <c r="D601" s="31"/>
      <c r="E601" s="33"/>
      <c r="F601" s="68"/>
      <c r="G601" s="35"/>
      <c r="H601" s="35"/>
      <c r="I601" s="31"/>
      <c r="J601" s="32"/>
      <c r="K601" s="31"/>
      <c r="L601" s="34"/>
      <c r="M601" s="34"/>
      <c r="N601" s="34"/>
      <c r="O601" s="34"/>
      <c r="P601" s="34"/>
      <c r="Q601" s="34"/>
    </row>
    <row r="602" spans="1:17" s="40" customFormat="1" x14ac:dyDescent="0.2">
      <c r="A602" s="31"/>
      <c r="B602" s="31"/>
      <c r="C602" s="31"/>
      <c r="D602" s="31"/>
      <c r="E602" s="33"/>
      <c r="F602" s="68"/>
      <c r="G602" s="35"/>
      <c r="H602" s="35"/>
      <c r="I602" s="31"/>
      <c r="J602" s="32"/>
      <c r="K602" s="31"/>
      <c r="L602" s="34"/>
      <c r="M602" s="34"/>
      <c r="N602" s="34"/>
      <c r="O602" s="34"/>
      <c r="P602" s="34"/>
      <c r="Q602" s="34"/>
    </row>
    <row r="603" spans="1:17" s="40" customFormat="1" x14ac:dyDescent="0.2">
      <c r="A603" s="31"/>
      <c r="B603" s="31"/>
      <c r="C603" s="31"/>
      <c r="D603" s="31"/>
      <c r="E603" s="33"/>
      <c r="F603" s="68"/>
      <c r="G603" s="35"/>
      <c r="H603" s="35"/>
      <c r="I603" s="31"/>
      <c r="J603" s="32"/>
      <c r="K603" s="31"/>
      <c r="L603" s="34"/>
      <c r="M603" s="34"/>
      <c r="N603" s="34"/>
      <c r="O603" s="34"/>
      <c r="P603" s="34"/>
      <c r="Q603" s="34"/>
    </row>
    <row r="604" spans="1:17" s="40" customFormat="1" x14ac:dyDescent="0.2">
      <c r="A604" s="31"/>
      <c r="B604" s="31"/>
      <c r="C604" s="31"/>
      <c r="D604" s="31"/>
      <c r="E604" s="33"/>
      <c r="F604" s="68"/>
      <c r="G604" s="35"/>
      <c r="H604" s="35"/>
      <c r="I604" s="31"/>
      <c r="J604" s="32"/>
      <c r="K604" s="31"/>
      <c r="L604" s="34"/>
      <c r="M604" s="34"/>
      <c r="N604" s="34"/>
      <c r="O604" s="34"/>
      <c r="P604" s="34"/>
      <c r="Q604" s="34"/>
    </row>
    <row r="605" spans="1:17" s="40" customFormat="1" x14ac:dyDescent="0.2">
      <c r="A605" s="31"/>
      <c r="B605" s="31"/>
      <c r="C605" s="31"/>
      <c r="D605" s="31"/>
      <c r="E605" s="33"/>
      <c r="F605" s="68"/>
      <c r="G605" s="35"/>
      <c r="H605" s="35"/>
      <c r="I605" s="31"/>
      <c r="J605" s="32"/>
      <c r="K605" s="31"/>
      <c r="L605" s="34"/>
      <c r="M605" s="34"/>
      <c r="N605" s="34"/>
      <c r="O605" s="34"/>
      <c r="P605" s="34"/>
      <c r="Q605" s="34"/>
    </row>
    <row r="606" spans="1:17" s="40" customFormat="1" x14ac:dyDescent="0.2">
      <c r="A606" s="31"/>
      <c r="B606" s="31"/>
      <c r="C606" s="31"/>
      <c r="D606" s="31"/>
      <c r="E606" s="33"/>
      <c r="F606" s="68"/>
      <c r="G606" s="35"/>
      <c r="H606" s="35"/>
      <c r="I606" s="31"/>
      <c r="J606" s="32"/>
      <c r="K606" s="31"/>
      <c r="L606" s="34"/>
      <c r="M606" s="34"/>
      <c r="N606" s="34"/>
      <c r="O606" s="34"/>
      <c r="P606" s="34"/>
      <c r="Q606" s="34"/>
    </row>
    <row r="607" spans="1:17" s="40" customFormat="1" x14ac:dyDescent="0.2">
      <c r="A607" s="31"/>
      <c r="B607" s="31"/>
      <c r="C607" s="31"/>
      <c r="D607" s="31"/>
      <c r="E607" s="33"/>
      <c r="F607" s="68"/>
      <c r="G607" s="35"/>
      <c r="H607" s="35"/>
      <c r="I607" s="31"/>
      <c r="J607" s="32"/>
      <c r="K607" s="31"/>
      <c r="L607" s="34"/>
      <c r="M607" s="34"/>
      <c r="N607" s="34"/>
      <c r="O607" s="34"/>
      <c r="P607" s="34"/>
      <c r="Q607" s="34"/>
    </row>
    <row r="608" spans="1:17" s="40" customFormat="1" x14ac:dyDescent="0.2">
      <c r="A608" s="31"/>
      <c r="B608" s="31"/>
      <c r="C608" s="31"/>
      <c r="D608" s="31"/>
      <c r="E608" s="33"/>
      <c r="F608" s="68"/>
      <c r="G608" s="35"/>
      <c r="H608" s="35"/>
      <c r="I608" s="31"/>
      <c r="J608" s="32"/>
      <c r="K608" s="31"/>
      <c r="L608" s="34"/>
      <c r="M608" s="34"/>
      <c r="N608" s="34"/>
      <c r="O608" s="34"/>
      <c r="P608" s="34"/>
      <c r="Q608" s="34"/>
    </row>
    <row r="609" spans="1:17" s="40" customFormat="1" x14ac:dyDescent="0.2">
      <c r="A609" s="31"/>
      <c r="B609" s="31"/>
      <c r="C609" s="31"/>
      <c r="D609" s="31"/>
      <c r="E609" s="33"/>
      <c r="F609" s="68"/>
      <c r="G609" s="35"/>
      <c r="H609" s="35"/>
      <c r="I609" s="31"/>
      <c r="J609" s="32"/>
      <c r="K609" s="31"/>
      <c r="L609" s="34"/>
      <c r="M609" s="34"/>
      <c r="N609" s="34"/>
      <c r="O609" s="34"/>
      <c r="P609" s="34"/>
      <c r="Q609" s="34"/>
    </row>
    <row r="610" spans="1:17" s="40" customFormat="1" x14ac:dyDescent="0.2">
      <c r="A610" s="31"/>
      <c r="B610" s="31"/>
      <c r="C610" s="31"/>
      <c r="D610" s="31"/>
      <c r="E610" s="33"/>
      <c r="F610" s="68"/>
      <c r="G610" s="35"/>
      <c r="H610" s="35"/>
      <c r="I610" s="31"/>
      <c r="J610" s="32"/>
      <c r="K610" s="31"/>
      <c r="L610" s="34"/>
      <c r="M610" s="34"/>
      <c r="N610" s="34"/>
      <c r="O610" s="34"/>
      <c r="P610" s="34"/>
      <c r="Q610" s="34"/>
    </row>
    <row r="611" spans="1:17" s="40" customFormat="1" x14ac:dyDescent="0.2">
      <c r="A611" s="31"/>
      <c r="B611" s="31"/>
      <c r="C611" s="31"/>
      <c r="D611" s="31"/>
      <c r="E611" s="33"/>
      <c r="F611" s="68"/>
      <c r="G611" s="35"/>
      <c r="H611" s="35"/>
      <c r="I611" s="31"/>
      <c r="J611" s="32"/>
      <c r="K611" s="31"/>
      <c r="L611" s="34"/>
      <c r="M611" s="34"/>
      <c r="N611" s="34"/>
      <c r="O611" s="34"/>
      <c r="P611" s="34"/>
      <c r="Q611" s="34"/>
    </row>
    <row r="612" spans="1:17" s="40" customFormat="1" x14ac:dyDescent="0.2">
      <c r="A612" s="31"/>
      <c r="B612" s="31"/>
      <c r="C612" s="31"/>
      <c r="D612" s="31"/>
      <c r="E612" s="33"/>
      <c r="F612" s="68"/>
      <c r="G612" s="35"/>
      <c r="H612" s="35"/>
      <c r="I612" s="31"/>
      <c r="J612" s="32"/>
      <c r="K612" s="31"/>
      <c r="L612" s="34"/>
      <c r="M612" s="34"/>
      <c r="N612" s="34"/>
      <c r="O612" s="34"/>
      <c r="P612" s="34"/>
      <c r="Q612" s="34"/>
    </row>
    <row r="613" spans="1:17" s="40" customFormat="1" x14ac:dyDescent="0.2">
      <c r="A613" s="31"/>
      <c r="B613" s="31"/>
      <c r="C613" s="31"/>
      <c r="D613" s="31"/>
      <c r="E613" s="33"/>
      <c r="F613" s="68"/>
      <c r="G613" s="35"/>
      <c r="H613" s="35"/>
      <c r="I613" s="31"/>
      <c r="J613" s="32"/>
      <c r="K613" s="31"/>
      <c r="L613" s="34"/>
      <c r="M613" s="34"/>
      <c r="N613" s="34"/>
      <c r="O613" s="34"/>
      <c r="P613" s="34"/>
      <c r="Q613" s="34"/>
    </row>
    <row r="614" spans="1:17" s="40" customFormat="1" x14ac:dyDescent="0.2">
      <c r="A614" s="31"/>
      <c r="B614" s="31"/>
      <c r="C614" s="31"/>
      <c r="D614" s="31"/>
      <c r="E614" s="33"/>
      <c r="F614" s="68"/>
      <c r="G614" s="35"/>
      <c r="H614" s="35"/>
      <c r="I614" s="31"/>
      <c r="J614" s="32"/>
      <c r="K614" s="31"/>
      <c r="L614" s="34"/>
      <c r="M614" s="34"/>
      <c r="N614" s="34"/>
      <c r="O614" s="34"/>
      <c r="P614" s="34"/>
      <c r="Q614" s="34"/>
    </row>
    <row r="615" spans="1:17" s="40" customFormat="1" x14ac:dyDescent="0.2">
      <c r="A615" s="31"/>
      <c r="B615" s="31"/>
      <c r="C615" s="31"/>
      <c r="D615" s="31"/>
      <c r="E615" s="33"/>
      <c r="F615" s="68"/>
      <c r="G615" s="35"/>
      <c r="H615" s="35"/>
      <c r="I615" s="31"/>
      <c r="J615" s="32"/>
      <c r="K615" s="31"/>
      <c r="L615" s="34"/>
      <c r="M615" s="34"/>
      <c r="N615" s="34"/>
      <c r="O615" s="34"/>
      <c r="P615" s="34"/>
      <c r="Q615" s="34"/>
    </row>
    <row r="616" spans="1:17" s="40" customFormat="1" x14ac:dyDescent="0.2">
      <c r="A616" s="31"/>
      <c r="B616" s="31"/>
      <c r="C616" s="31"/>
      <c r="D616" s="31"/>
      <c r="E616" s="33"/>
      <c r="F616" s="68"/>
      <c r="G616" s="35"/>
      <c r="H616" s="35"/>
      <c r="I616" s="31"/>
      <c r="J616" s="32"/>
      <c r="K616" s="31"/>
      <c r="L616" s="34"/>
      <c r="M616" s="34"/>
      <c r="N616" s="34"/>
      <c r="O616" s="34"/>
      <c r="P616" s="34"/>
      <c r="Q616" s="34"/>
    </row>
    <row r="617" spans="1:17" s="40" customFormat="1" x14ac:dyDescent="0.2">
      <c r="A617" s="31"/>
      <c r="B617" s="31"/>
      <c r="C617" s="31"/>
      <c r="D617" s="31"/>
      <c r="E617" s="33"/>
      <c r="F617" s="68"/>
      <c r="G617" s="35"/>
      <c r="H617" s="35"/>
      <c r="I617" s="31"/>
      <c r="J617" s="32"/>
      <c r="K617" s="31"/>
      <c r="L617" s="34"/>
      <c r="M617" s="34"/>
      <c r="N617" s="34"/>
      <c r="O617" s="34"/>
      <c r="P617" s="34"/>
      <c r="Q617" s="34"/>
    </row>
    <row r="618" spans="1:17" s="40" customFormat="1" x14ac:dyDescent="0.2">
      <c r="A618" s="31"/>
      <c r="B618" s="31"/>
      <c r="C618" s="31"/>
      <c r="D618" s="31"/>
      <c r="E618" s="33"/>
      <c r="F618" s="68"/>
      <c r="G618" s="35"/>
      <c r="H618" s="35"/>
      <c r="I618" s="31"/>
      <c r="J618" s="32"/>
      <c r="K618" s="31"/>
      <c r="L618" s="34"/>
      <c r="M618" s="34"/>
      <c r="N618" s="34"/>
      <c r="O618" s="34"/>
      <c r="P618" s="34"/>
      <c r="Q618" s="34"/>
    </row>
    <row r="619" spans="1:17" s="40" customFormat="1" x14ac:dyDescent="0.2">
      <c r="A619" s="31"/>
      <c r="B619" s="31"/>
      <c r="C619" s="31"/>
      <c r="D619" s="31"/>
      <c r="E619" s="33"/>
      <c r="F619" s="68"/>
      <c r="G619" s="35"/>
      <c r="H619" s="35"/>
      <c r="I619" s="31"/>
      <c r="J619" s="32"/>
      <c r="K619" s="31"/>
      <c r="L619" s="34"/>
      <c r="M619" s="34"/>
      <c r="N619" s="34"/>
      <c r="O619" s="34"/>
      <c r="P619" s="34"/>
      <c r="Q619" s="34"/>
    </row>
    <row r="620" spans="1:17" s="40" customFormat="1" x14ac:dyDescent="0.2">
      <c r="A620" s="31"/>
      <c r="B620" s="31"/>
      <c r="C620" s="31"/>
      <c r="D620" s="31"/>
      <c r="E620" s="33"/>
      <c r="F620" s="68"/>
      <c r="G620" s="35"/>
      <c r="H620" s="35"/>
      <c r="I620" s="31"/>
      <c r="J620" s="32"/>
      <c r="K620" s="31"/>
      <c r="L620" s="34"/>
      <c r="M620" s="34"/>
      <c r="N620" s="34"/>
      <c r="O620" s="34"/>
      <c r="P620" s="34"/>
      <c r="Q620" s="34"/>
    </row>
    <row r="621" spans="1:17" s="40" customFormat="1" x14ac:dyDescent="0.2">
      <c r="A621" s="31"/>
      <c r="B621" s="31"/>
      <c r="C621" s="31"/>
      <c r="D621" s="31"/>
      <c r="E621" s="33"/>
      <c r="F621" s="68"/>
      <c r="G621" s="35"/>
      <c r="H621" s="35"/>
      <c r="I621" s="31"/>
      <c r="J621" s="32"/>
      <c r="K621" s="31"/>
      <c r="L621" s="34"/>
      <c r="M621" s="34"/>
      <c r="N621" s="34"/>
      <c r="O621" s="34"/>
      <c r="P621" s="34"/>
      <c r="Q621" s="34"/>
    </row>
    <row r="622" spans="1:17" s="40" customFormat="1" x14ac:dyDescent="0.2">
      <c r="A622" s="31"/>
      <c r="B622" s="31"/>
      <c r="C622" s="31"/>
      <c r="D622" s="31"/>
      <c r="E622" s="33"/>
      <c r="F622" s="68"/>
      <c r="G622" s="35"/>
      <c r="H622" s="35"/>
      <c r="I622" s="31"/>
      <c r="J622" s="32"/>
      <c r="K622" s="31"/>
      <c r="L622" s="34"/>
      <c r="M622" s="34"/>
      <c r="N622" s="34"/>
      <c r="O622" s="34"/>
      <c r="P622" s="34"/>
      <c r="Q622" s="34"/>
    </row>
    <row r="623" spans="1:17" s="40" customFormat="1" x14ac:dyDescent="0.2">
      <c r="A623" s="31"/>
      <c r="B623" s="31"/>
      <c r="C623" s="31"/>
      <c r="D623" s="31"/>
      <c r="E623" s="33"/>
      <c r="F623" s="68"/>
      <c r="G623" s="35"/>
      <c r="H623" s="35"/>
      <c r="I623" s="31"/>
      <c r="J623" s="32"/>
      <c r="K623" s="31"/>
      <c r="L623" s="34"/>
      <c r="M623" s="34"/>
      <c r="N623" s="34"/>
      <c r="O623" s="34"/>
      <c r="P623" s="34"/>
      <c r="Q623" s="34"/>
    </row>
    <row r="624" spans="1:17" s="40" customFormat="1" x14ac:dyDescent="0.2">
      <c r="A624" s="31"/>
      <c r="B624" s="31"/>
      <c r="C624" s="31"/>
      <c r="D624" s="31"/>
      <c r="E624" s="33"/>
      <c r="F624" s="68"/>
      <c r="G624" s="35"/>
      <c r="H624" s="35"/>
      <c r="I624" s="31"/>
      <c r="J624" s="32"/>
      <c r="K624" s="31"/>
      <c r="L624" s="34"/>
      <c r="M624" s="34"/>
      <c r="N624" s="34"/>
      <c r="O624" s="34"/>
      <c r="P624" s="34"/>
      <c r="Q624" s="34"/>
    </row>
    <row r="625" spans="1:17" s="40" customFormat="1" x14ac:dyDescent="0.2">
      <c r="A625" s="31"/>
      <c r="B625" s="31"/>
      <c r="C625" s="31"/>
      <c r="D625" s="31"/>
      <c r="E625" s="33"/>
      <c r="F625" s="68"/>
      <c r="G625" s="35"/>
      <c r="H625" s="35"/>
      <c r="I625" s="31"/>
      <c r="J625" s="32"/>
      <c r="K625" s="31"/>
      <c r="L625" s="34"/>
      <c r="M625" s="34"/>
      <c r="N625" s="34"/>
      <c r="O625" s="34"/>
      <c r="P625" s="34"/>
      <c r="Q625" s="34"/>
    </row>
    <row r="626" spans="1:17" s="40" customFormat="1" x14ac:dyDescent="0.2">
      <c r="A626" s="31"/>
      <c r="B626" s="31"/>
      <c r="C626" s="31"/>
      <c r="D626" s="31"/>
      <c r="E626" s="33"/>
      <c r="F626" s="68"/>
      <c r="G626" s="35"/>
      <c r="H626" s="35"/>
      <c r="I626" s="31"/>
      <c r="J626" s="32"/>
      <c r="K626" s="31"/>
      <c r="L626" s="34"/>
      <c r="M626" s="34"/>
      <c r="N626" s="34"/>
      <c r="O626" s="34"/>
      <c r="P626" s="34"/>
      <c r="Q626" s="34"/>
    </row>
    <row r="627" spans="1:17" s="40" customFormat="1" x14ac:dyDescent="0.2">
      <c r="A627" s="31"/>
      <c r="B627" s="31"/>
      <c r="C627" s="31"/>
      <c r="D627" s="31"/>
      <c r="E627" s="33"/>
      <c r="F627" s="68"/>
      <c r="G627" s="35"/>
      <c r="H627" s="35"/>
      <c r="I627" s="31"/>
      <c r="J627" s="32"/>
      <c r="K627" s="31"/>
      <c r="L627" s="34"/>
      <c r="M627" s="34"/>
      <c r="N627" s="34"/>
      <c r="O627" s="34"/>
      <c r="P627" s="34"/>
      <c r="Q627" s="34"/>
    </row>
    <row r="628" spans="1:17" s="40" customFormat="1" x14ac:dyDescent="0.2">
      <c r="A628" s="31"/>
      <c r="B628" s="31"/>
      <c r="C628" s="31"/>
      <c r="D628" s="31"/>
      <c r="E628" s="33"/>
      <c r="F628" s="68"/>
      <c r="G628" s="35"/>
      <c r="H628" s="35"/>
      <c r="I628" s="31"/>
      <c r="J628" s="32"/>
      <c r="K628" s="31"/>
      <c r="L628" s="34"/>
      <c r="M628" s="34"/>
      <c r="N628" s="34"/>
      <c r="O628" s="34"/>
      <c r="P628" s="34"/>
      <c r="Q628" s="34"/>
    </row>
    <row r="629" spans="1:17" s="40" customFormat="1" x14ac:dyDescent="0.2">
      <c r="A629" s="31"/>
      <c r="B629" s="31"/>
      <c r="C629" s="31"/>
      <c r="D629" s="31"/>
      <c r="E629" s="33"/>
      <c r="F629" s="68"/>
      <c r="G629" s="35"/>
      <c r="H629" s="35"/>
      <c r="I629" s="31"/>
      <c r="J629" s="32"/>
      <c r="K629" s="31"/>
      <c r="L629" s="34"/>
      <c r="M629" s="34"/>
      <c r="N629" s="34"/>
      <c r="O629" s="34"/>
      <c r="P629" s="34"/>
      <c r="Q629" s="34"/>
    </row>
    <row r="630" spans="1:17" s="40" customFormat="1" x14ac:dyDescent="0.2">
      <c r="A630" s="31"/>
      <c r="B630" s="31"/>
      <c r="C630" s="31"/>
      <c r="D630" s="31"/>
      <c r="E630" s="33"/>
      <c r="F630" s="68"/>
      <c r="G630" s="35"/>
      <c r="H630" s="35"/>
      <c r="I630" s="31"/>
      <c r="J630" s="32"/>
      <c r="K630" s="31"/>
      <c r="L630" s="34"/>
      <c r="M630" s="34"/>
      <c r="N630" s="34"/>
      <c r="O630" s="34"/>
      <c r="P630" s="34"/>
      <c r="Q630" s="34"/>
    </row>
    <row r="631" spans="1:17" s="40" customFormat="1" x14ac:dyDescent="0.2">
      <c r="A631" s="31"/>
      <c r="B631" s="31"/>
      <c r="C631" s="31"/>
      <c r="D631" s="31"/>
      <c r="E631" s="33"/>
      <c r="F631" s="68"/>
      <c r="G631" s="35"/>
      <c r="H631" s="35"/>
      <c r="I631" s="31"/>
      <c r="J631" s="32"/>
      <c r="K631" s="31"/>
      <c r="L631" s="34"/>
      <c r="M631" s="34"/>
      <c r="N631" s="34"/>
      <c r="O631" s="34"/>
      <c r="P631" s="34"/>
      <c r="Q631" s="34"/>
    </row>
    <row r="632" spans="1:17" s="40" customFormat="1" x14ac:dyDescent="0.2">
      <c r="A632" s="31"/>
      <c r="B632" s="31"/>
      <c r="C632" s="31"/>
      <c r="D632" s="31"/>
      <c r="E632" s="33"/>
      <c r="F632" s="68"/>
      <c r="G632" s="35"/>
      <c r="H632" s="35"/>
      <c r="I632" s="31"/>
      <c r="J632" s="32"/>
      <c r="K632" s="31"/>
      <c r="L632" s="34"/>
      <c r="M632" s="34"/>
      <c r="N632" s="34"/>
      <c r="O632" s="34"/>
      <c r="P632" s="34"/>
      <c r="Q632" s="34"/>
    </row>
    <row r="633" spans="1:17" s="40" customFormat="1" x14ac:dyDescent="0.2">
      <c r="A633" s="31"/>
      <c r="B633" s="31"/>
      <c r="C633" s="31"/>
      <c r="D633" s="31"/>
      <c r="E633" s="33"/>
      <c r="F633" s="68"/>
      <c r="G633" s="35"/>
      <c r="H633" s="35"/>
      <c r="I633" s="31"/>
      <c r="J633" s="32"/>
      <c r="K633" s="31"/>
      <c r="L633" s="34"/>
      <c r="M633" s="34"/>
      <c r="N633" s="34"/>
      <c r="O633" s="34"/>
      <c r="P633" s="34"/>
      <c r="Q633" s="34"/>
    </row>
    <row r="634" spans="1:17" s="40" customFormat="1" x14ac:dyDescent="0.2">
      <c r="A634" s="31"/>
      <c r="B634" s="31"/>
      <c r="C634" s="31"/>
      <c r="D634" s="31"/>
      <c r="E634" s="33"/>
      <c r="F634" s="68"/>
      <c r="G634" s="35"/>
      <c r="H634" s="35"/>
      <c r="I634" s="31"/>
      <c r="J634" s="32"/>
      <c r="K634" s="31"/>
      <c r="L634" s="34"/>
      <c r="M634" s="34"/>
      <c r="N634" s="34"/>
      <c r="O634" s="34"/>
      <c r="P634" s="34"/>
      <c r="Q634" s="34"/>
    </row>
    <row r="635" spans="1:17" s="40" customFormat="1" x14ac:dyDescent="0.2">
      <c r="A635" s="31"/>
      <c r="B635" s="31"/>
      <c r="C635" s="31"/>
      <c r="D635" s="31"/>
      <c r="E635" s="33"/>
      <c r="F635" s="68"/>
      <c r="G635" s="35"/>
      <c r="H635" s="35"/>
      <c r="I635" s="31"/>
      <c r="J635" s="32"/>
      <c r="K635" s="31"/>
      <c r="L635" s="34"/>
      <c r="M635" s="34"/>
      <c r="N635" s="34"/>
      <c r="O635" s="34"/>
      <c r="P635" s="34"/>
      <c r="Q635" s="34"/>
    </row>
    <row r="636" spans="1:17" s="40" customFormat="1" x14ac:dyDescent="0.2">
      <c r="A636" s="31"/>
      <c r="B636" s="31"/>
      <c r="C636" s="31"/>
      <c r="D636" s="31"/>
      <c r="E636" s="33"/>
      <c r="F636" s="68"/>
      <c r="G636" s="35"/>
      <c r="H636" s="35"/>
      <c r="I636" s="31"/>
      <c r="J636" s="32"/>
      <c r="K636" s="31"/>
      <c r="L636" s="34"/>
      <c r="M636" s="34"/>
      <c r="N636" s="34"/>
      <c r="O636" s="34"/>
      <c r="P636" s="34"/>
      <c r="Q636" s="34"/>
    </row>
    <row r="637" spans="1:17" s="40" customFormat="1" x14ac:dyDescent="0.2">
      <c r="A637" s="31"/>
      <c r="B637" s="31"/>
      <c r="C637" s="31"/>
      <c r="D637" s="31"/>
      <c r="E637" s="33"/>
      <c r="F637" s="68"/>
      <c r="G637" s="35"/>
      <c r="H637" s="35"/>
      <c r="I637" s="31"/>
      <c r="J637" s="32"/>
      <c r="K637" s="31"/>
      <c r="L637" s="34"/>
      <c r="M637" s="34"/>
      <c r="N637" s="34"/>
      <c r="O637" s="34"/>
      <c r="P637" s="34"/>
      <c r="Q637" s="34"/>
    </row>
    <row r="638" spans="1:17" s="40" customFormat="1" x14ac:dyDescent="0.2">
      <c r="A638" s="31"/>
      <c r="B638" s="31"/>
      <c r="C638" s="31"/>
      <c r="D638" s="31"/>
      <c r="E638" s="33"/>
      <c r="F638" s="68"/>
      <c r="G638" s="35"/>
      <c r="H638" s="35"/>
      <c r="I638" s="31"/>
      <c r="J638" s="32"/>
      <c r="K638" s="31"/>
      <c r="L638" s="34"/>
      <c r="M638" s="34"/>
      <c r="N638" s="34"/>
      <c r="O638" s="34"/>
      <c r="P638" s="34"/>
      <c r="Q638" s="34"/>
    </row>
    <row r="639" spans="1:17" s="40" customFormat="1" x14ac:dyDescent="0.2">
      <c r="A639" s="31"/>
      <c r="B639" s="31"/>
      <c r="C639" s="31"/>
      <c r="D639" s="31"/>
      <c r="E639" s="33"/>
      <c r="F639" s="68"/>
      <c r="G639" s="35"/>
      <c r="H639" s="35"/>
      <c r="I639" s="31"/>
      <c r="J639" s="32"/>
      <c r="K639" s="31"/>
      <c r="L639" s="34"/>
      <c r="M639" s="34"/>
      <c r="N639" s="34"/>
      <c r="O639" s="34"/>
      <c r="P639" s="34"/>
      <c r="Q639" s="34"/>
    </row>
    <row r="640" spans="1:17" s="40" customFormat="1" x14ac:dyDescent="0.2">
      <c r="A640" s="31"/>
      <c r="B640" s="31"/>
      <c r="C640" s="31"/>
      <c r="D640" s="31"/>
      <c r="E640" s="33"/>
      <c r="F640" s="68"/>
      <c r="G640" s="35"/>
      <c r="H640" s="35"/>
      <c r="I640" s="31"/>
      <c r="J640" s="32"/>
      <c r="K640" s="31"/>
      <c r="L640" s="34"/>
      <c r="M640" s="34"/>
      <c r="N640" s="34"/>
      <c r="O640" s="34"/>
      <c r="P640" s="34"/>
      <c r="Q640" s="34"/>
    </row>
    <row r="641" spans="1:17" s="40" customFormat="1" x14ac:dyDescent="0.2">
      <c r="A641" s="31"/>
      <c r="B641" s="31"/>
      <c r="C641" s="31"/>
      <c r="D641" s="31"/>
      <c r="E641" s="33"/>
      <c r="F641" s="68"/>
      <c r="G641" s="35"/>
      <c r="H641" s="35"/>
      <c r="I641" s="31"/>
      <c r="J641" s="32"/>
      <c r="K641" s="31"/>
      <c r="L641" s="34"/>
      <c r="M641" s="34"/>
      <c r="N641" s="34"/>
      <c r="O641" s="34"/>
      <c r="P641" s="34"/>
      <c r="Q641" s="34"/>
    </row>
    <row r="642" spans="1:17" s="40" customFormat="1" x14ac:dyDescent="0.2">
      <c r="A642" s="31"/>
      <c r="B642" s="31"/>
      <c r="C642" s="31"/>
      <c r="D642" s="31"/>
      <c r="E642" s="33"/>
      <c r="F642" s="68"/>
      <c r="G642" s="35"/>
      <c r="H642" s="35"/>
      <c r="I642" s="31"/>
      <c r="J642" s="32"/>
      <c r="K642" s="31"/>
      <c r="L642" s="34"/>
      <c r="M642" s="34"/>
      <c r="N642" s="34"/>
      <c r="O642" s="34"/>
      <c r="P642" s="34"/>
      <c r="Q642" s="34"/>
    </row>
    <row r="643" spans="1:17" s="40" customFormat="1" x14ac:dyDescent="0.2">
      <c r="A643" s="31"/>
      <c r="B643" s="31"/>
      <c r="C643" s="31"/>
      <c r="D643" s="31"/>
      <c r="E643" s="33"/>
      <c r="F643" s="68"/>
      <c r="G643" s="35"/>
      <c r="H643" s="35"/>
      <c r="I643" s="31"/>
      <c r="J643" s="32"/>
      <c r="K643" s="31"/>
      <c r="L643" s="34"/>
      <c r="M643" s="34"/>
      <c r="N643" s="34"/>
      <c r="O643" s="34"/>
      <c r="P643" s="34"/>
      <c r="Q643" s="34"/>
    </row>
    <row r="644" spans="1:17" s="40" customFormat="1" x14ac:dyDescent="0.2">
      <c r="A644" s="31"/>
      <c r="B644" s="31"/>
      <c r="C644" s="31"/>
      <c r="D644" s="31"/>
      <c r="E644" s="33"/>
      <c r="F644" s="68"/>
      <c r="G644" s="35"/>
      <c r="H644" s="35"/>
      <c r="I644" s="31"/>
      <c r="J644" s="32"/>
      <c r="K644" s="31"/>
      <c r="L644" s="34"/>
      <c r="M644" s="34"/>
      <c r="N644" s="34"/>
      <c r="O644" s="34"/>
      <c r="P644" s="34"/>
      <c r="Q644" s="34"/>
    </row>
    <row r="645" spans="1:17" s="40" customFormat="1" x14ac:dyDescent="0.2">
      <c r="A645" s="31"/>
      <c r="B645" s="31"/>
      <c r="C645" s="31"/>
      <c r="D645" s="31"/>
      <c r="E645" s="33"/>
      <c r="F645" s="68"/>
      <c r="G645" s="35"/>
      <c r="H645" s="35"/>
      <c r="I645" s="31"/>
      <c r="J645" s="32"/>
      <c r="K645" s="31"/>
      <c r="L645" s="34"/>
      <c r="M645" s="34"/>
      <c r="N645" s="34"/>
      <c r="O645" s="34"/>
      <c r="P645" s="34"/>
      <c r="Q645" s="34"/>
    </row>
    <row r="646" spans="1:17" s="40" customFormat="1" x14ac:dyDescent="0.2">
      <c r="A646" s="31"/>
      <c r="B646" s="31"/>
      <c r="C646" s="31"/>
      <c r="D646" s="31"/>
      <c r="E646" s="33"/>
      <c r="F646" s="68"/>
      <c r="G646" s="35"/>
      <c r="H646" s="35"/>
      <c r="I646" s="31"/>
      <c r="J646" s="32"/>
      <c r="K646" s="31"/>
      <c r="L646" s="34"/>
      <c r="M646" s="34"/>
      <c r="N646" s="34"/>
      <c r="O646" s="34"/>
      <c r="P646" s="34"/>
      <c r="Q646" s="34"/>
    </row>
    <row r="647" spans="1:17" s="40" customFormat="1" x14ac:dyDescent="0.2">
      <c r="A647" s="31"/>
      <c r="B647" s="31"/>
      <c r="C647" s="31"/>
      <c r="D647" s="31"/>
      <c r="E647" s="33"/>
      <c r="F647" s="68"/>
      <c r="G647" s="35"/>
      <c r="H647" s="35"/>
      <c r="I647" s="31"/>
      <c r="J647" s="32"/>
      <c r="K647" s="31"/>
      <c r="L647" s="34"/>
      <c r="M647" s="34"/>
      <c r="N647" s="34"/>
      <c r="O647" s="34"/>
      <c r="P647" s="34"/>
      <c r="Q647" s="34"/>
    </row>
    <row r="648" spans="1:17" s="40" customFormat="1" x14ac:dyDescent="0.2">
      <c r="A648" s="31"/>
      <c r="B648" s="31"/>
      <c r="C648" s="31"/>
      <c r="D648" s="31"/>
      <c r="E648" s="33"/>
      <c r="F648" s="68"/>
      <c r="G648" s="35"/>
      <c r="H648" s="35"/>
      <c r="I648" s="31"/>
      <c r="J648" s="32"/>
      <c r="K648" s="31"/>
      <c r="L648" s="34"/>
      <c r="M648" s="34"/>
      <c r="N648" s="34"/>
      <c r="O648" s="34"/>
      <c r="P648" s="34"/>
      <c r="Q648" s="34"/>
    </row>
    <row r="649" spans="1:17" s="40" customFormat="1" x14ac:dyDescent="0.2">
      <c r="A649" s="31"/>
      <c r="B649" s="31"/>
      <c r="C649" s="31"/>
      <c r="D649" s="31"/>
      <c r="E649" s="33"/>
      <c r="F649" s="68"/>
      <c r="G649" s="35"/>
      <c r="H649" s="35"/>
      <c r="I649" s="31"/>
      <c r="J649" s="32"/>
      <c r="K649" s="31"/>
      <c r="L649" s="34"/>
      <c r="M649" s="34"/>
      <c r="N649" s="34"/>
      <c r="O649" s="34"/>
      <c r="P649" s="34"/>
      <c r="Q649" s="34"/>
    </row>
    <row r="650" spans="1:17" s="40" customFormat="1" x14ac:dyDescent="0.2">
      <c r="A650" s="31"/>
      <c r="B650" s="31"/>
      <c r="C650" s="31"/>
      <c r="D650" s="31"/>
      <c r="E650" s="33"/>
      <c r="F650" s="68"/>
      <c r="G650" s="35"/>
      <c r="H650" s="35"/>
      <c r="I650" s="31"/>
      <c r="J650" s="32"/>
      <c r="K650" s="31"/>
      <c r="L650" s="34"/>
      <c r="M650" s="34"/>
      <c r="N650" s="34"/>
      <c r="O650" s="34"/>
      <c r="P650" s="34"/>
      <c r="Q650" s="34"/>
    </row>
    <row r="651" spans="1:17" s="40" customFormat="1" x14ac:dyDescent="0.2">
      <c r="A651" s="31"/>
      <c r="B651" s="31"/>
      <c r="C651" s="31"/>
      <c r="D651" s="31"/>
      <c r="E651" s="33"/>
      <c r="F651" s="68"/>
      <c r="G651" s="35"/>
      <c r="H651" s="35"/>
      <c r="I651" s="31"/>
      <c r="J651" s="32"/>
      <c r="K651" s="31"/>
      <c r="L651" s="34"/>
      <c r="M651" s="34"/>
      <c r="N651" s="34"/>
      <c r="O651" s="34"/>
      <c r="P651" s="34"/>
      <c r="Q651" s="34"/>
    </row>
    <row r="652" spans="1:17" s="40" customFormat="1" x14ac:dyDescent="0.2">
      <c r="A652" s="31"/>
      <c r="B652" s="31"/>
      <c r="C652" s="31"/>
      <c r="D652" s="31"/>
      <c r="E652" s="33"/>
      <c r="F652" s="68"/>
      <c r="G652" s="35"/>
      <c r="H652" s="35"/>
      <c r="I652" s="31"/>
      <c r="J652" s="32"/>
      <c r="K652" s="31"/>
      <c r="L652" s="34"/>
      <c r="M652" s="34"/>
      <c r="N652" s="34"/>
      <c r="O652" s="34"/>
      <c r="P652" s="34"/>
      <c r="Q652" s="34"/>
    </row>
    <row r="653" spans="1:17" s="40" customFormat="1" x14ac:dyDescent="0.2">
      <c r="A653" s="31"/>
      <c r="B653" s="31"/>
      <c r="C653" s="31"/>
      <c r="D653" s="31"/>
      <c r="E653" s="33"/>
      <c r="F653" s="68"/>
      <c r="G653" s="35"/>
      <c r="H653" s="35"/>
      <c r="I653" s="31"/>
      <c r="J653" s="32"/>
      <c r="K653" s="31"/>
      <c r="L653" s="34"/>
      <c r="M653" s="34"/>
      <c r="N653" s="34"/>
      <c r="O653" s="34"/>
      <c r="P653" s="34"/>
      <c r="Q653" s="34"/>
    </row>
    <row r="654" spans="1:17" s="40" customFormat="1" x14ac:dyDescent="0.2">
      <c r="A654" s="31"/>
      <c r="B654" s="31"/>
      <c r="C654" s="31"/>
      <c r="D654" s="31"/>
      <c r="E654" s="33"/>
      <c r="F654" s="68"/>
      <c r="G654" s="35"/>
      <c r="H654" s="35"/>
      <c r="I654" s="31"/>
      <c r="J654" s="32"/>
      <c r="K654" s="31"/>
      <c r="L654" s="34"/>
      <c r="M654" s="34"/>
      <c r="N654" s="34"/>
      <c r="O654" s="34"/>
      <c r="P654" s="34"/>
      <c r="Q654" s="34"/>
    </row>
    <row r="655" spans="1:17" s="40" customFormat="1" x14ac:dyDescent="0.2">
      <c r="A655" s="31"/>
      <c r="B655" s="31"/>
      <c r="C655" s="31"/>
      <c r="D655" s="31"/>
      <c r="E655" s="33"/>
      <c r="F655" s="68"/>
      <c r="G655" s="35"/>
      <c r="H655" s="35"/>
      <c r="I655" s="31"/>
      <c r="J655" s="32"/>
      <c r="K655" s="31"/>
      <c r="L655" s="34"/>
      <c r="M655" s="34"/>
      <c r="N655" s="34"/>
      <c r="O655" s="34"/>
      <c r="P655" s="34"/>
      <c r="Q655" s="34"/>
    </row>
    <row r="656" spans="1:17" s="40" customFormat="1" x14ac:dyDescent="0.2">
      <c r="A656" s="31"/>
      <c r="B656" s="31"/>
      <c r="C656" s="31"/>
      <c r="D656" s="31"/>
      <c r="E656" s="33"/>
      <c r="F656" s="68"/>
      <c r="G656" s="35"/>
      <c r="H656" s="35"/>
      <c r="I656" s="31"/>
      <c r="J656" s="32"/>
      <c r="K656" s="31"/>
      <c r="L656" s="34"/>
      <c r="M656" s="34"/>
      <c r="N656" s="34"/>
      <c r="O656" s="34"/>
      <c r="P656" s="34"/>
      <c r="Q656" s="34"/>
    </row>
    <row r="657" spans="1:17" s="40" customFormat="1" x14ac:dyDescent="0.2">
      <c r="A657" s="31"/>
      <c r="B657" s="31"/>
      <c r="C657" s="31"/>
      <c r="D657" s="31"/>
      <c r="E657" s="33"/>
      <c r="F657" s="68"/>
      <c r="G657" s="35"/>
      <c r="H657" s="35"/>
      <c r="I657" s="31"/>
      <c r="J657" s="32"/>
      <c r="K657" s="31"/>
      <c r="L657" s="34"/>
      <c r="M657" s="34"/>
      <c r="N657" s="34"/>
      <c r="O657" s="34"/>
      <c r="P657" s="34"/>
      <c r="Q657" s="34"/>
    </row>
    <row r="658" spans="1:17" s="40" customFormat="1" x14ac:dyDescent="0.2">
      <c r="A658" s="31"/>
      <c r="B658" s="31"/>
      <c r="C658" s="31"/>
      <c r="D658" s="31"/>
      <c r="E658" s="33"/>
      <c r="F658" s="68"/>
      <c r="G658" s="35"/>
      <c r="H658" s="35"/>
      <c r="I658" s="31"/>
      <c r="J658" s="32"/>
      <c r="K658" s="31"/>
      <c r="L658" s="34"/>
      <c r="M658" s="34"/>
      <c r="N658" s="34"/>
      <c r="O658" s="34"/>
      <c r="P658" s="34"/>
      <c r="Q658" s="34"/>
    </row>
    <row r="659" spans="1:17" s="40" customFormat="1" x14ac:dyDescent="0.2">
      <c r="A659" s="31"/>
      <c r="B659" s="31"/>
      <c r="C659" s="31"/>
      <c r="D659" s="31"/>
      <c r="E659" s="33"/>
      <c r="F659" s="68"/>
      <c r="G659" s="35"/>
      <c r="H659" s="35"/>
      <c r="I659" s="31"/>
      <c r="J659" s="32"/>
      <c r="K659" s="31"/>
      <c r="L659" s="34"/>
      <c r="M659" s="34"/>
      <c r="N659" s="34"/>
      <c r="O659" s="34"/>
      <c r="P659" s="34"/>
      <c r="Q659" s="34"/>
    </row>
    <row r="660" spans="1:17" s="40" customFormat="1" x14ac:dyDescent="0.2">
      <c r="A660" s="31"/>
      <c r="B660" s="31"/>
      <c r="C660" s="31"/>
      <c r="D660" s="31"/>
      <c r="E660" s="33"/>
      <c r="F660" s="68"/>
      <c r="G660" s="35"/>
      <c r="H660" s="35"/>
      <c r="I660" s="31"/>
      <c r="J660" s="32"/>
      <c r="K660" s="31"/>
      <c r="L660" s="34"/>
      <c r="M660" s="34"/>
      <c r="N660" s="34"/>
      <c r="O660" s="34"/>
      <c r="P660" s="34"/>
      <c r="Q660" s="34"/>
    </row>
    <row r="661" spans="1:17" s="40" customFormat="1" x14ac:dyDescent="0.2">
      <c r="A661" s="31"/>
      <c r="B661" s="31"/>
      <c r="C661" s="31"/>
      <c r="D661" s="31"/>
      <c r="E661" s="33"/>
      <c r="F661" s="68"/>
      <c r="G661" s="35"/>
      <c r="H661" s="35"/>
      <c r="I661" s="31"/>
      <c r="J661" s="32"/>
      <c r="K661" s="31"/>
      <c r="L661" s="34"/>
      <c r="M661" s="34"/>
      <c r="N661" s="34"/>
      <c r="O661" s="34"/>
      <c r="P661" s="34"/>
      <c r="Q661" s="34"/>
    </row>
    <row r="662" spans="1:17" s="40" customFormat="1" x14ac:dyDescent="0.2">
      <c r="A662" s="31"/>
      <c r="B662" s="31"/>
      <c r="C662" s="31"/>
      <c r="D662" s="31"/>
      <c r="E662" s="33"/>
      <c r="F662" s="68"/>
      <c r="G662" s="35"/>
      <c r="H662" s="35"/>
      <c r="I662" s="31"/>
      <c r="J662" s="32"/>
      <c r="K662" s="31"/>
      <c r="L662" s="34"/>
      <c r="M662" s="34"/>
      <c r="N662" s="34"/>
      <c r="O662" s="34"/>
      <c r="P662" s="34"/>
      <c r="Q662" s="34"/>
    </row>
    <row r="663" spans="1:17" s="40" customFormat="1" x14ac:dyDescent="0.2">
      <c r="A663" s="31"/>
      <c r="B663" s="31"/>
      <c r="C663" s="31"/>
      <c r="D663" s="31"/>
      <c r="E663" s="33"/>
      <c r="F663" s="68"/>
      <c r="G663" s="35"/>
      <c r="H663" s="35"/>
      <c r="I663" s="31"/>
      <c r="J663" s="32"/>
      <c r="K663" s="31"/>
      <c r="L663" s="34"/>
      <c r="M663" s="34"/>
      <c r="N663" s="34"/>
      <c r="O663" s="34"/>
      <c r="P663" s="34"/>
      <c r="Q663" s="34"/>
    </row>
    <row r="664" spans="1:17" s="40" customFormat="1" x14ac:dyDescent="0.2">
      <c r="A664" s="31"/>
      <c r="B664" s="31"/>
      <c r="C664" s="31"/>
      <c r="D664" s="31"/>
      <c r="E664" s="33"/>
      <c r="F664" s="68"/>
      <c r="G664" s="35"/>
      <c r="H664" s="35"/>
      <c r="I664" s="31"/>
      <c r="J664" s="32"/>
      <c r="K664" s="31"/>
      <c r="L664" s="34"/>
      <c r="M664" s="34"/>
      <c r="N664" s="34"/>
      <c r="O664" s="34"/>
      <c r="P664" s="34"/>
      <c r="Q664" s="34"/>
    </row>
    <row r="665" spans="1:17" s="40" customFormat="1" x14ac:dyDescent="0.2">
      <c r="A665" s="31"/>
      <c r="B665" s="31"/>
      <c r="C665" s="31"/>
      <c r="D665" s="31"/>
      <c r="E665" s="33"/>
      <c r="F665" s="68"/>
      <c r="G665" s="35"/>
      <c r="H665" s="35"/>
      <c r="I665" s="31"/>
      <c r="J665" s="32"/>
      <c r="K665" s="31"/>
      <c r="L665" s="34"/>
      <c r="M665" s="34"/>
      <c r="N665" s="34"/>
      <c r="O665" s="34"/>
      <c r="P665" s="34"/>
      <c r="Q665" s="34"/>
    </row>
    <row r="666" spans="1:17" s="40" customFormat="1" x14ac:dyDescent="0.2">
      <c r="A666" s="31"/>
      <c r="B666" s="31"/>
      <c r="C666" s="31"/>
      <c r="D666" s="31"/>
      <c r="E666" s="33"/>
      <c r="F666" s="68"/>
      <c r="G666" s="35"/>
      <c r="H666" s="35"/>
      <c r="I666" s="31"/>
      <c r="J666" s="32"/>
      <c r="K666" s="31"/>
      <c r="L666" s="34"/>
      <c r="M666" s="34"/>
      <c r="N666" s="34"/>
      <c r="O666" s="34"/>
      <c r="P666" s="34"/>
      <c r="Q666" s="34"/>
    </row>
    <row r="667" spans="1:17" s="40" customFormat="1" x14ac:dyDescent="0.2">
      <c r="A667" s="31"/>
      <c r="B667" s="31"/>
      <c r="C667" s="31"/>
      <c r="D667" s="31"/>
      <c r="E667" s="33"/>
      <c r="F667" s="68"/>
      <c r="G667" s="35"/>
      <c r="H667" s="35"/>
      <c r="I667" s="31"/>
      <c r="J667" s="32"/>
      <c r="K667" s="31"/>
      <c r="L667" s="34"/>
      <c r="M667" s="34"/>
      <c r="N667" s="34"/>
      <c r="O667" s="34"/>
      <c r="P667" s="34"/>
      <c r="Q667" s="34"/>
    </row>
    <row r="668" spans="1:17" s="40" customFormat="1" x14ac:dyDescent="0.2">
      <c r="A668" s="31"/>
      <c r="B668" s="31"/>
      <c r="C668" s="31"/>
      <c r="D668" s="31"/>
      <c r="E668" s="33"/>
      <c r="F668" s="68"/>
      <c r="G668" s="35"/>
      <c r="H668" s="35"/>
      <c r="I668" s="31"/>
      <c r="J668" s="32"/>
      <c r="K668" s="31"/>
      <c r="L668" s="34"/>
      <c r="M668" s="34"/>
      <c r="N668" s="34"/>
      <c r="O668" s="34"/>
      <c r="P668" s="34"/>
      <c r="Q668" s="34"/>
    </row>
    <row r="669" spans="1:17" s="40" customFormat="1" x14ac:dyDescent="0.2">
      <c r="A669" s="31"/>
      <c r="B669" s="31"/>
      <c r="C669" s="31"/>
      <c r="D669" s="31"/>
      <c r="E669" s="33"/>
      <c r="F669" s="68"/>
      <c r="G669" s="35"/>
      <c r="H669" s="35"/>
      <c r="I669" s="31"/>
      <c r="J669" s="32"/>
      <c r="K669" s="31"/>
      <c r="L669" s="34"/>
      <c r="M669" s="34"/>
      <c r="N669" s="34"/>
      <c r="O669" s="34"/>
      <c r="P669" s="34"/>
      <c r="Q669" s="34"/>
    </row>
    <row r="670" spans="1:17" s="40" customFormat="1" x14ac:dyDescent="0.2">
      <c r="A670" s="31"/>
      <c r="B670" s="31"/>
      <c r="C670" s="31"/>
      <c r="D670" s="31"/>
      <c r="E670" s="33"/>
      <c r="F670" s="68"/>
      <c r="G670" s="35"/>
      <c r="H670" s="35"/>
      <c r="I670" s="31"/>
      <c r="J670" s="32"/>
      <c r="K670" s="31"/>
      <c r="L670" s="34"/>
      <c r="M670" s="34"/>
      <c r="N670" s="34"/>
      <c r="O670" s="34"/>
      <c r="P670" s="34"/>
      <c r="Q670" s="34"/>
    </row>
    <row r="671" spans="1:17" s="40" customFormat="1" x14ac:dyDescent="0.2">
      <c r="A671" s="31"/>
      <c r="B671" s="31"/>
      <c r="C671" s="31"/>
      <c r="D671" s="31"/>
      <c r="E671" s="33"/>
      <c r="F671" s="68"/>
      <c r="G671" s="35"/>
      <c r="H671" s="35"/>
      <c r="I671" s="31"/>
      <c r="J671" s="32"/>
      <c r="K671" s="31"/>
      <c r="L671" s="34"/>
      <c r="M671" s="34"/>
      <c r="N671" s="34"/>
      <c r="O671" s="34"/>
      <c r="P671" s="34"/>
      <c r="Q671" s="34"/>
    </row>
    <row r="672" spans="1:17" s="40" customFormat="1" x14ac:dyDescent="0.2">
      <c r="A672" s="31"/>
      <c r="B672" s="31"/>
      <c r="C672" s="31"/>
      <c r="D672" s="31"/>
      <c r="E672" s="33"/>
      <c r="F672" s="68"/>
      <c r="G672" s="35"/>
      <c r="H672" s="35"/>
      <c r="I672" s="31"/>
      <c r="J672" s="32"/>
      <c r="K672" s="31"/>
      <c r="L672" s="34"/>
      <c r="M672" s="34"/>
      <c r="N672" s="34"/>
      <c r="O672" s="34"/>
      <c r="P672" s="34"/>
      <c r="Q672" s="34"/>
    </row>
    <row r="673" spans="1:17" s="40" customFormat="1" x14ac:dyDescent="0.2">
      <c r="A673" s="31"/>
      <c r="B673" s="31"/>
      <c r="C673" s="31"/>
      <c r="D673" s="31"/>
      <c r="E673" s="33"/>
      <c r="F673" s="68"/>
      <c r="G673" s="35"/>
      <c r="H673" s="35"/>
      <c r="I673" s="31"/>
      <c r="J673" s="32"/>
      <c r="K673" s="31"/>
      <c r="L673" s="34"/>
      <c r="M673" s="34"/>
      <c r="N673" s="34"/>
      <c r="O673" s="34"/>
      <c r="P673" s="34"/>
      <c r="Q673" s="34"/>
    </row>
    <row r="674" spans="1:17" s="40" customFormat="1" x14ac:dyDescent="0.2">
      <c r="A674" s="31"/>
      <c r="B674" s="31"/>
      <c r="C674" s="31"/>
      <c r="D674" s="31"/>
      <c r="E674" s="33"/>
      <c r="F674" s="68"/>
      <c r="G674" s="35"/>
      <c r="H674" s="35"/>
      <c r="I674" s="31"/>
      <c r="J674" s="32"/>
      <c r="K674" s="31"/>
      <c r="L674" s="34"/>
      <c r="M674" s="34"/>
      <c r="N674" s="34"/>
      <c r="O674" s="34"/>
      <c r="P674" s="34"/>
      <c r="Q674" s="34"/>
    </row>
    <row r="675" spans="1:17" s="40" customFormat="1" x14ac:dyDescent="0.2">
      <c r="A675" s="31"/>
      <c r="B675" s="31"/>
      <c r="C675" s="31"/>
      <c r="D675" s="31"/>
      <c r="E675" s="33"/>
      <c r="F675" s="68"/>
      <c r="G675" s="35"/>
      <c r="H675" s="35"/>
      <c r="I675" s="31"/>
      <c r="J675" s="32"/>
      <c r="K675" s="31"/>
      <c r="L675" s="34"/>
      <c r="M675" s="34"/>
      <c r="N675" s="34"/>
      <c r="O675" s="34"/>
      <c r="P675" s="34"/>
      <c r="Q675" s="34"/>
    </row>
    <row r="676" spans="1:17" s="40" customFormat="1" x14ac:dyDescent="0.2">
      <c r="A676" s="31"/>
      <c r="B676" s="31"/>
      <c r="C676" s="31"/>
      <c r="D676" s="31"/>
      <c r="E676" s="33"/>
      <c r="F676" s="68"/>
      <c r="G676" s="35"/>
      <c r="H676" s="35"/>
      <c r="I676" s="31"/>
      <c r="J676" s="32"/>
      <c r="K676" s="31"/>
      <c r="L676" s="34"/>
      <c r="M676" s="34"/>
      <c r="N676" s="34"/>
      <c r="O676" s="34"/>
      <c r="P676" s="34"/>
      <c r="Q676" s="34"/>
    </row>
    <row r="677" spans="1:17" s="40" customFormat="1" x14ac:dyDescent="0.2">
      <c r="A677" s="31"/>
      <c r="B677" s="31"/>
      <c r="C677" s="31"/>
      <c r="D677" s="31"/>
      <c r="E677" s="33"/>
      <c r="F677" s="68"/>
      <c r="G677" s="35"/>
      <c r="H677" s="35"/>
      <c r="I677" s="31"/>
      <c r="J677" s="32"/>
      <c r="K677" s="31"/>
      <c r="L677" s="34"/>
      <c r="M677" s="34"/>
      <c r="N677" s="34"/>
      <c r="O677" s="34"/>
      <c r="P677" s="34"/>
      <c r="Q677" s="34"/>
    </row>
    <row r="678" spans="1:17" s="40" customFormat="1" x14ac:dyDescent="0.2">
      <c r="A678" s="31"/>
      <c r="B678" s="31"/>
      <c r="C678" s="31"/>
      <c r="D678" s="31"/>
      <c r="E678" s="33"/>
      <c r="F678" s="68"/>
      <c r="G678" s="35"/>
      <c r="H678" s="35"/>
      <c r="I678" s="31"/>
      <c r="J678" s="32"/>
      <c r="K678" s="31"/>
      <c r="L678" s="34"/>
      <c r="M678" s="34"/>
      <c r="N678" s="34"/>
      <c r="O678" s="34"/>
      <c r="P678" s="34"/>
      <c r="Q678" s="34"/>
    </row>
    <row r="679" spans="1:17" s="40" customFormat="1" x14ac:dyDescent="0.2">
      <c r="A679" s="31"/>
      <c r="B679" s="31"/>
      <c r="C679" s="31"/>
      <c r="D679" s="31"/>
      <c r="E679" s="33"/>
      <c r="F679" s="68"/>
      <c r="G679" s="35"/>
      <c r="H679" s="35"/>
      <c r="I679" s="31"/>
      <c r="J679" s="32"/>
      <c r="K679" s="31"/>
      <c r="L679" s="34"/>
      <c r="M679" s="34"/>
      <c r="N679" s="34"/>
      <c r="O679" s="34"/>
      <c r="P679" s="34"/>
      <c r="Q679" s="34"/>
    </row>
    <row r="680" spans="1:17" s="40" customFormat="1" x14ac:dyDescent="0.2">
      <c r="A680" s="31"/>
      <c r="B680" s="31"/>
      <c r="C680" s="31"/>
      <c r="D680" s="31"/>
      <c r="E680" s="33"/>
      <c r="F680" s="68"/>
      <c r="G680" s="35"/>
      <c r="H680" s="35"/>
      <c r="I680" s="31"/>
      <c r="J680" s="32"/>
      <c r="K680" s="31"/>
      <c r="L680" s="34"/>
      <c r="M680" s="34"/>
      <c r="N680" s="34"/>
      <c r="O680" s="34"/>
      <c r="P680" s="34"/>
      <c r="Q680" s="34"/>
    </row>
    <row r="681" spans="1:17" s="40" customFormat="1" x14ac:dyDescent="0.2">
      <c r="A681" s="31"/>
      <c r="B681" s="31"/>
      <c r="C681" s="31"/>
      <c r="D681" s="31"/>
      <c r="E681" s="33"/>
      <c r="F681" s="68"/>
      <c r="G681" s="35"/>
      <c r="H681" s="35"/>
      <c r="I681" s="31"/>
      <c r="J681" s="32"/>
      <c r="K681" s="31"/>
      <c r="L681" s="34"/>
      <c r="M681" s="34"/>
      <c r="N681" s="34"/>
      <c r="O681" s="34"/>
      <c r="P681" s="34"/>
      <c r="Q681" s="34"/>
    </row>
    <row r="682" spans="1:17" s="40" customFormat="1" x14ac:dyDescent="0.2">
      <c r="A682" s="31"/>
      <c r="B682" s="31"/>
      <c r="C682" s="31"/>
      <c r="D682" s="31"/>
      <c r="E682" s="33"/>
      <c r="F682" s="68"/>
      <c r="G682" s="35"/>
      <c r="H682" s="35"/>
      <c r="I682" s="31"/>
      <c r="J682" s="32"/>
      <c r="K682" s="31"/>
      <c r="L682" s="34"/>
      <c r="M682" s="34"/>
      <c r="N682" s="34"/>
      <c r="O682" s="34"/>
      <c r="P682" s="34"/>
      <c r="Q682" s="34"/>
    </row>
    <row r="683" spans="1:17" s="40" customFormat="1" x14ac:dyDescent="0.2">
      <c r="A683" s="31"/>
      <c r="B683" s="31"/>
      <c r="C683" s="31"/>
      <c r="D683" s="31"/>
      <c r="E683" s="33"/>
      <c r="F683" s="68"/>
      <c r="G683" s="35"/>
      <c r="H683" s="35"/>
      <c r="I683" s="31"/>
      <c r="J683" s="32"/>
      <c r="K683" s="31"/>
      <c r="L683" s="34"/>
      <c r="M683" s="34"/>
      <c r="N683" s="34"/>
      <c r="O683" s="34"/>
      <c r="P683" s="34"/>
      <c r="Q683" s="34"/>
    </row>
    <row r="684" spans="1:17" s="40" customFormat="1" x14ac:dyDescent="0.2">
      <c r="A684" s="31"/>
      <c r="B684" s="31"/>
      <c r="C684" s="31"/>
      <c r="D684" s="31"/>
      <c r="E684" s="33"/>
      <c r="F684" s="68"/>
      <c r="G684" s="35"/>
      <c r="H684" s="35"/>
      <c r="I684" s="31"/>
      <c r="J684" s="32"/>
      <c r="K684" s="31"/>
      <c r="L684" s="34"/>
      <c r="M684" s="34"/>
      <c r="N684" s="34"/>
      <c r="O684" s="34"/>
      <c r="P684" s="34"/>
      <c r="Q684" s="34"/>
    </row>
    <row r="685" spans="1:17" s="40" customFormat="1" x14ac:dyDescent="0.2">
      <c r="A685" s="31"/>
      <c r="B685" s="31"/>
      <c r="C685" s="31"/>
      <c r="D685" s="31"/>
      <c r="E685" s="33"/>
      <c r="F685" s="68"/>
      <c r="G685" s="35"/>
      <c r="H685" s="35"/>
      <c r="I685" s="31"/>
      <c r="J685" s="32"/>
      <c r="K685" s="31"/>
      <c r="L685" s="34"/>
      <c r="M685" s="34"/>
      <c r="N685" s="34"/>
      <c r="O685" s="34"/>
      <c r="P685" s="34"/>
      <c r="Q685" s="34"/>
    </row>
    <row r="686" spans="1:17" s="40" customFormat="1" x14ac:dyDescent="0.2">
      <c r="A686" s="31"/>
      <c r="B686" s="31"/>
      <c r="C686" s="31"/>
      <c r="D686" s="31"/>
      <c r="E686" s="33"/>
      <c r="F686" s="68"/>
      <c r="G686" s="35"/>
      <c r="H686" s="35"/>
      <c r="I686" s="31"/>
      <c r="J686" s="32"/>
      <c r="K686" s="31"/>
      <c r="L686" s="34"/>
      <c r="M686" s="34"/>
      <c r="N686" s="34"/>
      <c r="O686" s="34"/>
      <c r="P686" s="34"/>
      <c r="Q686" s="34"/>
    </row>
    <row r="687" spans="1:17" s="40" customFormat="1" x14ac:dyDescent="0.2">
      <c r="A687" s="31"/>
      <c r="B687" s="31"/>
      <c r="C687" s="31"/>
      <c r="D687" s="31"/>
      <c r="E687" s="33"/>
      <c r="F687" s="68"/>
      <c r="G687" s="35"/>
      <c r="H687" s="35"/>
      <c r="I687" s="31"/>
      <c r="J687" s="32"/>
      <c r="K687" s="31"/>
      <c r="L687" s="34"/>
      <c r="M687" s="34"/>
      <c r="N687" s="34"/>
      <c r="O687" s="34"/>
      <c r="P687" s="34"/>
      <c r="Q687" s="34"/>
    </row>
    <row r="688" spans="1:17" s="40" customFormat="1" x14ac:dyDescent="0.2">
      <c r="A688" s="31"/>
      <c r="B688" s="31"/>
      <c r="C688" s="31"/>
      <c r="D688" s="31"/>
      <c r="E688" s="33"/>
      <c r="F688" s="68"/>
      <c r="G688" s="35"/>
      <c r="H688" s="35"/>
      <c r="I688" s="31"/>
      <c r="J688" s="32"/>
      <c r="K688" s="31"/>
      <c r="L688" s="34"/>
      <c r="M688" s="34"/>
      <c r="N688" s="34"/>
      <c r="O688" s="34"/>
      <c r="P688" s="34"/>
      <c r="Q688" s="34"/>
    </row>
    <row r="689" spans="1:17" s="40" customFormat="1" x14ac:dyDescent="0.2">
      <c r="A689" s="31"/>
      <c r="B689" s="31"/>
      <c r="C689" s="31"/>
      <c r="D689" s="31"/>
      <c r="E689" s="33"/>
      <c r="F689" s="68"/>
      <c r="G689" s="35"/>
      <c r="H689" s="35"/>
      <c r="I689" s="31"/>
      <c r="J689" s="32"/>
      <c r="K689" s="31"/>
      <c r="L689" s="34"/>
      <c r="M689" s="34"/>
      <c r="N689" s="34"/>
      <c r="O689" s="34"/>
      <c r="P689" s="34"/>
      <c r="Q689" s="34"/>
    </row>
    <row r="690" spans="1:17" s="40" customFormat="1" x14ac:dyDescent="0.2">
      <c r="A690" s="31"/>
      <c r="B690" s="31"/>
      <c r="C690" s="31"/>
      <c r="D690" s="31"/>
      <c r="E690" s="33"/>
      <c r="F690" s="68"/>
      <c r="G690" s="35"/>
      <c r="H690" s="35"/>
      <c r="I690" s="31"/>
      <c r="J690" s="32"/>
      <c r="K690" s="31"/>
      <c r="L690" s="34"/>
      <c r="M690" s="34"/>
      <c r="N690" s="34"/>
      <c r="O690" s="34"/>
      <c r="P690" s="34"/>
      <c r="Q690" s="34"/>
    </row>
    <row r="691" spans="1:17" s="40" customFormat="1" x14ac:dyDescent="0.2">
      <c r="A691" s="31"/>
      <c r="B691" s="31"/>
      <c r="C691" s="31"/>
      <c r="D691" s="31"/>
      <c r="E691" s="33"/>
      <c r="F691" s="68"/>
      <c r="G691" s="35"/>
      <c r="H691" s="35"/>
      <c r="I691" s="31"/>
      <c r="J691" s="32"/>
      <c r="K691" s="31"/>
      <c r="L691" s="34"/>
      <c r="M691" s="34"/>
      <c r="N691" s="34"/>
      <c r="O691" s="34"/>
      <c r="P691" s="34"/>
      <c r="Q691" s="34"/>
    </row>
    <row r="692" spans="1:17" s="40" customFormat="1" x14ac:dyDescent="0.2">
      <c r="A692" s="31"/>
      <c r="B692" s="31"/>
      <c r="C692" s="31"/>
      <c r="D692" s="31"/>
      <c r="E692" s="33"/>
      <c r="F692" s="68"/>
      <c r="G692" s="35"/>
      <c r="H692" s="35"/>
      <c r="I692" s="31"/>
      <c r="J692" s="32"/>
      <c r="K692" s="31"/>
      <c r="L692" s="34"/>
      <c r="M692" s="34"/>
      <c r="N692" s="34"/>
      <c r="O692" s="34"/>
      <c r="P692" s="34"/>
      <c r="Q692" s="34"/>
    </row>
    <row r="693" spans="1:17" s="40" customFormat="1" x14ac:dyDescent="0.2">
      <c r="A693" s="31"/>
      <c r="B693" s="31"/>
      <c r="C693" s="31"/>
      <c r="D693" s="31"/>
      <c r="E693" s="33"/>
      <c r="F693" s="68"/>
      <c r="G693" s="35"/>
      <c r="H693" s="35"/>
      <c r="I693" s="31"/>
      <c r="J693" s="32"/>
      <c r="K693" s="31"/>
      <c r="L693" s="34"/>
      <c r="M693" s="34"/>
      <c r="N693" s="34"/>
      <c r="O693" s="34"/>
      <c r="P693" s="34"/>
      <c r="Q693" s="34"/>
    </row>
    <row r="694" spans="1:17" s="40" customFormat="1" x14ac:dyDescent="0.2">
      <c r="A694" s="31"/>
      <c r="B694" s="31"/>
      <c r="C694" s="31"/>
      <c r="D694" s="31"/>
      <c r="E694" s="33"/>
      <c r="F694" s="68"/>
      <c r="G694" s="35"/>
      <c r="H694" s="35"/>
      <c r="I694" s="31"/>
      <c r="J694" s="32"/>
      <c r="K694" s="31"/>
      <c r="L694" s="34"/>
      <c r="M694" s="34"/>
      <c r="N694" s="34"/>
      <c r="O694" s="34"/>
      <c r="P694" s="34"/>
      <c r="Q694" s="34"/>
    </row>
    <row r="695" spans="1:17" s="40" customFormat="1" x14ac:dyDescent="0.2">
      <c r="A695" s="31"/>
      <c r="B695" s="31"/>
      <c r="C695" s="31"/>
      <c r="D695" s="31"/>
      <c r="E695" s="33"/>
      <c r="F695" s="68"/>
      <c r="G695" s="35"/>
      <c r="H695" s="35"/>
      <c r="I695" s="31"/>
      <c r="J695" s="32"/>
      <c r="K695" s="31"/>
      <c r="L695" s="34"/>
      <c r="M695" s="34"/>
      <c r="N695" s="34"/>
      <c r="O695" s="34"/>
      <c r="P695" s="34"/>
      <c r="Q695" s="34"/>
    </row>
    <row r="696" spans="1:17" s="40" customFormat="1" x14ac:dyDescent="0.2">
      <c r="A696" s="31"/>
      <c r="B696" s="31"/>
      <c r="C696" s="31"/>
      <c r="D696" s="31"/>
      <c r="E696" s="33"/>
      <c r="F696" s="68"/>
      <c r="G696" s="35"/>
      <c r="H696" s="35"/>
      <c r="I696" s="31"/>
      <c r="J696" s="32"/>
      <c r="K696" s="31"/>
      <c r="L696" s="34"/>
      <c r="M696" s="34"/>
      <c r="N696" s="34"/>
      <c r="O696" s="34"/>
      <c r="P696" s="34"/>
      <c r="Q696" s="34"/>
    </row>
    <row r="697" spans="1:17" s="40" customFormat="1" x14ac:dyDescent="0.2">
      <c r="A697" s="31"/>
      <c r="B697" s="31"/>
      <c r="C697" s="31"/>
      <c r="D697" s="31"/>
      <c r="E697" s="33"/>
      <c r="F697" s="68"/>
      <c r="G697" s="35"/>
      <c r="H697" s="35"/>
      <c r="I697" s="31"/>
      <c r="J697" s="32"/>
      <c r="K697" s="31"/>
      <c r="L697" s="34"/>
      <c r="M697" s="34"/>
      <c r="N697" s="34"/>
      <c r="O697" s="34"/>
      <c r="P697" s="34"/>
      <c r="Q697" s="34"/>
    </row>
    <row r="698" spans="1:17" s="40" customFormat="1" x14ac:dyDescent="0.2">
      <c r="A698" s="31"/>
      <c r="B698" s="31"/>
      <c r="C698" s="31"/>
      <c r="D698" s="31"/>
      <c r="E698" s="33"/>
      <c r="F698" s="68"/>
      <c r="G698" s="35"/>
      <c r="H698" s="35"/>
      <c r="I698" s="31"/>
      <c r="J698" s="32"/>
      <c r="K698" s="31"/>
      <c r="L698" s="34"/>
      <c r="M698" s="34"/>
      <c r="N698" s="34"/>
      <c r="O698" s="34"/>
      <c r="P698" s="34"/>
      <c r="Q698" s="34"/>
    </row>
    <row r="699" spans="1:17" s="40" customFormat="1" x14ac:dyDescent="0.2">
      <c r="A699" s="31"/>
      <c r="B699" s="31"/>
      <c r="C699" s="31"/>
      <c r="D699" s="31"/>
      <c r="E699" s="33"/>
      <c r="F699" s="68"/>
      <c r="G699" s="35"/>
      <c r="H699" s="35"/>
      <c r="I699" s="31"/>
      <c r="J699" s="32"/>
      <c r="K699" s="31"/>
      <c r="L699" s="34"/>
      <c r="M699" s="34"/>
      <c r="N699" s="34"/>
      <c r="O699" s="34"/>
      <c r="P699" s="34"/>
      <c r="Q699" s="34"/>
    </row>
    <row r="700" spans="1:17" s="40" customFormat="1" x14ac:dyDescent="0.2">
      <c r="A700" s="31"/>
      <c r="B700" s="31"/>
      <c r="C700" s="31"/>
      <c r="D700" s="31"/>
      <c r="E700" s="33"/>
      <c r="F700" s="68"/>
      <c r="G700" s="35"/>
      <c r="H700" s="35"/>
      <c r="I700" s="31"/>
      <c r="J700" s="32"/>
      <c r="K700" s="31"/>
      <c r="L700" s="34"/>
      <c r="M700" s="34"/>
      <c r="N700" s="34"/>
      <c r="O700" s="34"/>
      <c r="P700" s="34"/>
      <c r="Q700" s="34"/>
    </row>
    <row r="701" spans="1:17" s="40" customFormat="1" x14ac:dyDescent="0.2">
      <c r="A701" s="31"/>
      <c r="B701" s="31"/>
      <c r="C701" s="31"/>
      <c r="D701" s="31"/>
      <c r="E701" s="33"/>
      <c r="F701" s="68"/>
      <c r="G701" s="35"/>
      <c r="H701" s="35"/>
      <c r="I701" s="31"/>
      <c r="J701" s="32"/>
      <c r="K701" s="31"/>
      <c r="L701" s="34"/>
      <c r="M701" s="34"/>
      <c r="N701" s="34"/>
      <c r="O701" s="34"/>
      <c r="P701" s="34"/>
      <c r="Q701" s="34"/>
    </row>
    <row r="702" spans="1:17" s="40" customFormat="1" x14ac:dyDescent="0.2">
      <c r="A702" s="31"/>
      <c r="B702" s="31"/>
      <c r="C702" s="31"/>
      <c r="D702" s="31"/>
      <c r="E702" s="33"/>
      <c r="F702" s="68"/>
      <c r="G702" s="35"/>
      <c r="H702" s="35"/>
      <c r="I702" s="31"/>
      <c r="J702" s="32"/>
      <c r="K702" s="31"/>
      <c r="L702" s="34"/>
      <c r="M702" s="34"/>
      <c r="N702" s="34"/>
      <c r="O702" s="34"/>
      <c r="P702" s="34"/>
      <c r="Q702" s="34"/>
    </row>
    <row r="703" spans="1:17" s="40" customFormat="1" x14ac:dyDescent="0.2">
      <c r="A703" s="31"/>
      <c r="B703" s="31"/>
      <c r="C703" s="31"/>
      <c r="D703" s="31"/>
      <c r="E703" s="33"/>
      <c r="F703" s="68"/>
      <c r="G703" s="35"/>
      <c r="H703" s="35"/>
      <c r="I703" s="31"/>
      <c r="J703" s="32"/>
      <c r="K703" s="31"/>
      <c r="L703" s="34"/>
      <c r="M703" s="34"/>
      <c r="N703" s="34"/>
      <c r="O703" s="34"/>
      <c r="P703" s="34"/>
      <c r="Q703" s="34"/>
    </row>
    <row r="704" spans="1:17" s="40" customFormat="1" x14ac:dyDescent="0.2">
      <c r="A704" s="31"/>
      <c r="B704" s="31"/>
      <c r="C704" s="31"/>
      <c r="D704" s="31"/>
      <c r="E704" s="33"/>
      <c r="F704" s="68"/>
      <c r="G704" s="35"/>
      <c r="H704" s="35"/>
      <c r="I704" s="31"/>
      <c r="J704" s="32"/>
      <c r="K704" s="31"/>
      <c r="L704" s="34"/>
      <c r="M704" s="34"/>
      <c r="N704" s="34"/>
      <c r="O704" s="34"/>
      <c r="P704" s="34"/>
      <c r="Q704" s="34"/>
    </row>
    <row r="705" spans="1:17" s="40" customFormat="1" x14ac:dyDescent="0.2">
      <c r="A705" s="31"/>
      <c r="B705" s="31"/>
      <c r="C705" s="31"/>
      <c r="D705" s="31"/>
      <c r="E705" s="33"/>
      <c r="F705" s="68"/>
      <c r="G705" s="35"/>
      <c r="H705" s="35"/>
      <c r="I705" s="31"/>
      <c r="J705" s="32"/>
      <c r="K705" s="31"/>
      <c r="L705" s="34"/>
      <c r="M705" s="34"/>
      <c r="N705" s="34"/>
      <c r="O705" s="34"/>
      <c r="P705" s="34"/>
      <c r="Q705" s="34"/>
    </row>
    <row r="706" spans="1:17" s="40" customFormat="1" x14ac:dyDescent="0.2">
      <c r="A706" s="31"/>
      <c r="B706" s="31"/>
      <c r="C706" s="31"/>
      <c r="D706" s="31"/>
      <c r="E706" s="33"/>
      <c r="F706" s="68"/>
      <c r="G706" s="35"/>
      <c r="H706" s="35"/>
      <c r="I706" s="31"/>
      <c r="J706" s="32"/>
      <c r="K706" s="31"/>
      <c r="L706" s="34"/>
      <c r="M706" s="34"/>
      <c r="N706" s="34"/>
      <c r="O706" s="34"/>
      <c r="P706" s="34"/>
      <c r="Q706" s="34"/>
    </row>
    <row r="707" spans="1:17" s="40" customFormat="1" x14ac:dyDescent="0.2">
      <c r="A707" s="31"/>
      <c r="B707" s="31"/>
      <c r="C707" s="31"/>
      <c r="D707" s="31"/>
      <c r="E707" s="33"/>
      <c r="F707" s="68"/>
      <c r="G707" s="35"/>
      <c r="H707" s="35"/>
      <c r="I707" s="31"/>
      <c r="J707" s="32"/>
      <c r="K707" s="31"/>
      <c r="L707" s="34"/>
      <c r="M707" s="34"/>
      <c r="N707" s="34"/>
      <c r="O707" s="34"/>
      <c r="P707" s="34"/>
      <c r="Q707" s="34"/>
    </row>
    <row r="708" spans="1:17" s="40" customFormat="1" x14ac:dyDescent="0.2">
      <c r="A708" s="31"/>
      <c r="B708" s="31"/>
      <c r="C708" s="31"/>
      <c r="D708" s="31"/>
      <c r="E708" s="33"/>
      <c r="F708" s="68"/>
      <c r="G708" s="35"/>
      <c r="H708" s="35"/>
      <c r="I708" s="31"/>
      <c r="J708" s="32"/>
      <c r="K708" s="31"/>
      <c r="L708" s="34"/>
      <c r="M708" s="34"/>
      <c r="N708" s="34"/>
      <c r="O708" s="34"/>
      <c r="P708" s="34"/>
      <c r="Q708" s="34"/>
    </row>
    <row r="709" spans="1:17" s="40" customFormat="1" x14ac:dyDescent="0.2">
      <c r="A709" s="31"/>
      <c r="B709" s="31"/>
      <c r="C709" s="31"/>
      <c r="D709" s="31"/>
      <c r="E709" s="33"/>
      <c r="F709" s="68"/>
      <c r="G709" s="35"/>
      <c r="H709" s="35"/>
      <c r="I709" s="31"/>
      <c r="J709" s="32"/>
      <c r="K709" s="31"/>
      <c r="L709" s="34"/>
      <c r="M709" s="34"/>
      <c r="N709" s="34"/>
      <c r="O709" s="34"/>
      <c r="P709" s="34"/>
      <c r="Q709" s="34"/>
    </row>
    <row r="710" spans="1:17" s="40" customFormat="1" x14ac:dyDescent="0.2">
      <c r="A710" s="31"/>
      <c r="B710" s="31"/>
      <c r="C710" s="31"/>
      <c r="D710" s="31"/>
      <c r="E710" s="33"/>
      <c r="F710" s="68"/>
      <c r="G710" s="35"/>
      <c r="H710" s="35"/>
      <c r="I710" s="31"/>
      <c r="J710" s="32"/>
      <c r="K710" s="31"/>
      <c r="L710" s="34"/>
      <c r="M710" s="34"/>
      <c r="N710" s="34"/>
      <c r="O710" s="34"/>
      <c r="P710" s="34"/>
      <c r="Q710" s="34"/>
    </row>
    <row r="711" spans="1:17" s="40" customFormat="1" x14ac:dyDescent="0.2">
      <c r="A711" s="31"/>
      <c r="B711" s="31"/>
      <c r="C711" s="31"/>
      <c r="D711" s="31"/>
      <c r="E711" s="33"/>
      <c r="F711" s="68"/>
      <c r="G711" s="35"/>
      <c r="H711" s="35"/>
      <c r="I711" s="31"/>
      <c r="J711" s="32"/>
      <c r="K711" s="31"/>
      <c r="L711" s="34"/>
      <c r="M711" s="34"/>
      <c r="N711" s="34"/>
      <c r="O711" s="34"/>
      <c r="P711" s="34"/>
      <c r="Q711" s="34"/>
    </row>
    <row r="712" spans="1:17" s="40" customFormat="1" x14ac:dyDescent="0.2">
      <c r="A712" s="31"/>
      <c r="B712" s="31"/>
      <c r="C712" s="31"/>
      <c r="D712" s="31"/>
      <c r="E712" s="33"/>
      <c r="F712" s="68"/>
      <c r="G712" s="35"/>
      <c r="H712" s="35"/>
      <c r="I712" s="31"/>
      <c r="J712" s="32"/>
      <c r="K712" s="31"/>
      <c r="L712" s="34"/>
      <c r="M712" s="34"/>
      <c r="N712" s="34"/>
      <c r="O712" s="34"/>
      <c r="P712" s="34"/>
      <c r="Q712" s="34"/>
    </row>
    <row r="713" spans="1:17" s="40" customFormat="1" x14ac:dyDescent="0.2">
      <c r="A713" s="31"/>
      <c r="B713" s="31"/>
      <c r="C713" s="31"/>
      <c r="D713" s="31"/>
      <c r="E713" s="33"/>
      <c r="F713" s="68"/>
      <c r="G713" s="35"/>
      <c r="H713" s="35"/>
      <c r="I713" s="31"/>
      <c r="J713" s="32"/>
      <c r="K713" s="31"/>
      <c r="L713" s="34"/>
      <c r="M713" s="34"/>
      <c r="N713" s="34"/>
      <c r="O713" s="34"/>
      <c r="P713" s="34"/>
      <c r="Q713" s="34"/>
    </row>
    <row r="714" spans="1:17" s="40" customFormat="1" x14ac:dyDescent="0.2">
      <c r="A714" s="31"/>
      <c r="B714" s="31"/>
      <c r="C714" s="31"/>
      <c r="D714" s="31"/>
      <c r="E714" s="33"/>
      <c r="F714" s="68"/>
      <c r="G714" s="35"/>
      <c r="H714" s="35"/>
      <c r="I714" s="31"/>
      <c r="J714" s="32"/>
      <c r="K714" s="31"/>
      <c r="L714" s="34"/>
      <c r="M714" s="34"/>
      <c r="N714" s="34"/>
      <c r="O714" s="34"/>
      <c r="P714" s="34"/>
      <c r="Q714" s="34"/>
    </row>
    <row r="715" spans="1:17" s="40" customFormat="1" x14ac:dyDescent="0.2">
      <c r="A715" s="31"/>
      <c r="B715" s="31"/>
      <c r="C715" s="31"/>
      <c r="D715" s="31"/>
      <c r="E715" s="33"/>
      <c r="F715" s="68"/>
      <c r="G715" s="35"/>
      <c r="H715" s="35"/>
      <c r="I715" s="31"/>
      <c r="J715" s="32"/>
      <c r="K715" s="31"/>
      <c r="L715" s="34"/>
      <c r="M715" s="34"/>
      <c r="N715" s="34"/>
      <c r="O715" s="34"/>
      <c r="P715" s="34"/>
      <c r="Q715" s="34"/>
    </row>
    <row r="716" spans="1:17" s="40" customFormat="1" x14ac:dyDescent="0.2">
      <c r="A716" s="31"/>
      <c r="B716" s="31"/>
      <c r="C716" s="31"/>
      <c r="D716" s="31"/>
      <c r="E716" s="33"/>
      <c r="F716" s="68"/>
      <c r="G716" s="35"/>
      <c r="H716" s="35"/>
      <c r="I716" s="31"/>
      <c r="J716" s="32"/>
      <c r="K716" s="31"/>
      <c r="L716" s="34"/>
      <c r="M716" s="34"/>
      <c r="N716" s="34"/>
      <c r="O716" s="34"/>
      <c r="P716" s="34"/>
      <c r="Q716" s="34"/>
    </row>
    <row r="717" spans="1:17" s="40" customFormat="1" x14ac:dyDescent="0.2">
      <c r="A717" s="31"/>
      <c r="B717" s="31"/>
      <c r="C717" s="31"/>
      <c r="D717" s="31"/>
      <c r="E717" s="33"/>
      <c r="F717" s="68"/>
      <c r="G717" s="35"/>
      <c r="H717" s="35"/>
      <c r="I717" s="31"/>
      <c r="J717" s="32"/>
      <c r="K717" s="31"/>
      <c r="L717" s="34"/>
      <c r="M717" s="34"/>
      <c r="N717" s="34"/>
      <c r="O717" s="34"/>
      <c r="P717" s="34"/>
      <c r="Q717" s="34"/>
    </row>
    <row r="718" spans="1:17" s="40" customFormat="1" x14ac:dyDescent="0.2">
      <c r="A718" s="31"/>
      <c r="B718" s="31"/>
      <c r="C718" s="31"/>
      <c r="D718" s="31"/>
      <c r="E718" s="33"/>
      <c r="F718" s="68"/>
      <c r="G718" s="35"/>
      <c r="H718" s="35"/>
      <c r="I718" s="31"/>
      <c r="J718" s="32"/>
      <c r="K718" s="31"/>
      <c r="L718" s="34"/>
      <c r="M718" s="34"/>
      <c r="N718" s="34"/>
      <c r="O718" s="34"/>
      <c r="P718" s="34"/>
      <c r="Q718" s="34"/>
    </row>
    <row r="719" spans="1:17" s="40" customFormat="1" x14ac:dyDescent="0.2">
      <c r="A719" s="31"/>
      <c r="B719" s="31"/>
      <c r="C719" s="31"/>
      <c r="D719" s="31"/>
      <c r="E719" s="33"/>
      <c r="F719" s="68"/>
      <c r="G719" s="35"/>
      <c r="H719" s="35"/>
      <c r="I719" s="31"/>
      <c r="J719" s="32"/>
      <c r="K719" s="31"/>
      <c r="L719" s="34"/>
      <c r="M719" s="34"/>
      <c r="N719" s="34"/>
      <c r="O719" s="34"/>
      <c r="P719" s="34"/>
      <c r="Q719" s="34"/>
    </row>
    <row r="720" spans="1:17" s="40" customFormat="1" x14ac:dyDescent="0.2">
      <c r="A720" s="31"/>
      <c r="B720" s="31"/>
      <c r="C720" s="31"/>
      <c r="D720" s="31"/>
      <c r="E720" s="33"/>
      <c r="F720" s="68"/>
      <c r="G720" s="35"/>
      <c r="H720" s="35"/>
      <c r="I720" s="31"/>
      <c r="J720" s="32"/>
      <c r="K720" s="31"/>
      <c r="L720" s="34"/>
      <c r="M720" s="34"/>
      <c r="N720" s="34"/>
      <c r="O720" s="34"/>
      <c r="P720" s="34"/>
      <c r="Q720" s="34"/>
    </row>
    <row r="721" spans="1:17" s="40" customFormat="1" x14ac:dyDescent="0.2">
      <c r="A721" s="31"/>
      <c r="B721" s="31"/>
      <c r="C721" s="31"/>
      <c r="D721" s="31"/>
      <c r="E721" s="33"/>
      <c r="F721" s="68"/>
      <c r="G721" s="35"/>
      <c r="H721" s="35"/>
      <c r="I721" s="31"/>
      <c r="J721" s="32"/>
      <c r="K721" s="31"/>
      <c r="L721" s="34"/>
      <c r="M721" s="34"/>
      <c r="N721" s="34"/>
      <c r="O721" s="34"/>
      <c r="P721" s="34"/>
      <c r="Q721" s="34"/>
    </row>
    <row r="722" spans="1:17" s="40" customFormat="1" x14ac:dyDescent="0.2">
      <c r="A722" s="31"/>
      <c r="B722" s="31"/>
      <c r="C722" s="31"/>
      <c r="D722" s="31"/>
      <c r="E722" s="33"/>
      <c r="F722" s="68"/>
      <c r="G722" s="35"/>
      <c r="H722" s="35"/>
      <c r="I722" s="31"/>
      <c r="J722" s="32"/>
      <c r="K722" s="31"/>
      <c r="L722" s="34"/>
      <c r="M722" s="34"/>
      <c r="N722" s="34"/>
      <c r="O722" s="34"/>
      <c r="P722" s="34"/>
      <c r="Q722" s="34"/>
    </row>
    <row r="723" spans="1:17" s="40" customFormat="1" x14ac:dyDescent="0.2">
      <c r="A723" s="31"/>
      <c r="B723" s="31"/>
      <c r="C723" s="31"/>
      <c r="D723" s="31"/>
      <c r="E723" s="33"/>
      <c r="F723" s="68"/>
      <c r="G723" s="35"/>
      <c r="H723" s="35"/>
      <c r="I723" s="31"/>
      <c r="J723" s="32"/>
      <c r="K723" s="31"/>
      <c r="L723" s="34"/>
      <c r="M723" s="34"/>
      <c r="N723" s="34"/>
      <c r="O723" s="34"/>
      <c r="P723" s="34"/>
      <c r="Q723" s="34"/>
    </row>
    <row r="724" spans="1:17" s="40" customFormat="1" x14ac:dyDescent="0.2">
      <c r="A724" s="31"/>
      <c r="B724" s="31"/>
      <c r="C724" s="31"/>
      <c r="D724" s="31"/>
      <c r="E724" s="33"/>
      <c r="F724" s="68"/>
      <c r="G724" s="35"/>
      <c r="H724" s="35"/>
      <c r="I724" s="31"/>
      <c r="J724" s="32"/>
      <c r="K724" s="31"/>
      <c r="L724" s="34"/>
      <c r="M724" s="34"/>
      <c r="N724" s="34"/>
      <c r="O724" s="34"/>
      <c r="P724" s="34"/>
      <c r="Q724" s="34"/>
    </row>
    <row r="725" spans="1:17" s="40" customFormat="1" x14ac:dyDescent="0.2">
      <c r="A725" s="31"/>
      <c r="B725" s="31"/>
      <c r="C725" s="31"/>
      <c r="D725" s="31"/>
      <c r="E725" s="33"/>
      <c r="F725" s="68"/>
      <c r="G725" s="35"/>
      <c r="H725" s="35"/>
      <c r="I725" s="31"/>
      <c r="J725" s="32"/>
      <c r="K725" s="31"/>
      <c r="L725" s="34"/>
      <c r="M725" s="34"/>
      <c r="N725" s="34"/>
      <c r="O725" s="34"/>
      <c r="P725" s="34"/>
      <c r="Q725" s="34"/>
    </row>
    <row r="726" spans="1:17" s="40" customFormat="1" x14ac:dyDescent="0.2">
      <c r="A726" s="31"/>
      <c r="B726" s="31"/>
      <c r="C726" s="31"/>
      <c r="D726" s="31"/>
      <c r="E726" s="33"/>
      <c r="F726" s="68"/>
      <c r="G726" s="35"/>
      <c r="H726" s="35"/>
      <c r="I726" s="31"/>
      <c r="J726" s="32"/>
      <c r="K726" s="31"/>
      <c r="L726" s="34"/>
      <c r="M726" s="34"/>
      <c r="N726" s="34"/>
      <c r="O726" s="34"/>
      <c r="P726" s="34"/>
      <c r="Q726" s="34"/>
    </row>
    <row r="727" spans="1:17" s="40" customFormat="1" x14ac:dyDescent="0.2">
      <c r="A727" s="31"/>
      <c r="B727" s="31"/>
      <c r="C727" s="31"/>
      <c r="D727" s="31"/>
      <c r="E727" s="33"/>
      <c r="F727" s="68"/>
      <c r="G727" s="35"/>
      <c r="H727" s="35"/>
      <c r="I727" s="31"/>
      <c r="J727" s="32"/>
      <c r="K727" s="31"/>
      <c r="L727" s="34"/>
      <c r="M727" s="34"/>
      <c r="N727" s="34"/>
      <c r="O727" s="34"/>
      <c r="P727" s="34"/>
      <c r="Q727" s="34"/>
    </row>
    <row r="728" spans="1:17" s="40" customFormat="1" x14ac:dyDescent="0.2">
      <c r="A728" s="31"/>
      <c r="B728" s="31"/>
      <c r="C728" s="31"/>
      <c r="D728" s="31"/>
      <c r="E728" s="33"/>
      <c r="F728" s="68"/>
      <c r="G728" s="35"/>
      <c r="H728" s="35"/>
      <c r="I728" s="31"/>
      <c r="J728" s="32"/>
      <c r="K728" s="31"/>
      <c r="L728" s="34"/>
      <c r="M728" s="34"/>
      <c r="N728" s="34"/>
      <c r="O728" s="34"/>
      <c r="P728" s="34"/>
      <c r="Q728" s="34"/>
    </row>
    <row r="729" spans="1:17" s="40" customFormat="1" x14ac:dyDescent="0.2">
      <c r="A729" s="31"/>
      <c r="B729" s="31"/>
      <c r="C729" s="31"/>
      <c r="D729" s="31"/>
      <c r="E729" s="33"/>
      <c r="F729" s="68"/>
      <c r="G729" s="35"/>
      <c r="H729" s="35"/>
      <c r="I729" s="31"/>
      <c r="J729" s="32"/>
      <c r="K729" s="31"/>
      <c r="L729" s="34"/>
      <c r="M729" s="34"/>
      <c r="N729" s="34"/>
      <c r="O729" s="34"/>
      <c r="P729" s="34"/>
      <c r="Q729" s="34"/>
    </row>
    <row r="730" spans="1:17" s="40" customFormat="1" x14ac:dyDescent="0.2">
      <c r="A730" s="31"/>
      <c r="B730" s="31"/>
      <c r="C730" s="31"/>
      <c r="D730" s="31"/>
      <c r="E730" s="33"/>
      <c r="F730" s="68"/>
      <c r="G730" s="35"/>
      <c r="H730" s="35"/>
      <c r="I730" s="31"/>
      <c r="J730" s="32"/>
      <c r="K730" s="31"/>
      <c r="L730" s="34"/>
      <c r="M730" s="34"/>
      <c r="N730" s="34"/>
      <c r="O730" s="34"/>
      <c r="P730" s="34"/>
      <c r="Q730" s="34"/>
    </row>
    <row r="731" spans="1:17" s="40" customFormat="1" x14ac:dyDescent="0.2">
      <c r="A731" s="31"/>
      <c r="B731" s="31"/>
      <c r="C731" s="31"/>
      <c r="D731" s="31"/>
      <c r="E731" s="33"/>
      <c r="F731" s="68"/>
      <c r="G731" s="35"/>
      <c r="H731" s="35"/>
      <c r="I731" s="31"/>
      <c r="J731" s="32"/>
      <c r="K731" s="31"/>
      <c r="L731" s="34"/>
      <c r="M731" s="34"/>
      <c r="N731" s="34"/>
      <c r="O731" s="34"/>
      <c r="P731" s="34"/>
      <c r="Q731" s="34"/>
    </row>
    <row r="732" spans="1:17" s="40" customFormat="1" x14ac:dyDescent="0.2">
      <c r="A732" s="31"/>
      <c r="B732" s="31"/>
      <c r="C732" s="31"/>
      <c r="D732" s="31"/>
      <c r="E732" s="33"/>
      <c r="F732" s="68"/>
      <c r="G732" s="35"/>
      <c r="H732" s="35"/>
      <c r="I732" s="31"/>
      <c r="J732" s="32"/>
      <c r="K732" s="31"/>
      <c r="L732" s="34"/>
      <c r="M732" s="34"/>
      <c r="N732" s="34"/>
      <c r="O732" s="34"/>
      <c r="P732" s="34"/>
      <c r="Q732" s="34"/>
    </row>
    <row r="733" spans="1:17" s="40" customFormat="1" x14ac:dyDescent="0.2">
      <c r="A733" s="31"/>
      <c r="B733" s="31"/>
      <c r="C733" s="31"/>
      <c r="D733" s="31"/>
      <c r="E733" s="33"/>
      <c r="F733" s="68"/>
      <c r="G733" s="35"/>
      <c r="H733" s="35"/>
      <c r="I733" s="31"/>
      <c r="J733" s="32"/>
      <c r="K733" s="31"/>
      <c r="L733" s="34"/>
      <c r="M733" s="34"/>
      <c r="N733" s="34"/>
      <c r="O733" s="34"/>
      <c r="P733" s="34"/>
      <c r="Q733" s="34"/>
    </row>
    <row r="734" spans="1:17" s="40" customFormat="1" x14ac:dyDescent="0.2">
      <c r="A734" s="31"/>
      <c r="B734" s="31"/>
      <c r="C734" s="31"/>
      <c r="D734" s="31"/>
      <c r="E734" s="33"/>
      <c r="F734" s="68"/>
      <c r="G734" s="35"/>
      <c r="H734" s="35"/>
      <c r="I734" s="31"/>
      <c r="J734" s="32"/>
      <c r="K734" s="31"/>
      <c r="L734" s="34"/>
      <c r="M734" s="34"/>
      <c r="N734" s="34"/>
      <c r="O734" s="34"/>
      <c r="P734" s="34"/>
      <c r="Q734" s="34"/>
    </row>
    <row r="735" spans="1:17" s="40" customFormat="1" x14ac:dyDescent="0.2">
      <c r="A735" s="31"/>
      <c r="B735" s="31"/>
      <c r="C735" s="31"/>
      <c r="D735" s="31"/>
      <c r="E735" s="33"/>
      <c r="F735" s="68"/>
      <c r="G735" s="35"/>
      <c r="H735" s="35"/>
      <c r="I735" s="31"/>
      <c r="J735" s="32"/>
      <c r="K735" s="31"/>
      <c r="L735" s="34"/>
      <c r="M735" s="34"/>
      <c r="N735" s="34"/>
      <c r="O735" s="34"/>
      <c r="P735" s="34"/>
      <c r="Q735" s="34"/>
    </row>
    <row r="736" spans="1:17" s="40" customFormat="1" x14ac:dyDescent="0.2">
      <c r="A736" s="31"/>
      <c r="B736" s="31"/>
      <c r="C736" s="31"/>
      <c r="D736" s="31"/>
      <c r="E736" s="33"/>
      <c r="F736" s="68"/>
      <c r="G736" s="35"/>
      <c r="H736" s="35"/>
      <c r="I736" s="31"/>
      <c r="J736" s="32"/>
      <c r="K736" s="31"/>
      <c r="L736" s="34"/>
      <c r="M736" s="34"/>
      <c r="N736" s="34"/>
      <c r="O736" s="34"/>
      <c r="P736" s="34"/>
      <c r="Q736" s="34"/>
    </row>
    <row r="737" spans="1:17" s="40" customFormat="1" x14ac:dyDescent="0.2">
      <c r="A737" s="31"/>
      <c r="B737" s="31"/>
      <c r="C737" s="31"/>
      <c r="D737" s="31"/>
      <c r="E737" s="33"/>
      <c r="F737" s="68"/>
      <c r="G737" s="35"/>
      <c r="H737" s="35"/>
      <c r="I737" s="31"/>
      <c r="J737" s="32"/>
      <c r="K737" s="31"/>
      <c r="L737" s="34"/>
      <c r="M737" s="34"/>
      <c r="N737" s="34"/>
      <c r="O737" s="34"/>
      <c r="P737" s="34"/>
      <c r="Q737" s="34"/>
    </row>
    <row r="738" spans="1:17" s="40" customFormat="1" x14ac:dyDescent="0.2">
      <c r="A738" s="31"/>
      <c r="B738" s="31"/>
      <c r="C738" s="31"/>
      <c r="D738" s="31"/>
      <c r="E738" s="33"/>
      <c r="F738" s="68"/>
      <c r="G738" s="35"/>
      <c r="H738" s="35"/>
      <c r="I738" s="31"/>
      <c r="J738" s="32"/>
      <c r="K738" s="31"/>
      <c r="L738" s="34"/>
      <c r="M738" s="34"/>
      <c r="N738" s="34"/>
      <c r="O738" s="34"/>
      <c r="P738" s="34"/>
      <c r="Q738" s="34"/>
    </row>
    <row r="739" spans="1:17" s="40" customFormat="1" x14ac:dyDescent="0.2">
      <c r="A739" s="31"/>
      <c r="B739" s="31"/>
      <c r="C739" s="31"/>
      <c r="D739" s="31"/>
      <c r="E739" s="33"/>
      <c r="F739" s="68"/>
      <c r="G739" s="35"/>
      <c r="H739" s="35"/>
      <c r="I739" s="31"/>
      <c r="J739" s="32"/>
      <c r="K739" s="31"/>
      <c r="L739" s="34"/>
      <c r="M739" s="34"/>
      <c r="N739" s="34"/>
      <c r="O739" s="34"/>
      <c r="P739" s="34"/>
      <c r="Q739" s="34"/>
    </row>
    <row r="740" spans="1:17" s="40" customFormat="1" x14ac:dyDescent="0.2">
      <c r="A740" s="31"/>
      <c r="B740" s="31"/>
      <c r="C740" s="31"/>
      <c r="D740" s="31"/>
      <c r="E740" s="33"/>
      <c r="F740" s="68"/>
      <c r="G740" s="35"/>
      <c r="H740" s="35"/>
      <c r="I740" s="31"/>
      <c r="J740" s="32"/>
      <c r="K740" s="31"/>
      <c r="L740" s="34"/>
      <c r="M740" s="34"/>
      <c r="N740" s="34"/>
      <c r="O740" s="34"/>
      <c r="P740" s="34"/>
      <c r="Q740" s="34"/>
    </row>
    <row r="741" spans="1:17" s="40" customFormat="1" x14ac:dyDescent="0.2">
      <c r="A741" s="31"/>
      <c r="B741" s="31"/>
      <c r="C741" s="31"/>
      <c r="D741" s="31"/>
      <c r="E741" s="33"/>
      <c r="F741" s="68"/>
      <c r="G741" s="35"/>
      <c r="H741" s="35"/>
      <c r="I741" s="31"/>
      <c r="J741" s="32"/>
      <c r="K741" s="31"/>
      <c r="L741" s="34"/>
      <c r="M741" s="34"/>
      <c r="N741" s="34"/>
      <c r="O741" s="34"/>
      <c r="P741" s="34"/>
      <c r="Q741" s="34"/>
    </row>
    <row r="742" spans="1:17" s="40" customFormat="1" x14ac:dyDescent="0.2">
      <c r="A742" s="31"/>
      <c r="B742" s="31"/>
      <c r="C742" s="31"/>
      <c r="D742" s="31"/>
      <c r="E742" s="33"/>
      <c r="F742" s="68"/>
      <c r="G742" s="35"/>
      <c r="H742" s="35"/>
      <c r="I742" s="31"/>
      <c r="J742" s="32"/>
      <c r="K742" s="31"/>
      <c r="L742" s="34"/>
      <c r="M742" s="34"/>
      <c r="N742" s="34"/>
      <c r="O742" s="34"/>
      <c r="P742" s="34"/>
      <c r="Q742" s="34"/>
    </row>
    <row r="743" spans="1:17" s="40" customFormat="1" x14ac:dyDescent="0.2">
      <c r="A743" s="31"/>
      <c r="B743" s="31"/>
      <c r="C743" s="31"/>
      <c r="D743" s="31"/>
      <c r="E743" s="33"/>
      <c r="F743" s="68"/>
      <c r="G743" s="35"/>
      <c r="H743" s="35"/>
      <c r="I743" s="31"/>
      <c r="J743" s="32"/>
      <c r="K743" s="31"/>
      <c r="L743" s="34"/>
      <c r="M743" s="34"/>
      <c r="N743" s="34"/>
      <c r="O743" s="34"/>
      <c r="P743" s="34"/>
      <c r="Q743" s="34"/>
    </row>
    <row r="744" spans="1:17" s="40" customFormat="1" x14ac:dyDescent="0.2">
      <c r="A744" s="31"/>
      <c r="B744" s="31"/>
      <c r="C744" s="31"/>
      <c r="D744" s="31"/>
      <c r="E744" s="33"/>
      <c r="F744" s="68"/>
      <c r="G744" s="35"/>
      <c r="H744" s="35"/>
      <c r="I744" s="31"/>
      <c r="J744" s="32"/>
      <c r="K744" s="31"/>
      <c r="L744" s="34"/>
      <c r="M744" s="34"/>
      <c r="N744" s="34"/>
      <c r="O744" s="34"/>
      <c r="P744" s="34"/>
      <c r="Q744" s="34"/>
    </row>
    <row r="745" spans="1:17" s="40" customFormat="1" x14ac:dyDescent="0.2">
      <c r="A745" s="31"/>
      <c r="B745" s="31"/>
      <c r="C745" s="31"/>
      <c r="D745" s="31"/>
      <c r="E745" s="33"/>
      <c r="F745" s="68"/>
      <c r="G745" s="35"/>
      <c r="H745" s="35"/>
      <c r="I745" s="31"/>
      <c r="J745" s="32"/>
      <c r="K745" s="31"/>
      <c r="L745" s="34"/>
      <c r="M745" s="34"/>
      <c r="N745" s="34"/>
      <c r="O745" s="34"/>
      <c r="P745" s="34"/>
      <c r="Q745" s="34"/>
    </row>
    <row r="746" spans="1:17" s="40" customFormat="1" x14ac:dyDescent="0.2">
      <c r="A746" s="31"/>
      <c r="B746" s="31"/>
      <c r="C746" s="31"/>
      <c r="D746" s="31"/>
      <c r="E746" s="33"/>
      <c r="F746" s="68"/>
      <c r="G746" s="35"/>
      <c r="H746" s="35"/>
      <c r="I746" s="31"/>
      <c r="J746" s="32"/>
      <c r="K746" s="31"/>
      <c r="L746" s="34"/>
      <c r="M746" s="34"/>
      <c r="N746" s="34"/>
      <c r="O746" s="34"/>
      <c r="P746" s="34"/>
      <c r="Q746" s="34"/>
    </row>
    <row r="747" spans="1:17" s="40" customFormat="1" x14ac:dyDescent="0.2">
      <c r="A747" s="31"/>
      <c r="B747" s="31"/>
      <c r="C747" s="31"/>
      <c r="D747" s="31"/>
      <c r="E747" s="33"/>
      <c r="F747" s="68"/>
      <c r="G747" s="35"/>
      <c r="H747" s="35"/>
      <c r="I747" s="31"/>
      <c r="J747" s="32"/>
      <c r="K747" s="31"/>
      <c r="L747" s="34"/>
      <c r="M747" s="34"/>
      <c r="N747" s="34"/>
      <c r="O747" s="34"/>
      <c r="P747" s="34"/>
      <c r="Q747" s="34"/>
    </row>
    <row r="748" spans="1:17" s="40" customFormat="1" x14ac:dyDescent="0.2">
      <c r="A748" s="31"/>
      <c r="B748" s="31"/>
      <c r="C748" s="31"/>
      <c r="D748" s="31"/>
      <c r="E748" s="33"/>
      <c r="F748" s="68"/>
      <c r="G748" s="35"/>
      <c r="H748" s="35"/>
      <c r="I748" s="31"/>
      <c r="J748" s="32"/>
      <c r="K748" s="31"/>
      <c r="L748" s="34"/>
      <c r="M748" s="34"/>
      <c r="N748" s="34"/>
      <c r="O748" s="34"/>
      <c r="P748" s="34"/>
      <c r="Q748" s="34"/>
    </row>
    <row r="749" spans="1:17" s="40" customFormat="1" x14ac:dyDescent="0.2">
      <c r="A749" s="31"/>
      <c r="B749" s="31"/>
      <c r="C749" s="31"/>
      <c r="D749" s="31"/>
      <c r="E749" s="33"/>
      <c r="F749" s="68"/>
      <c r="G749" s="35"/>
      <c r="H749" s="35"/>
      <c r="I749" s="31"/>
      <c r="J749" s="32"/>
      <c r="K749" s="31"/>
      <c r="L749" s="34"/>
      <c r="M749" s="34"/>
      <c r="N749" s="34"/>
      <c r="O749" s="34"/>
      <c r="P749" s="34"/>
      <c r="Q749" s="34"/>
    </row>
    <row r="750" spans="1:17" s="40" customFormat="1" x14ac:dyDescent="0.2">
      <c r="A750" s="31"/>
      <c r="B750" s="31"/>
      <c r="C750" s="31"/>
      <c r="D750" s="31"/>
      <c r="E750" s="33"/>
      <c r="F750" s="68"/>
      <c r="G750" s="35"/>
      <c r="H750" s="35"/>
      <c r="I750" s="31"/>
      <c r="J750" s="32"/>
      <c r="K750" s="31"/>
      <c r="L750" s="34"/>
      <c r="M750" s="34"/>
      <c r="N750" s="34"/>
      <c r="O750" s="34"/>
      <c r="P750" s="34"/>
      <c r="Q750" s="34"/>
    </row>
    <row r="751" spans="1:17" s="40" customFormat="1" x14ac:dyDescent="0.2">
      <c r="A751" s="31"/>
      <c r="B751" s="31"/>
      <c r="C751" s="31"/>
      <c r="D751" s="31"/>
      <c r="E751" s="33"/>
      <c r="F751" s="68"/>
      <c r="G751" s="35"/>
      <c r="H751" s="35"/>
      <c r="I751" s="31"/>
      <c r="J751" s="32"/>
      <c r="K751" s="31"/>
      <c r="L751" s="34"/>
      <c r="M751" s="34"/>
      <c r="N751" s="34"/>
      <c r="O751" s="34"/>
      <c r="P751" s="34"/>
      <c r="Q751" s="34"/>
    </row>
    <row r="752" spans="1:17" s="40" customFormat="1" x14ac:dyDescent="0.2">
      <c r="A752" s="31"/>
      <c r="B752" s="31"/>
      <c r="C752" s="31"/>
      <c r="D752" s="31"/>
      <c r="E752" s="33"/>
      <c r="F752" s="68"/>
      <c r="G752" s="35"/>
      <c r="H752" s="35"/>
      <c r="I752" s="31"/>
      <c r="J752" s="32"/>
      <c r="K752" s="31"/>
      <c r="L752" s="34"/>
      <c r="M752" s="34"/>
      <c r="N752" s="34"/>
      <c r="O752" s="34"/>
      <c r="P752" s="34"/>
      <c r="Q752" s="34"/>
    </row>
    <row r="753" spans="1:17" s="40" customFormat="1" x14ac:dyDescent="0.2">
      <c r="A753" s="31"/>
      <c r="B753" s="31"/>
      <c r="C753" s="31"/>
      <c r="D753" s="31"/>
      <c r="E753" s="33"/>
      <c r="F753" s="68"/>
      <c r="G753" s="35"/>
      <c r="H753" s="35"/>
      <c r="I753" s="31"/>
      <c r="J753" s="32"/>
      <c r="K753" s="31"/>
      <c r="L753" s="34"/>
      <c r="M753" s="34"/>
      <c r="N753" s="34"/>
      <c r="O753" s="34"/>
      <c r="P753" s="34"/>
      <c r="Q753" s="34"/>
    </row>
    <row r="754" spans="1:17" s="40" customFormat="1" x14ac:dyDescent="0.2">
      <c r="A754" s="31"/>
      <c r="B754" s="31"/>
      <c r="C754" s="31"/>
      <c r="D754" s="31"/>
      <c r="E754" s="33"/>
      <c r="F754" s="68"/>
      <c r="G754" s="35"/>
      <c r="H754" s="35"/>
      <c r="I754" s="31"/>
      <c r="J754" s="32"/>
      <c r="K754" s="31"/>
      <c r="L754" s="34"/>
      <c r="M754" s="34"/>
      <c r="N754" s="34"/>
      <c r="O754" s="34"/>
      <c r="P754" s="34"/>
      <c r="Q754" s="34"/>
    </row>
    <row r="755" spans="1:17" s="40" customFormat="1" x14ac:dyDescent="0.2">
      <c r="A755" s="31"/>
      <c r="B755" s="31"/>
      <c r="C755" s="31"/>
      <c r="D755" s="31"/>
      <c r="E755" s="33"/>
      <c r="F755" s="68"/>
      <c r="G755" s="35"/>
      <c r="H755" s="35"/>
      <c r="I755" s="31"/>
      <c r="J755" s="32"/>
      <c r="K755" s="31"/>
      <c r="L755" s="34"/>
      <c r="M755" s="34"/>
      <c r="N755" s="34"/>
      <c r="O755" s="34"/>
      <c r="P755" s="34"/>
      <c r="Q755" s="34"/>
    </row>
    <row r="756" spans="1:17" s="40" customFormat="1" x14ac:dyDescent="0.2">
      <c r="A756" s="31"/>
      <c r="B756" s="31"/>
      <c r="C756" s="31"/>
      <c r="D756" s="31"/>
      <c r="E756" s="33"/>
      <c r="F756" s="68"/>
      <c r="G756" s="35"/>
      <c r="H756" s="35"/>
      <c r="I756" s="31"/>
      <c r="J756" s="32"/>
      <c r="K756" s="31"/>
      <c r="L756" s="34"/>
      <c r="M756" s="34"/>
      <c r="N756" s="34"/>
      <c r="O756" s="34"/>
      <c r="P756" s="34"/>
      <c r="Q756" s="34"/>
    </row>
    <row r="757" spans="1:17" s="40" customFormat="1" x14ac:dyDescent="0.2">
      <c r="A757" s="31"/>
      <c r="B757" s="31"/>
      <c r="C757" s="31"/>
      <c r="D757" s="31"/>
      <c r="E757" s="33"/>
      <c r="F757" s="68"/>
      <c r="G757" s="35"/>
      <c r="H757" s="35"/>
      <c r="I757" s="31"/>
      <c r="J757" s="32"/>
      <c r="K757" s="31"/>
      <c r="L757" s="34"/>
      <c r="M757" s="34"/>
      <c r="N757" s="34"/>
      <c r="O757" s="34"/>
      <c r="P757" s="34"/>
      <c r="Q757" s="34"/>
    </row>
    <row r="758" spans="1:17" s="40" customFormat="1" x14ac:dyDescent="0.2">
      <c r="A758" s="31"/>
      <c r="B758" s="31"/>
      <c r="C758" s="31"/>
      <c r="D758" s="31"/>
      <c r="E758" s="33"/>
      <c r="F758" s="68"/>
      <c r="G758" s="35"/>
      <c r="H758" s="35"/>
      <c r="I758" s="31"/>
      <c r="J758" s="32"/>
      <c r="K758" s="31"/>
      <c r="L758" s="34"/>
      <c r="M758" s="34"/>
      <c r="N758" s="34"/>
      <c r="O758" s="34"/>
      <c r="P758" s="34"/>
      <c r="Q758" s="34"/>
    </row>
    <row r="759" spans="1:17" s="40" customFormat="1" x14ac:dyDescent="0.2">
      <c r="A759" s="31"/>
      <c r="B759" s="31"/>
      <c r="C759" s="31"/>
      <c r="D759" s="31"/>
      <c r="E759" s="33"/>
      <c r="F759" s="68"/>
      <c r="G759" s="35"/>
      <c r="H759" s="35"/>
      <c r="I759" s="31"/>
      <c r="J759" s="32"/>
      <c r="K759" s="31"/>
      <c r="L759" s="34"/>
      <c r="M759" s="34"/>
      <c r="N759" s="34"/>
      <c r="O759" s="34"/>
      <c r="P759" s="34"/>
      <c r="Q759" s="34"/>
    </row>
    <row r="760" spans="1:17" s="40" customFormat="1" x14ac:dyDescent="0.2">
      <c r="A760" s="31"/>
      <c r="B760" s="31"/>
      <c r="C760" s="31"/>
      <c r="D760" s="31"/>
      <c r="E760" s="33"/>
      <c r="F760" s="68"/>
      <c r="G760" s="35"/>
      <c r="H760" s="35"/>
      <c r="I760" s="31"/>
      <c r="J760" s="32"/>
      <c r="K760" s="31"/>
      <c r="L760" s="34"/>
      <c r="M760" s="34"/>
      <c r="N760" s="34"/>
      <c r="O760" s="34"/>
      <c r="P760" s="34"/>
      <c r="Q760" s="34"/>
    </row>
    <row r="761" spans="1:17" s="40" customFormat="1" x14ac:dyDescent="0.2">
      <c r="A761" s="31"/>
      <c r="B761" s="31"/>
      <c r="C761" s="31"/>
      <c r="D761" s="31"/>
      <c r="E761" s="33"/>
      <c r="F761" s="68"/>
      <c r="G761" s="35"/>
      <c r="H761" s="35"/>
      <c r="I761" s="31"/>
      <c r="J761" s="32"/>
      <c r="K761" s="31"/>
      <c r="L761" s="34"/>
      <c r="M761" s="34"/>
      <c r="N761" s="34"/>
      <c r="O761" s="34"/>
      <c r="P761" s="34"/>
      <c r="Q761" s="34"/>
    </row>
    <row r="762" spans="1:17" s="40" customFormat="1" x14ac:dyDescent="0.2">
      <c r="A762" s="31"/>
      <c r="B762" s="31"/>
      <c r="C762" s="31"/>
      <c r="D762" s="31"/>
      <c r="E762" s="33"/>
      <c r="F762" s="68"/>
      <c r="G762" s="35"/>
      <c r="H762" s="35"/>
      <c r="I762" s="31"/>
      <c r="J762" s="32"/>
      <c r="K762" s="31"/>
      <c r="L762" s="34"/>
      <c r="M762" s="34"/>
      <c r="N762" s="34"/>
      <c r="O762" s="34"/>
      <c r="P762" s="34"/>
      <c r="Q762" s="34"/>
    </row>
    <row r="763" spans="1:17" s="40" customFormat="1" x14ac:dyDescent="0.2">
      <c r="A763" s="31"/>
      <c r="B763" s="31"/>
      <c r="C763" s="31"/>
      <c r="D763" s="31"/>
      <c r="E763" s="33"/>
      <c r="F763" s="68"/>
      <c r="G763" s="35"/>
      <c r="H763" s="35"/>
      <c r="I763" s="31"/>
      <c r="J763" s="32"/>
      <c r="K763" s="31"/>
      <c r="L763" s="34"/>
      <c r="M763" s="34"/>
      <c r="N763" s="34"/>
      <c r="O763" s="34"/>
      <c r="P763" s="34"/>
      <c r="Q763" s="34"/>
    </row>
    <row r="764" spans="1:17" s="40" customFormat="1" x14ac:dyDescent="0.2">
      <c r="A764" s="31"/>
      <c r="B764" s="31"/>
      <c r="C764" s="31"/>
      <c r="D764" s="31"/>
      <c r="E764" s="33"/>
      <c r="F764" s="68"/>
      <c r="G764" s="35"/>
      <c r="H764" s="35"/>
      <c r="I764" s="31"/>
      <c r="J764" s="32"/>
      <c r="K764" s="31"/>
      <c r="L764" s="34"/>
      <c r="M764" s="34"/>
      <c r="N764" s="34"/>
      <c r="O764" s="34"/>
      <c r="P764" s="34"/>
      <c r="Q764" s="34"/>
    </row>
    <row r="765" spans="1:17" s="40" customFormat="1" x14ac:dyDescent="0.2">
      <c r="A765" s="31"/>
      <c r="B765" s="31"/>
      <c r="C765" s="31"/>
      <c r="D765" s="31"/>
      <c r="E765" s="33"/>
      <c r="F765" s="68"/>
      <c r="G765" s="35"/>
      <c r="H765" s="35"/>
      <c r="I765" s="31"/>
      <c r="J765" s="32"/>
      <c r="K765" s="31"/>
      <c r="L765" s="34"/>
      <c r="M765" s="34"/>
      <c r="N765" s="34"/>
      <c r="O765" s="34"/>
      <c r="P765" s="34"/>
      <c r="Q765" s="34"/>
    </row>
    <row r="766" spans="1:17" s="40" customFormat="1" x14ac:dyDescent="0.2">
      <c r="A766" s="31"/>
      <c r="B766" s="31"/>
      <c r="C766" s="31"/>
      <c r="D766" s="31"/>
      <c r="E766" s="33"/>
      <c r="F766" s="68"/>
      <c r="G766" s="35"/>
      <c r="H766" s="35"/>
      <c r="I766" s="31"/>
      <c r="J766" s="32"/>
      <c r="K766" s="31"/>
      <c r="L766" s="34"/>
      <c r="M766" s="34"/>
      <c r="N766" s="34"/>
      <c r="O766" s="34"/>
      <c r="P766" s="34"/>
      <c r="Q766" s="34"/>
    </row>
    <row r="767" spans="1:17" s="40" customFormat="1" x14ac:dyDescent="0.2">
      <c r="A767" s="31"/>
      <c r="B767" s="31"/>
      <c r="C767" s="31"/>
      <c r="D767" s="31"/>
      <c r="E767" s="33"/>
      <c r="F767" s="68"/>
      <c r="G767" s="35"/>
      <c r="H767" s="35"/>
      <c r="I767" s="31"/>
      <c r="J767" s="32"/>
      <c r="K767" s="31"/>
      <c r="L767" s="34"/>
      <c r="M767" s="34"/>
      <c r="N767" s="34"/>
      <c r="O767" s="34"/>
      <c r="P767" s="34"/>
      <c r="Q767" s="34"/>
    </row>
    <row r="768" spans="1:17" s="40" customFormat="1" x14ac:dyDescent="0.2">
      <c r="A768" s="31"/>
      <c r="B768" s="31"/>
      <c r="C768" s="31"/>
      <c r="D768" s="31"/>
      <c r="E768" s="33"/>
      <c r="F768" s="68"/>
      <c r="G768" s="35"/>
      <c r="H768" s="35"/>
      <c r="I768" s="31"/>
      <c r="J768" s="32"/>
      <c r="K768" s="31"/>
      <c r="L768" s="34"/>
      <c r="M768" s="34"/>
      <c r="N768" s="34"/>
      <c r="O768" s="34"/>
      <c r="P768" s="34"/>
      <c r="Q768" s="34"/>
    </row>
    <row r="769" spans="1:17" s="40" customFormat="1" x14ac:dyDescent="0.2">
      <c r="A769" s="31"/>
      <c r="B769" s="31"/>
      <c r="C769" s="31"/>
      <c r="D769" s="31"/>
      <c r="E769" s="33"/>
      <c r="F769" s="68"/>
      <c r="G769" s="35"/>
      <c r="H769" s="35"/>
      <c r="I769" s="31"/>
      <c r="J769" s="32"/>
      <c r="K769" s="31"/>
      <c r="L769" s="34"/>
      <c r="M769" s="34"/>
      <c r="N769" s="34"/>
      <c r="O769" s="34"/>
      <c r="P769" s="34"/>
      <c r="Q769" s="34"/>
    </row>
    <row r="770" spans="1:17" s="40" customFormat="1" x14ac:dyDescent="0.2">
      <c r="A770" s="31"/>
      <c r="B770" s="31"/>
      <c r="C770" s="31"/>
      <c r="D770" s="31"/>
      <c r="E770" s="33"/>
      <c r="F770" s="68"/>
      <c r="G770" s="35"/>
      <c r="H770" s="35"/>
      <c r="I770" s="31"/>
      <c r="J770" s="32"/>
      <c r="K770" s="31"/>
      <c r="L770" s="34"/>
      <c r="M770" s="34"/>
      <c r="N770" s="34"/>
      <c r="O770" s="34"/>
      <c r="P770" s="34"/>
      <c r="Q770" s="34"/>
    </row>
    <row r="771" spans="1:17" s="40" customFormat="1" x14ac:dyDescent="0.2">
      <c r="A771" s="31"/>
      <c r="B771" s="31"/>
      <c r="C771" s="31"/>
      <c r="D771" s="31"/>
      <c r="E771" s="33"/>
      <c r="F771" s="68"/>
      <c r="G771" s="35"/>
      <c r="H771" s="35"/>
      <c r="I771" s="31"/>
      <c r="J771" s="32"/>
      <c r="K771" s="31"/>
      <c r="L771" s="34"/>
      <c r="M771" s="34"/>
      <c r="N771" s="34"/>
      <c r="O771" s="34"/>
      <c r="P771" s="34"/>
      <c r="Q771" s="34"/>
    </row>
    <row r="772" spans="1:17" s="40" customFormat="1" x14ac:dyDescent="0.2">
      <c r="A772" s="31"/>
      <c r="B772" s="31"/>
      <c r="C772" s="31"/>
      <c r="D772" s="31"/>
      <c r="E772" s="33"/>
      <c r="F772" s="68"/>
      <c r="G772" s="35"/>
      <c r="H772" s="35"/>
      <c r="I772" s="31"/>
      <c r="J772" s="32"/>
      <c r="K772" s="31"/>
      <c r="L772" s="34"/>
      <c r="M772" s="34"/>
      <c r="N772" s="34"/>
      <c r="O772" s="34"/>
      <c r="P772" s="34"/>
      <c r="Q772" s="34"/>
    </row>
    <row r="773" spans="1:17" s="40" customFormat="1" x14ac:dyDescent="0.2">
      <c r="A773" s="31"/>
      <c r="B773" s="31"/>
      <c r="C773" s="31"/>
      <c r="D773" s="31"/>
      <c r="E773" s="33"/>
      <c r="F773" s="68"/>
      <c r="G773" s="35"/>
      <c r="H773" s="35"/>
      <c r="I773" s="31"/>
      <c r="J773" s="32"/>
      <c r="K773" s="31"/>
      <c r="L773" s="34"/>
      <c r="M773" s="34"/>
      <c r="N773" s="34"/>
      <c r="O773" s="34"/>
      <c r="P773" s="34"/>
      <c r="Q773" s="34"/>
    </row>
    <row r="774" spans="1:17" s="40" customFormat="1" x14ac:dyDescent="0.2">
      <c r="A774" s="31"/>
      <c r="B774" s="31"/>
      <c r="C774" s="31"/>
      <c r="D774" s="31"/>
      <c r="E774" s="33"/>
      <c r="F774" s="68"/>
      <c r="G774" s="35"/>
      <c r="H774" s="35"/>
      <c r="I774" s="31"/>
      <c r="J774" s="32"/>
      <c r="K774" s="31"/>
      <c r="L774" s="34"/>
      <c r="M774" s="34"/>
      <c r="N774" s="34"/>
      <c r="O774" s="34"/>
      <c r="P774" s="34"/>
      <c r="Q774" s="34"/>
    </row>
    <row r="775" spans="1:17" s="40" customFormat="1" x14ac:dyDescent="0.2">
      <c r="A775" s="31"/>
      <c r="B775" s="31"/>
      <c r="C775" s="31"/>
      <c r="D775" s="31"/>
      <c r="E775" s="33"/>
      <c r="F775" s="68"/>
      <c r="G775" s="35"/>
      <c r="H775" s="35"/>
      <c r="I775" s="31"/>
      <c r="J775" s="32"/>
      <c r="K775" s="31"/>
      <c r="L775" s="34"/>
      <c r="M775" s="34"/>
      <c r="N775" s="34"/>
      <c r="O775" s="34"/>
      <c r="P775" s="34"/>
      <c r="Q775" s="34"/>
    </row>
    <row r="776" spans="1:17" s="40" customFormat="1" x14ac:dyDescent="0.2">
      <c r="A776" s="31"/>
      <c r="B776" s="31"/>
      <c r="C776" s="31"/>
      <c r="D776" s="31"/>
      <c r="E776" s="33"/>
      <c r="F776" s="68"/>
      <c r="G776" s="35"/>
      <c r="H776" s="35"/>
      <c r="I776" s="31"/>
      <c r="J776" s="32"/>
      <c r="K776" s="31"/>
      <c r="L776" s="34"/>
      <c r="M776" s="34"/>
      <c r="N776" s="34"/>
      <c r="O776" s="34"/>
      <c r="P776" s="34"/>
      <c r="Q776" s="34"/>
    </row>
    <row r="777" spans="1:17" s="40" customFormat="1" x14ac:dyDescent="0.2">
      <c r="A777" s="31"/>
      <c r="B777" s="31"/>
      <c r="C777" s="31"/>
      <c r="D777" s="31"/>
      <c r="E777" s="33"/>
      <c r="F777" s="68"/>
      <c r="G777" s="35"/>
      <c r="H777" s="35"/>
      <c r="I777" s="31"/>
      <c r="J777" s="32"/>
      <c r="K777" s="31"/>
      <c r="L777" s="34"/>
      <c r="M777" s="34"/>
      <c r="N777" s="34"/>
      <c r="O777" s="34"/>
      <c r="P777" s="34"/>
      <c r="Q777" s="34"/>
    </row>
    <row r="778" spans="1:17" s="40" customFormat="1" x14ac:dyDescent="0.2">
      <c r="A778" s="31"/>
      <c r="B778" s="31"/>
      <c r="C778" s="31"/>
      <c r="D778" s="31"/>
      <c r="E778" s="33"/>
      <c r="F778" s="68"/>
      <c r="G778" s="35"/>
      <c r="H778" s="35"/>
      <c r="I778" s="31"/>
      <c r="J778" s="32"/>
      <c r="K778" s="31"/>
      <c r="L778" s="34"/>
      <c r="M778" s="34"/>
      <c r="N778" s="34"/>
      <c r="O778" s="34"/>
      <c r="P778" s="34"/>
      <c r="Q778" s="34"/>
    </row>
    <row r="779" spans="1:17" s="40" customFormat="1" x14ac:dyDescent="0.2">
      <c r="A779" s="31"/>
      <c r="B779" s="31"/>
      <c r="C779" s="31"/>
      <c r="D779" s="31"/>
      <c r="E779" s="33"/>
      <c r="F779" s="68"/>
      <c r="G779" s="35"/>
      <c r="H779" s="35"/>
      <c r="I779" s="31"/>
      <c r="J779" s="32"/>
      <c r="K779" s="31"/>
      <c r="L779" s="34"/>
      <c r="M779" s="34"/>
      <c r="N779" s="34"/>
      <c r="O779" s="34"/>
      <c r="P779" s="34"/>
      <c r="Q779" s="34"/>
    </row>
    <row r="780" spans="1:17" s="40" customFormat="1" x14ac:dyDescent="0.2">
      <c r="A780" s="31"/>
      <c r="B780" s="31"/>
      <c r="C780" s="31"/>
      <c r="D780" s="31"/>
      <c r="E780" s="33"/>
      <c r="F780" s="68"/>
      <c r="G780" s="35"/>
      <c r="H780" s="35"/>
      <c r="I780" s="31"/>
      <c r="J780" s="32"/>
      <c r="K780" s="31"/>
      <c r="L780" s="34"/>
      <c r="M780" s="34"/>
      <c r="N780" s="34"/>
      <c r="O780" s="34"/>
      <c r="P780" s="34"/>
      <c r="Q780" s="34"/>
    </row>
    <row r="781" spans="1:17" s="40" customFormat="1" x14ac:dyDescent="0.2">
      <c r="A781" s="31"/>
      <c r="B781" s="31"/>
      <c r="C781" s="31"/>
      <c r="D781" s="31"/>
      <c r="E781" s="33"/>
      <c r="F781" s="68"/>
      <c r="G781" s="35"/>
      <c r="H781" s="35"/>
      <c r="I781" s="31"/>
      <c r="J781" s="32"/>
      <c r="K781" s="31"/>
      <c r="L781" s="34"/>
      <c r="M781" s="34"/>
      <c r="N781" s="34"/>
      <c r="O781" s="34"/>
      <c r="P781" s="34"/>
      <c r="Q781" s="34"/>
    </row>
    <row r="782" spans="1:17" s="40" customFormat="1" x14ac:dyDescent="0.2">
      <c r="A782" s="31"/>
      <c r="B782" s="31"/>
      <c r="C782" s="31"/>
      <c r="D782" s="31"/>
      <c r="E782" s="33"/>
      <c r="F782" s="68"/>
      <c r="G782" s="35"/>
      <c r="H782" s="35"/>
      <c r="I782" s="31"/>
      <c r="J782" s="32"/>
      <c r="K782" s="31"/>
      <c r="L782" s="34"/>
      <c r="M782" s="34"/>
      <c r="N782" s="34"/>
      <c r="O782" s="34"/>
      <c r="P782" s="34"/>
      <c r="Q782" s="34"/>
    </row>
    <row r="783" spans="1:17" s="40" customFormat="1" x14ac:dyDescent="0.2">
      <c r="A783" s="31"/>
      <c r="B783" s="31"/>
      <c r="C783" s="31"/>
      <c r="D783" s="31"/>
      <c r="E783" s="33"/>
      <c r="F783" s="68"/>
      <c r="G783" s="35"/>
      <c r="H783" s="35"/>
      <c r="I783" s="31"/>
      <c r="J783" s="32"/>
      <c r="K783" s="31"/>
      <c r="L783" s="34"/>
      <c r="M783" s="34"/>
      <c r="N783" s="34"/>
      <c r="O783" s="34"/>
      <c r="P783" s="34"/>
      <c r="Q783" s="34"/>
    </row>
    <row r="784" spans="1:17" s="40" customFormat="1" x14ac:dyDescent="0.2">
      <c r="A784" s="31"/>
      <c r="B784" s="31"/>
      <c r="C784" s="31"/>
      <c r="D784" s="31"/>
      <c r="E784" s="33"/>
      <c r="F784" s="68"/>
      <c r="G784" s="35"/>
      <c r="H784" s="35"/>
      <c r="I784" s="31"/>
      <c r="J784" s="32"/>
      <c r="K784" s="31"/>
      <c r="L784" s="34"/>
      <c r="M784" s="34"/>
      <c r="N784" s="34"/>
      <c r="O784" s="34"/>
      <c r="P784" s="34"/>
      <c r="Q784" s="34"/>
    </row>
    <row r="785" spans="1:17" s="40" customFormat="1" x14ac:dyDescent="0.2">
      <c r="A785" s="31"/>
      <c r="B785" s="31"/>
      <c r="C785" s="31"/>
      <c r="D785" s="31"/>
      <c r="E785" s="33"/>
      <c r="F785" s="68"/>
      <c r="G785" s="35"/>
      <c r="H785" s="35"/>
      <c r="I785" s="31"/>
      <c r="J785" s="32"/>
      <c r="K785" s="31"/>
      <c r="L785" s="34"/>
      <c r="M785" s="34"/>
      <c r="N785" s="34"/>
      <c r="O785" s="34"/>
      <c r="P785" s="34"/>
      <c r="Q785" s="34"/>
    </row>
    <row r="786" spans="1:17" s="40" customFormat="1" x14ac:dyDescent="0.2">
      <c r="A786" s="31"/>
      <c r="B786" s="31"/>
      <c r="C786" s="31"/>
      <c r="D786" s="31"/>
      <c r="E786" s="33"/>
      <c r="F786" s="68"/>
      <c r="G786" s="35"/>
      <c r="H786" s="35"/>
      <c r="I786" s="31"/>
      <c r="J786" s="32"/>
      <c r="K786" s="31"/>
      <c r="L786" s="34"/>
      <c r="M786" s="34"/>
      <c r="N786" s="34"/>
      <c r="O786" s="34"/>
      <c r="P786" s="34"/>
      <c r="Q786" s="34"/>
    </row>
    <row r="787" spans="1:17" s="40" customFormat="1" x14ac:dyDescent="0.2">
      <c r="A787" s="31"/>
      <c r="B787" s="31"/>
      <c r="C787" s="31"/>
      <c r="D787" s="31"/>
      <c r="E787" s="33"/>
      <c r="F787" s="68"/>
      <c r="G787" s="35"/>
      <c r="H787" s="35"/>
      <c r="I787" s="31"/>
      <c r="J787" s="32"/>
      <c r="K787" s="31"/>
      <c r="L787" s="34"/>
      <c r="M787" s="34"/>
      <c r="N787" s="34"/>
      <c r="O787" s="34"/>
      <c r="P787" s="34"/>
      <c r="Q787" s="34"/>
    </row>
    <row r="788" spans="1:17" s="40" customFormat="1" x14ac:dyDescent="0.2">
      <c r="A788" s="31"/>
      <c r="B788" s="31"/>
      <c r="C788" s="31"/>
      <c r="D788" s="31"/>
      <c r="E788" s="33"/>
      <c r="F788" s="68"/>
      <c r="G788" s="35"/>
      <c r="H788" s="35"/>
      <c r="I788" s="31"/>
      <c r="J788" s="32"/>
      <c r="K788" s="31"/>
      <c r="L788" s="34"/>
      <c r="M788" s="34"/>
      <c r="N788" s="34"/>
      <c r="O788" s="34"/>
      <c r="P788" s="34"/>
      <c r="Q788" s="34"/>
    </row>
    <row r="789" spans="1:17" s="40" customFormat="1" x14ac:dyDescent="0.2">
      <c r="A789" s="31"/>
      <c r="B789" s="31"/>
      <c r="C789" s="31"/>
      <c r="D789" s="31"/>
      <c r="E789" s="33"/>
      <c r="F789" s="68"/>
      <c r="G789" s="35"/>
      <c r="H789" s="35"/>
      <c r="I789" s="31"/>
      <c r="J789" s="32"/>
      <c r="K789" s="31"/>
      <c r="L789" s="34"/>
      <c r="M789" s="34"/>
      <c r="N789" s="34"/>
      <c r="O789" s="34"/>
      <c r="P789" s="34"/>
      <c r="Q789" s="34"/>
    </row>
    <row r="790" spans="1:17" s="40" customFormat="1" x14ac:dyDescent="0.2">
      <c r="A790" s="31"/>
      <c r="B790" s="31"/>
      <c r="C790" s="31"/>
      <c r="D790" s="31"/>
      <c r="E790" s="33"/>
      <c r="F790" s="68"/>
      <c r="G790" s="35"/>
      <c r="H790" s="35"/>
      <c r="I790" s="31"/>
      <c r="J790" s="32"/>
      <c r="K790" s="31"/>
      <c r="L790" s="34"/>
      <c r="M790" s="34"/>
      <c r="N790" s="34"/>
      <c r="O790" s="34"/>
      <c r="P790" s="34"/>
      <c r="Q790" s="34"/>
    </row>
    <row r="791" spans="1:17" s="40" customFormat="1" x14ac:dyDescent="0.2">
      <c r="A791" s="31"/>
      <c r="B791" s="31"/>
      <c r="C791" s="31"/>
      <c r="D791" s="31"/>
      <c r="E791" s="33"/>
      <c r="F791" s="68"/>
      <c r="G791" s="35"/>
      <c r="H791" s="35"/>
      <c r="I791" s="31"/>
      <c r="J791" s="32"/>
      <c r="K791" s="31"/>
      <c r="L791" s="34"/>
      <c r="M791" s="34"/>
      <c r="N791" s="34"/>
      <c r="O791" s="34"/>
      <c r="P791" s="34"/>
      <c r="Q791" s="34"/>
    </row>
    <row r="792" spans="1:17" s="40" customFormat="1" x14ac:dyDescent="0.2">
      <c r="A792" s="31"/>
      <c r="B792" s="31"/>
      <c r="C792" s="31"/>
      <c r="D792" s="31"/>
      <c r="E792" s="33"/>
      <c r="F792" s="68"/>
      <c r="G792" s="35"/>
      <c r="H792" s="35"/>
      <c r="I792" s="31"/>
      <c r="J792" s="32"/>
      <c r="K792" s="31"/>
      <c r="L792" s="34"/>
      <c r="M792" s="34"/>
      <c r="N792" s="34"/>
      <c r="O792" s="34"/>
      <c r="P792" s="34"/>
      <c r="Q792" s="34"/>
    </row>
    <row r="793" spans="1:17" s="40" customFormat="1" x14ac:dyDescent="0.2">
      <c r="A793" s="31"/>
      <c r="B793" s="31"/>
      <c r="C793" s="31"/>
      <c r="D793" s="31"/>
      <c r="E793" s="33"/>
      <c r="F793" s="68"/>
      <c r="G793" s="35"/>
      <c r="H793" s="35"/>
      <c r="I793" s="31"/>
      <c r="J793" s="32"/>
      <c r="K793" s="31"/>
      <c r="L793" s="34"/>
      <c r="M793" s="34"/>
      <c r="N793" s="34"/>
      <c r="O793" s="34"/>
      <c r="P793" s="34"/>
      <c r="Q793" s="34"/>
    </row>
    <row r="794" spans="1:17" s="40" customFormat="1" x14ac:dyDescent="0.2">
      <c r="A794" s="31"/>
      <c r="B794" s="31"/>
      <c r="C794" s="31"/>
      <c r="D794" s="31"/>
      <c r="E794" s="33"/>
      <c r="F794" s="68"/>
      <c r="G794" s="35"/>
      <c r="H794" s="35"/>
      <c r="I794" s="31"/>
      <c r="J794" s="32"/>
      <c r="K794" s="31"/>
      <c r="L794" s="34"/>
      <c r="M794" s="34"/>
      <c r="N794" s="34"/>
      <c r="O794" s="34"/>
      <c r="P794" s="34"/>
      <c r="Q794" s="34"/>
    </row>
    <row r="795" spans="1:17" s="40" customFormat="1" x14ac:dyDescent="0.2">
      <c r="A795" s="31"/>
      <c r="B795" s="31"/>
      <c r="C795" s="31"/>
      <c r="D795" s="31"/>
      <c r="E795" s="33"/>
      <c r="F795" s="68"/>
      <c r="G795" s="35"/>
      <c r="H795" s="35"/>
      <c r="I795" s="31"/>
      <c r="J795" s="32"/>
      <c r="K795" s="31"/>
      <c r="L795" s="34"/>
      <c r="M795" s="34"/>
      <c r="N795" s="34"/>
      <c r="O795" s="34"/>
      <c r="P795" s="34"/>
      <c r="Q795" s="34"/>
    </row>
    <row r="796" spans="1:17" s="40" customFormat="1" x14ac:dyDescent="0.2">
      <c r="A796" s="31"/>
      <c r="B796" s="31"/>
      <c r="C796" s="31"/>
      <c r="D796" s="31"/>
      <c r="E796" s="33"/>
      <c r="F796" s="68"/>
      <c r="G796" s="35"/>
      <c r="H796" s="35"/>
      <c r="I796" s="31"/>
      <c r="J796" s="32"/>
      <c r="K796" s="31"/>
      <c r="L796" s="34"/>
      <c r="M796" s="34"/>
      <c r="N796" s="34"/>
      <c r="O796" s="34"/>
      <c r="P796" s="34"/>
      <c r="Q796" s="34"/>
    </row>
    <row r="797" spans="1:17" s="40" customFormat="1" x14ac:dyDescent="0.2">
      <c r="A797" s="31"/>
      <c r="B797" s="31"/>
      <c r="C797" s="31"/>
      <c r="D797" s="31"/>
      <c r="E797" s="33"/>
      <c r="F797" s="68"/>
      <c r="G797" s="35"/>
      <c r="H797" s="35"/>
      <c r="I797" s="31"/>
      <c r="J797" s="32"/>
      <c r="K797" s="31"/>
      <c r="L797" s="34"/>
      <c r="M797" s="34"/>
      <c r="N797" s="34"/>
      <c r="O797" s="34"/>
      <c r="P797" s="34"/>
      <c r="Q797" s="34"/>
    </row>
    <row r="798" spans="1:17" s="40" customFormat="1" x14ac:dyDescent="0.2">
      <c r="A798" s="31"/>
      <c r="B798" s="31"/>
      <c r="C798" s="31"/>
      <c r="D798" s="31"/>
      <c r="E798" s="33"/>
      <c r="F798" s="68"/>
      <c r="G798" s="35"/>
      <c r="H798" s="35"/>
      <c r="I798" s="31"/>
      <c r="J798" s="32"/>
      <c r="K798" s="31"/>
      <c r="L798" s="34"/>
      <c r="M798" s="34"/>
      <c r="N798" s="34"/>
      <c r="O798" s="34"/>
      <c r="P798" s="34"/>
      <c r="Q798" s="34"/>
    </row>
    <row r="799" spans="1:17" s="40" customFormat="1" x14ac:dyDescent="0.2">
      <c r="A799" s="31"/>
      <c r="B799" s="31"/>
      <c r="C799" s="31"/>
      <c r="D799" s="31"/>
      <c r="E799" s="33"/>
      <c r="F799" s="68"/>
      <c r="G799" s="35"/>
      <c r="H799" s="35"/>
      <c r="I799" s="31"/>
      <c r="J799" s="32"/>
      <c r="K799" s="31"/>
      <c r="L799" s="34"/>
      <c r="M799" s="34"/>
      <c r="N799" s="34"/>
      <c r="O799" s="34"/>
      <c r="P799" s="34"/>
      <c r="Q799" s="34"/>
    </row>
    <row r="800" spans="1:17" s="40" customFormat="1" x14ac:dyDescent="0.2">
      <c r="A800" s="31"/>
      <c r="B800" s="31"/>
      <c r="C800" s="31"/>
      <c r="D800" s="31"/>
      <c r="E800" s="33"/>
      <c r="F800" s="68"/>
      <c r="G800" s="35"/>
      <c r="H800" s="35"/>
      <c r="I800" s="31"/>
      <c r="J800" s="32"/>
      <c r="K800" s="31"/>
      <c r="L800" s="34"/>
      <c r="M800" s="34"/>
      <c r="N800" s="34"/>
      <c r="O800" s="34"/>
      <c r="P800" s="34"/>
      <c r="Q800" s="34"/>
    </row>
    <row r="801" spans="1:17" s="40" customFormat="1" x14ac:dyDescent="0.2">
      <c r="A801" s="31"/>
      <c r="B801" s="31"/>
      <c r="C801" s="31"/>
      <c r="D801" s="31"/>
      <c r="E801" s="33"/>
      <c r="F801" s="68"/>
      <c r="G801" s="35"/>
      <c r="H801" s="35"/>
      <c r="I801" s="31"/>
      <c r="J801" s="32"/>
      <c r="K801" s="31"/>
      <c r="L801" s="34"/>
      <c r="M801" s="34"/>
      <c r="N801" s="34"/>
      <c r="O801" s="34"/>
      <c r="P801" s="34"/>
      <c r="Q801" s="34"/>
    </row>
    <row r="802" spans="1:17" s="40" customFormat="1" x14ac:dyDescent="0.2">
      <c r="A802" s="31"/>
      <c r="B802" s="31"/>
      <c r="C802" s="31"/>
      <c r="D802" s="31"/>
      <c r="E802" s="33"/>
      <c r="F802" s="68"/>
      <c r="G802" s="35"/>
      <c r="H802" s="35"/>
      <c r="I802" s="31"/>
      <c r="J802" s="32"/>
      <c r="K802" s="31"/>
      <c r="L802" s="34"/>
      <c r="M802" s="34"/>
      <c r="N802" s="34"/>
      <c r="O802" s="34"/>
      <c r="P802" s="34"/>
      <c r="Q802" s="34"/>
    </row>
    <row r="803" spans="1:17" s="40" customFormat="1" x14ac:dyDescent="0.2">
      <c r="A803" s="31"/>
      <c r="B803" s="31"/>
      <c r="C803" s="31"/>
      <c r="D803" s="31"/>
      <c r="E803" s="33"/>
      <c r="F803" s="68"/>
      <c r="G803" s="35"/>
      <c r="H803" s="35"/>
      <c r="I803" s="31"/>
      <c r="J803" s="32"/>
      <c r="K803" s="31"/>
      <c r="L803" s="34"/>
      <c r="M803" s="34"/>
      <c r="N803" s="34"/>
      <c r="O803" s="34"/>
      <c r="P803" s="34"/>
      <c r="Q803" s="34"/>
    </row>
    <row r="804" spans="1:17" s="40" customFormat="1" x14ac:dyDescent="0.2">
      <c r="A804" s="31"/>
      <c r="B804" s="31"/>
      <c r="C804" s="31"/>
      <c r="D804" s="31"/>
      <c r="E804" s="33"/>
      <c r="F804" s="68"/>
      <c r="G804" s="35"/>
      <c r="H804" s="35"/>
      <c r="I804" s="31"/>
      <c r="J804" s="32"/>
      <c r="K804" s="31"/>
      <c r="L804" s="34"/>
      <c r="M804" s="34"/>
      <c r="N804" s="34"/>
      <c r="O804" s="34"/>
      <c r="P804" s="34"/>
      <c r="Q804" s="34"/>
    </row>
    <row r="805" spans="1:17" s="40" customFormat="1" x14ac:dyDescent="0.2">
      <c r="A805" s="31"/>
      <c r="B805" s="31"/>
      <c r="C805" s="31"/>
      <c r="D805" s="31"/>
      <c r="E805" s="33"/>
      <c r="F805" s="68"/>
      <c r="G805" s="35"/>
      <c r="H805" s="35"/>
      <c r="I805" s="31"/>
      <c r="J805" s="32"/>
      <c r="K805" s="31"/>
      <c r="L805" s="34"/>
      <c r="M805" s="34"/>
      <c r="N805" s="34"/>
      <c r="O805" s="34"/>
      <c r="P805" s="34"/>
      <c r="Q805" s="34"/>
    </row>
    <row r="806" spans="1:17" s="40" customFormat="1" x14ac:dyDescent="0.2">
      <c r="A806" s="31"/>
      <c r="B806" s="31"/>
      <c r="C806" s="31"/>
      <c r="D806" s="31"/>
      <c r="E806" s="33"/>
      <c r="F806" s="68"/>
      <c r="G806" s="35"/>
      <c r="H806" s="35"/>
      <c r="I806" s="31"/>
      <c r="J806" s="32"/>
      <c r="K806" s="31"/>
      <c r="L806" s="34"/>
      <c r="M806" s="34"/>
      <c r="N806" s="34"/>
      <c r="O806" s="34"/>
      <c r="P806" s="34"/>
      <c r="Q806" s="34"/>
    </row>
    <row r="807" spans="1:17" s="40" customFormat="1" x14ac:dyDescent="0.2">
      <c r="A807" s="31"/>
      <c r="B807" s="31"/>
      <c r="C807" s="31"/>
      <c r="D807" s="31"/>
      <c r="E807" s="33"/>
      <c r="F807" s="68"/>
      <c r="G807" s="35"/>
      <c r="H807" s="35"/>
      <c r="I807" s="31"/>
      <c r="J807" s="32"/>
      <c r="K807" s="31"/>
      <c r="L807" s="34"/>
      <c r="M807" s="34"/>
      <c r="N807" s="34"/>
      <c r="O807" s="34"/>
      <c r="P807" s="34"/>
      <c r="Q807" s="34"/>
    </row>
    <row r="808" spans="1:17" s="40" customFormat="1" x14ac:dyDescent="0.2">
      <c r="A808" s="31"/>
      <c r="B808" s="31"/>
      <c r="C808" s="31"/>
      <c r="D808" s="31"/>
      <c r="E808" s="33"/>
      <c r="F808" s="68"/>
      <c r="G808" s="35"/>
      <c r="H808" s="35"/>
      <c r="I808" s="31"/>
      <c r="J808" s="32"/>
      <c r="K808" s="31"/>
      <c r="L808" s="34"/>
      <c r="M808" s="34"/>
      <c r="N808" s="34"/>
      <c r="O808" s="34"/>
      <c r="P808" s="34"/>
      <c r="Q808" s="34"/>
    </row>
    <row r="809" spans="1:17" s="40" customFormat="1" x14ac:dyDescent="0.2">
      <c r="A809" s="31"/>
      <c r="B809" s="31"/>
      <c r="C809" s="31"/>
      <c r="D809" s="31"/>
      <c r="E809" s="33"/>
      <c r="F809" s="68"/>
      <c r="G809" s="35"/>
      <c r="H809" s="35"/>
      <c r="I809" s="31"/>
      <c r="J809" s="32"/>
      <c r="K809" s="31"/>
      <c r="L809" s="34"/>
      <c r="M809" s="34"/>
      <c r="N809" s="34"/>
      <c r="O809" s="34"/>
      <c r="P809" s="34"/>
      <c r="Q809" s="34"/>
    </row>
    <row r="810" spans="1:17" s="40" customFormat="1" x14ac:dyDescent="0.2">
      <c r="A810" s="31"/>
      <c r="B810" s="31"/>
      <c r="C810" s="31"/>
      <c r="D810" s="31"/>
      <c r="E810" s="33"/>
      <c r="F810" s="68"/>
      <c r="G810" s="35"/>
      <c r="H810" s="35"/>
      <c r="I810" s="31"/>
      <c r="J810" s="32"/>
      <c r="K810" s="31"/>
      <c r="L810" s="34"/>
      <c r="M810" s="34"/>
      <c r="N810" s="34"/>
      <c r="O810" s="34"/>
      <c r="P810" s="34"/>
      <c r="Q810" s="34"/>
    </row>
    <row r="811" spans="1:17" s="40" customFormat="1" x14ac:dyDescent="0.2">
      <c r="A811" s="31"/>
      <c r="B811" s="31"/>
      <c r="C811" s="31"/>
      <c r="D811" s="31"/>
      <c r="E811" s="33"/>
      <c r="F811" s="68"/>
      <c r="G811" s="35"/>
      <c r="H811" s="35"/>
      <c r="I811" s="31"/>
      <c r="J811" s="32"/>
      <c r="K811" s="31"/>
      <c r="L811" s="34"/>
      <c r="M811" s="34"/>
      <c r="N811" s="34"/>
      <c r="O811" s="34"/>
      <c r="P811" s="34"/>
      <c r="Q811" s="34"/>
    </row>
    <row r="812" spans="1:17" s="40" customFormat="1" x14ac:dyDescent="0.2">
      <c r="A812" s="31"/>
      <c r="B812" s="31"/>
      <c r="C812" s="31"/>
      <c r="D812" s="31"/>
      <c r="E812" s="33"/>
      <c r="F812" s="68"/>
      <c r="G812" s="35"/>
      <c r="H812" s="35"/>
      <c r="I812" s="31"/>
      <c r="J812" s="32"/>
      <c r="K812" s="31"/>
      <c r="L812" s="34"/>
      <c r="M812" s="34"/>
      <c r="N812" s="34"/>
      <c r="O812" s="34"/>
      <c r="P812" s="34"/>
      <c r="Q812" s="34"/>
    </row>
    <row r="813" spans="1:17" s="40" customFormat="1" x14ac:dyDescent="0.2">
      <c r="A813" s="31"/>
      <c r="B813" s="31"/>
      <c r="C813" s="31"/>
      <c r="D813" s="31"/>
      <c r="E813" s="33"/>
      <c r="F813" s="68"/>
      <c r="G813" s="35"/>
      <c r="H813" s="35"/>
      <c r="I813" s="31"/>
      <c r="J813" s="32"/>
      <c r="K813" s="31"/>
      <c r="L813" s="34"/>
      <c r="M813" s="34"/>
      <c r="N813" s="34"/>
      <c r="O813" s="34"/>
      <c r="P813" s="34"/>
      <c r="Q813" s="34"/>
    </row>
    <row r="814" spans="1:17" s="40" customFormat="1" x14ac:dyDescent="0.2">
      <c r="A814" s="31"/>
      <c r="B814" s="31"/>
      <c r="C814" s="31"/>
      <c r="D814" s="31"/>
      <c r="E814" s="33"/>
      <c r="F814" s="68"/>
      <c r="G814" s="35"/>
      <c r="H814" s="35"/>
      <c r="I814" s="31"/>
      <c r="J814" s="32"/>
      <c r="K814" s="31"/>
      <c r="L814" s="34"/>
      <c r="M814" s="34"/>
      <c r="N814" s="34"/>
      <c r="O814" s="34"/>
      <c r="P814" s="34"/>
      <c r="Q814" s="34"/>
    </row>
    <row r="815" spans="1:17" s="40" customFormat="1" x14ac:dyDescent="0.2">
      <c r="A815" s="31"/>
      <c r="B815" s="31"/>
      <c r="C815" s="31"/>
      <c r="D815" s="31"/>
      <c r="E815" s="33"/>
      <c r="F815" s="68"/>
      <c r="G815" s="35"/>
      <c r="H815" s="35"/>
      <c r="I815" s="31"/>
      <c r="J815" s="32"/>
      <c r="K815" s="31"/>
      <c r="L815" s="34"/>
      <c r="M815" s="34"/>
      <c r="N815" s="34"/>
      <c r="O815" s="34"/>
      <c r="P815" s="34"/>
      <c r="Q815" s="34"/>
    </row>
    <row r="816" spans="1:17" s="40" customFormat="1" x14ac:dyDescent="0.2">
      <c r="A816" s="31"/>
      <c r="B816" s="31"/>
      <c r="C816" s="31"/>
      <c r="D816" s="31"/>
      <c r="E816" s="33"/>
      <c r="F816" s="68"/>
      <c r="G816" s="35"/>
      <c r="H816" s="35"/>
      <c r="I816" s="31"/>
      <c r="J816" s="32"/>
      <c r="K816" s="31"/>
      <c r="L816" s="34"/>
      <c r="M816" s="34"/>
      <c r="N816" s="34"/>
      <c r="O816" s="34"/>
      <c r="P816" s="34"/>
      <c r="Q816" s="34"/>
    </row>
    <row r="817" spans="1:17" s="40" customFormat="1" x14ac:dyDescent="0.2">
      <c r="A817" s="31"/>
      <c r="B817" s="31"/>
      <c r="C817" s="31"/>
      <c r="D817" s="31"/>
      <c r="E817" s="33"/>
      <c r="F817" s="68"/>
      <c r="G817" s="35"/>
      <c r="H817" s="35"/>
      <c r="I817" s="31"/>
      <c r="J817" s="32"/>
      <c r="K817" s="31"/>
      <c r="L817" s="34"/>
      <c r="M817" s="34"/>
      <c r="N817" s="34"/>
      <c r="O817" s="34"/>
      <c r="P817" s="34"/>
      <c r="Q817" s="34"/>
    </row>
    <row r="818" spans="1:17" s="40" customFormat="1" x14ac:dyDescent="0.2">
      <c r="A818" s="31"/>
      <c r="B818" s="31"/>
      <c r="C818" s="31"/>
      <c r="D818" s="31"/>
      <c r="E818" s="33"/>
      <c r="F818" s="68"/>
      <c r="G818" s="35"/>
      <c r="H818" s="35"/>
      <c r="I818" s="31"/>
      <c r="J818" s="32"/>
      <c r="K818" s="31"/>
      <c r="L818" s="34"/>
      <c r="M818" s="34"/>
      <c r="N818" s="34"/>
      <c r="O818" s="34"/>
      <c r="P818" s="34"/>
      <c r="Q818" s="34"/>
    </row>
    <row r="819" spans="1:17" s="40" customFormat="1" x14ac:dyDescent="0.2">
      <c r="A819" s="31"/>
      <c r="B819" s="31"/>
      <c r="C819" s="31"/>
      <c r="D819" s="31"/>
      <c r="E819" s="33"/>
      <c r="F819" s="68"/>
      <c r="G819" s="35"/>
      <c r="H819" s="35"/>
      <c r="I819" s="31"/>
      <c r="J819" s="32"/>
      <c r="K819" s="31"/>
      <c r="L819" s="34"/>
      <c r="M819" s="34"/>
      <c r="N819" s="34"/>
      <c r="O819" s="34"/>
      <c r="P819" s="34"/>
      <c r="Q819" s="34"/>
    </row>
    <row r="820" spans="1:17" s="40" customFormat="1" x14ac:dyDescent="0.2">
      <c r="A820" s="31"/>
      <c r="B820" s="31"/>
      <c r="C820" s="31"/>
      <c r="D820" s="31"/>
      <c r="E820" s="33"/>
      <c r="F820" s="68"/>
      <c r="G820" s="35"/>
      <c r="H820" s="35"/>
      <c r="I820" s="31"/>
      <c r="J820" s="32"/>
      <c r="K820" s="31"/>
      <c r="L820" s="34"/>
      <c r="M820" s="34"/>
      <c r="N820" s="34"/>
      <c r="O820" s="34"/>
      <c r="P820" s="34"/>
      <c r="Q820" s="34"/>
    </row>
    <row r="821" spans="1:17" s="40" customFormat="1" x14ac:dyDescent="0.2">
      <c r="A821" s="31"/>
      <c r="B821" s="31"/>
      <c r="C821" s="31"/>
      <c r="D821" s="31"/>
      <c r="E821" s="33"/>
      <c r="F821" s="68"/>
      <c r="G821" s="35"/>
      <c r="H821" s="35"/>
      <c r="I821" s="31"/>
      <c r="J821" s="32"/>
      <c r="K821" s="31"/>
      <c r="L821" s="34"/>
      <c r="M821" s="34"/>
      <c r="N821" s="34"/>
      <c r="O821" s="34"/>
      <c r="P821" s="34"/>
      <c r="Q821" s="34"/>
    </row>
    <row r="822" spans="1:17" s="40" customFormat="1" x14ac:dyDescent="0.2">
      <c r="A822" s="31"/>
      <c r="B822" s="31"/>
      <c r="C822" s="31"/>
      <c r="D822" s="31"/>
      <c r="E822" s="33"/>
      <c r="F822" s="68"/>
      <c r="G822" s="35"/>
      <c r="H822" s="35"/>
      <c r="I822" s="31"/>
      <c r="J822" s="32"/>
      <c r="K822" s="31"/>
      <c r="L822" s="34"/>
      <c r="M822" s="34"/>
      <c r="N822" s="34"/>
      <c r="O822" s="34"/>
      <c r="P822" s="34"/>
      <c r="Q822" s="34"/>
    </row>
    <row r="823" spans="1:17" s="40" customFormat="1" x14ac:dyDescent="0.2">
      <c r="A823" s="31"/>
      <c r="B823" s="31"/>
      <c r="C823" s="31"/>
      <c r="D823" s="31"/>
      <c r="E823" s="33"/>
      <c r="F823" s="68"/>
      <c r="G823" s="35"/>
      <c r="H823" s="35"/>
      <c r="I823" s="31"/>
      <c r="J823" s="32"/>
      <c r="K823" s="31"/>
      <c r="L823" s="34"/>
      <c r="M823" s="34"/>
      <c r="N823" s="34"/>
      <c r="O823" s="34"/>
      <c r="P823" s="34"/>
      <c r="Q823" s="34"/>
    </row>
    <row r="824" spans="1:17" s="40" customFormat="1" x14ac:dyDescent="0.2">
      <c r="A824" s="31"/>
      <c r="B824" s="31"/>
      <c r="C824" s="31"/>
      <c r="D824" s="31"/>
      <c r="E824" s="33"/>
      <c r="F824" s="68"/>
      <c r="G824" s="35"/>
      <c r="H824" s="35"/>
      <c r="I824" s="31"/>
      <c r="J824" s="32"/>
      <c r="K824" s="31"/>
      <c r="L824" s="34"/>
      <c r="M824" s="34"/>
      <c r="N824" s="34"/>
      <c r="O824" s="34"/>
      <c r="P824" s="34"/>
      <c r="Q824" s="34"/>
    </row>
    <row r="825" spans="1:17" s="40" customFormat="1" x14ac:dyDescent="0.2">
      <c r="A825" s="31"/>
      <c r="B825" s="31"/>
      <c r="C825" s="31"/>
      <c r="D825" s="31"/>
      <c r="E825" s="33"/>
      <c r="F825" s="68"/>
      <c r="G825" s="35"/>
      <c r="H825" s="35"/>
      <c r="I825" s="31"/>
      <c r="J825" s="32"/>
      <c r="K825" s="31"/>
      <c r="L825" s="34"/>
      <c r="M825" s="34"/>
      <c r="N825" s="34"/>
      <c r="O825" s="34"/>
      <c r="P825" s="34"/>
      <c r="Q825" s="34"/>
    </row>
    <row r="826" spans="1:17" s="40" customFormat="1" x14ac:dyDescent="0.2">
      <c r="A826" s="31"/>
      <c r="B826" s="31"/>
      <c r="C826" s="31"/>
      <c r="D826" s="31"/>
      <c r="E826" s="33"/>
      <c r="F826" s="68"/>
      <c r="G826" s="35"/>
      <c r="H826" s="35"/>
      <c r="I826" s="31"/>
      <c r="J826" s="32"/>
      <c r="K826" s="31"/>
      <c r="L826" s="34"/>
      <c r="M826" s="34"/>
      <c r="N826" s="34"/>
      <c r="O826" s="34"/>
      <c r="P826" s="34"/>
      <c r="Q826" s="34"/>
    </row>
    <row r="827" spans="1:17" s="40" customFormat="1" x14ac:dyDescent="0.2">
      <c r="A827" s="31"/>
      <c r="B827" s="31"/>
      <c r="C827" s="31"/>
      <c r="D827" s="31"/>
      <c r="E827" s="33"/>
      <c r="F827" s="68"/>
      <c r="G827" s="35"/>
      <c r="H827" s="35"/>
      <c r="I827" s="31"/>
      <c r="J827" s="32"/>
      <c r="K827" s="31"/>
      <c r="L827" s="34"/>
      <c r="M827" s="34"/>
      <c r="N827" s="34"/>
      <c r="O827" s="34"/>
      <c r="P827" s="34"/>
      <c r="Q827" s="34"/>
    </row>
    <row r="828" spans="1:17" s="40" customFormat="1" x14ac:dyDescent="0.2">
      <c r="A828" s="31"/>
      <c r="B828" s="31"/>
      <c r="C828" s="31"/>
      <c r="D828" s="31"/>
      <c r="E828" s="33"/>
      <c r="F828" s="68"/>
      <c r="G828" s="35"/>
      <c r="H828" s="35"/>
      <c r="I828" s="31"/>
      <c r="J828" s="32"/>
      <c r="K828" s="31"/>
      <c r="L828" s="34"/>
      <c r="M828" s="34"/>
      <c r="N828" s="34"/>
      <c r="O828" s="34"/>
      <c r="P828" s="34"/>
      <c r="Q828" s="34"/>
    </row>
    <row r="829" spans="1:17" s="40" customFormat="1" x14ac:dyDescent="0.2">
      <c r="A829" s="31"/>
      <c r="B829" s="31"/>
      <c r="C829" s="31"/>
      <c r="D829" s="31"/>
      <c r="E829" s="33"/>
      <c r="F829" s="68"/>
      <c r="G829" s="35"/>
      <c r="H829" s="35"/>
      <c r="I829" s="31"/>
      <c r="J829" s="32"/>
      <c r="K829" s="31"/>
      <c r="L829" s="34"/>
      <c r="M829" s="34"/>
      <c r="N829" s="34"/>
      <c r="O829" s="34"/>
      <c r="P829" s="34"/>
      <c r="Q829" s="34"/>
    </row>
    <row r="830" spans="1:17" s="40" customFormat="1" x14ac:dyDescent="0.2">
      <c r="A830" s="31"/>
      <c r="B830" s="31"/>
      <c r="C830" s="31"/>
      <c r="D830" s="31"/>
      <c r="E830" s="33"/>
      <c r="F830" s="68"/>
      <c r="G830" s="35"/>
      <c r="H830" s="35"/>
      <c r="I830" s="31"/>
      <c r="J830" s="32"/>
      <c r="K830" s="31"/>
      <c r="L830" s="34"/>
      <c r="M830" s="34"/>
      <c r="N830" s="34"/>
      <c r="O830" s="34"/>
      <c r="P830" s="34"/>
      <c r="Q830" s="34"/>
    </row>
    <row r="831" spans="1:17" s="40" customFormat="1" x14ac:dyDescent="0.2">
      <c r="A831" s="31"/>
      <c r="B831" s="31"/>
      <c r="C831" s="31"/>
      <c r="D831" s="31"/>
      <c r="E831" s="33"/>
      <c r="F831" s="68"/>
      <c r="G831" s="35"/>
      <c r="H831" s="35"/>
      <c r="I831" s="31"/>
      <c r="J831" s="32"/>
      <c r="K831" s="31"/>
      <c r="L831" s="34"/>
      <c r="M831" s="34"/>
      <c r="N831" s="34"/>
      <c r="O831" s="34"/>
      <c r="P831" s="34"/>
      <c r="Q831" s="34"/>
    </row>
    <row r="832" spans="1:17" s="40" customFormat="1" x14ac:dyDescent="0.2">
      <c r="A832" s="31"/>
      <c r="B832" s="31"/>
      <c r="C832" s="31"/>
      <c r="D832" s="31"/>
      <c r="E832" s="33"/>
      <c r="F832" s="68"/>
      <c r="G832" s="35"/>
      <c r="H832" s="35"/>
      <c r="I832" s="31"/>
      <c r="J832" s="32"/>
      <c r="K832" s="31"/>
      <c r="L832" s="34"/>
      <c r="M832" s="34"/>
      <c r="N832" s="34"/>
      <c r="O832" s="34"/>
      <c r="P832" s="34"/>
      <c r="Q832" s="34"/>
    </row>
    <row r="833" spans="1:17" s="40" customFormat="1" x14ac:dyDescent="0.2">
      <c r="A833" s="31"/>
      <c r="B833" s="31"/>
      <c r="C833" s="31"/>
      <c r="D833" s="31"/>
      <c r="E833" s="33"/>
      <c r="F833" s="68"/>
      <c r="G833" s="35"/>
      <c r="H833" s="35"/>
      <c r="I833" s="31"/>
      <c r="J833" s="32"/>
      <c r="K833" s="31"/>
      <c r="L833" s="34"/>
      <c r="M833" s="34"/>
      <c r="N833" s="34"/>
      <c r="O833" s="34"/>
      <c r="P833" s="34"/>
      <c r="Q833" s="34"/>
    </row>
    <row r="834" spans="1:17" s="40" customFormat="1" x14ac:dyDescent="0.2">
      <c r="A834" s="31"/>
      <c r="B834" s="31"/>
      <c r="C834" s="31"/>
      <c r="D834" s="31"/>
      <c r="E834" s="33"/>
      <c r="F834" s="68"/>
      <c r="G834" s="35"/>
      <c r="H834" s="35"/>
      <c r="I834" s="31"/>
      <c r="J834" s="32"/>
      <c r="K834" s="31"/>
      <c r="L834" s="34"/>
      <c r="M834" s="34"/>
      <c r="N834" s="34"/>
      <c r="O834" s="34"/>
      <c r="P834" s="34"/>
      <c r="Q834" s="34"/>
    </row>
    <row r="835" spans="1:17" s="40" customFormat="1" x14ac:dyDescent="0.2">
      <c r="A835" s="31"/>
      <c r="B835" s="31"/>
      <c r="C835" s="31"/>
      <c r="D835" s="31"/>
      <c r="E835" s="33"/>
      <c r="F835" s="68"/>
      <c r="G835" s="35"/>
      <c r="H835" s="35"/>
      <c r="I835" s="31"/>
      <c r="J835" s="32"/>
      <c r="K835" s="31"/>
      <c r="L835" s="34"/>
      <c r="M835" s="34"/>
      <c r="N835" s="34"/>
      <c r="O835" s="34"/>
      <c r="P835" s="34"/>
      <c r="Q835" s="34"/>
    </row>
    <row r="836" spans="1:17" s="40" customFormat="1" x14ac:dyDescent="0.2">
      <c r="A836" s="31"/>
      <c r="B836" s="31"/>
      <c r="C836" s="31"/>
      <c r="D836" s="31"/>
      <c r="E836" s="33"/>
      <c r="F836" s="68"/>
      <c r="G836" s="35"/>
      <c r="H836" s="35"/>
      <c r="I836" s="31"/>
      <c r="J836" s="32"/>
      <c r="K836" s="31"/>
      <c r="L836" s="34"/>
      <c r="M836" s="34"/>
      <c r="N836" s="34"/>
      <c r="O836" s="34"/>
      <c r="P836" s="34"/>
      <c r="Q836" s="34"/>
    </row>
    <row r="837" spans="1:17" s="40" customFormat="1" x14ac:dyDescent="0.2">
      <c r="A837" s="31"/>
      <c r="B837" s="31"/>
      <c r="C837" s="31"/>
      <c r="D837" s="31"/>
      <c r="E837" s="33"/>
      <c r="F837" s="68"/>
      <c r="G837" s="35"/>
      <c r="H837" s="35"/>
      <c r="I837" s="31"/>
      <c r="J837" s="32"/>
      <c r="K837" s="31"/>
      <c r="L837" s="34"/>
      <c r="M837" s="34"/>
      <c r="N837" s="34"/>
      <c r="O837" s="34"/>
      <c r="P837" s="34"/>
      <c r="Q837" s="34"/>
    </row>
    <row r="838" spans="1:17" s="40" customFormat="1" x14ac:dyDescent="0.2">
      <c r="A838" s="31"/>
      <c r="B838" s="31"/>
      <c r="C838" s="31"/>
      <c r="D838" s="31"/>
      <c r="E838" s="33"/>
      <c r="F838" s="68"/>
      <c r="G838" s="35"/>
      <c r="H838" s="35"/>
      <c r="I838" s="31"/>
      <c r="J838" s="32"/>
      <c r="K838" s="31"/>
      <c r="L838" s="34"/>
      <c r="M838" s="34"/>
      <c r="N838" s="34"/>
      <c r="O838" s="34"/>
      <c r="P838" s="34"/>
      <c r="Q838" s="34"/>
    </row>
    <row r="839" spans="1:17" s="40" customFormat="1" x14ac:dyDescent="0.2">
      <c r="A839" s="31"/>
      <c r="B839" s="31"/>
      <c r="C839" s="31"/>
      <c r="D839" s="31"/>
      <c r="E839" s="33"/>
      <c r="F839" s="68"/>
      <c r="G839" s="35"/>
      <c r="H839" s="35"/>
      <c r="I839" s="31"/>
      <c r="J839" s="32"/>
      <c r="K839" s="31"/>
      <c r="L839" s="34"/>
      <c r="M839" s="34"/>
      <c r="N839" s="34"/>
      <c r="O839" s="34"/>
      <c r="P839" s="34"/>
      <c r="Q839" s="34"/>
    </row>
    <row r="840" spans="1:17" s="40" customFormat="1" x14ac:dyDescent="0.2">
      <c r="A840" s="31"/>
      <c r="B840" s="31"/>
      <c r="C840" s="31"/>
      <c r="D840" s="31"/>
      <c r="E840" s="33"/>
      <c r="F840" s="68"/>
      <c r="G840" s="35"/>
      <c r="H840" s="35"/>
      <c r="I840" s="31"/>
      <c r="J840" s="32"/>
      <c r="K840" s="31"/>
      <c r="L840" s="34"/>
      <c r="M840" s="34"/>
      <c r="N840" s="34"/>
      <c r="O840" s="34"/>
      <c r="P840" s="34"/>
      <c r="Q840" s="34"/>
    </row>
    <row r="841" spans="1:17" s="40" customFormat="1" x14ac:dyDescent="0.2">
      <c r="A841" s="31"/>
      <c r="B841" s="31"/>
      <c r="C841" s="31"/>
      <c r="D841" s="31"/>
      <c r="E841" s="33"/>
      <c r="F841" s="68"/>
      <c r="G841" s="35"/>
      <c r="H841" s="35"/>
      <c r="I841" s="31"/>
      <c r="J841" s="32"/>
      <c r="K841" s="31"/>
      <c r="L841" s="34"/>
      <c r="M841" s="34"/>
      <c r="N841" s="34"/>
      <c r="O841" s="34"/>
      <c r="P841" s="34"/>
      <c r="Q841" s="34"/>
    </row>
    <row r="842" spans="1:17" s="40" customFormat="1" x14ac:dyDescent="0.2">
      <c r="A842" s="31"/>
      <c r="B842" s="31"/>
      <c r="C842" s="31"/>
      <c r="D842" s="31"/>
      <c r="E842" s="33"/>
      <c r="F842" s="68"/>
      <c r="G842" s="35"/>
      <c r="H842" s="35"/>
      <c r="I842" s="31"/>
      <c r="J842" s="32"/>
      <c r="K842" s="31"/>
      <c r="L842" s="34"/>
      <c r="M842" s="34"/>
      <c r="N842" s="34"/>
      <c r="O842" s="34"/>
      <c r="P842" s="34"/>
      <c r="Q842" s="34"/>
    </row>
    <row r="843" spans="1:17" s="40" customFormat="1" x14ac:dyDescent="0.2">
      <c r="A843" s="31"/>
      <c r="B843" s="31"/>
      <c r="C843" s="31"/>
      <c r="D843" s="31"/>
      <c r="E843" s="33"/>
      <c r="F843" s="68"/>
      <c r="G843" s="35"/>
      <c r="H843" s="35"/>
      <c r="I843" s="31"/>
      <c r="J843" s="32"/>
      <c r="K843" s="31"/>
      <c r="L843" s="34"/>
      <c r="M843" s="34"/>
      <c r="N843" s="34"/>
      <c r="O843" s="34"/>
      <c r="P843" s="34"/>
      <c r="Q843" s="34"/>
    </row>
    <row r="844" spans="1:17" s="40" customFormat="1" x14ac:dyDescent="0.2">
      <c r="A844" s="31"/>
      <c r="B844" s="31"/>
      <c r="C844" s="31"/>
      <c r="D844" s="31"/>
      <c r="E844" s="33"/>
      <c r="F844" s="68"/>
      <c r="G844" s="35"/>
      <c r="H844" s="35"/>
      <c r="I844" s="31"/>
      <c r="J844" s="32"/>
      <c r="K844" s="31"/>
      <c r="L844" s="34"/>
      <c r="M844" s="34"/>
      <c r="N844" s="34"/>
      <c r="O844" s="34"/>
      <c r="P844" s="34"/>
      <c r="Q844" s="34"/>
    </row>
    <row r="845" spans="1:17" s="40" customFormat="1" x14ac:dyDescent="0.2">
      <c r="A845" s="31"/>
      <c r="B845" s="31"/>
      <c r="C845" s="31"/>
      <c r="D845" s="31"/>
      <c r="E845" s="33"/>
      <c r="F845" s="68"/>
      <c r="G845" s="35"/>
      <c r="H845" s="35"/>
      <c r="I845" s="31"/>
      <c r="J845" s="32"/>
      <c r="K845" s="31"/>
      <c r="L845" s="34"/>
      <c r="M845" s="34"/>
      <c r="N845" s="34"/>
      <c r="O845" s="34"/>
      <c r="P845" s="34"/>
      <c r="Q845" s="34"/>
    </row>
    <row r="846" spans="1:17" s="40" customFormat="1" x14ac:dyDescent="0.2">
      <c r="A846" s="31"/>
      <c r="B846" s="31"/>
      <c r="C846" s="31"/>
      <c r="D846" s="31"/>
      <c r="E846" s="33"/>
      <c r="F846" s="68"/>
      <c r="G846" s="35"/>
      <c r="H846" s="35"/>
      <c r="I846" s="31"/>
      <c r="J846" s="32"/>
      <c r="K846" s="31"/>
      <c r="L846" s="34"/>
      <c r="M846" s="34"/>
      <c r="N846" s="34"/>
      <c r="O846" s="34"/>
      <c r="P846" s="34"/>
      <c r="Q846" s="34"/>
    </row>
    <row r="847" spans="1:17" s="40" customFormat="1" x14ac:dyDescent="0.2">
      <c r="A847" s="31"/>
      <c r="B847" s="31"/>
      <c r="C847" s="31"/>
      <c r="D847" s="31"/>
      <c r="E847" s="33"/>
      <c r="F847" s="68"/>
      <c r="G847" s="35"/>
      <c r="H847" s="35"/>
      <c r="I847" s="31"/>
      <c r="J847" s="32"/>
      <c r="K847" s="31"/>
      <c r="L847" s="34"/>
      <c r="M847" s="34"/>
      <c r="N847" s="34"/>
      <c r="O847" s="34"/>
      <c r="P847" s="34"/>
      <c r="Q847" s="34"/>
    </row>
    <row r="848" spans="1:17" s="40" customFormat="1" x14ac:dyDescent="0.2">
      <c r="A848" s="31"/>
      <c r="B848" s="31"/>
      <c r="C848" s="31"/>
      <c r="D848" s="31"/>
      <c r="E848" s="33"/>
      <c r="F848" s="68"/>
      <c r="G848" s="35"/>
      <c r="H848" s="35"/>
      <c r="I848" s="31"/>
      <c r="J848" s="32"/>
      <c r="K848" s="31"/>
      <c r="L848" s="34"/>
      <c r="M848" s="34"/>
      <c r="N848" s="34"/>
      <c r="O848" s="34"/>
      <c r="P848" s="34"/>
      <c r="Q848" s="34"/>
    </row>
    <row r="849" spans="1:17" s="40" customFormat="1" x14ac:dyDescent="0.2">
      <c r="A849" s="31"/>
      <c r="B849" s="31"/>
      <c r="C849" s="31"/>
      <c r="D849" s="31"/>
      <c r="E849" s="33"/>
      <c r="F849" s="68"/>
      <c r="G849" s="35"/>
      <c r="H849" s="35"/>
      <c r="I849" s="31"/>
      <c r="J849" s="32"/>
      <c r="K849" s="31"/>
      <c r="L849" s="34"/>
      <c r="M849" s="34"/>
      <c r="N849" s="34"/>
      <c r="O849" s="34"/>
      <c r="P849" s="34"/>
      <c r="Q849" s="34"/>
    </row>
    <row r="850" spans="1:17" s="40" customFormat="1" x14ac:dyDescent="0.2">
      <c r="A850" s="31"/>
      <c r="B850" s="31"/>
      <c r="C850" s="31"/>
      <c r="D850" s="31"/>
      <c r="E850" s="33"/>
      <c r="F850" s="68"/>
      <c r="G850" s="35"/>
      <c r="H850" s="35"/>
      <c r="I850" s="31"/>
      <c r="J850" s="32"/>
      <c r="K850" s="31"/>
      <c r="L850" s="34"/>
      <c r="M850" s="34"/>
      <c r="N850" s="34"/>
      <c r="O850" s="34"/>
      <c r="P850" s="34"/>
      <c r="Q850" s="34"/>
    </row>
    <row r="851" spans="1:17" s="40" customFormat="1" x14ac:dyDescent="0.2">
      <c r="A851" s="31"/>
      <c r="B851" s="31"/>
      <c r="C851" s="31"/>
      <c r="D851" s="31"/>
      <c r="E851" s="33"/>
      <c r="F851" s="68"/>
      <c r="G851" s="35"/>
      <c r="H851" s="35"/>
      <c r="I851" s="31"/>
      <c r="J851" s="32"/>
      <c r="K851" s="31"/>
      <c r="L851" s="34"/>
      <c r="M851" s="34"/>
      <c r="N851" s="34"/>
      <c r="O851" s="34"/>
      <c r="P851" s="34"/>
      <c r="Q851" s="34"/>
    </row>
    <row r="852" spans="1:17" s="40" customFormat="1" x14ac:dyDescent="0.2">
      <c r="A852" s="31"/>
      <c r="B852" s="31"/>
      <c r="C852" s="31"/>
      <c r="D852" s="31"/>
      <c r="E852" s="33"/>
      <c r="F852" s="68"/>
      <c r="G852" s="35"/>
      <c r="H852" s="35"/>
      <c r="I852" s="31"/>
      <c r="J852" s="32"/>
      <c r="K852" s="31"/>
      <c r="L852" s="34"/>
      <c r="M852" s="34"/>
      <c r="N852" s="34"/>
      <c r="O852" s="34"/>
      <c r="P852" s="34"/>
      <c r="Q852" s="34"/>
    </row>
    <row r="853" spans="1:17" s="40" customFormat="1" x14ac:dyDescent="0.2">
      <c r="A853" s="31"/>
      <c r="B853" s="31"/>
      <c r="C853" s="31"/>
      <c r="D853" s="31"/>
      <c r="E853" s="33"/>
      <c r="F853" s="68"/>
      <c r="G853" s="35"/>
      <c r="H853" s="35"/>
      <c r="I853" s="31"/>
      <c r="J853" s="32"/>
      <c r="K853" s="31"/>
      <c r="L853" s="34"/>
      <c r="M853" s="34"/>
      <c r="N853" s="34"/>
      <c r="O853" s="34"/>
      <c r="P853" s="34"/>
      <c r="Q853" s="34"/>
    </row>
    <row r="854" spans="1:17" s="40" customFormat="1" x14ac:dyDescent="0.2">
      <c r="A854" s="31"/>
      <c r="B854" s="31"/>
      <c r="C854" s="31"/>
      <c r="D854" s="31"/>
      <c r="E854" s="33"/>
      <c r="F854" s="68"/>
      <c r="G854" s="35"/>
      <c r="H854" s="35"/>
      <c r="I854" s="31"/>
      <c r="J854" s="32"/>
      <c r="K854" s="31"/>
      <c r="L854" s="34"/>
      <c r="M854" s="34"/>
      <c r="N854" s="34"/>
      <c r="O854" s="34"/>
      <c r="P854" s="34"/>
      <c r="Q854" s="34"/>
    </row>
    <row r="855" spans="1:17" s="40" customFormat="1" x14ac:dyDescent="0.2">
      <c r="A855" s="31"/>
      <c r="B855" s="31"/>
      <c r="C855" s="31"/>
      <c r="D855" s="31"/>
      <c r="E855" s="33"/>
      <c r="F855" s="68"/>
      <c r="G855" s="35"/>
      <c r="H855" s="35"/>
      <c r="I855" s="31"/>
      <c r="J855" s="32"/>
      <c r="K855" s="31"/>
      <c r="L855" s="34"/>
      <c r="M855" s="34"/>
      <c r="N855" s="34"/>
      <c r="O855" s="34"/>
      <c r="P855" s="34"/>
      <c r="Q855" s="34"/>
    </row>
    <row r="856" spans="1:17" s="40" customFormat="1" x14ac:dyDescent="0.2">
      <c r="A856" s="31"/>
      <c r="B856" s="31"/>
      <c r="C856" s="31"/>
      <c r="D856" s="31"/>
      <c r="E856" s="33"/>
      <c r="F856" s="68"/>
      <c r="G856" s="35"/>
      <c r="H856" s="35"/>
      <c r="I856" s="31"/>
      <c r="J856" s="32"/>
      <c r="K856" s="31"/>
      <c r="L856" s="34"/>
      <c r="M856" s="34"/>
      <c r="N856" s="34"/>
      <c r="O856" s="34"/>
      <c r="P856" s="34"/>
      <c r="Q856" s="34"/>
    </row>
    <row r="857" spans="1:17" s="40" customFormat="1" x14ac:dyDescent="0.2">
      <c r="A857" s="31"/>
      <c r="B857" s="31"/>
      <c r="C857" s="31"/>
      <c r="D857" s="31"/>
      <c r="E857" s="33"/>
      <c r="F857" s="68"/>
      <c r="G857" s="35"/>
      <c r="H857" s="35"/>
      <c r="I857" s="31"/>
      <c r="J857" s="32"/>
      <c r="K857" s="31"/>
      <c r="L857" s="34"/>
      <c r="M857" s="34"/>
      <c r="N857" s="34"/>
      <c r="O857" s="34"/>
      <c r="P857" s="34"/>
      <c r="Q857" s="34"/>
    </row>
    <row r="858" spans="1:17" s="40" customFormat="1" x14ac:dyDescent="0.2">
      <c r="A858" s="31"/>
      <c r="B858" s="31"/>
      <c r="C858" s="31"/>
      <c r="D858" s="31"/>
      <c r="E858" s="33"/>
      <c r="F858" s="68"/>
      <c r="G858" s="35"/>
      <c r="H858" s="35"/>
      <c r="I858" s="31"/>
      <c r="J858" s="32"/>
      <c r="K858" s="31"/>
      <c r="L858" s="34"/>
      <c r="M858" s="34"/>
      <c r="N858" s="34"/>
      <c r="O858" s="34"/>
      <c r="P858" s="34"/>
      <c r="Q858" s="34"/>
    </row>
    <row r="859" spans="1:17" s="40" customFormat="1" x14ac:dyDescent="0.2">
      <c r="A859" s="31"/>
      <c r="B859" s="31"/>
      <c r="C859" s="31"/>
      <c r="D859" s="31"/>
      <c r="E859" s="33"/>
      <c r="F859" s="68"/>
      <c r="G859" s="35"/>
      <c r="H859" s="35"/>
      <c r="I859" s="31"/>
      <c r="J859" s="32"/>
      <c r="K859" s="31"/>
      <c r="L859" s="34"/>
      <c r="M859" s="34"/>
      <c r="N859" s="34"/>
      <c r="O859" s="34"/>
      <c r="P859" s="34"/>
      <c r="Q859" s="34"/>
    </row>
    <row r="860" spans="1:17" s="40" customFormat="1" x14ac:dyDescent="0.2">
      <c r="A860" s="31"/>
      <c r="B860" s="31"/>
      <c r="C860" s="31"/>
      <c r="D860" s="31"/>
      <c r="E860" s="33"/>
      <c r="F860" s="68"/>
      <c r="G860" s="35"/>
      <c r="H860" s="35"/>
      <c r="I860" s="31"/>
      <c r="J860" s="32"/>
      <c r="K860" s="31"/>
      <c r="L860" s="34"/>
      <c r="M860" s="34"/>
      <c r="N860" s="34"/>
      <c r="O860" s="34"/>
      <c r="P860" s="34"/>
      <c r="Q860" s="34"/>
    </row>
    <row r="861" spans="1:17" s="40" customFormat="1" x14ac:dyDescent="0.2">
      <c r="A861" s="31"/>
      <c r="B861" s="31"/>
      <c r="C861" s="31"/>
      <c r="D861" s="31"/>
      <c r="E861" s="33"/>
      <c r="F861" s="68"/>
      <c r="G861" s="35"/>
      <c r="H861" s="35"/>
      <c r="I861" s="31"/>
      <c r="J861" s="32"/>
      <c r="K861" s="31"/>
      <c r="L861" s="34"/>
      <c r="M861" s="34"/>
      <c r="N861" s="34"/>
      <c r="O861" s="34"/>
      <c r="P861" s="34"/>
      <c r="Q861" s="34"/>
    </row>
    <row r="862" spans="1:17" s="40" customFormat="1" x14ac:dyDescent="0.2">
      <c r="A862" s="31"/>
      <c r="B862" s="31"/>
      <c r="C862" s="31"/>
      <c r="D862" s="31"/>
      <c r="E862" s="33"/>
      <c r="F862" s="68"/>
      <c r="G862" s="35"/>
      <c r="H862" s="35"/>
      <c r="I862" s="31"/>
      <c r="J862" s="32"/>
      <c r="K862" s="31"/>
      <c r="L862" s="34"/>
      <c r="M862" s="34"/>
      <c r="N862" s="34"/>
      <c r="O862" s="34"/>
      <c r="P862" s="34"/>
      <c r="Q862" s="34"/>
    </row>
    <row r="863" spans="1:17" s="40" customFormat="1" x14ac:dyDescent="0.2">
      <c r="A863" s="31"/>
      <c r="B863" s="31"/>
      <c r="C863" s="31"/>
      <c r="D863" s="31"/>
      <c r="E863" s="33"/>
      <c r="F863" s="68"/>
      <c r="G863" s="35"/>
      <c r="H863" s="35"/>
      <c r="I863" s="31"/>
      <c r="J863" s="32"/>
      <c r="K863" s="31"/>
      <c r="L863" s="34"/>
      <c r="M863" s="34"/>
      <c r="N863" s="34"/>
      <c r="O863" s="34"/>
      <c r="P863" s="34"/>
      <c r="Q863" s="34"/>
    </row>
    <row r="864" spans="1:17" s="40" customFormat="1" x14ac:dyDescent="0.2">
      <c r="A864" s="31"/>
      <c r="B864" s="31"/>
      <c r="C864" s="31"/>
      <c r="D864" s="31"/>
      <c r="E864" s="33"/>
      <c r="F864" s="68"/>
      <c r="G864" s="35"/>
      <c r="H864" s="35"/>
      <c r="I864" s="31"/>
      <c r="J864" s="32"/>
      <c r="K864" s="31"/>
      <c r="L864" s="34"/>
      <c r="M864" s="34"/>
      <c r="N864" s="34"/>
      <c r="O864" s="34"/>
      <c r="P864" s="34"/>
      <c r="Q864" s="34"/>
    </row>
    <row r="865" spans="1:17" s="40" customFormat="1" x14ac:dyDescent="0.2">
      <c r="A865" s="31"/>
      <c r="B865" s="31"/>
      <c r="C865" s="31"/>
      <c r="D865" s="31"/>
      <c r="E865" s="33"/>
      <c r="F865" s="68"/>
      <c r="G865" s="35"/>
      <c r="H865" s="35"/>
      <c r="I865" s="31"/>
      <c r="J865" s="32"/>
      <c r="K865" s="31"/>
      <c r="L865" s="34"/>
      <c r="M865" s="34"/>
      <c r="N865" s="34"/>
      <c r="O865" s="34"/>
      <c r="P865" s="34"/>
      <c r="Q865" s="34"/>
    </row>
    <row r="866" spans="1:17" s="40" customFormat="1" x14ac:dyDescent="0.2">
      <c r="A866" s="31"/>
      <c r="B866" s="31"/>
      <c r="C866" s="31"/>
      <c r="D866" s="31"/>
      <c r="E866" s="33"/>
      <c r="F866" s="68"/>
      <c r="G866" s="35"/>
      <c r="H866" s="35"/>
      <c r="I866" s="31"/>
      <c r="J866" s="32"/>
      <c r="K866" s="31"/>
      <c r="L866" s="34"/>
      <c r="M866" s="34"/>
      <c r="N866" s="34"/>
      <c r="O866" s="34"/>
      <c r="P866" s="34"/>
      <c r="Q866" s="34"/>
    </row>
    <row r="867" spans="1:17" s="40" customFormat="1" x14ac:dyDescent="0.2">
      <c r="A867" s="31"/>
      <c r="B867" s="31"/>
      <c r="C867" s="31"/>
      <c r="D867" s="31"/>
      <c r="E867" s="33"/>
      <c r="F867" s="68"/>
      <c r="G867" s="35"/>
      <c r="H867" s="35"/>
      <c r="I867" s="31"/>
      <c r="J867" s="32"/>
      <c r="K867" s="31"/>
      <c r="L867" s="34"/>
      <c r="M867" s="34"/>
      <c r="N867" s="34"/>
      <c r="O867" s="34"/>
      <c r="P867" s="34"/>
      <c r="Q867" s="34"/>
    </row>
    <row r="868" spans="1:17" s="40" customFormat="1" x14ac:dyDescent="0.2">
      <c r="A868" s="31"/>
      <c r="B868" s="31"/>
      <c r="C868" s="31"/>
      <c r="D868" s="31"/>
      <c r="E868" s="33"/>
      <c r="F868" s="68"/>
      <c r="G868" s="35"/>
      <c r="H868" s="35"/>
      <c r="I868" s="31"/>
      <c r="J868" s="32"/>
      <c r="K868" s="31"/>
      <c r="L868" s="34"/>
      <c r="M868" s="34"/>
      <c r="N868" s="34"/>
      <c r="O868" s="34"/>
      <c r="P868" s="34"/>
      <c r="Q868" s="34"/>
    </row>
    <row r="869" spans="1:17" s="40" customFormat="1" x14ac:dyDescent="0.2">
      <c r="A869" s="31"/>
      <c r="B869" s="31"/>
      <c r="C869" s="31"/>
      <c r="D869" s="31"/>
      <c r="E869" s="33"/>
      <c r="F869" s="68"/>
      <c r="G869" s="35"/>
      <c r="H869" s="35"/>
      <c r="I869" s="31"/>
      <c r="J869" s="32"/>
      <c r="K869" s="31"/>
      <c r="L869" s="34"/>
      <c r="M869" s="34"/>
      <c r="N869" s="34"/>
      <c r="O869" s="34"/>
      <c r="P869" s="34"/>
      <c r="Q869" s="34"/>
    </row>
    <row r="870" spans="1:17" s="40" customFormat="1" x14ac:dyDescent="0.2">
      <c r="A870" s="31"/>
      <c r="B870" s="31"/>
      <c r="C870" s="31"/>
      <c r="D870" s="31"/>
      <c r="E870" s="33"/>
      <c r="F870" s="68"/>
      <c r="G870" s="35"/>
      <c r="H870" s="35"/>
      <c r="I870" s="31"/>
      <c r="J870" s="32"/>
      <c r="K870" s="31"/>
      <c r="L870" s="34"/>
      <c r="M870" s="34"/>
      <c r="N870" s="34"/>
      <c r="O870" s="34"/>
      <c r="P870" s="34"/>
      <c r="Q870" s="34"/>
    </row>
    <row r="871" spans="1:17" s="40" customFormat="1" x14ac:dyDescent="0.2">
      <c r="A871" s="31"/>
      <c r="B871" s="31"/>
      <c r="C871" s="31"/>
      <c r="D871" s="31"/>
      <c r="E871" s="33"/>
      <c r="F871" s="68"/>
      <c r="G871" s="35"/>
      <c r="H871" s="35"/>
      <c r="I871" s="31"/>
      <c r="J871" s="32"/>
      <c r="K871" s="31"/>
      <c r="L871" s="34"/>
      <c r="M871" s="34"/>
      <c r="N871" s="34"/>
      <c r="O871" s="34"/>
      <c r="P871" s="34"/>
      <c r="Q871" s="34"/>
    </row>
    <row r="872" spans="1:17" s="40" customFormat="1" x14ac:dyDescent="0.2">
      <c r="A872" s="31"/>
      <c r="B872" s="31"/>
      <c r="C872" s="31"/>
      <c r="D872" s="31"/>
      <c r="E872" s="33"/>
      <c r="F872" s="68"/>
      <c r="G872" s="35"/>
      <c r="H872" s="35"/>
      <c r="I872" s="31"/>
      <c r="J872" s="32"/>
      <c r="K872" s="31"/>
      <c r="L872" s="34"/>
      <c r="M872" s="34"/>
      <c r="N872" s="34"/>
      <c r="O872" s="34"/>
      <c r="P872" s="34"/>
      <c r="Q872" s="34"/>
    </row>
    <row r="873" spans="1:17" s="40" customFormat="1" x14ac:dyDescent="0.2">
      <c r="A873" s="31"/>
      <c r="B873" s="31"/>
      <c r="C873" s="31"/>
      <c r="D873" s="31"/>
      <c r="E873" s="33"/>
      <c r="F873" s="68"/>
      <c r="G873" s="35"/>
      <c r="H873" s="35"/>
      <c r="I873" s="31"/>
      <c r="J873" s="32"/>
      <c r="K873" s="31"/>
      <c r="L873" s="34"/>
      <c r="M873" s="34"/>
      <c r="N873" s="34"/>
      <c r="O873" s="34"/>
      <c r="P873" s="34"/>
      <c r="Q873" s="34"/>
    </row>
    <row r="874" spans="1:17" s="40" customFormat="1" x14ac:dyDescent="0.2">
      <c r="A874" s="31"/>
      <c r="B874" s="31"/>
      <c r="C874" s="31"/>
      <c r="D874" s="31"/>
      <c r="E874" s="33"/>
      <c r="F874" s="68"/>
      <c r="G874" s="35"/>
      <c r="H874" s="35"/>
      <c r="I874" s="31"/>
      <c r="J874" s="32"/>
      <c r="K874" s="31"/>
      <c r="L874" s="34"/>
      <c r="M874" s="34"/>
      <c r="N874" s="34"/>
      <c r="O874" s="34"/>
      <c r="P874" s="34"/>
      <c r="Q874" s="34"/>
    </row>
    <row r="875" spans="1:17" s="40" customFormat="1" x14ac:dyDescent="0.2">
      <c r="A875" s="31"/>
      <c r="B875" s="31"/>
      <c r="C875" s="31"/>
      <c r="D875" s="31"/>
      <c r="E875" s="33"/>
      <c r="F875" s="68"/>
      <c r="G875" s="35"/>
      <c r="H875" s="35"/>
      <c r="I875" s="31"/>
      <c r="J875" s="32"/>
      <c r="K875" s="31"/>
      <c r="L875" s="34"/>
      <c r="M875" s="34"/>
      <c r="N875" s="34"/>
      <c r="O875" s="34"/>
      <c r="P875" s="34"/>
      <c r="Q875" s="34"/>
    </row>
    <row r="876" spans="1:17" s="40" customFormat="1" x14ac:dyDescent="0.2">
      <c r="A876" s="31"/>
      <c r="B876" s="31"/>
      <c r="C876" s="31"/>
      <c r="D876" s="31"/>
      <c r="E876" s="33"/>
      <c r="F876" s="68"/>
      <c r="G876" s="35"/>
      <c r="H876" s="35"/>
      <c r="I876" s="31"/>
      <c r="J876" s="32"/>
      <c r="K876" s="31"/>
      <c r="L876" s="34"/>
      <c r="M876" s="34"/>
      <c r="N876" s="34"/>
      <c r="O876" s="34"/>
      <c r="P876" s="34"/>
      <c r="Q876" s="34"/>
    </row>
    <row r="877" spans="1:17" s="40" customFormat="1" x14ac:dyDescent="0.2">
      <c r="A877" s="31"/>
      <c r="B877" s="31"/>
      <c r="C877" s="31"/>
      <c r="D877" s="31"/>
      <c r="E877" s="33"/>
      <c r="F877" s="68"/>
      <c r="G877" s="35"/>
      <c r="H877" s="35"/>
      <c r="I877" s="31"/>
      <c r="J877" s="32"/>
      <c r="K877" s="31"/>
      <c r="L877" s="34"/>
      <c r="M877" s="34"/>
      <c r="N877" s="34"/>
      <c r="O877" s="34"/>
      <c r="P877" s="34"/>
      <c r="Q877" s="34"/>
    </row>
    <row r="878" spans="1:17" s="40" customFormat="1" x14ac:dyDescent="0.2">
      <c r="A878" s="31"/>
      <c r="B878" s="31"/>
      <c r="C878" s="31"/>
      <c r="D878" s="31"/>
      <c r="E878" s="33"/>
      <c r="F878" s="68"/>
      <c r="G878" s="35"/>
      <c r="H878" s="35"/>
      <c r="I878" s="31"/>
      <c r="J878" s="32"/>
      <c r="K878" s="31"/>
      <c r="L878" s="34"/>
      <c r="M878" s="34"/>
      <c r="N878" s="34"/>
      <c r="O878" s="34"/>
      <c r="P878" s="34"/>
      <c r="Q878" s="34"/>
    </row>
    <row r="879" spans="1:17" s="40" customFormat="1" x14ac:dyDescent="0.2">
      <c r="A879" s="31"/>
      <c r="B879" s="31"/>
      <c r="C879" s="31"/>
      <c r="D879" s="31"/>
      <c r="E879" s="33"/>
      <c r="F879" s="68"/>
      <c r="G879" s="35"/>
      <c r="H879" s="35"/>
      <c r="I879" s="31"/>
      <c r="J879" s="32"/>
      <c r="K879" s="31"/>
      <c r="L879" s="34"/>
      <c r="M879" s="34"/>
      <c r="N879" s="34"/>
      <c r="O879" s="34"/>
      <c r="P879" s="34"/>
      <c r="Q879" s="34"/>
    </row>
    <row r="880" spans="1:17" s="40" customFormat="1" x14ac:dyDescent="0.2">
      <c r="A880" s="31"/>
      <c r="B880" s="31"/>
      <c r="C880" s="31"/>
      <c r="D880" s="31"/>
      <c r="E880" s="33"/>
      <c r="F880" s="68"/>
      <c r="G880" s="35"/>
      <c r="H880" s="35"/>
      <c r="I880" s="31"/>
      <c r="J880" s="32"/>
      <c r="K880" s="31"/>
      <c r="L880" s="34"/>
      <c r="M880" s="34"/>
      <c r="N880" s="34"/>
      <c r="O880" s="34"/>
      <c r="P880" s="34"/>
      <c r="Q880" s="34"/>
    </row>
    <row r="881" spans="1:17" s="40" customFormat="1" x14ac:dyDescent="0.2">
      <c r="A881" s="31"/>
      <c r="B881" s="31"/>
      <c r="C881" s="31"/>
      <c r="D881" s="31"/>
      <c r="E881" s="33"/>
      <c r="F881" s="68"/>
      <c r="G881" s="35"/>
      <c r="H881" s="35"/>
      <c r="I881" s="31"/>
      <c r="J881" s="32"/>
      <c r="K881" s="31"/>
      <c r="L881" s="34"/>
      <c r="M881" s="34"/>
      <c r="N881" s="34"/>
      <c r="O881" s="34"/>
      <c r="P881" s="34"/>
      <c r="Q881" s="34"/>
    </row>
    <row r="882" spans="1:17" s="40" customFormat="1" x14ac:dyDescent="0.2">
      <c r="A882" s="31"/>
      <c r="B882" s="31"/>
      <c r="C882" s="31"/>
      <c r="D882" s="31"/>
      <c r="E882" s="33"/>
      <c r="F882" s="68"/>
      <c r="G882" s="35"/>
      <c r="H882" s="35"/>
      <c r="I882" s="31"/>
      <c r="J882" s="32"/>
      <c r="K882" s="31"/>
      <c r="L882" s="34"/>
      <c r="M882" s="34"/>
      <c r="N882" s="34"/>
      <c r="O882" s="34"/>
      <c r="P882" s="34"/>
      <c r="Q882" s="34"/>
    </row>
    <row r="883" spans="1:17" s="40" customFormat="1" x14ac:dyDescent="0.2">
      <c r="A883" s="31"/>
      <c r="B883" s="31"/>
      <c r="C883" s="31"/>
      <c r="D883" s="31"/>
      <c r="E883" s="33"/>
      <c r="F883" s="68"/>
      <c r="G883" s="35"/>
      <c r="H883" s="35"/>
      <c r="I883" s="31"/>
      <c r="J883" s="32"/>
      <c r="K883" s="31"/>
      <c r="L883" s="34"/>
      <c r="M883" s="34"/>
      <c r="N883" s="34"/>
      <c r="O883" s="34"/>
      <c r="P883" s="34"/>
      <c r="Q883" s="34"/>
    </row>
    <row r="884" spans="1:17" s="40" customFormat="1" x14ac:dyDescent="0.2">
      <c r="A884" s="31"/>
      <c r="B884" s="31"/>
      <c r="C884" s="31"/>
      <c r="D884" s="31"/>
      <c r="E884" s="33"/>
      <c r="F884" s="68"/>
      <c r="G884" s="35"/>
      <c r="H884" s="35"/>
      <c r="I884" s="31"/>
      <c r="J884" s="32"/>
      <c r="K884" s="31"/>
      <c r="L884" s="34"/>
      <c r="M884" s="34"/>
      <c r="N884" s="34"/>
      <c r="O884" s="34"/>
      <c r="P884" s="34"/>
      <c r="Q884" s="34"/>
    </row>
    <row r="885" spans="1:17" s="40" customFormat="1" x14ac:dyDescent="0.2">
      <c r="A885" s="31"/>
      <c r="B885" s="31"/>
      <c r="C885" s="31"/>
      <c r="D885" s="31"/>
      <c r="E885" s="33"/>
      <c r="F885" s="68"/>
      <c r="G885" s="35"/>
      <c r="H885" s="35"/>
      <c r="I885" s="31"/>
      <c r="J885" s="32"/>
      <c r="K885" s="31"/>
      <c r="L885" s="34"/>
      <c r="M885" s="34"/>
      <c r="N885" s="34"/>
      <c r="O885" s="34"/>
      <c r="P885" s="34"/>
      <c r="Q885" s="34"/>
    </row>
    <row r="886" spans="1:17" s="40" customFormat="1" x14ac:dyDescent="0.2">
      <c r="A886" s="31"/>
      <c r="B886" s="31"/>
      <c r="C886" s="31"/>
      <c r="D886" s="31"/>
      <c r="E886" s="33"/>
      <c r="F886" s="68"/>
      <c r="G886" s="35"/>
      <c r="H886" s="35"/>
      <c r="I886" s="31"/>
      <c r="J886" s="32"/>
      <c r="K886" s="31"/>
      <c r="L886" s="34"/>
      <c r="M886" s="34"/>
      <c r="N886" s="34"/>
      <c r="O886" s="34"/>
      <c r="P886" s="34"/>
      <c r="Q886" s="34"/>
    </row>
    <row r="887" spans="1:17" s="40" customFormat="1" x14ac:dyDescent="0.2">
      <c r="A887" s="31"/>
      <c r="B887" s="31"/>
      <c r="C887" s="31"/>
      <c r="D887" s="31"/>
      <c r="E887" s="33"/>
      <c r="F887" s="68"/>
      <c r="G887" s="35"/>
      <c r="H887" s="35"/>
      <c r="I887" s="31"/>
      <c r="J887" s="32"/>
      <c r="K887" s="31"/>
      <c r="L887" s="34"/>
      <c r="M887" s="34"/>
      <c r="N887" s="34"/>
      <c r="O887" s="34"/>
      <c r="P887" s="34"/>
      <c r="Q887" s="34"/>
    </row>
    <row r="888" spans="1:17" s="40" customFormat="1" x14ac:dyDescent="0.2">
      <c r="A888" s="31"/>
      <c r="B888" s="31"/>
      <c r="C888" s="31"/>
      <c r="D888" s="31"/>
      <c r="E888" s="33"/>
      <c r="F888" s="68"/>
      <c r="G888" s="35"/>
      <c r="H888" s="35"/>
      <c r="I888" s="31"/>
      <c r="J888" s="32"/>
      <c r="K888" s="31"/>
      <c r="L888" s="34"/>
      <c r="M888" s="34"/>
      <c r="N888" s="34"/>
      <c r="O888" s="34"/>
      <c r="P888" s="34"/>
      <c r="Q888" s="34"/>
    </row>
    <row r="889" spans="1:17" s="40" customFormat="1" x14ac:dyDescent="0.2">
      <c r="A889" s="31"/>
      <c r="B889" s="31"/>
      <c r="C889" s="31"/>
      <c r="D889" s="31"/>
      <c r="E889" s="33"/>
      <c r="F889" s="68"/>
      <c r="G889" s="35"/>
      <c r="H889" s="35"/>
      <c r="I889" s="31"/>
      <c r="J889" s="32"/>
      <c r="K889" s="31"/>
      <c r="L889" s="34"/>
      <c r="M889" s="34"/>
      <c r="N889" s="34"/>
      <c r="O889" s="34"/>
      <c r="P889" s="34"/>
      <c r="Q889" s="34"/>
    </row>
    <row r="890" spans="1:17" s="40" customFormat="1" x14ac:dyDescent="0.2">
      <c r="A890" s="31"/>
      <c r="B890" s="31"/>
      <c r="C890" s="31"/>
      <c r="D890" s="31"/>
      <c r="E890" s="33"/>
      <c r="F890" s="68"/>
      <c r="G890" s="35"/>
      <c r="H890" s="35"/>
      <c r="I890" s="31"/>
      <c r="J890" s="32"/>
      <c r="K890" s="31"/>
      <c r="L890" s="34"/>
      <c r="M890" s="34"/>
      <c r="N890" s="34"/>
      <c r="O890" s="34"/>
      <c r="P890" s="34"/>
      <c r="Q890" s="34"/>
    </row>
    <row r="891" spans="1:17" s="40" customFormat="1" x14ac:dyDescent="0.2">
      <c r="A891" s="31"/>
      <c r="B891" s="31"/>
      <c r="C891" s="31"/>
      <c r="D891" s="31"/>
      <c r="E891" s="33"/>
      <c r="F891" s="68"/>
      <c r="G891" s="35"/>
      <c r="H891" s="35"/>
      <c r="I891" s="31"/>
      <c r="J891" s="32"/>
      <c r="K891" s="31"/>
      <c r="L891" s="34"/>
      <c r="M891" s="34"/>
      <c r="N891" s="34"/>
      <c r="O891" s="34"/>
      <c r="P891" s="34"/>
      <c r="Q891" s="34"/>
    </row>
    <row r="892" spans="1:17" s="40" customFormat="1" x14ac:dyDescent="0.2">
      <c r="A892" s="31"/>
      <c r="B892" s="31"/>
      <c r="C892" s="31"/>
      <c r="D892" s="31"/>
      <c r="E892" s="33"/>
      <c r="F892" s="68"/>
      <c r="G892" s="35"/>
      <c r="H892" s="35"/>
      <c r="I892" s="31"/>
      <c r="J892" s="32"/>
      <c r="K892" s="31"/>
      <c r="L892" s="34"/>
      <c r="M892" s="34"/>
      <c r="N892" s="34"/>
      <c r="O892" s="34"/>
      <c r="P892" s="34"/>
      <c r="Q892" s="34"/>
    </row>
    <row r="893" spans="1:17" s="40" customFormat="1" x14ac:dyDescent="0.2">
      <c r="A893" s="31"/>
      <c r="B893" s="31"/>
      <c r="C893" s="31"/>
      <c r="D893" s="31"/>
      <c r="E893" s="33"/>
      <c r="F893" s="68"/>
      <c r="G893" s="35"/>
      <c r="H893" s="35"/>
      <c r="I893" s="31"/>
      <c r="J893" s="32"/>
      <c r="K893" s="31"/>
      <c r="L893" s="34"/>
      <c r="M893" s="34"/>
      <c r="N893" s="34"/>
      <c r="O893" s="34"/>
      <c r="P893" s="34"/>
      <c r="Q893" s="34"/>
    </row>
    <row r="894" spans="1:17" s="40" customFormat="1" x14ac:dyDescent="0.2">
      <c r="A894" s="31"/>
      <c r="B894" s="31"/>
      <c r="C894" s="31"/>
      <c r="D894" s="31"/>
      <c r="E894" s="33"/>
      <c r="F894" s="68"/>
      <c r="G894" s="35"/>
      <c r="H894" s="35"/>
      <c r="I894" s="31"/>
      <c r="J894" s="32"/>
      <c r="K894" s="31"/>
      <c r="L894" s="34"/>
      <c r="M894" s="34"/>
      <c r="N894" s="34"/>
      <c r="O894" s="34"/>
      <c r="P894" s="34"/>
      <c r="Q894" s="34"/>
    </row>
    <row r="895" spans="1:17" s="40" customFormat="1" x14ac:dyDescent="0.2">
      <c r="A895" s="31"/>
      <c r="B895" s="31"/>
      <c r="C895" s="31"/>
      <c r="D895" s="31"/>
      <c r="E895" s="33"/>
      <c r="F895" s="68"/>
      <c r="G895" s="35"/>
      <c r="H895" s="35"/>
      <c r="I895" s="31"/>
      <c r="J895" s="32"/>
      <c r="K895" s="31"/>
      <c r="L895" s="34"/>
      <c r="M895" s="34"/>
      <c r="N895" s="34"/>
      <c r="O895" s="34"/>
      <c r="P895" s="34"/>
      <c r="Q895" s="34"/>
    </row>
    <row r="896" spans="1:17" s="40" customFormat="1" x14ac:dyDescent="0.2">
      <c r="A896" s="31"/>
      <c r="B896" s="31"/>
      <c r="C896" s="31"/>
      <c r="D896" s="31"/>
      <c r="E896" s="33"/>
      <c r="F896" s="68"/>
      <c r="G896" s="35"/>
      <c r="H896" s="35"/>
      <c r="I896" s="31"/>
      <c r="J896" s="32"/>
      <c r="K896" s="31"/>
      <c r="L896" s="34"/>
      <c r="M896" s="34"/>
      <c r="N896" s="34"/>
      <c r="O896" s="34"/>
      <c r="P896" s="34"/>
      <c r="Q896" s="34"/>
    </row>
    <row r="897" spans="1:17" s="40" customFormat="1" x14ac:dyDescent="0.2">
      <c r="A897" s="31"/>
      <c r="B897" s="31"/>
      <c r="C897" s="31"/>
      <c r="D897" s="31"/>
      <c r="E897" s="33"/>
      <c r="F897" s="68"/>
      <c r="G897" s="35"/>
      <c r="H897" s="35"/>
      <c r="I897" s="31"/>
      <c r="J897" s="32"/>
      <c r="K897" s="31"/>
      <c r="L897" s="34"/>
      <c r="M897" s="34"/>
      <c r="N897" s="34"/>
      <c r="O897" s="34"/>
      <c r="P897" s="34"/>
      <c r="Q897" s="34"/>
    </row>
    <row r="898" spans="1:17" s="40" customFormat="1" x14ac:dyDescent="0.2">
      <c r="A898" s="31"/>
      <c r="B898" s="31"/>
      <c r="C898" s="31"/>
      <c r="D898" s="31"/>
      <c r="E898" s="33"/>
      <c r="F898" s="68"/>
      <c r="G898" s="35"/>
      <c r="H898" s="35"/>
      <c r="I898" s="31"/>
      <c r="J898" s="32"/>
      <c r="K898" s="31"/>
      <c r="L898" s="34"/>
      <c r="M898" s="34"/>
      <c r="N898" s="34"/>
      <c r="O898" s="34"/>
      <c r="P898" s="34"/>
      <c r="Q898" s="34"/>
    </row>
    <row r="899" spans="1:17" s="40" customFormat="1" x14ac:dyDescent="0.2">
      <c r="A899" s="31"/>
      <c r="B899" s="31"/>
      <c r="C899" s="31"/>
      <c r="D899" s="31"/>
      <c r="E899" s="33"/>
      <c r="F899" s="68"/>
      <c r="G899" s="35"/>
      <c r="H899" s="35"/>
      <c r="I899" s="31"/>
      <c r="J899" s="32"/>
      <c r="K899" s="31"/>
      <c r="L899" s="34"/>
      <c r="M899" s="34"/>
      <c r="N899" s="34"/>
      <c r="O899" s="34"/>
      <c r="P899" s="34"/>
      <c r="Q899" s="34"/>
    </row>
    <row r="900" spans="1:17" s="40" customFormat="1" x14ac:dyDescent="0.2">
      <c r="A900" s="31"/>
      <c r="B900" s="31"/>
      <c r="C900" s="31"/>
      <c r="D900" s="31"/>
      <c r="E900" s="33"/>
      <c r="F900" s="68"/>
      <c r="G900" s="35"/>
      <c r="H900" s="35"/>
      <c r="I900" s="31"/>
      <c r="J900" s="32"/>
      <c r="K900" s="31"/>
      <c r="L900" s="34"/>
      <c r="M900" s="34"/>
      <c r="N900" s="34"/>
      <c r="O900" s="34"/>
      <c r="P900" s="34"/>
      <c r="Q900" s="34"/>
    </row>
    <row r="901" spans="1:17" s="40" customFormat="1" x14ac:dyDescent="0.2">
      <c r="A901" s="31"/>
      <c r="B901" s="31"/>
      <c r="C901" s="31"/>
      <c r="D901" s="31"/>
      <c r="E901" s="33"/>
      <c r="F901" s="68"/>
      <c r="G901" s="35"/>
      <c r="H901" s="35"/>
      <c r="I901" s="31"/>
      <c r="J901" s="32"/>
      <c r="K901" s="31"/>
      <c r="L901" s="34"/>
      <c r="M901" s="34"/>
      <c r="N901" s="34"/>
      <c r="O901" s="34"/>
      <c r="P901" s="34"/>
      <c r="Q901" s="34"/>
    </row>
    <row r="902" spans="1:17" s="40" customFormat="1" x14ac:dyDescent="0.2">
      <c r="A902" s="31"/>
      <c r="B902" s="31"/>
      <c r="C902" s="31"/>
      <c r="D902" s="31"/>
      <c r="E902" s="33"/>
      <c r="F902" s="68"/>
      <c r="G902" s="35"/>
      <c r="H902" s="35"/>
      <c r="I902" s="31"/>
      <c r="J902" s="32"/>
      <c r="K902" s="31"/>
      <c r="L902" s="34"/>
      <c r="M902" s="34"/>
      <c r="N902" s="34"/>
      <c r="O902" s="34"/>
      <c r="P902" s="34"/>
      <c r="Q902" s="34"/>
    </row>
    <row r="903" spans="1:17" s="40" customFormat="1" x14ac:dyDescent="0.2">
      <c r="A903" s="31"/>
      <c r="B903" s="31"/>
      <c r="C903" s="31"/>
      <c r="D903" s="31"/>
      <c r="E903" s="33"/>
      <c r="F903" s="68"/>
      <c r="G903" s="35"/>
      <c r="H903" s="35"/>
      <c r="I903" s="31"/>
      <c r="J903" s="32"/>
      <c r="K903" s="31"/>
      <c r="L903" s="34"/>
      <c r="M903" s="34"/>
      <c r="N903" s="34"/>
      <c r="O903" s="34"/>
      <c r="P903" s="34"/>
      <c r="Q903" s="34"/>
    </row>
    <row r="904" spans="1:17" s="40" customFormat="1" x14ac:dyDescent="0.2">
      <c r="A904" s="31"/>
      <c r="B904" s="31"/>
      <c r="C904" s="31"/>
      <c r="D904" s="31"/>
      <c r="E904" s="33"/>
      <c r="F904" s="68"/>
      <c r="G904" s="35"/>
      <c r="H904" s="35"/>
      <c r="I904" s="31"/>
      <c r="J904" s="32"/>
      <c r="K904" s="31"/>
      <c r="L904" s="34"/>
      <c r="M904" s="34"/>
      <c r="N904" s="34"/>
      <c r="O904" s="34"/>
      <c r="P904" s="34"/>
      <c r="Q904" s="34"/>
    </row>
    <row r="905" spans="1:17" s="40" customFormat="1" x14ac:dyDescent="0.2">
      <c r="A905" s="31"/>
      <c r="B905" s="31"/>
      <c r="C905" s="31"/>
      <c r="D905" s="31"/>
      <c r="E905" s="33"/>
      <c r="F905" s="68"/>
      <c r="G905" s="35"/>
      <c r="H905" s="35"/>
      <c r="I905" s="31"/>
      <c r="J905" s="32"/>
      <c r="K905" s="31"/>
      <c r="L905" s="34"/>
      <c r="M905" s="34"/>
      <c r="N905" s="34"/>
      <c r="O905" s="34"/>
      <c r="P905" s="34"/>
      <c r="Q905" s="34"/>
    </row>
    <row r="906" spans="1:17" s="40" customFormat="1" x14ac:dyDescent="0.2">
      <c r="A906" s="31"/>
      <c r="B906" s="31"/>
      <c r="C906" s="31"/>
      <c r="D906" s="31"/>
      <c r="E906" s="33"/>
      <c r="F906" s="68"/>
      <c r="G906" s="35"/>
      <c r="H906" s="35"/>
      <c r="I906" s="31"/>
      <c r="J906" s="32"/>
      <c r="K906" s="31"/>
      <c r="L906" s="34"/>
      <c r="M906" s="34"/>
      <c r="N906" s="34"/>
      <c r="O906" s="34"/>
      <c r="P906" s="34"/>
      <c r="Q906" s="34"/>
    </row>
    <row r="907" spans="1:17" s="40" customFormat="1" x14ac:dyDescent="0.2">
      <c r="A907" s="31"/>
      <c r="B907" s="31"/>
      <c r="C907" s="31"/>
      <c r="D907" s="31"/>
      <c r="E907" s="33"/>
      <c r="F907" s="68"/>
      <c r="G907" s="35"/>
      <c r="H907" s="35"/>
      <c r="I907" s="31"/>
      <c r="J907" s="32"/>
      <c r="K907" s="31"/>
      <c r="L907" s="34"/>
      <c r="M907" s="34"/>
      <c r="N907" s="34"/>
      <c r="O907" s="34"/>
      <c r="P907" s="34"/>
      <c r="Q907" s="34"/>
    </row>
    <row r="908" spans="1:17" s="40" customFormat="1" x14ac:dyDescent="0.2">
      <c r="A908" s="31"/>
      <c r="B908" s="31"/>
      <c r="C908" s="31"/>
      <c r="D908" s="31"/>
      <c r="E908" s="33"/>
      <c r="F908" s="68"/>
      <c r="G908" s="35"/>
      <c r="H908" s="35"/>
      <c r="I908" s="31"/>
      <c r="J908" s="32"/>
      <c r="K908" s="31"/>
      <c r="L908" s="34"/>
      <c r="M908" s="34"/>
      <c r="N908" s="34"/>
      <c r="O908" s="34"/>
      <c r="P908" s="34"/>
      <c r="Q908" s="34"/>
    </row>
    <row r="909" spans="1:17" s="40" customFormat="1" x14ac:dyDescent="0.2">
      <c r="A909" s="31"/>
      <c r="B909" s="31"/>
      <c r="C909" s="31"/>
      <c r="D909" s="31"/>
      <c r="E909" s="33"/>
      <c r="F909" s="68"/>
      <c r="G909" s="35"/>
      <c r="H909" s="35"/>
      <c r="I909" s="31"/>
      <c r="J909" s="32"/>
      <c r="K909" s="31"/>
      <c r="L909" s="34"/>
      <c r="M909" s="34"/>
      <c r="N909" s="34"/>
      <c r="O909" s="34"/>
      <c r="P909" s="34"/>
      <c r="Q909" s="34"/>
    </row>
    <row r="910" spans="1:17" s="40" customFormat="1" x14ac:dyDescent="0.2">
      <c r="A910" s="31"/>
      <c r="B910" s="31"/>
      <c r="C910" s="31"/>
      <c r="D910" s="31"/>
      <c r="E910" s="33"/>
      <c r="F910" s="68"/>
      <c r="G910" s="35"/>
      <c r="H910" s="35"/>
      <c r="I910" s="31"/>
      <c r="J910" s="32"/>
      <c r="K910" s="31"/>
      <c r="L910" s="34"/>
      <c r="M910" s="34"/>
      <c r="N910" s="34"/>
      <c r="O910" s="34"/>
      <c r="P910" s="34"/>
      <c r="Q910" s="34"/>
    </row>
    <row r="911" spans="1:17" s="40" customFormat="1" x14ac:dyDescent="0.2">
      <c r="A911" s="31"/>
      <c r="B911" s="31"/>
      <c r="C911" s="31"/>
      <c r="D911" s="31"/>
      <c r="E911" s="33"/>
      <c r="F911" s="68"/>
      <c r="G911" s="35"/>
      <c r="H911" s="35"/>
      <c r="I911" s="31"/>
      <c r="J911" s="32"/>
      <c r="K911" s="31"/>
      <c r="L911" s="34"/>
      <c r="M911" s="34"/>
      <c r="N911" s="34"/>
      <c r="O911" s="34"/>
      <c r="P911" s="34"/>
      <c r="Q911" s="34"/>
    </row>
    <row r="912" spans="1:17" s="40" customFormat="1" x14ac:dyDescent="0.2">
      <c r="A912" s="31"/>
      <c r="B912" s="31"/>
      <c r="C912" s="31"/>
      <c r="D912" s="31"/>
      <c r="E912" s="33"/>
      <c r="F912" s="68"/>
      <c r="G912" s="35"/>
      <c r="H912" s="35"/>
      <c r="I912" s="31"/>
      <c r="J912" s="32"/>
      <c r="K912" s="31"/>
      <c r="L912" s="34"/>
      <c r="M912" s="34"/>
      <c r="N912" s="34"/>
      <c r="O912" s="34"/>
      <c r="P912" s="34"/>
      <c r="Q912" s="34"/>
    </row>
    <row r="913" spans="1:17" s="40" customFormat="1" x14ac:dyDescent="0.2">
      <c r="A913" s="31"/>
      <c r="B913" s="31"/>
      <c r="C913" s="31"/>
      <c r="D913" s="31"/>
      <c r="E913" s="33"/>
      <c r="F913" s="68"/>
      <c r="G913" s="35"/>
      <c r="H913" s="35"/>
      <c r="I913" s="31"/>
      <c r="J913" s="32"/>
      <c r="K913" s="31"/>
      <c r="L913" s="34"/>
      <c r="M913" s="34"/>
      <c r="N913" s="34"/>
      <c r="O913" s="34"/>
      <c r="P913" s="34"/>
      <c r="Q913" s="34"/>
    </row>
    <row r="914" spans="1:17" s="40" customFormat="1" x14ac:dyDescent="0.2">
      <c r="A914" s="31"/>
      <c r="B914" s="31"/>
      <c r="C914" s="31"/>
      <c r="D914" s="31"/>
      <c r="E914" s="33"/>
      <c r="F914" s="68"/>
      <c r="G914" s="35"/>
      <c r="H914" s="35"/>
      <c r="I914" s="31"/>
      <c r="J914" s="32"/>
      <c r="K914" s="31"/>
      <c r="L914" s="34"/>
      <c r="M914" s="34"/>
      <c r="N914" s="34"/>
      <c r="O914" s="34"/>
      <c r="P914" s="34"/>
      <c r="Q914" s="34"/>
    </row>
    <row r="915" spans="1:17" s="40" customFormat="1" x14ac:dyDescent="0.2">
      <c r="A915" s="31"/>
      <c r="B915" s="31"/>
      <c r="C915" s="31"/>
      <c r="D915" s="31"/>
      <c r="E915" s="33"/>
      <c r="F915" s="68"/>
      <c r="G915" s="35"/>
      <c r="H915" s="35"/>
      <c r="I915" s="31"/>
      <c r="J915" s="32"/>
      <c r="K915" s="31"/>
      <c r="L915" s="34"/>
      <c r="M915" s="34"/>
      <c r="N915" s="34"/>
      <c r="O915" s="34"/>
      <c r="P915" s="34"/>
      <c r="Q915" s="34"/>
    </row>
    <row r="916" spans="1:17" s="40" customFormat="1" x14ac:dyDescent="0.2">
      <c r="A916" s="31"/>
      <c r="B916" s="31"/>
      <c r="C916" s="31"/>
      <c r="D916" s="31"/>
      <c r="E916" s="33"/>
      <c r="F916" s="68"/>
      <c r="G916" s="35"/>
      <c r="H916" s="35"/>
      <c r="I916" s="31"/>
      <c r="J916" s="32"/>
      <c r="K916" s="31"/>
      <c r="L916" s="34"/>
      <c r="M916" s="34"/>
      <c r="N916" s="34"/>
      <c r="O916" s="34"/>
      <c r="P916" s="34"/>
      <c r="Q916" s="34"/>
    </row>
    <row r="917" spans="1:17" s="40" customFormat="1" x14ac:dyDescent="0.2">
      <c r="A917" s="31"/>
      <c r="B917" s="31"/>
      <c r="C917" s="31"/>
      <c r="D917" s="31"/>
      <c r="E917" s="33"/>
      <c r="F917" s="68"/>
      <c r="G917" s="35"/>
      <c r="H917" s="35"/>
      <c r="I917" s="31"/>
      <c r="J917" s="32"/>
      <c r="K917" s="31"/>
      <c r="L917" s="34"/>
      <c r="M917" s="34"/>
      <c r="N917" s="34"/>
      <c r="O917" s="34"/>
      <c r="P917" s="34"/>
      <c r="Q917" s="34"/>
    </row>
    <row r="918" spans="1:17" s="40" customFormat="1" x14ac:dyDescent="0.2">
      <c r="A918" s="31"/>
      <c r="B918" s="31"/>
      <c r="C918" s="31"/>
      <c r="D918" s="31"/>
      <c r="E918" s="33"/>
      <c r="F918" s="68"/>
      <c r="G918" s="35"/>
      <c r="H918" s="35"/>
      <c r="I918" s="31"/>
      <c r="J918" s="32"/>
      <c r="K918" s="31"/>
      <c r="L918" s="34"/>
      <c r="M918" s="34"/>
      <c r="N918" s="34"/>
      <c r="O918" s="34"/>
      <c r="P918" s="34"/>
      <c r="Q918" s="34"/>
    </row>
    <row r="919" spans="1:17" s="40" customFormat="1" x14ac:dyDescent="0.2">
      <c r="A919" s="31"/>
      <c r="B919" s="31"/>
      <c r="C919" s="31"/>
      <c r="D919" s="31"/>
      <c r="E919" s="33"/>
      <c r="F919" s="68"/>
      <c r="G919" s="35"/>
      <c r="H919" s="35"/>
      <c r="I919" s="31"/>
      <c r="J919" s="32"/>
      <c r="K919" s="31"/>
      <c r="L919" s="34"/>
      <c r="M919" s="34"/>
      <c r="N919" s="34"/>
      <c r="O919" s="34"/>
      <c r="P919" s="34"/>
      <c r="Q919" s="34"/>
    </row>
    <row r="920" spans="1:17" s="40" customFormat="1" x14ac:dyDescent="0.2">
      <c r="A920" s="31"/>
      <c r="B920" s="31"/>
      <c r="C920" s="31"/>
      <c r="D920" s="31"/>
      <c r="E920" s="33"/>
      <c r="F920" s="68"/>
      <c r="G920" s="35"/>
      <c r="H920" s="35"/>
      <c r="I920" s="31"/>
      <c r="J920" s="32"/>
      <c r="K920" s="31"/>
      <c r="L920" s="34"/>
      <c r="M920" s="34"/>
      <c r="N920" s="34"/>
      <c r="O920" s="34"/>
      <c r="P920" s="34"/>
      <c r="Q920" s="34"/>
    </row>
    <row r="921" spans="1:17" s="40" customFormat="1" x14ac:dyDescent="0.2">
      <c r="A921" s="31"/>
      <c r="B921" s="31"/>
      <c r="C921" s="31"/>
      <c r="D921" s="31"/>
      <c r="E921" s="33"/>
      <c r="F921" s="68"/>
      <c r="G921" s="35"/>
      <c r="H921" s="35"/>
      <c r="I921" s="31"/>
      <c r="J921" s="32"/>
      <c r="K921" s="31"/>
      <c r="L921" s="34"/>
      <c r="M921" s="34"/>
      <c r="N921" s="34"/>
      <c r="O921" s="34"/>
      <c r="P921" s="34"/>
      <c r="Q921" s="34"/>
    </row>
    <row r="922" spans="1:17" s="40" customFormat="1" x14ac:dyDescent="0.2">
      <c r="A922" s="31"/>
      <c r="B922" s="31"/>
      <c r="C922" s="31"/>
      <c r="D922" s="31"/>
      <c r="E922" s="33"/>
      <c r="F922" s="68"/>
      <c r="G922" s="35"/>
      <c r="H922" s="35"/>
      <c r="I922" s="31"/>
      <c r="J922" s="32"/>
      <c r="K922" s="31"/>
      <c r="L922" s="34"/>
      <c r="M922" s="34"/>
      <c r="N922" s="34"/>
      <c r="O922" s="34"/>
      <c r="P922" s="34"/>
      <c r="Q922" s="34"/>
    </row>
    <row r="923" spans="1:17" s="40" customFormat="1" x14ac:dyDescent="0.2">
      <c r="A923" s="31"/>
      <c r="B923" s="31"/>
      <c r="C923" s="31"/>
      <c r="D923" s="31"/>
      <c r="E923" s="33"/>
      <c r="F923" s="68"/>
      <c r="G923" s="35"/>
      <c r="H923" s="35"/>
      <c r="I923" s="31"/>
      <c r="J923" s="32"/>
      <c r="K923" s="31"/>
      <c r="L923" s="34"/>
      <c r="M923" s="34"/>
      <c r="N923" s="34"/>
      <c r="O923" s="34"/>
      <c r="P923" s="34"/>
      <c r="Q923" s="34"/>
    </row>
    <row r="924" spans="1:17" s="40" customFormat="1" x14ac:dyDescent="0.2">
      <c r="A924" s="31"/>
      <c r="B924" s="31"/>
      <c r="C924" s="31"/>
      <c r="D924" s="31"/>
      <c r="E924" s="33"/>
      <c r="F924" s="68"/>
      <c r="G924" s="35"/>
      <c r="H924" s="35"/>
      <c r="I924" s="31"/>
      <c r="J924" s="32"/>
      <c r="K924" s="31"/>
      <c r="L924" s="34"/>
      <c r="M924" s="34"/>
      <c r="N924" s="34"/>
      <c r="O924" s="34"/>
      <c r="P924" s="34"/>
      <c r="Q924" s="34"/>
    </row>
    <row r="925" spans="1:17" s="40" customFormat="1" x14ac:dyDescent="0.2">
      <c r="A925" s="31"/>
      <c r="B925" s="31"/>
      <c r="C925" s="31"/>
      <c r="D925" s="31"/>
      <c r="E925" s="33"/>
      <c r="F925" s="68"/>
      <c r="G925" s="35"/>
      <c r="H925" s="35"/>
      <c r="I925" s="31"/>
      <c r="J925" s="32"/>
      <c r="K925" s="31"/>
      <c r="L925" s="34"/>
      <c r="M925" s="34"/>
      <c r="N925" s="34"/>
      <c r="O925" s="34"/>
      <c r="P925" s="34"/>
      <c r="Q925" s="34"/>
    </row>
    <row r="926" spans="1:17" s="40" customFormat="1" x14ac:dyDescent="0.2">
      <c r="A926" s="31"/>
      <c r="B926" s="31"/>
      <c r="C926" s="31"/>
      <c r="D926" s="31"/>
      <c r="E926" s="33"/>
      <c r="F926" s="68"/>
      <c r="G926" s="35"/>
      <c r="H926" s="35"/>
      <c r="I926" s="31"/>
      <c r="J926" s="32"/>
      <c r="K926" s="31"/>
      <c r="L926" s="34"/>
      <c r="M926" s="34"/>
      <c r="N926" s="34"/>
      <c r="O926" s="34"/>
      <c r="P926" s="34"/>
      <c r="Q926" s="34"/>
    </row>
    <row r="927" spans="1:17" s="40" customFormat="1" x14ac:dyDescent="0.2">
      <c r="A927" s="31"/>
      <c r="B927" s="31"/>
      <c r="C927" s="31"/>
      <c r="D927" s="31"/>
      <c r="E927" s="33"/>
      <c r="F927" s="68"/>
      <c r="G927" s="35"/>
      <c r="H927" s="35"/>
      <c r="I927" s="31"/>
      <c r="J927" s="32"/>
      <c r="K927" s="31"/>
      <c r="L927" s="34"/>
      <c r="M927" s="34"/>
      <c r="N927" s="34"/>
      <c r="O927" s="34"/>
      <c r="P927" s="34"/>
      <c r="Q927" s="34"/>
    </row>
    <row r="928" spans="1:17" s="40" customFormat="1" x14ac:dyDescent="0.2">
      <c r="A928" s="31"/>
      <c r="B928" s="31"/>
      <c r="C928" s="31"/>
      <c r="D928" s="31"/>
      <c r="E928" s="33"/>
      <c r="F928" s="68"/>
      <c r="G928" s="35"/>
      <c r="H928" s="35"/>
      <c r="I928" s="31"/>
      <c r="J928" s="32"/>
      <c r="K928" s="31"/>
      <c r="L928" s="34"/>
      <c r="M928" s="34"/>
      <c r="N928" s="34"/>
      <c r="O928" s="34"/>
      <c r="P928" s="34"/>
      <c r="Q928" s="34"/>
    </row>
    <row r="929" spans="1:17" s="40" customFormat="1" x14ac:dyDescent="0.2">
      <c r="A929" s="31"/>
      <c r="B929" s="31"/>
      <c r="C929" s="31"/>
      <c r="D929" s="31"/>
      <c r="E929" s="33"/>
      <c r="F929" s="68"/>
      <c r="G929" s="35"/>
      <c r="H929" s="35"/>
      <c r="I929" s="31"/>
      <c r="J929" s="32"/>
      <c r="K929" s="31"/>
      <c r="L929" s="34"/>
      <c r="M929" s="34"/>
      <c r="N929" s="34"/>
      <c r="O929" s="34"/>
      <c r="P929" s="34"/>
      <c r="Q929" s="34"/>
    </row>
    <row r="930" spans="1:17" s="40" customFormat="1" x14ac:dyDescent="0.2">
      <c r="A930" s="31"/>
      <c r="B930" s="31"/>
      <c r="C930" s="31"/>
      <c r="D930" s="31"/>
      <c r="E930" s="33"/>
      <c r="F930" s="68"/>
      <c r="G930" s="35"/>
      <c r="H930" s="35"/>
      <c r="I930" s="31"/>
      <c r="J930" s="32"/>
      <c r="K930" s="31"/>
      <c r="L930" s="34"/>
      <c r="M930" s="34"/>
      <c r="N930" s="34"/>
      <c r="O930" s="34"/>
      <c r="P930" s="34"/>
      <c r="Q930" s="34"/>
    </row>
    <row r="931" spans="1:17" s="40" customFormat="1" x14ac:dyDescent="0.2">
      <c r="A931" s="31"/>
      <c r="B931" s="31"/>
      <c r="C931" s="31"/>
      <c r="D931" s="31"/>
      <c r="E931" s="33"/>
      <c r="F931" s="68"/>
      <c r="G931" s="35"/>
      <c r="H931" s="35"/>
      <c r="I931" s="31"/>
      <c r="J931" s="32"/>
      <c r="K931" s="31"/>
      <c r="L931" s="34"/>
      <c r="M931" s="34"/>
      <c r="N931" s="34"/>
      <c r="O931" s="34"/>
      <c r="P931" s="34"/>
      <c r="Q931" s="34"/>
    </row>
    <row r="932" spans="1:17" s="40" customFormat="1" x14ac:dyDescent="0.2">
      <c r="A932" s="31"/>
      <c r="B932" s="31"/>
      <c r="C932" s="31"/>
      <c r="D932" s="31"/>
      <c r="E932" s="33"/>
      <c r="F932" s="68"/>
      <c r="G932" s="35"/>
      <c r="H932" s="35"/>
      <c r="I932" s="31"/>
      <c r="J932" s="32"/>
      <c r="K932" s="31"/>
      <c r="L932" s="34"/>
      <c r="M932" s="34"/>
      <c r="N932" s="34"/>
      <c r="O932" s="34"/>
      <c r="P932" s="34"/>
      <c r="Q932" s="34"/>
    </row>
    <row r="933" spans="1:17" s="40" customFormat="1" x14ac:dyDescent="0.2">
      <c r="A933" s="31"/>
      <c r="B933" s="31"/>
      <c r="C933" s="31"/>
      <c r="D933" s="31"/>
      <c r="E933" s="33"/>
      <c r="F933" s="68"/>
      <c r="G933" s="35"/>
      <c r="H933" s="35"/>
      <c r="I933" s="31"/>
      <c r="J933" s="32"/>
      <c r="K933" s="31"/>
      <c r="L933" s="34"/>
      <c r="M933" s="34"/>
      <c r="N933" s="34"/>
      <c r="O933" s="34"/>
      <c r="P933" s="34"/>
      <c r="Q933" s="34"/>
    </row>
    <row r="934" spans="1:17" s="40" customFormat="1" x14ac:dyDescent="0.2">
      <c r="A934" s="31"/>
      <c r="B934" s="31"/>
      <c r="C934" s="31"/>
      <c r="D934" s="31"/>
      <c r="E934" s="33"/>
      <c r="F934" s="68"/>
      <c r="G934" s="35"/>
      <c r="H934" s="35"/>
      <c r="I934" s="31"/>
      <c r="J934" s="32"/>
      <c r="K934" s="31"/>
      <c r="L934" s="34"/>
      <c r="M934" s="34"/>
      <c r="N934" s="34"/>
      <c r="O934" s="34"/>
      <c r="P934" s="34"/>
      <c r="Q934" s="34"/>
    </row>
    <row r="935" spans="1:17" s="40" customFormat="1" x14ac:dyDescent="0.2">
      <c r="A935" s="31"/>
      <c r="B935" s="31"/>
      <c r="C935" s="31"/>
      <c r="D935" s="31"/>
      <c r="E935" s="33"/>
      <c r="F935" s="68"/>
      <c r="G935" s="35"/>
      <c r="H935" s="35"/>
      <c r="I935" s="31"/>
      <c r="J935" s="32"/>
      <c r="K935" s="31"/>
      <c r="L935" s="34"/>
      <c r="M935" s="34"/>
      <c r="N935" s="34"/>
      <c r="O935" s="34"/>
      <c r="P935" s="34"/>
      <c r="Q935" s="34"/>
    </row>
    <row r="936" spans="1:17" s="40" customFormat="1" x14ac:dyDescent="0.2">
      <c r="A936" s="31"/>
      <c r="B936" s="31"/>
      <c r="C936" s="31"/>
      <c r="D936" s="31"/>
      <c r="E936" s="33"/>
      <c r="F936" s="68"/>
      <c r="G936" s="35"/>
      <c r="H936" s="35"/>
      <c r="I936" s="31"/>
      <c r="J936" s="32"/>
      <c r="K936" s="31"/>
      <c r="L936" s="34"/>
      <c r="M936" s="34"/>
      <c r="N936" s="34"/>
      <c r="O936" s="34"/>
      <c r="P936" s="34"/>
      <c r="Q936" s="34"/>
    </row>
    <row r="937" spans="1:17" s="40" customFormat="1" x14ac:dyDescent="0.2">
      <c r="A937" s="31"/>
      <c r="B937" s="31"/>
      <c r="C937" s="31"/>
      <c r="D937" s="31"/>
      <c r="E937" s="33"/>
      <c r="F937" s="68"/>
      <c r="G937" s="35"/>
      <c r="H937" s="35"/>
      <c r="I937" s="31"/>
      <c r="J937" s="32"/>
      <c r="K937" s="31"/>
      <c r="L937" s="34"/>
      <c r="M937" s="34"/>
      <c r="N937" s="34"/>
      <c r="O937" s="34"/>
      <c r="P937" s="34"/>
      <c r="Q937" s="34"/>
    </row>
    <row r="938" spans="1:17" s="40" customFormat="1" x14ac:dyDescent="0.2">
      <c r="A938" s="31"/>
      <c r="B938" s="31"/>
      <c r="C938" s="31"/>
      <c r="D938" s="31"/>
      <c r="E938" s="33"/>
      <c r="F938" s="68"/>
      <c r="G938" s="35"/>
      <c r="H938" s="35"/>
      <c r="I938" s="31"/>
      <c r="J938" s="32"/>
      <c r="K938" s="31"/>
      <c r="L938" s="34"/>
      <c r="M938" s="34"/>
      <c r="N938" s="34"/>
      <c r="O938" s="34"/>
      <c r="P938" s="34"/>
      <c r="Q938" s="34"/>
    </row>
    <row r="939" spans="1:17" s="40" customFormat="1" x14ac:dyDescent="0.2">
      <c r="A939" s="31"/>
      <c r="B939" s="31"/>
      <c r="C939" s="31"/>
      <c r="D939" s="31"/>
      <c r="E939" s="33"/>
      <c r="F939" s="68"/>
      <c r="G939" s="35"/>
      <c r="H939" s="35"/>
      <c r="I939" s="31"/>
      <c r="J939" s="32"/>
      <c r="K939" s="31"/>
      <c r="L939" s="34"/>
      <c r="M939" s="34"/>
      <c r="N939" s="34"/>
      <c r="O939" s="34"/>
      <c r="P939" s="34"/>
      <c r="Q939" s="34"/>
    </row>
    <row r="940" spans="1:17" s="40" customFormat="1" x14ac:dyDescent="0.2">
      <c r="A940" s="31"/>
      <c r="B940" s="31"/>
      <c r="C940" s="31"/>
      <c r="D940" s="31"/>
      <c r="E940" s="33"/>
      <c r="F940" s="68"/>
      <c r="G940" s="35"/>
      <c r="H940" s="35"/>
      <c r="I940" s="31"/>
      <c r="J940" s="32"/>
      <c r="K940" s="31"/>
      <c r="L940" s="34"/>
      <c r="M940" s="34"/>
      <c r="N940" s="34"/>
      <c r="O940" s="34"/>
      <c r="P940" s="34"/>
      <c r="Q940" s="34"/>
    </row>
    <row r="941" spans="1:17" s="40" customFormat="1" x14ac:dyDescent="0.2">
      <c r="A941" s="31"/>
      <c r="B941" s="31"/>
      <c r="C941" s="31"/>
      <c r="D941" s="31"/>
      <c r="E941" s="33"/>
      <c r="F941" s="68"/>
      <c r="G941" s="35"/>
      <c r="H941" s="35"/>
      <c r="I941" s="31"/>
      <c r="J941" s="32"/>
      <c r="K941" s="31"/>
      <c r="L941" s="34"/>
      <c r="M941" s="34"/>
      <c r="N941" s="34"/>
      <c r="O941" s="34"/>
      <c r="P941" s="34"/>
      <c r="Q941" s="34"/>
    </row>
    <row r="942" spans="1:17" s="40" customFormat="1" x14ac:dyDescent="0.2">
      <c r="A942" s="31"/>
      <c r="B942" s="31"/>
      <c r="C942" s="31"/>
      <c r="D942" s="31"/>
      <c r="E942" s="33"/>
      <c r="F942" s="68"/>
      <c r="G942" s="35"/>
      <c r="H942" s="35"/>
      <c r="I942" s="31"/>
      <c r="J942" s="32"/>
      <c r="K942" s="31"/>
      <c r="L942" s="34"/>
      <c r="M942" s="34"/>
      <c r="N942" s="34"/>
      <c r="O942" s="34"/>
      <c r="P942" s="34"/>
      <c r="Q942" s="34"/>
    </row>
    <row r="943" spans="1:17" s="40" customFormat="1" x14ac:dyDescent="0.2">
      <c r="A943" s="31"/>
      <c r="B943" s="31"/>
      <c r="C943" s="31"/>
      <c r="D943" s="31"/>
      <c r="E943" s="33"/>
      <c r="F943" s="68"/>
      <c r="G943" s="35"/>
      <c r="H943" s="35"/>
      <c r="I943" s="31"/>
      <c r="J943" s="32"/>
      <c r="K943" s="31"/>
      <c r="L943" s="34"/>
      <c r="M943" s="34"/>
      <c r="N943" s="34"/>
      <c r="O943" s="34"/>
      <c r="P943" s="34"/>
      <c r="Q943" s="34"/>
    </row>
    <row r="944" spans="1:17" s="40" customFormat="1" x14ac:dyDescent="0.2">
      <c r="A944" s="31"/>
      <c r="B944" s="31"/>
      <c r="C944" s="31"/>
      <c r="D944" s="31"/>
      <c r="E944" s="33"/>
      <c r="F944" s="68"/>
      <c r="G944" s="35"/>
      <c r="H944" s="35"/>
      <c r="I944" s="31"/>
      <c r="J944" s="32"/>
      <c r="K944" s="31"/>
      <c r="L944" s="34"/>
      <c r="M944" s="34"/>
      <c r="N944" s="34"/>
      <c r="O944" s="34"/>
      <c r="P944" s="34"/>
      <c r="Q944" s="34"/>
    </row>
    <row r="945" spans="1:17" s="40" customFormat="1" x14ac:dyDescent="0.2">
      <c r="A945" s="31"/>
      <c r="B945" s="31"/>
      <c r="C945" s="31"/>
      <c r="D945" s="31"/>
      <c r="E945" s="33"/>
      <c r="F945" s="68"/>
      <c r="G945" s="35"/>
      <c r="H945" s="35"/>
      <c r="I945" s="31"/>
      <c r="J945" s="32"/>
      <c r="K945" s="31"/>
      <c r="L945" s="34"/>
      <c r="M945" s="34"/>
      <c r="N945" s="34"/>
      <c r="O945" s="34"/>
      <c r="P945" s="34"/>
      <c r="Q945" s="34"/>
    </row>
    <row r="946" spans="1:17" s="40" customFormat="1" x14ac:dyDescent="0.2">
      <c r="A946" s="31"/>
      <c r="B946" s="31"/>
      <c r="C946" s="31"/>
      <c r="D946" s="31"/>
      <c r="E946" s="33"/>
      <c r="F946" s="68"/>
      <c r="G946" s="35"/>
      <c r="H946" s="35"/>
      <c r="I946" s="31"/>
      <c r="J946" s="32"/>
      <c r="K946" s="31"/>
      <c r="L946" s="34"/>
      <c r="M946" s="34"/>
      <c r="N946" s="34"/>
      <c r="O946" s="34"/>
      <c r="P946" s="34"/>
      <c r="Q946" s="34"/>
    </row>
    <row r="947" spans="1:17" s="40" customFormat="1" x14ac:dyDescent="0.2">
      <c r="A947" s="31"/>
      <c r="B947" s="31"/>
      <c r="C947" s="31"/>
      <c r="D947" s="31"/>
      <c r="E947" s="33"/>
      <c r="F947" s="68"/>
      <c r="G947" s="35"/>
      <c r="H947" s="35"/>
      <c r="I947" s="31"/>
      <c r="J947" s="32"/>
      <c r="K947" s="31"/>
      <c r="L947" s="34"/>
      <c r="M947" s="34"/>
      <c r="N947" s="34"/>
      <c r="O947" s="34"/>
      <c r="P947" s="34"/>
      <c r="Q947" s="34"/>
    </row>
    <row r="948" spans="1:17" s="40" customFormat="1" x14ac:dyDescent="0.2">
      <c r="A948" s="31"/>
      <c r="B948" s="31"/>
      <c r="C948" s="31"/>
      <c r="D948" s="31"/>
      <c r="E948" s="33"/>
      <c r="F948" s="68"/>
      <c r="G948" s="35"/>
      <c r="H948" s="35"/>
      <c r="I948" s="31"/>
      <c r="J948" s="32"/>
      <c r="K948" s="31"/>
      <c r="L948" s="34"/>
      <c r="M948" s="34"/>
      <c r="N948" s="34"/>
      <c r="O948" s="34"/>
      <c r="P948" s="34"/>
      <c r="Q948" s="34"/>
    </row>
    <row r="949" spans="1:17" s="40" customFormat="1" x14ac:dyDescent="0.2">
      <c r="A949" s="31"/>
      <c r="B949" s="31"/>
      <c r="C949" s="31"/>
      <c r="D949" s="31"/>
      <c r="E949" s="33"/>
      <c r="F949" s="68"/>
      <c r="G949" s="35"/>
      <c r="H949" s="35"/>
      <c r="I949" s="31"/>
      <c r="J949" s="32"/>
      <c r="K949" s="31"/>
      <c r="L949" s="34"/>
      <c r="M949" s="34"/>
      <c r="N949" s="34"/>
      <c r="O949" s="34"/>
      <c r="P949" s="34"/>
      <c r="Q949" s="34"/>
    </row>
    <row r="950" spans="1:17" s="40" customFormat="1" x14ac:dyDescent="0.2">
      <c r="A950" s="31"/>
      <c r="B950" s="31"/>
      <c r="C950" s="31"/>
      <c r="D950" s="31"/>
      <c r="E950" s="33"/>
      <c r="F950" s="68"/>
      <c r="G950" s="35"/>
      <c r="H950" s="35"/>
      <c r="I950" s="31"/>
      <c r="J950" s="32"/>
      <c r="K950" s="31"/>
      <c r="L950" s="34"/>
      <c r="M950" s="34"/>
      <c r="N950" s="34"/>
      <c r="O950" s="34"/>
      <c r="P950" s="34"/>
      <c r="Q950" s="34"/>
    </row>
    <row r="951" spans="1:17" s="40" customFormat="1" x14ac:dyDescent="0.2">
      <c r="A951" s="31"/>
      <c r="B951" s="31"/>
      <c r="C951" s="31"/>
      <c r="D951" s="31"/>
      <c r="E951" s="33"/>
      <c r="F951" s="68"/>
      <c r="G951" s="35"/>
      <c r="H951" s="35"/>
      <c r="I951" s="31"/>
      <c r="J951" s="32"/>
      <c r="K951" s="31"/>
      <c r="L951" s="34"/>
      <c r="M951" s="34"/>
      <c r="N951" s="34"/>
      <c r="O951" s="34"/>
      <c r="P951" s="34"/>
      <c r="Q951" s="34"/>
    </row>
    <row r="952" spans="1:17" s="40" customFormat="1" x14ac:dyDescent="0.2">
      <c r="A952" s="31"/>
      <c r="B952" s="31"/>
      <c r="C952" s="31"/>
      <c r="D952" s="31"/>
      <c r="E952" s="33"/>
      <c r="F952" s="68"/>
      <c r="G952" s="35"/>
      <c r="H952" s="35"/>
      <c r="I952" s="31"/>
      <c r="J952" s="32"/>
      <c r="K952" s="31"/>
      <c r="L952" s="34"/>
      <c r="M952" s="34"/>
      <c r="N952" s="34"/>
      <c r="O952" s="34"/>
      <c r="P952" s="34"/>
      <c r="Q952" s="34"/>
    </row>
    <row r="953" spans="1:17" s="40" customFormat="1" x14ac:dyDescent="0.2">
      <c r="A953" s="31"/>
      <c r="B953" s="31"/>
      <c r="C953" s="31"/>
      <c r="D953" s="31"/>
      <c r="E953" s="33"/>
      <c r="F953" s="68"/>
      <c r="G953" s="35"/>
      <c r="H953" s="35"/>
      <c r="I953" s="31"/>
      <c r="J953" s="32"/>
      <c r="K953" s="31"/>
      <c r="L953" s="34"/>
      <c r="M953" s="34"/>
      <c r="N953" s="34"/>
      <c r="O953" s="34"/>
      <c r="P953" s="34"/>
      <c r="Q953" s="34"/>
    </row>
    <row r="954" spans="1:17" s="40" customFormat="1" x14ac:dyDescent="0.2">
      <c r="A954" s="31"/>
      <c r="B954" s="31"/>
      <c r="C954" s="31"/>
      <c r="D954" s="31"/>
      <c r="E954" s="33"/>
      <c r="F954" s="68"/>
      <c r="G954" s="35"/>
      <c r="H954" s="35"/>
      <c r="I954" s="31"/>
      <c r="J954" s="32"/>
      <c r="K954" s="31"/>
      <c r="L954" s="34"/>
      <c r="M954" s="34"/>
      <c r="N954" s="34"/>
      <c r="O954" s="34"/>
      <c r="P954" s="34"/>
      <c r="Q954" s="34"/>
    </row>
    <row r="955" spans="1:17" s="40" customFormat="1" x14ac:dyDescent="0.2">
      <c r="A955" s="31"/>
      <c r="B955" s="31"/>
      <c r="C955" s="31"/>
      <c r="D955" s="31"/>
      <c r="E955" s="33"/>
      <c r="F955" s="68"/>
      <c r="G955" s="35"/>
      <c r="H955" s="35"/>
      <c r="I955" s="31"/>
      <c r="J955" s="32"/>
      <c r="K955" s="31"/>
      <c r="L955" s="34"/>
      <c r="M955" s="34"/>
      <c r="N955" s="34"/>
      <c r="O955" s="34"/>
      <c r="P955" s="34"/>
      <c r="Q955" s="34"/>
    </row>
    <row r="956" spans="1:17" s="40" customFormat="1" x14ac:dyDescent="0.2">
      <c r="A956" s="31"/>
      <c r="B956" s="31"/>
      <c r="C956" s="31"/>
      <c r="D956" s="31"/>
      <c r="E956" s="33"/>
      <c r="F956" s="68"/>
      <c r="G956" s="35"/>
      <c r="H956" s="35"/>
      <c r="I956" s="31"/>
      <c r="J956" s="32"/>
      <c r="K956" s="31"/>
      <c r="L956" s="34"/>
      <c r="M956" s="34"/>
      <c r="N956" s="34"/>
      <c r="O956" s="34"/>
      <c r="P956" s="34"/>
      <c r="Q956" s="34"/>
    </row>
    <row r="957" spans="1:17" s="40" customFormat="1" x14ac:dyDescent="0.2">
      <c r="A957" s="31"/>
      <c r="B957" s="31"/>
      <c r="C957" s="31"/>
      <c r="D957" s="31"/>
      <c r="E957" s="33"/>
      <c r="F957" s="68"/>
      <c r="G957" s="35"/>
      <c r="H957" s="35"/>
      <c r="I957" s="31"/>
      <c r="J957" s="32"/>
      <c r="K957" s="31"/>
      <c r="L957" s="34"/>
      <c r="M957" s="34"/>
      <c r="N957" s="34"/>
      <c r="O957" s="34"/>
      <c r="P957" s="34"/>
      <c r="Q957" s="34"/>
    </row>
    <row r="958" spans="1:17" s="40" customFormat="1" x14ac:dyDescent="0.2">
      <c r="A958" s="31"/>
      <c r="B958" s="31"/>
      <c r="C958" s="31"/>
      <c r="D958" s="31"/>
      <c r="E958" s="33"/>
      <c r="F958" s="68"/>
      <c r="G958" s="35"/>
      <c r="H958" s="35"/>
      <c r="I958" s="31"/>
      <c r="J958" s="32"/>
      <c r="K958" s="31"/>
      <c r="L958" s="34"/>
      <c r="M958" s="34"/>
      <c r="N958" s="34"/>
      <c r="O958" s="34"/>
      <c r="P958" s="34"/>
      <c r="Q958" s="34"/>
    </row>
    <row r="959" spans="1:17" s="40" customFormat="1" x14ac:dyDescent="0.2">
      <c r="A959" s="31"/>
      <c r="B959" s="31"/>
      <c r="C959" s="31"/>
      <c r="D959" s="31"/>
      <c r="E959" s="33"/>
      <c r="F959" s="68"/>
      <c r="G959" s="35"/>
      <c r="H959" s="35"/>
      <c r="I959" s="31"/>
      <c r="J959" s="32"/>
      <c r="K959" s="31"/>
      <c r="L959" s="34"/>
      <c r="M959" s="34"/>
      <c r="N959" s="34"/>
      <c r="O959" s="34"/>
      <c r="P959" s="34"/>
      <c r="Q959" s="34"/>
    </row>
    <row r="960" spans="1:17" s="40" customFormat="1" x14ac:dyDescent="0.2">
      <c r="A960" s="31"/>
      <c r="B960" s="31"/>
      <c r="C960" s="31"/>
      <c r="D960" s="31"/>
      <c r="E960" s="33"/>
      <c r="F960" s="68"/>
      <c r="G960" s="35"/>
      <c r="H960" s="35"/>
      <c r="I960" s="31"/>
      <c r="J960" s="32"/>
      <c r="K960" s="31"/>
      <c r="L960" s="34"/>
      <c r="M960" s="34"/>
      <c r="N960" s="34"/>
      <c r="O960" s="34"/>
      <c r="P960" s="34"/>
      <c r="Q960" s="34"/>
    </row>
    <row r="961" spans="1:17" s="40" customFormat="1" x14ac:dyDescent="0.2">
      <c r="A961" s="31"/>
      <c r="B961" s="31"/>
      <c r="C961" s="31"/>
      <c r="D961" s="31"/>
      <c r="E961" s="33"/>
      <c r="F961" s="68"/>
      <c r="G961" s="35"/>
      <c r="H961" s="35"/>
      <c r="I961" s="31"/>
      <c r="J961" s="32"/>
      <c r="K961" s="31"/>
      <c r="L961" s="34"/>
      <c r="M961" s="34"/>
      <c r="N961" s="34"/>
      <c r="O961" s="34"/>
      <c r="P961" s="34"/>
      <c r="Q961" s="34"/>
    </row>
    <row r="962" spans="1:17" s="40" customFormat="1" x14ac:dyDescent="0.2">
      <c r="A962" s="31"/>
      <c r="B962" s="31"/>
      <c r="C962" s="31"/>
      <c r="D962" s="31"/>
      <c r="E962" s="33"/>
      <c r="F962" s="68"/>
      <c r="G962" s="35"/>
      <c r="H962" s="35"/>
      <c r="I962" s="31"/>
      <c r="J962" s="32"/>
      <c r="K962" s="31"/>
      <c r="L962" s="34"/>
      <c r="M962" s="34"/>
      <c r="N962" s="34"/>
      <c r="O962" s="34"/>
      <c r="P962" s="34"/>
      <c r="Q962" s="34"/>
    </row>
    <row r="963" spans="1:17" s="40" customFormat="1" x14ac:dyDescent="0.2">
      <c r="A963" s="31"/>
      <c r="B963" s="31"/>
      <c r="C963" s="31"/>
      <c r="D963" s="31"/>
      <c r="E963" s="33"/>
      <c r="F963" s="68"/>
      <c r="G963" s="35"/>
      <c r="H963" s="35"/>
      <c r="I963" s="31"/>
      <c r="J963" s="32"/>
      <c r="K963" s="31"/>
      <c r="L963" s="34"/>
      <c r="M963" s="34"/>
      <c r="N963" s="34"/>
      <c r="O963" s="34"/>
      <c r="P963" s="34"/>
      <c r="Q963" s="34"/>
    </row>
    <row r="964" spans="1:17" s="40" customFormat="1" x14ac:dyDescent="0.2">
      <c r="A964" s="31"/>
      <c r="B964" s="31"/>
      <c r="C964" s="31"/>
      <c r="D964" s="31"/>
      <c r="E964" s="33"/>
      <c r="F964" s="68"/>
      <c r="G964" s="35"/>
      <c r="H964" s="35"/>
      <c r="I964" s="31"/>
      <c r="J964" s="32"/>
      <c r="K964" s="31"/>
      <c r="L964" s="34"/>
      <c r="M964" s="34"/>
      <c r="N964" s="34"/>
      <c r="O964" s="34"/>
      <c r="P964" s="34"/>
      <c r="Q964" s="34"/>
    </row>
    <row r="965" spans="1:17" s="40" customFormat="1" x14ac:dyDescent="0.2">
      <c r="A965" s="31"/>
      <c r="B965" s="31"/>
      <c r="C965" s="31"/>
      <c r="D965" s="31"/>
      <c r="E965" s="33"/>
      <c r="F965" s="68"/>
      <c r="G965" s="35"/>
      <c r="H965" s="35"/>
      <c r="I965" s="31"/>
      <c r="J965" s="32"/>
      <c r="K965" s="31"/>
      <c r="L965" s="34"/>
      <c r="M965" s="34"/>
      <c r="N965" s="34"/>
      <c r="O965" s="34"/>
      <c r="P965" s="34"/>
      <c r="Q965" s="34"/>
    </row>
    <row r="966" spans="1:17" s="40" customFormat="1" x14ac:dyDescent="0.2">
      <c r="A966" s="31"/>
      <c r="B966" s="31"/>
      <c r="C966" s="31"/>
      <c r="D966" s="31"/>
      <c r="E966" s="33"/>
      <c r="F966" s="68"/>
      <c r="G966" s="35"/>
      <c r="H966" s="35"/>
      <c r="I966" s="31"/>
      <c r="J966" s="32"/>
      <c r="K966" s="31"/>
      <c r="L966" s="34"/>
      <c r="M966" s="34"/>
      <c r="N966" s="34"/>
      <c r="O966" s="34"/>
      <c r="P966" s="34"/>
      <c r="Q966" s="34"/>
    </row>
    <row r="967" spans="1:17" s="40" customFormat="1" x14ac:dyDescent="0.2">
      <c r="A967" s="31"/>
      <c r="B967" s="31"/>
      <c r="C967" s="31"/>
      <c r="D967" s="31"/>
      <c r="E967" s="33"/>
      <c r="F967" s="68"/>
      <c r="G967" s="35"/>
      <c r="H967" s="35"/>
      <c r="I967" s="31"/>
      <c r="J967" s="32"/>
      <c r="K967" s="31"/>
      <c r="L967" s="34"/>
      <c r="M967" s="34"/>
      <c r="N967" s="34"/>
      <c r="O967" s="34"/>
      <c r="P967" s="34"/>
      <c r="Q967" s="34"/>
    </row>
    <row r="968" spans="1:17" s="40" customFormat="1" x14ac:dyDescent="0.2">
      <c r="A968" s="31"/>
      <c r="B968" s="31"/>
      <c r="C968" s="31"/>
      <c r="D968" s="31"/>
      <c r="E968" s="33"/>
      <c r="F968" s="68"/>
      <c r="G968" s="35"/>
      <c r="H968" s="35"/>
      <c r="I968" s="31"/>
      <c r="J968" s="32"/>
      <c r="K968" s="31"/>
      <c r="L968" s="34"/>
      <c r="M968" s="34"/>
      <c r="N968" s="34"/>
      <c r="O968" s="34"/>
      <c r="P968" s="34"/>
      <c r="Q968" s="34"/>
    </row>
    <row r="969" spans="1:17" s="40" customFormat="1" x14ac:dyDescent="0.2">
      <c r="A969" s="31"/>
      <c r="B969" s="31"/>
      <c r="C969" s="31"/>
      <c r="D969" s="31"/>
      <c r="E969" s="33"/>
      <c r="F969" s="68"/>
      <c r="G969" s="35"/>
      <c r="H969" s="35"/>
      <c r="I969" s="31"/>
      <c r="J969" s="32"/>
      <c r="K969" s="31"/>
      <c r="L969" s="34"/>
      <c r="M969" s="34"/>
      <c r="N969" s="34"/>
      <c r="O969" s="34"/>
      <c r="P969" s="34"/>
      <c r="Q969" s="34"/>
    </row>
    <row r="970" spans="1:17" s="40" customFormat="1" x14ac:dyDescent="0.2">
      <c r="A970" s="31"/>
      <c r="B970" s="31"/>
      <c r="C970" s="31"/>
      <c r="D970" s="31"/>
      <c r="E970" s="33"/>
      <c r="F970" s="68"/>
      <c r="G970" s="35"/>
      <c r="H970" s="35"/>
      <c r="I970" s="31"/>
      <c r="J970" s="32"/>
      <c r="K970" s="31"/>
      <c r="L970" s="34"/>
      <c r="M970" s="34"/>
      <c r="N970" s="34"/>
      <c r="O970" s="34"/>
      <c r="P970" s="34"/>
      <c r="Q970" s="34"/>
    </row>
    <row r="971" spans="1:17" s="40" customFormat="1" x14ac:dyDescent="0.2">
      <c r="A971" s="31"/>
      <c r="B971" s="31"/>
      <c r="C971" s="31"/>
      <c r="D971" s="31"/>
      <c r="E971" s="33"/>
      <c r="F971" s="68"/>
      <c r="G971" s="35"/>
      <c r="H971" s="35"/>
      <c r="I971" s="31"/>
      <c r="J971" s="32"/>
      <c r="K971" s="31"/>
      <c r="L971" s="34"/>
      <c r="M971" s="34"/>
      <c r="N971" s="34"/>
      <c r="O971" s="34"/>
      <c r="P971" s="34"/>
      <c r="Q971" s="34"/>
    </row>
    <row r="972" spans="1:17" s="40" customFormat="1" x14ac:dyDescent="0.2">
      <c r="A972" s="31"/>
      <c r="B972" s="31"/>
      <c r="C972" s="31"/>
      <c r="D972" s="31"/>
      <c r="E972" s="33"/>
      <c r="F972" s="68"/>
      <c r="G972" s="35"/>
      <c r="H972" s="35"/>
      <c r="I972" s="31"/>
      <c r="J972" s="32"/>
      <c r="K972" s="31"/>
      <c r="L972" s="34"/>
      <c r="M972" s="34"/>
      <c r="N972" s="34"/>
      <c r="O972" s="34"/>
      <c r="P972" s="34"/>
      <c r="Q972" s="34"/>
    </row>
    <row r="973" spans="1:17" s="40" customFormat="1" x14ac:dyDescent="0.2">
      <c r="A973" s="31"/>
      <c r="B973" s="31"/>
      <c r="C973" s="31"/>
      <c r="D973" s="31"/>
      <c r="E973" s="33"/>
      <c r="F973" s="68"/>
      <c r="G973" s="35"/>
      <c r="H973" s="35"/>
      <c r="I973" s="31"/>
      <c r="J973" s="32"/>
      <c r="K973" s="31"/>
      <c r="L973" s="34"/>
      <c r="M973" s="34"/>
      <c r="N973" s="34"/>
      <c r="O973" s="34"/>
      <c r="P973" s="34"/>
      <c r="Q973" s="34"/>
    </row>
    <row r="974" spans="1:17" s="40" customFormat="1" x14ac:dyDescent="0.2">
      <c r="A974" s="31"/>
      <c r="B974" s="31"/>
      <c r="C974" s="31"/>
      <c r="D974" s="31"/>
      <c r="E974" s="33"/>
      <c r="F974" s="68"/>
      <c r="G974" s="35"/>
      <c r="H974" s="35"/>
      <c r="I974" s="31"/>
      <c r="J974" s="32"/>
      <c r="K974" s="31"/>
      <c r="L974" s="34"/>
      <c r="M974" s="34"/>
      <c r="N974" s="34"/>
      <c r="O974" s="34"/>
      <c r="P974" s="34"/>
      <c r="Q974" s="34"/>
    </row>
    <row r="975" spans="1:17" s="40" customFormat="1" x14ac:dyDescent="0.2">
      <c r="A975" s="31"/>
      <c r="B975" s="31"/>
      <c r="C975" s="31"/>
      <c r="D975" s="31"/>
      <c r="E975" s="33"/>
      <c r="F975" s="68"/>
      <c r="G975" s="35"/>
      <c r="H975" s="35"/>
      <c r="I975" s="31"/>
      <c r="J975" s="32"/>
      <c r="K975" s="31"/>
      <c r="L975" s="34"/>
      <c r="M975" s="34"/>
      <c r="N975" s="34"/>
      <c r="O975" s="34"/>
      <c r="P975" s="34"/>
      <c r="Q975" s="34"/>
    </row>
    <row r="976" spans="1:17" s="40" customFormat="1" x14ac:dyDescent="0.2">
      <c r="A976" s="31"/>
      <c r="B976" s="31"/>
      <c r="C976" s="31"/>
      <c r="D976" s="31"/>
      <c r="E976" s="33"/>
      <c r="F976" s="68"/>
      <c r="G976" s="35"/>
      <c r="H976" s="35"/>
      <c r="I976" s="31"/>
      <c r="J976" s="32"/>
      <c r="K976" s="31"/>
      <c r="L976" s="34"/>
      <c r="M976" s="34"/>
      <c r="N976" s="34"/>
      <c r="O976" s="34"/>
      <c r="P976" s="34"/>
      <c r="Q976" s="34"/>
    </row>
    <row r="977" spans="1:17" s="40" customFormat="1" x14ac:dyDescent="0.2">
      <c r="A977" s="31"/>
      <c r="B977" s="31"/>
      <c r="C977" s="31"/>
      <c r="D977" s="31"/>
      <c r="E977" s="33"/>
      <c r="F977" s="68"/>
      <c r="G977" s="35"/>
      <c r="H977" s="35"/>
      <c r="I977" s="31"/>
      <c r="J977" s="32"/>
      <c r="K977" s="31"/>
      <c r="L977" s="34"/>
      <c r="M977" s="34"/>
      <c r="N977" s="34"/>
      <c r="O977" s="34"/>
      <c r="P977" s="34"/>
      <c r="Q977" s="34"/>
    </row>
    <row r="978" spans="1:17" s="40" customFormat="1" x14ac:dyDescent="0.2">
      <c r="A978" s="31"/>
      <c r="B978" s="31"/>
      <c r="C978" s="31"/>
      <c r="D978" s="31"/>
      <c r="E978" s="33"/>
      <c r="F978" s="68"/>
      <c r="G978" s="35"/>
      <c r="H978" s="35"/>
      <c r="I978" s="31"/>
      <c r="J978" s="32"/>
      <c r="K978" s="31"/>
      <c r="L978" s="34"/>
      <c r="M978" s="34"/>
      <c r="N978" s="34"/>
      <c r="O978" s="34"/>
      <c r="P978" s="34"/>
      <c r="Q978" s="34"/>
    </row>
    <row r="979" spans="1:17" s="40" customFormat="1" x14ac:dyDescent="0.2">
      <c r="A979" s="31"/>
      <c r="B979" s="31"/>
      <c r="C979" s="31"/>
      <c r="D979" s="31"/>
      <c r="E979" s="33"/>
      <c r="F979" s="68"/>
      <c r="G979" s="35"/>
      <c r="H979" s="35"/>
      <c r="I979" s="31"/>
      <c r="J979" s="32"/>
      <c r="K979" s="31"/>
      <c r="L979" s="34"/>
      <c r="M979" s="34"/>
      <c r="N979" s="34"/>
      <c r="O979" s="34"/>
      <c r="P979" s="34"/>
      <c r="Q979" s="34"/>
    </row>
    <row r="980" spans="1:17" s="40" customFormat="1" x14ac:dyDescent="0.2">
      <c r="A980" s="31"/>
      <c r="B980" s="31"/>
      <c r="C980" s="31"/>
      <c r="D980" s="31"/>
      <c r="E980" s="33"/>
      <c r="F980" s="68"/>
      <c r="G980" s="35"/>
      <c r="H980" s="35"/>
      <c r="I980" s="31"/>
      <c r="J980" s="32"/>
      <c r="K980" s="31"/>
      <c r="L980" s="34"/>
      <c r="M980" s="34"/>
      <c r="N980" s="34"/>
      <c r="O980" s="34"/>
      <c r="P980" s="34"/>
      <c r="Q980" s="34"/>
    </row>
    <row r="981" spans="1:17" s="40" customFormat="1" x14ac:dyDescent="0.2">
      <c r="A981" s="31"/>
      <c r="B981" s="31"/>
      <c r="C981" s="31"/>
      <c r="D981" s="31"/>
      <c r="E981" s="33"/>
      <c r="F981" s="68"/>
      <c r="G981" s="35"/>
      <c r="H981" s="35"/>
      <c r="I981" s="31"/>
      <c r="J981" s="32"/>
      <c r="K981" s="31"/>
      <c r="L981" s="34"/>
      <c r="M981" s="34"/>
      <c r="N981" s="34"/>
      <c r="O981" s="34"/>
      <c r="P981" s="34"/>
      <c r="Q981" s="34"/>
    </row>
    <row r="982" spans="1:17" s="40" customFormat="1" x14ac:dyDescent="0.2">
      <c r="A982" s="31"/>
      <c r="B982" s="31"/>
      <c r="C982" s="31"/>
      <c r="D982" s="31"/>
      <c r="E982" s="33"/>
      <c r="F982" s="68"/>
      <c r="G982" s="35"/>
      <c r="H982" s="35"/>
      <c r="I982" s="31"/>
      <c r="J982" s="32"/>
      <c r="K982" s="31"/>
      <c r="L982" s="34"/>
      <c r="M982" s="34"/>
      <c r="N982" s="34"/>
      <c r="O982" s="34"/>
      <c r="P982" s="34"/>
      <c r="Q982" s="34"/>
    </row>
    <row r="983" spans="1:17" s="40" customFormat="1" x14ac:dyDescent="0.2">
      <c r="A983" s="31"/>
      <c r="B983" s="31"/>
      <c r="C983" s="31"/>
      <c r="D983" s="31"/>
      <c r="E983" s="33"/>
      <c r="F983" s="68"/>
      <c r="G983" s="35"/>
      <c r="H983" s="35"/>
      <c r="I983" s="31"/>
      <c r="J983" s="32"/>
      <c r="K983" s="31"/>
      <c r="L983" s="34"/>
      <c r="M983" s="34"/>
      <c r="N983" s="34"/>
      <c r="O983" s="34"/>
      <c r="P983" s="34"/>
      <c r="Q983" s="34"/>
    </row>
    <row r="984" spans="1:17" s="40" customFormat="1" x14ac:dyDescent="0.2">
      <c r="A984" s="31"/>
      <c r="B984" s="31"/>
      <c r="C984" s="31"/>
      <c r="D984" s="31"/>
      <c r="E984" s="33"/>
      <c r="F984" s="68"/>
      <c r="G984" s="35"/>
      <c r="H984" s="35"/>
      <c r="I984" s="31"/>
      <c r="J984" s="32"/>
      <c r="K984" s="31"/>
      <c r="L984" s="34"/>
      <c r="M984" s="34"/>
      <c r="N984" s="34"/>
      <c r="O984" s="34"/>
      <c r="P984" s="34"/>
      <c r="Q984" s="34"/>
    </row>
    <row r="985" spans="1:17" s="40" customFormat="1" x14ac:dyDescent="0.2">
      <c r="A985" s="31"/>
      <c r="B985" s="31"/>
      <c r="C985" s="31"/>
      <c r="D985" s="31"/>
      <c r="E985" s="33"/>
      <c r="F985" s="68"/>
      <c r="G985" s="35"/>
      <c r="H985" s="35"/>
      <c r="I985" s="31"/>
      <c r="J985" s="32"/>
      <c r="K985" s="31"/>
      <c r="L985" s="34"/>
      <c r="M985" s="34"/>
      <c r="N985" s="34"/>
      <c r="O985" s="34"/>
      <c r="P985" s="34"/>
      <c r="Q985" s="34"/>
    </row>
    <row r="986" spans="1:17" s="40" customFormat="1" x14ac:dyDescent="0.2">
      <c r="A986" s="31"/>
      <c r="B986" s="31"/>
      <c r="C986" s="31"/>
      <c r="D986" s="31"/>
      <c r="E986" s="33"/>
      <c r="F986" s="68"/>
      <c r="G986" s="35"/>
      <c r="H986" s="35"/>
      <c r="I986" s="31"/>
      <c r="J986" s="32"/>
      <c r="K986" s="31"/>
      <c r="L986" s="34"/>
      <c r="M986" s="34"/>
      <c r="N986" s="34"/>
      <c r="O986" s="34"/>
      <c r="P986" s="34"/>
      <c r="Q986" s="34"/>
    </row>
    <row r="987" spans="1:17" s="40" customFormat="1" x14ac:dyDescent="0.2">
      <c r="A987" s="31"/>
      <c r="B987" s="31"/>
      <c r="C987" s="31"/>
      <c r="D987" s="31"/>
      <c r="E987" s="33"/>
      <c r="F987" s="68"/>
      <c r="G987" s="35"/>
      <c r="H987" s="35"/>
      <c r="I987" s="31"/>
      <c r="J987" s="32"/>
      <c r="K987" s="31"/>
      <c r="L987" s="34"/>
      <c r="M987" s="34"/>
      <c r="N987" s="34"/>
      <c r="O987" s="34"/>
      <c r="P987" s="34"/>
      <c r="Q987" s="34"/>
    </row>
    <row r="988" spans="1:17" s="40" customFormat="1" x14ac:dyDescent="0.2">
      <c r="A988" s="31"/>
      <c r="B988" s="31"/>
      <c r="C988" s="31"/>
      <c r="D988" s="31"/>
      <c r="E988" s="33"/>
      <c r="F988" s="68"/>
      <c r="G988" s="35"/>
      <c r="H988" s="35"/>
      <c r="I988" s="31"/>
      <c r="J988" s="32"/>
      <c r="K988" s="31"/>
      <c r="L988" s="34"/>
      <c r="M988" s="34"/>
      <c r="N988" s="34"/>
      <c r="O988" s="34"/>
      <c r="P988" s="34"/>
      <c r="Q988" s="34"/>
    </row>
    <row r="989" spans="1:17" s="40" customFormat="1" x14ac:dyDescent="0.2">
      <c r="A989" s="31"/>
      <c r="B989" s="31"/>
      <c r="C989" s="31"/>
      <c r="D989" s="31"/>
      <c r="E989" s="33"/>
      <c r="F989" s="68"/>
      <c r="G989" s="35"/>
      <c r="H989" s="35"/>
      <c r="I989" s="31"/>
      <c r="J989" s="32"/>
      <c r="K989" s="31"/>
      <c r="L989" s="34"/>
      <c r="M989" s="34"/>
      <c r="N989" s="34"/>
      <c r="O989" s="34"/>
      <c r="P989" s="34"/>
      <c r="Q989" s="34"/>
    </row>
    <row r="990" spans="1:17" s="40" customFormat="1" x14ac:dyDescent="0.2">
      <c r="A990" s="31"/>
      <c r="B990" s="31"/>
      <c r="C990" s="31"/>
      <c r="D990" s="31"/>
      <c r="E990" s="33"/>
      <c r="F990" s="68"/>
      <c r="G990" s="35"/>
      <c r="H990" s="35"/>
      <c r="I990" s="31"/>
      <c r="J990" s="32"/>
      <c r="K990" s="31"/>
      <c r="L990" s="34"/>
      <c r="M990" s="34"/>
      <c r="N990" s="34"/>
      <c r="O990" s="34"/>
      <c r="P990" s="34"/>
      <c r="Q990" s="34"/>
    </row>
    <row r="991" spans="1:17" s="40" customFormat="1" x14ac:dyDescent="0.2">
      <c r="A991" s="31"/>
      <c r="B991" s="31"/>
      <c r="C991" s="31"/>
      <c r="D991" s="31"/>
      <c r="E991" s="33"/>
      <c r="F991" s="68"/>
      <c r="G991" s="35"/>
      <c r="H991" s="35"/>
      <c r="I991" s="31"/>
      <c r="J991" s="32"/>
      <c r="K991" s="31"/>
      <c r="L991" s="34"/>
      <c r="M991" s="34"/>
      <c r="N991" s="34"/>
      <c r="O991" s="34"/>
      <c r="P991" s="34"/>
      <c r="Q991" s="34"/>
    </row>
    <row r="992" spans="1:17" s="40" customFormat="1" x14ac:dyDescent="0.2">
      <c r="A992" s="31"/>
      <c r="B992" s="31"/>
      <c r="C992" s="31"/>
      <c r="D992" s="31"/>
      <c r="E992" s="33"/>
      <c r="F992" s="68"/>
      <c r="G992" s="35"/>
      <c r="H992" s="35"/>
      <c r="I992" s="31"/>
      <c r="J992" s="32"/>
      <c r="K992" s="31"/>
      <c r="L992" s="34"/>
      <c r="M992" s="34"/>
      <c r="N992" s="34"/>
      <c r="O992" s="34"/>
      <c r="P992" s="34"/>
      <c r="Q992" s="34"/>
    </row>
    <row r="993" spans="1:17" s="40" customFormat="1" x14ac:dyDescent="0.2">
      <c r="A993" s="31"/>
      <c r="B993" s="31"/>
      <c r="C993" s="31"/>
      <c r="D993" s="31"/>
      <c r="E993" s="33"/>
      <c r="F993" s="68"/>
      <c r="G993" s="35"/>
      <c r="H993" s="35"/>
      <c r="I993" s="31"/>
      <c r="J993" s="32"/>
      <c r="K993" s="31"/>
      <c r="L993" s="34"/>
      <c r="M993" s="34"/>
      <c r="N993" s="34"/>
      <c r="O993" s="34"/>
      <c r="P993" s="34"/>
      <c r="Q993" s="34"/>
    </row>
    <row r="994" spans="1:17" s="40" customFormat="1" x14ac:dyDescent="0.2">
      <c r="A994" s="31"/>
      <c r="B994" s="31"/>
      <c r="C994" s="31"/>
      <c r="D994" s="31"/>
      <c r="E994" s="33"/>
      <c r="F994" s="68"/>
      <c r="G994" s="35"/>
      <c r="H994" s="35"/>
      <c r="I994" s="31"/>
      <c r="J994" s="32"/>
      <c r="K994" s="31"/>
      <c r="L994" s="34"/>
      <c r="M994" s="34"/>
      <c r="N994" s="34"/>
      <c r="O994" s="34"/>
      <c r="P994" s="34"/>
      <c r="Q994" s="34"/>
    </row>
    <row r="995" spans="1:17" s="40" customFormat="1" x14ac:dyDescent="0.2">
      <c r="A995" s="31"/>
      <c r="B995" s="31"/>
      <c r="C995" s="31"/>
      <c r="D995" s="31"/>
      <c r="E995" s="33"/>
      <c r="F995" s="68"/>
      <c r="G995" s="35"/>
      <c r="H995" s="35"/>
      <c r="I995" s="31"/>
      <c r="J995" s="32"/>
      <c r="K995" s="31"/>
      <c r="L995" s="34"/>
      <c r="M995" s="34"/>
      <c r="N995" s="34"/>
      <c r="O995" s="34"/>
      <c r="P995" s="34"/>
      <c r="Q995" s="34"/>
    </row>
    <row r="996" spans="1:17" s="40" customFormat="1" x14ac:dyDescent="0.2">
      <c r="A996" s="31"/>
      <c r="B996" s="31"/>
      <c r="C996" s="31"/>
      <c r="D996" s="31"/>
      <c r="E996" s="33"/>
      <c r="F996" s="68"/>
      <c r="G996" s="35"/>
      <c r="H996" s="35"/>
      <c r="I996" s="31"/>
      <c r="J996" s="32"/>
      <c r="K996" s="31"/>
      <c r="L996" s="34"/>
      <c r="M996" s="34"/>
      <c r="N996" s="34"/>
      <c r="O996" s="34"/>
      <c r="P996" s="34"/>
      <c r="Q996" s="34"/>
    </row>
    <row r="997" spans="1:17" s="40" customFormat="1" x14ac:dyDescent="0.2">
      <c r="A997" s="31"/>
      <c r="B997" s="31"/>
      <c r="C997" s="31"/>
      <c r="D997" s="31"/>
      <c r="E997" s="33"/>
      <c r="F997" s="68"/>
      <c r="G997" s="35"/>
      <c r="H997" s="35"/>
      <c r="I997" s="31"/>
      <c r="J997" s="32"/>
      <c r="K997" s="31"/>
      <c r="L997" s="34"/>
      <c r="M997" s="34"/>
      <c r="N997" s="34"/>
      <c r="O997" s="34"/>
      <c r="P997" s="34"/>
      <c r="Q997" s="34"/>
    </row>
    <row r="998" spans="1:17" s="40" customFormat="1" x14ac:dyDescent="0.2">
      <c r="A998" s="31"/>
      <c r="B998" s="31"/>
      <c r="C998" s="31"/>
      <c r="D998" s="31"/>
      <c r="E998" s="33"/>
      <c r="F998" s="68"/>
      <c r="G998" s="35"/>
      <c r="H998" s="35"/>
      <c r="I998" s="31"/>
      <c r="J998" s="32"/>
      <c r="K998" s="31"/>
      <c r="L998" s="34"/>
      <c r="M998" s="34"/>
      <c r="N998" s="34"/>
      <c r="O998" s="34"/>
      <c r="P998" s="34"/>
      <c r="Q998" s="34"/>
    </row>
    <row r="999" spans="1:17" s="40" customFormat="1" x14ac:dyDescent="0.2">
      <c r="A999" s="31"/>
      <c r="B999" s="31"/>
      <c r="C999" s="31"/>
      <c r="D999" s="31"/>
      <c r="E999" s="33"/>
      <c r="F999" s="68"/>
      <c r="G999" s="35"/>
      <c r="H999" s="35"/>
      <c r="I999" s="31"/>
      <c r="J999" s="32"/>
      <c r="K999" s="31"/>
      <c r="L999" s="34"/>
      <c r="M999" s="34"/>
      <c r="N999" s="34"/>
      <c r="O999" s="34"/>
      <c r="P999" s="34"/>
      <c r="Q999" s="34"/>
    </row>
    <row r="1000" spans="1:17" s="40" customFormat="1" x14ac:dyDescent="0.2">
      <c r="A1000" s="31"/>
      <c r="B1000" s="31"/>
      <c r="C1000" s="31"/>
      <c r="D1000" s="31"/>
      <c r="E1000" s="33"/>
      <c r="F1000" s="68"/>
      <c r="G1000" s="35"/>
      <c r="H1000" s="35"/>
      <c r="I1000" s="31"/>
      <c r="J1000" s="32"/>
      <c r="K1000" s="31"/>
      <c r="L1000" s="34"/>
      <c r="M1000" s="34"/>
      <c r="N1000" s="34"/>
      <c r="O1000" s="34"/>
      <c r="P1000" s="34"/>
      <c r="Q1000" s="34"/>
    </row>
    <row r="1001" spans="1:17" s="40" customFormat="1" x14ac:dyDescent="0.2">
      <c r="A1001" s="31"/>
      <c r="B1001" s="31"/>
      <c r="C1001" s="31"/>
      <c r="D1001" s="31"/>
      <c r="E1001" s="33"/>
      <c r="F1001" s="68"/>
      <c r="G1001" s="35"/>
      <c r="H1001" s="35"/>
      <c r="I1001" s="31"/>
      <c r="J1001" s="32"/>
      <c r="K1001" s="31"/>
      <c r="L1001" s="34"/>
      <c r="M1001" s="34"/>
      <c r="N1001" s="34"/>
      <c r="O1001" s="34"/>
      <c r="P1001" s="34"/>
      <c r="Q1001" s="34"/>
    </row>
    <row r="1002" spans="1:17" s="40" customFormat="1" x14ac:dyDescent="0.2">
      <c r="A1002" s="31"/>
      <c r="B1002" s="31"/>
      <c r="C1002" s="31"/>
      <c r="D1002" s="31"/>
      <c r="E1002" s="33"/>
      <c r="F1002" s="68"/>
      <c r="G1002" s="35"/>
      <c r="H1002" s="35"/>
      <c r="I1002" s="31"/>
      <c r="J1002" s="32"/>
      <c r="K1002" s="31"/>
      <c r="L1002" s="34"/>
      <c r="M1002" s="34"/>
      <c r="N1002" s="34"/>
      <c r="O1002" s="34"/>
      <c r="P1002" s="34"/>
      <c r="Q1002" s="34"/>
    </row>
    <row r="1003" spans="1:17" s="40" customFormat="1" x14ac:dyDescent="0.2">
      <c r="A1003" s="31"/>
      <c r="B1003" s="31"/>
      <c r="C1003" s="31"/>
      <c r="D1003" s="31"/>
      <c r="E1003" s="33"/>
      <c r="F1003" s="68"/>
      <c r="G1003" s="35"/>
      <c r="H1003" s="35"/>
      <c r="I1003" s="31"/>
      <c r="J1003" s="32"/>
      <c r="K1003" s="31"/>
      <c r="L1003" s="34"/>
      <c r="M1003" s="34"/>
      <c r="N1003" s="34"/>
      <c r="O1003" s="34"/>
      <c r="P1003" s="34"/>
      <c r="Q1003" s="34"/>
    </row>
    <row r="1004" spans="1:17" s="40" customFormat="1" x14ac:dyDescent="0.2">
      <c r="A1004" s="31"/>
      <c r="B1004" s="31"/>
      <c r="C1004" s="31"/>
      <c r="D1004" s="31"/>
      <c r="E1004" s="33"/>
      <c r="F1004" s="68"/>
      <c r="G1004" s="35"/>
      <c r="H1004" s="35"/>
      <c r="I1004" s="31"/>
      <c r="J1004" s="32"/>
      <c r="K1004" s="31"/>
      <c r="L1004" s="34"/>
      <c r="M1004" s="34"/>
      <c r="N1004" s="34"/>
      <c r="O1004" s="34"/>
      <c r="P1004" s="34"/>
      <c r="Q1004" s="34"/>
    </row>
    <row r="1005" spans="1:17" s="40" customFormat="1" x14ac:dyDescent="0.2">
      <c r="A1005" s="31"/>
      <c r="B1005" s="31"/>
      <c r="C1005" s="31"/>
      <c r="D1005" s="31"/>
      <c r="E1005" s="33"/>
      <c r="F1005" s="68"/>
      <c r="G1005" s="35"/>
      <c r="H1005" s="35"/>
      <c r="I1005" s="31"/>
      <c r="J1005" s="32"/>
      <c r="K1005" s="31"/>
      <c r="L1005" s="34"/>
      <c r="M1005" s="34"/>
      <c r="N1005" s="34"/>
      <c r="O1005" s="34"/>
      <c r="P1005" s="34"/>
      <c r="Q1005" s="34"/>
    </row>
    <row r="1006" spans="1:17" s="40" customFormat="1" x14ac:dyDescent="0.2">
      <c r="A1006" s="31"/>
      <c r="B1006" s="31"/>
      <c r="C1006" s="31"/>
      <c r="D1006" s="31"/>
      <c r="E1006" s="33"/>
      <c r="F1006" s="68"/>
      <c r="G1006" s="35"/>
      <c r="H1006" s="35"/>
      <c r="I1006" s="31"/>
      <c r="J1006" s="32"/>
      <c r="K1006" s="31"/>
      <c r="L1006" s="34"/>
      <c r="M1006" s="34"/>
      <c r="N1006" s="34"/>
      <c r="O1006" s="34"/>
      <c r="P1006" s="34"/>
      <c r="Q1006" s="34"/>
    </row>
    <row r="1007" spans="1:17" s="40" customFormat="1" x14ac:dyDescent="0.2">
      <c r="A1007" s="31"/>
      <c r="B1007" s="31"/>
      <c r="C1007" s="31"/>
      <c r="D1007" s="31"/>
      <c r="E1007" s="33"/>
      <c r="F1007" s="68"/>
      <c r="G1007" s="35"/>
      <c r="H1007" s="35"/>
      <c r="I1007" s="31"/>
      <c r="J1007" s="32"/>
      <c r="K1007" s="31"/>
      <c r="L1007" s="34"/>
      <c r="M1007" s="34"/>
      <c r="N1007" s="34"/>
      <c r="O1007" s="34"/>
      <c r="P1007" s="34"/>
      <c r="Q1007" s="34"/>
    </row>
    <row r="1008" spans="1:17" s="40" customFormat="1" x14ac:dyDescent="0.2">
      <c r="A1008" s="31"/>
      <c r="B1008" s="31"/>
      <c r="C1008" s="31"/>
      <c r="D1008" s="31"/>
      <c r="E1008" s="33"/>
      <c r="F1008" s="68"/>
      <c r="G1008" s="35"/>
      <c r="H1008" s="35"/>
      <c r="I1008" s="31"/>
      <c r="J1008" s="32"/>
      <c r="K1008" s="31"/>
      <c r="L1008" s="34"/>
      <c r="M1008" s="34"/>
      <c r="N1008" s="34"/>
      <c r="O1008" s="34"/>
      <c r="P1008" s="34"/>
      <c r="Q1008" s="34"/>
    </row>
    <row r="1009" spans="1:17" s="40" customFormat="1" x14ac:dyDescent="0.2">
      <c r="A1009" s="31"/>
      <c r="B1009" s="31"/>
      <c r="C1009" s="31"/>
      <c r="D1009" s="31"/>
      <c r="E1009" s="33"/>
      <c r="F1009" s="68"/>
      <c r="G1009" s="35"/>
      <c r="H1009" s="35"/>
      <c r="I1009" s="31"/>
      <c r="J1009" s="32"/>
      <c r="K1009" s="31"/>
      <c r="L1009" s="34"/>
      <c r="M1009" s="34"/>
      <c r="N1009" s="34"/>
      <c r="O1009" s="34"/>
      <c r="P1009" s="34"/>
      <c r="Q1009" s="34"/>
    </row>
    <row r="1010" spans="1:17" s="40" customFormat="1" x14ac:dyDescent="0.2">
      <c r="A1010" s="31"/>
      <c r="B1010" s="31"/>
      <c r="C1010" s="31"/>
      <c r="D1010" s="31"/>
      <c r="E1010" s="33"/>
      <c r="F1010" s="68"/>
      <c r="G1010" s="35"/>
      <c r="H1010" s="35"/>
      <c r="I1010" s="31"/>
      <c r="J1010" s="32"/>
      <c r="K1010" s="31"/>
      <c r="L1010" s="34"/>
      <c r="M1010" s="34"/>
      <c r="N1010" s="34"/>
      <c r="O1010" s="34"/>
      <c r="P1010" s="34"/>
      <c r="Q1010" s="34"/>
    </row>
    <row r="1011" spans="1:17" s="40" customFormat="1" x14ac:dyDescent="0.2">
      <c r="A1011" s="31"/>
      <c r="B1011" s="31"/>
      <c r="C1011" s="31"/>
      <c r="D1011" s="31"/>
      <c r="E1011" s="33"/>
      <c r="F1011" s="68"/>
      <c r="G1011" s="35"/>
      <c r="H1011" s="35"/>
      <c r="I1011" s="31"/>
      <c r="J1011" s="32"/>
      <c r="K1011" s="31"/>
      <c r="L1011" s="34"/>
      <c r="M1011" s="34"/>
      <c r="N1011" s="34"/>
      <c r="O1011" s="34"/>
      <c r="P1011" s="34"/>
      <c r="Q1011" s="34"/>
    </row>
    <row r="1012" spans="1:17" s="40" customFormat="1" x14ac:dyDescent="0.2">
      <c r="A1012" s="31"/>
      <c r="B1012" s="31"/>
      <c r="C1012" s="31"/>
      <c r="D1012" s="31"/>
      <c r="E1012" s="33"/>
      <c r="F1012" s="68"/>
      <c r="G1012" s="35"/>
      <c r="H1012" s="35"/>
      <c r="I1012" s="31"/>
      <c r="J1012" s="32"/>
      <c r="K1012" s="31"/>
      <c r="L1012" s="34"/>
      <c r="M1012" s="34"/>
      <c r="N1012" s="34"/>
      <c r="O1012" s="34"/>
      <c r="P1012" s="34"/>
      <c r="Q1012" s="34"/>
    </row>
    <row r="1013" spans="1:17" s="40" customFormat="1" x14ac:dyDescent="0.2">
      <c r="A1013" s="31"/>
      <c r="B1013" s="31"/>
      <c r="C1013" s="31"/>
      <c r="D1013" s="31"/>
      <c r="E1013" s="33"/>
      <c r="F1013" s="68"/>
      <c r="G1013" s="35"/>
      <c r="H1013" s="35"/>
      <c r="I1013" s="31"/>
      <c r="J1013" s="32"/>
      <c r="K1013" s="31"/>
      <c r="L1013" s="34"/>
      <c r="M1013" s="34"/>
      <c r="N1013" s="34"/>
      <c r="O1013" s="34"/>
      <c r="P1013" s="34"/>
      <c r="Q1013" s="34"/>
    </row>
    <row r="1014" spans="1:17" s="40" customFormat="1" x14ac:dyDescent="0.2">
      <c r="A1014" s="31"/>
      <c r="B1014" s="31"/>
      <c r="C1014" s="31"/>
      <c r="D1014" s="31"/>
      <c r="E1014" s="33"/>
      <c r="F1014" s="68"/>
      <c r="G1014" s="35"/>
      <c r="H1014" s="35"/>
      <c r="I1014" s="31"/>
      <c r="J1014" s="32"/>
      <c r="K1014" s="31"/>
      <c r="L1014" s="34"/>
      <c r="M1014" s="34"/>
      <c r="N1014" s="34"/>
      <c r="O1014" s="34"/>
      <c r="P1014" s="34"/>
      <c r="Q1014" s="34"/>
    </row>
    <row r="1015" spans="1:17" s="40" customFormat="1" x14ac:dyDescent="0.2">
      <c r="A1015" s="31"/>
      <c r="B1015" s="31"/>
      <c r="C1015" s="31"/>
      <c r="D1015" s="31"/>
      <c r="E1015" s="33"/>
      <c r="F1015" s="68"/>
      <c r="G1015" s="35"/>
      <c r="H1015" s="35"/>
      <c r="I1015" s="31"/>
      <c r="J1015" s="32"/>
      <c r="K1015" s="31"/>
      <c r="L1015" s="34"/>
      <c r="M1015" s="34"/>
      <c r="N1015" s="34"/>
      <c r="O1015" s="34"/>
      <c r="P1015" s="34"/>
      <c r="Q1015" s="34"/>
    </row>
    <row r="1016" spans="1:17" s="40" customFormat="1" x14ac:dyDescent="0.2">
      <c r="A1016" s="31"/>
      <c r="B1016" s="31"/>
      <c r="C1016" s="31"/>
      <c r="D1016" s="31"/>
      <c r="E1016" s="33"/>
      <c r="F1016" s="68"/>
      <c r="G1016" s="35"/>
      <c r="H1016" s="35"/>
      <c r="I1016" s="31"/>
      <c r="J1016" s="32"/>
      <c r="K1016" s="31"/>
      <c r="L1016" s="34"/>
      <c r="M1016" s="34"/>
      <c r="N1016" s="34"/>
      <c r="O1016" s="34"/>
      <c r="P1016" s="34"/>
      <c r="Q1016" s="34"/>
    </row>
    <row r="1017" spans="1:17" s="40" customFormat="1" x14ac:dyDescent="0.2">
      <c r="A1017" s="31"/>
      <c r="B1017" s="31"/>
      <c r="C1017" s="31"/>
      <c r="D1017" s="31"/>
      <c r="E1017" s="33"/>
      <c r="F1017" s="68"/>
      <c r="G1017" s="35"/>
      <c r="H1017" s="35"/>
      <c r="I1017" s="31"/>
      <c r="J1017" s="32"/>
      <c r="K1017" s="31"/>
      <c r="L1017" s="34"/>
      <c r="M1017" s="34"/>
      <c r="N1017" s="34"/>
      <c r="O1017" s="34"/>
      <c r="P1017" s="34"/>
      <c r="Q1017" s="34"/>
    </row>
    <row r="1018" spans="1:17" s="40" customFormat="1" x14ac:dyDescent="0.2">
      <c r="A1018" s="31"/>
      <c r="B1018" s="31"/>
      <c r="C1018" s="31"/>
      <c r="D1018" s="31"/>
      <c r="E1018" s="33"/>
      <c r="F1018" s="68"/>
      <c r="G1018" s="35"/>
      <c r="H1018" s="35"/>
      <c r="I1018" s="31"/>
      <c r="J1018" s="32"/>
      <c r="K1018" s="31"/>
      <c r="L1018" s="34"/>
      <c r="M1018" s="34"/>
      <c r="N1018" s="34"/>
      <c r="O1018" s="34"/>
      <c r="P1018" s="34"/>
      <c r="Q1018" s="34"/>
    </row>
    <row r="1019" spans="1:17" s="40" customFormat="1" x14ac:dyDescent="0.2">
      <c r="A1019" s="31"/>
      <c r="B1019" s="31"/>
      <c r="C1019" s="31"/>
      <c r="D1019" s="31"/>
      <c r="E1019" s="33"/>
      <c r="F1019" s="68"/>
      <c r="G1019" s="35"/>
      <c r="H1019" s="35"/>
      <c r="I1019" s="31"/>
      <c r="J1019" s="32"/>
      <c r="K1019" s="31"/>
      <c r="L1019" s="34"/>
      <c r="M1019" s="34"/>
      <c r="N1019" s="34"/>
      <c r="O1019" s="34"/>
      <c r="P1019" s="34"/>
      <c r="Q1019" s="34"/>
    </row>
    <row r="1020" spans="1:17" s="40" customFormat="1" x14ac:dyDescent="0.2">
      <c r="A1020" s="31"/>
      <c r="B1020" s="31"/>
      <c r="C1020" s="31"/>
      <c r="D1020" s="31"/>
      <c r="E1020" s="33"/>
      <c r="F1020" s="68"/>
      <c r="G1020" s="35"/>
      <c r="H1020" s="35"/>
      <c r="I1020" s="31"/>
      <c r="J1020" s="32"/>
      <c r="K1020" s="31"/>
      <c r="L1020" s="34"/>
      <c r="M1020" s="34"/>
      <c r="N1020" s="34"/>
      <c r="O1020" s="34"/>
      <c r="P1020" s="34"/>
      <c r="Q1020" s="34"/>
    </row>
    <row r="1021" spans="1:17" s="40" customFormat="1" x14ac:dyDescent="0.2">
      <c r="A1021" s="31"/>
      <c r="B1021" s="31"/>
      <c r="C1021" s="31"/>
      <c r="D1021" s="31"/>
      <c r="E1021" s="33"/>
      <c r="F1021" s="68"/>
      <c r="G1021" s="35"/>
      <c r="H1021" s="35"/>
      <c r="I1021" s="31"/>
      <c r="J1021" s="32"/>
      <c r="K1021" s="31"/>
      <c r="L1021" s="34"/>
      <c r="M1021" s="34"/>
      <c r="N1021" s="34"/>
      <c r="O1021" s="34"/>
      <c r="P1021" s="34"/>
      <c r="Q1021" s="34"/>
    </row>
    <row r="1022" spans="1:17" s="40" customFormat="1" x14ac:dyDescent="0.2">
      <c r="A1022" s="31"/>
      <c r="B1022" s="31"/>
      <c r="C1022" s="31"/>
      <c r="D1022" s="31"/>
      <c r="E1022" s="33"/>
      <c r="F1022" s="68"/>
      <c r="G1022" s="35"/>
      <c r="H1022" s="35"/>
      <c r="I1022" s="31"/>
      <c r="J1022" s="32"/>
      <c r="K1022" s="31"/>
      <c r="L1022" s="34"/>
      <c r="M1022" s="34"/>
      <c r="N1022" s="34"/>
      <c r="O1022" s="34"/>
      <c r="P1022" s="34"/>
      <c r="Q1022" s="34"/>
    </row>
    <row r="1023" spans="1:17" s="40" customFormat="1" x14ac:dyDescent="0.2">
      <c r="A1023" s="31"/>
      <c r="B1023" s="31"/>
      <c r="C1023" s="31"/>
      <c r="D1023" s="31"/>
      <c r="E1023" s="33"/>
      <c r="F1023" s="68"/>
      <c r="G1023" s="35"/>
      <c r="H1023" s="35"/>
      <c r="I1023" s="31"/>
      <c r="J1023" s="32"/>
      <c r="K1023" s="31"/>
      <c r="L1023" s="34"/>
      <c r="M1023" s="34"/>
      <c r="N1023" s="34"/>
      <c r="O1023" s="34"/>
      <c r="P1023" s="34"/>
      <c r="Q1023" s="34"/>
    </row>
    <row r="1024" spans="1:17" s="40" customFormat="1" x14ac:dyDescent="0.2">
      <c r="A1024" s="31"/>
      <c r="B1024" s="31"/>
      <c r="C1024" s="31"/>
      <c r="D1024" s="31"/>
      <c r="E1024" s="33"/>
      <c r="F1024" s="68"/>
      <c r="G1024" s="35"/>
      <c r="H1024" s="35"/>
      <c r="I1024" s="31"/>
      <c r="J1024" s="32"/>
      <c r="K1024" s="31"/>
      <c r="L1024" s="34"/>
      <c r="M1024" s="34"/>
      <c r="N1024" s="34"/>
      <c r="O1024" s="34"/>
      <c r="P1024" s="34"/>
      <c r="Q1024" s="34"/>
    </row>
    <row r="1025" spans="1:17" s="40" customFormat="1" x14ac:dyDescent="0.2">
      <c r="A1025" s="31"/>
      <c r="B1025" s="31"/>
      <c r="C1025" s="31"/>
      <c r="D1025" s="31"/>
      <c r="E1025" s="33"/>
      <c r="F1025" s="68"/>
      <c r="G1025" s="35"/>
      <c r="H1025" s="35"/>
      <c r="I1025" s="31"/>
      <c r="J1025" s="32"/>
      <c r="K1025" s="31"/>
      <c r="L1025" s="34"/>
      <c r="M1025" s="34"/>
      <c r="N1025" s="34"/>
      <c r="O1025" s="34"/>
      <c r="P1025" s="34"/>
      <c r="Q1025" s="34"/>
    </row>
    <row r="1026" spans="1:17" s="40" customFormat="1" x14ac:dyDescent="0.2">
      <c r="A1026" s="31"/>
      <c r="B1026" s="31"/>
      <c r="C1026" s="31"/>
      <c r="D1026" s="31"/>
      <c r="E1026" s="33"/>
      <c r="F1026" s="68"/>
      <c r="G1026" s="35"/>
      <c r="H1026" s="35"/>
      <c r="I1026" s="31"/>
      <c r="J1026" s="32"/>
      <c r="K1026" s="31"/>
      <c r="L1026" s="34"/>
      <c r="M1026" s="34"/>
      <c r="N1026" s="34"/>
      <c r="O1026" s="34"/>
      <c r="P1026" s="34"/>
      <c r="Q1026" s="34"/>
    </row>
    <row r="1027" spans="1:17" s="40" customFormat="1" x14ac:dyDescent="0.2">
      <c r="A1027" s="31"/>
      <c r="B1027" s="31"/>
      <c r="C1027" s="31"/>
      <c r="D1027" s="31"/>
      <c r="E1027" s="33"/>
      <c r="F1027" s="68"/>
      <c r="G1027" s="35"/>
      <c r="H1027" s="35"/>
      <c r="I1027" s="31"/>
      <c r="J1027" s="32"/>
      <c r="K1027" s="31"/>
      <c r="L1027" s="34"/>
      <c r="M1027" s="34"/>
      <c r="N1027" s="34"/>
      <c r="O1027" s="34"/>
      <c r="P1027" s="34"/>
      <c r="Q1027" s="34"/>
    </row>
    <row r="1028" spans="1:17" s="40" customFormat="1" x14ac:dyDescent="0.2">
      <c r="A1028" s="31"/>
      <c r="B1028" s="31"/>
      <c r="C1028" s="31"/>
      <c r="D1028" s="31"/>
      <c r="E1028" s="33"/>
      <c r="F1028" s="68"/>
      <c r="G1028" s="35"/>
      <c r="H1028" s="35"/>
      <c r="I1028" s="31"/>
      <c r="J1028" s="32"/>
      <c r="K1028" s="31"/>
      <c r="L1028" s="34"/>
      <c r="M1028" s="34"/>
      <c r="N1028" s="34"/>
      <c r="O1028" s="34"/>
      <c r="P1028" s="34"/>
      <c r="Q1028" s="34"/>
    </row>
    <row r="1029" spans="1:17" s="40" customFormat="1" x14ac:dyDescent="0.2">
      <c r="A1029" s="31"/>
      <c r="B1029" s="31"/>
      <c r="C1029" s="31"/>
      <c r="D1029" s="31"/>
      <c r="E1029" s="33"/>
      <c r="F1029" s="68"/>
      <c r="G1029" s="35"/>
      <c r="H1029" s="35"/>
      <c r="I1029" s="31"/>
      <c r="J1029" s="32"/>
      <c r="K1029" s="31"/>
      <c r="L1029" s="34"/>
      <c r="M1029" s="34"/>
      <c r="N1029" s="34"/>
      <c r="O1029" s="34"/>
      <c r="P1029" s="34"/>
      <c r="Q1029" s="34"/>
    </row>
    <row r="1030" spans="1:17" s="40" customFormat="1" x14ac:dyDescent="0.2">
      <c r="A1030" s="31"/>
      <c r="B1030" s="31"/>
      <c r="C1030" s="31"/>
      <c r="D1030" s="31"/>
      <c r="E1030" s="33"/>
      <c r="F1030" s="68"/>
      <c r="G1030" s="35"/>
      <c r="H1030" s="35"/>
      <c r="I1030" s="31"/>
      <c r="J1030" s="32"/>
      <c r="K1030" s="31"/>
      <c r="L1030" s="34"/>
      <c r="M1030" s="34"/>
      <c r="N1030" s="34"/>
      <c r="O1030" s="34"/>
      <c r="P1030" s="34"/>
      <c r="Q1030" s="34"/>
    </row>
    <row r="1031" spans="1:17" s="40" customFormat="1" x14ac:dyDescent="0.2">
      <c r="A1031" s="31"/>
      <c r="B1031" s="31"/>
      <c r="C1031" s="31"/>
      <c r="D1031" s="31"/>
      <c r="E1031" s="33"/>
      <c r="F1031" s="68"/>
      <c r="G1031" s="35"/>
      <c r="H1031" s="35"/>
      <c r="I1031" s="31"/>
      <c r="J1031" s="32"/>
      <c r="K1031" s="31"/>
      <c r="L1031" s="34"/>
      <c r="M1031" s="34"/>
      <c r="N1031" s="34"/>
      <c r="O1031" s="34"/>
      <c r="P1031" s="34"/>
      <c r="Q1031" s="34"/>
    </row>
    <row r="1032" spans="1:17" s="40" customFormat="1" x14ac:dyDescent="0.2">
      <c r="A1032" s="31"/>
      <c r="B1032" s="31"/>
      <c r="C1032" s="31"/>
      <c r="D1032" s="31"/>
      <c r="E1032" s="33"/>
      <c r="F1032" s="68"/>
      <c r="G1032" s="35"/>
      <c r="H1032" s="35"/>
      <c r="I1032" s="31"/>
      <c r="J1032" s="32"/>
      <c r="K1032" s="31"/>
      <c r="L1032" s="34"/>
      <c r="M1032" s="34"/>
      <c r="N1032" s="34"/>
      <c r="O1032" s="34"/>
      <c r="P1032" s="34"/>
      <c r="Q1032" s="34"/>
    </row>
    <row r="1033" spans="1:17" s="40" customFormat="1" x14ac:dyDescent="0.2">
      <c r="A1033" s="31"/>
      <c r="B1033" s="31"/>
      <c r="C1033" s="31"/>
      <c r="D1033" s="31"/>
      <c r="E1033" s="33"/>
      <c r="F1033" s="68"/>
      <c r="G1033" s="35"/>
      <c r="H1033" s="35"/>
      <c r="I1033" s="31"/>
      <c r="J1033" s="32"/>
      <c r="K1033" s="31"/>
      <c r="L1033" s="34"/>
      <c r="M1033" s="34"/>
      <c r="N1033" s="34"/>
      <c r="O1033" s="34"/>
      <c r="P1033" s="34"/>
      <c r="Q1033" s="34"/>
    </row>
    <row r="1034" spans="1:17" s="40" customFormat="1" x14ac:dyDescent="0.2">
      <c r="A1034" s="31"/>
      <c r="B1034" s="31"/>
      <c r="C1034" s="31"/>
      <c r="D1034" s="31"/>
      <c r="E1034" s="33"/>
      <c r="F1034" s="68"/>
      <c r="G1034" s="35"/>
      <c r="H1034" s="35"/>
      <c r="I1034" s="31"/>
      <c r="J1034" s="32"/>
      <c r="K1034" s="31"/>
      <c r="L1034" s="34"/>
      <c r="M1034" s="34"/>
      <c r="N1034" s="34"/>
      <c r="O1034" s="34"/>
      <c r="P1034" s="34"/>
      <c r="Q1034" s="34"/>
    </row>
    <row r="1035" spans="1:17" s="40" customFormat="1" x14ac:dyDescent="0.2">
      <c r="A1035" s="31"/>
      <c r="B1035" s="31"/>
      <c r="C1035" s="31"/>
      <c r="D1035" s="31"/>
      <c r="E1035" s="33"/>
      <c r="F1035" s="68"/>
      <c r="G1035" s="35"/>
      <c r="H1035" s="35"/>
      <c r="I1035" s="31"/>
      <c r="J1035" s="32"/>
      <c r="K1035" s="31"/>
      <c r="L1035" s="34"/>
      <c r="M1035" s="34"/>
      <c r="N1035" s="34"/>
      <c r="O1035" s="34"/>
      <c r="P1035" s="34"/>
      <c r="Q1035" s="34"/>
    </row>
    <row r="1036" spans="1:17" s="40" customFormat="1" x14ac:dyDescent="0.2">
      <c r="A1036" s="31"/>
      <c r="B1036" s="31"/>
      <c r="C1036" s="31"/>
      <c r="D1036" s="31"/>
      <c r="E1036" s="33"/>
      <c r="F1036" s="68"/>
      <c r="G1036" s="35"/>
      <c r="H1036" s="35"/>
      <c r="I1036" s="31"/>
      <c r="J1036" s="32"/>
      <c r="K1036" s="31"/>
      <c r="L1036" s="34"/>
      <c r="M1036" s="34"/>
      <c r="N1036" s="34"/>
      <c r="O1036" s="34"/>
      <c r="P1036" s="34"/>
      <c r="Q1036" s="34"/>
    </row>
    <row r="1037" spans="1:17" s="40" customFormat="1" x14ac:dyDescent="0.2">
      <c r="A1037" s="31"/>
      <c r="B1037" s="31"/>
      <c r="C1037" s="31"/>
      <c r="D1037" s="31"/>
      <c r="E1037" s="33"/>
      <c r="F1037" s="68"/>
      <c r="G1037" s="35"/>
      <c r="H1037" s="35"/>
      <c r="I1037" s="31"/>
      <c r="J1037" s="32"/>
      <c r="K1037" s="31"/>
      <c r="L1037" s="34"/>
      <c r="M1037" s="34"/>
      <c r="N1037" s="34"/>
      <c r="O1037" s="34"/>
      <c r="P1037" s="34"/>
      <c r="Q1037" s="34"/>
    </row>
    <row r="1038" spans="1:17" s="40" customFormat="1" x14ac:dyDescent="0.2">
      <c r="A1038" s="31"/>
      <c r="B1038" s="31"/>
      <c r="C1038" s="31"/>
      <c r="D1038" s="31"/>
      <c r="E1038" s="33"/>
      <c r="F1038" s="68"/>
      <c r="G1038" s="35"/>
      <c r="H1038" s="35"/>
      <c r="I1038" s="31"/>
      <c r="J1038" s="32"/>
      <c r="K1038" s="31"/>
      <c r="L1038" s="34"/>
      <c r="M1038" s="34"/>
      <c r="N1038" s="34"/>
      <c r="O1038" s="34"/>
      <c r="P1038" s="34"/>
      <c r="Q1038" s="34"/>
    </row>
    <row r="1039" spans="1:17" s="40" customFormat="1" x14ac:dyDescent="0.2">
      <c r="A1039" s="31"/>
      <c r="B1039" s="31"/>
      <c r="C1039" s="31"/>
      <c r="D1039" s="31"/>
      <c r="E1039" s="33"/>
      <c r="F1039" s="68"/>
      <c r="G1039" s="35"/>
      <c r="H1039" s="35"/>
      <c r="I1039" s="31"/>
      <c r="J1039" s="32"/>
      <c r="K1039" s="31"/>
      <c r="L1039" s="34"/>
      <c r="M1039" s="34"/>
      <c r="N1039" s="34"/>
      <c r="O1039" s="34"/>
      <c r="P1039" s="34"/>
      <c r="Q1039" s="34"/>
    </row>
    <row r="1040" spans="1:17" s="40" customFormat="1" x14ac:dyDescent="0.2">
      <c r="A1040" s="31"/>
      <c r="B1040" s="31"/>
      <c r="C1040" s="31"/>
      <c r="D1040" s="31"/>
      <c r="E1040" s="33"/>
      <c r="F1040" s="68"/>
      <c r="G1040" s="35"/>
      <c r="H1040" s="35"/>
      <c r="I1040" s="31"/>
      <c r="J1040" s="32"/>
      <c r="K1040" s="31"/>
      <c r="L1040" s="34"/>
      <c r="M1040" s="34"/>
      <c r="N1040" s="34"/>
      <c r="O1040" s="34"/>
      <c r="P1040" s="34"/>
      <c r="Q1040" s="34"/>
    </row>
    <row r="1041" spans="1:17" s="40" customFormat="1" x14ac:dyDescent="0.2">
      <c r="A1041" s="31"/>
      <c r="B1041" s="31"/>
      <c r="C1041" s="31"/>
      <c r="D1041" s="31"/>
      <c r="E1041" s="33"/>
      <c r="F1041" s="68"/>
      <c r="G1041" s="35"/>
      <c r="H1041" s="35"/>
      <c r="I1041" s="31"/>
      <c r="J1041" s="32"/>
      <c r="K1041" s="31"/>
      <c r="L1041" s="34"/>
      <c r="M1041" s="34"/>
      <c r="N1041" s="34"/>
      <c r="O1041" s="34"/>
      <c r="P1041" s="34"/>
      <c r="Q1041" s="34"/>
    </row>
    <row r="1042" spans="1:17" s="40" customFormat="1" x14ac:dyDescent="0.2">
      <c r="A1042" s="31"/>
      <c r="B1042" s="31"/>
      <c r="C1042" s="31"/>
      <c r="D1042" s="31"/>
      <c r="E1042" s="33"/>
      <c r="F1042" s="68"/>
      <c r="G1042" s="35"/>
      <c r="H1042" s="35"/>
      <c r="I1042" s="31"/>
      <c r="J1042" s="32"/>
      <c r="K1042" s="31"/>
      <c r="L1042" s="34"/>
      <c r="M1042" s="34"/>
      <c r="N1042" s="34"/>
      <c r="O1042" s="34"/>
      <c r="P1042" s="34"/>
      <c r="Q1042" s="34"/>
    </row>
    <row r="1043" spans="1:17" s="40" customFormat="1" x14ac:dyDescent="0.2">
      <c r="A1043" s="31"/>
      <c r="B1043" s="31"/>
      <c r="C1043" s="31"/>
      <c r="D1043" s="31"/>
      <c r="E1043" s="33"/>
      <c r="F1043" s="68"/>
      <c r="G1043" s="35"/>
      <c r="H1043" s="35"/>
      <c r="I1043" s="31"/>
      <c r="J1043" s="32"/>
      <c r="K1043" s="31"/>
      <c r="L1043" s="34"/>
      <c r="M1043" s="34"/>
      <c r="N1043" s="34"/>
      <c r="O1043" s="34"/>
      <c r="P1043" s="34"/>
      <c r="Q1043" s="34"/>
    </row>
    <row r="1044" spans="1:17" s="40" customFormat="1" x14ac:dyDescent="0.2">
      <c r="A1044" s="31"/>
      <c r="B1044" s="31"/>
      <c r="C1044" s="31"/>
      <c r="D1044" s="31"/>
      <c r="E1044" s="33"/>
      <c r="F1044" s="68"/>
      <c r="G1044" s="35"/>
      <c r="H1044" s="35"/>
      <c r="I1044" s="31"/>
      <c r="J1044" s="32"/>
      <c r="K1044" s="31"/>
      <c r="L1044" s="34"/>
      <c r="M1044" s="34"/>
      <c r="N1044" s="34"/>
      <c r="O1044" s="34"/>
      <c r="P1044" s="34"/>
      <c r="Q1044" s="34"/>
    </row>
    <row r="1045" spans="1:17" s="40" customFormat="1" x14ac:dyDescent="0.2">
      <c r="A1045" s="31"/>
      <c r="B1045" s="31"/>
      <c r="C1045" s="31"/>
      <c r="D1045" s="31"/>
      <c r="E1045" s="33"/>
      <c r="F1045" s="68"/>
      <c r="G1045" s="35"/>
      <c r="H1045" s="35"/>
      <c r="I1045" s="31"/>
      <c r="J1045" s="32"/>
      <c r="K1045" s="31"/>
      <c r="L1045" s="34"/>
      <c r="M1045" s="34"/>
      <c r="N1045" s="34"/>
      <c r="O1045" s="34"/>
      <c r="P1045" s="34"/>
      <c r="Q1045" s="34"/>
    </row>
    <row r="1046" spans="1:17" s="40" customFormat="1" x14ac:dyDescent="0.2">
      <c r="A1046" s="31"/>
      <c r="B1046" s="31"/>
      <c r="C1046" s="31"/>
      <c r="D1046" s="31"/>
      <c r="E1046" s="33"/>
      <c r="F1046" s="68"/>
      <c r="G1046" s="35"/>
      <c r="H1046" s="35"/>
      <c r="I1046" s="31"/>
      <c r="J1046" s="32"/>
      <c r="K1046" s="31"/>
      <c r="L1046" s="34"/>
      <c r="M1046" s="34"/>
      <c r="N1046" s="34"/>
      <c r="O1046" s="34"/>
      <c r="P1046" s="34"/>
      <c r="Q1046" s="34"/>
    </row>
    <row r="1047" spans="1:17" s="40" customFormat="1" x14ac:dyDescent="0.2">
      <c r="A1047" s="31"/>
      <c r="B1047" s="31"/>
      <c r="C1047" s="31"/>
      <c r="D1047" s="31"/>
      <c r="E1047" s="33"/>
      <c r="F1047" s="68"/>
      <c r="G1047" s="35"/>
      <c r="H1047" s="35"/>
      <c r="I1047" s="31"/>
      <c r="J1047" s="32"/>
      <c r="K1047" s="31"/>
      <c r="L1047" s="34"/>
      <c r="M1047" s="34"/>
      <c r="N1047" s="34"/>
      <c r="O1047" s="34"/>
      <c r="P1047" s="34"/>
      <c r="Q1047" s="34"/>
    </row>
    <row r="1048" spans="1:17" s="40" customFormat="1" x14ac:dyDescent="0.2">
      <c r="A1048" s="31"/>
      <c r="B1048" s="31"/>
      <c r="C1048" s="31"/>
      <c r="D1048" s="31"/>
      <c r="E1048" s="33"/>
      <c r="F1048" s="68"/>
      <c r="G1048" s="35"/>
      <c r="H1048" s="35"/>
      <c r="I1048" s="31"/>
      <c r="J1048" s="32"/>
      <c r="K1048" s="31"/>
      <c r="L1048" s="34"/>
      <c r="M1048" s="34"/>
      <c r="N1048" s="34"/>
      <c r="O1048" s="34"/>
      <c r="P1048" s="34"/>
      <c r="Q1048" s="34"/>
    </row>
    <row r="1049" spans="1:17" s="40" customFormat="1" x14ac:dyDescent="0.2">
      <c r="A1049" s="31"/>
      <c r="B1049" s="31"/>
      <c r="C1049" s="31"/>
      <c r="D1049" s="31"/>
      <c r="E1049" s="33"/>
      <c r="F1049" s="68"/>
      <c r="G1049" s="35"/>
      <c r="H1049" s="35"/>
      <c r="I1049" s="31"/>
      <c r="J1049" s="32"/>
      <c r="K1049" s="31"/>
      <c r="L1049" s="34"/>
      <c r="M1049" s="34"/>
      <c r="N1049" s="34"/>
      <c r="O1049" s="34"/>
      <c r="P1049" s="34"/>
      <c r="Q1049" s="34"/>
    </row>
    <row r="1050" spans="1:17" s="40" customFormat="1" x14ac:dyDescent="0.2">
      <c r="A1050" s="31"/>
      <c r="B1050" s="31"/>
      <c r="C1050" s="31"/>
      <c r="D1050" s="31"/>
      <c r="E1050" s="33"/>
      <c r="F1050" s="68"/>
      <c r="G1050" s="35"/>
      <c r="H1050" s="35"/>
      <c r="I1050" s="31"/>
      <c r="J1050" s="32"/>
      <c r="K1050" s="31"/>
      <c r="L1050" s="34"/>
      <c r="M1050" s="34"/>
      <c r="N1050" s="34"/>
      <c r="O1050" s="34"/>
      <c r="P1050" s="34"/>
      <c r="Q1050" s="34"/>
    </row>
    <row r="1051" spans="1:17" s="40" customFormat="1" x14ac:dyDescent="0.2">
      <c r="A1051" s="31"/>
      <c r="B1051" s="31"/>
      <c r="C1051" s="31"/>
      <c r="D1051" s="31"/>
      <c r="E1051" s="33"/>
      <c r="F1051" s="68"/>
      <c r="G1051" s="35"/>
      <c r="H1051" s="35"/>
      <c r="I1051" s="31"/>
      <c r="J1051" s="32"/>
      <c r="K1051" s="31"/>
      <c r="L1051" s="34"/>
      <c r="M1051" s="34"/>
      <c r="N1051" s="34"/>
      <c r="O1051" s="34"/>
      <c r="P1051" s="34"/>
      <c r="Q1051" s="34"/>
    </row>
    <row r="1052" spans="1:17" s="40" customFormat="1" x14ac:dyDescent="0.2">
      <c r="A1052" s="31"/>
      <c r="B1052" s="31"/>
      <c r="C1052" s="31"/>
      <c r="D1052" s="31"/>
      <c r="E1052" s="33"/>
      <c r="F1052" s="68"/>
      <c r="G1052" s="35"/>
      <c r="H1052" s="35"/>
      <c r="I1052" s="31"/>
      <c r="J1052" s="32"/>
      <c r="K1052" s="31"/>
      <c r="L1052" s="34"/>
      <c r="M1052" s="34"/>
      <c r="N1052" s="34"/>
      <c r="O1052" s="34"/>
      <c r="P1052" s="34"/>
      <c r="Q1052" s="34"/>
    </row>
    <row r="1053" spans="1:17" s="40" customFormat="1" x14ac:dyDescent="0.2">
      <c r="A1053" s="31"/>
      <c r="B1053" s="31"/>
      <c r="C1053" s="31"/>
      <c r="D1053" s="31"/>
      <c r="E1053" s="33"/>
      <c r="F1053" s="68"/>
      <c r="G1053" s="35"/>
      <c r="H1053" s="35"/>
      <c r="I1053" s="31"/>
      <c r="J1053" s="32"/>
      <c r="K1053" s="31"/>
      <c r="L1053" s="34"/>
      <c r="M1053" s="34"/>
      <c r="N1053" s="34"/>
      <c r="O1053" s="34"/>
      <c r="P1053" s="34"/>
      <c r="Q1053" s="34"/>
    </row>
    <row r="1054" spans="1:17" s="40" customFormat="1" x14ac:dyDescent="0.2">
      <c r="A1054" s="31"/>
      <c r="B1054" s="31"/>
      <c r="C1054" s="31"/>
      <c r="D1054" s="31"/>
      <c r="E1054" s="33"/>
      <c r="F1054" s="68"/>
      <c r="G1054" s="35"/>
      <c r="H1054" s="35"/>
      <c r="I1054" s="31"/>
      <c r="J1054" s="32"/>
      <c r="K1054" s="31"/>
      <c r="L1054" s="34"/>
      <c r="M1054" s="34"/>
      <c r="N1054" s="34"/>
      <c r="O1054" s="34"/>
      <c r="P1054" s="34"/>
      <c r="Q1054" s="34"/>
    </row>
    <row r="1055" spans="1:17" s="40" customFormat="1" x14ac:dyDescent="0.2">
      <c r="A1055" s="31"/>
      <c r="B1055" s="31"/>
      <c r="C1055" s="31"/>
      <c r="D1055" s="31"/>
      <c r="E1055" s="33"/>
      <c r="F1055" s="68"/>
      <c r="G1055" s="35"/>
      <c r="H1055" s="35"/>
      <c r="I1055" s="31"/>
      <c r="J1055" s="32"/>
      <c r="K1055" s="31"/>
      <c r="L1055" s="34"/>
      <c r="M1055" s="34"/>
      <c r="N1055" s="34"/>
      <c r="O1055" s="34"/>
      <c r="P1055" s="34"/>
      <c r="Q1055" s="34"/>
    </row>
    <row r="1056" spans="1:17" s="40" customFormat="1" x14ac:dyDescent="0.2">
      <c r="A1056" s="31"/>
      <c r="B1056" s="31"/>
      <c r="C1056" s="31"/>
      <c r="D1056" s="31"/>
      <c r="E1056" s="33"/>
      <c r="F1056" s="68"/>
      <c r="G1056" s="35"/>
      <c r="H1056" s="35"/>
      <c r="I1056" s="31"/>
      <c r="J1056" s="32"/>
      <c r="K1056" s="31"/>
      <c r="L1056" s="34"/>
      <c r="M1056" s="34"/>
      <c r="N1056" s="34"/>
      <c r="O1056" s="34"/>
      <c r="P1056" s="34"/>
      <c r="Q1056" s="34"/>
    </row>
    <row r="1057" spans="1:17" s="40" customFormat="1" x14ac:dyDescent="0.2">
      <c r="A1057" s="31"/>
      <c r="B1057" s="31"/>
      <c r="C1057" s="31"/>
      <c r="D1057" s="31"/>
      <c r="E1057" s="33"/>
      <c r="F1057" s="68"/>
      <c r="G1057" s="35"/>
      <c r="H1057" s="35"/>
      <c r="I1057" s="31"/>
      <c r="J1057" s="32"/>
      <c r="K1057" s="31"/>
      <c r="L1057" s="34"/>
      <c r="M1057" s="34"/>
      <c r="N1057" s="34"/>
      <c r="O1057" s="34"/>
      <c r="P1057" s="34"/>
      <c r="Q1057" s="34"/>
    </row>
    <row r="1058" spans="1:17" s="40" customFormat="1" x14ac:dyDescent="0.2">
      <c r="A1058" s="31"/>
      <c r="B1058" s="31"/>
      <c r="C1058" s="31"/>
      <c r="D1058" s="31"/>
      <c r="E1058" s="33"/>
      <c r="F1058" s="68"/>
      <c r="G1058" s="35"/>
      <c r="H1058" s="35"/>
      <c r="I1058" s="31"/>
      <c r="J1058" s="32"/>
      <c r="K1058" s="31"/>
      <c r="L1058" s="34"/>
      <c r="M1058" s="34"/>
      <c r="N1058" s="34"/>
      <c r="O1058" s="34"/>
      <c r="P1058" s="34"/>
      <c r="Q1058" s="34"/>
    </row>
    <row r="1059" spans="1:17" s="40" customFormat="1" x14ac:dyDescent="0.2">
      <c r="A1059" s="31"/>
      <c r="B1059" s="31"/>
      <c r="C1059" s="31"/>
      <c r="D1059" s="31"/>
      <c r="E1059" s="33"/>
      <c r="F1059" s="68"/>
      <c r="G1059" s="35"/>
      <c r="H1059" s="35"/>
      <c r="I1059" s="31"/>
      <c r="J1059" s="32"/>
      <c r="K1059" s="31"/>
      <c r="L1059" s="34"/>
      <c r="M1059" s="34"/>
      <c r="N1059" s="34"/>
      <c r="O1059" s="34"/>
      <c r="P1059" s="34"/>
      <c r="Q1059" s="34"/>
    </row>
    <row r="1060" spans="1:17" s="40" customFormat="1" x14ac:dyDescent="0.2">
      <c r="A1060" s="31"/>
      <c r="B1060" s="31"/>
      <c r="C1060" s="31"/>
      <c r="D1060" s="31"/>
      <c r="E1060" s="33"/>
      <c r="F1060" s="68"/>
      <c r="G1060" s="35"/>
      <c r="H1060" s="35"/>
      <c r="I1060" s="31"/>
      <c r="J1060" s="32"/>
      <c r="K1060" s="31"/>
      <c r="L1060" s="34"/>
      <c r="M1060" s="34"/>
      <c r="N1060" s="34"/>
      <c r="O1060" s="34"/>
      <c r="P1060" s="34"/>
      <c r="Q1060" s="34"/>
    </row>
    <row r="1061" spans="1:17" s="40" customFormat="1" x14ac:dyDescent="0.2">
      <c r="A1061" s="31"/>
      <c r="B1061" s="31"/>
      <c r="C1061" s="31"/>
      <c r="D1061" s="31"/>
      <c r="E1061" s="33"/>
      <c r="F1061" s="68"/>
      <c r="G1061" s="35"/>
      <c r="H1061" s="35"/>
      <c r="I1061" s="31"/>
      <c r="J1061" s="32"/>
      <c r="K1061" s="31"/>
      <c r="L1061" s="34"/>
      <c r="M1061" s="34"/>
      <c r="N1061" s="34"/>
      <c r="O1061" s="34"/>
      <c r="P1061" s="34"/>
      <c r="Q1061" s="34"/>
    </row>
    <row r="1062" spans="1:17" s="40" customFormat="1" x14ac:dyDescent="0.2">
      <c r="A1062" s="31"/>
      <c r="B1062" s="31"/>
      <c r="C1062" s="31"/>
      <c r="D1062" s="31"/>
      <c r="E1062" s="33"/>
      <c r="F1062" s="68"/>
      <c r="G1062" s="35"/>
      <c r="H1062" s="35"/>
      <c r="I1062" s="31"/>
      <c r="J1062" s="32"/>
      <c r="K1062" s="31"/>
      <c r="L1062" s="34"/>
      <c r="M1062" s="34"/>
      <c r="N1062" s="34"/>
      <c r="O1062" s="34"/>
      <c r="P1062" s="34"/>
      <c r="Q1062" s="34"/>
    </row>
    <row r="1063" spans="1:17" s="40" customFormat="1" x14ac:dyDescent="0.2">
      <c r="A1063" s="31"/>
      <c r="B1063" s="31"/>
      <c r="C1063" s="31"/>
      <c r="D1063" s="31"/>
      <c r="E1063" s="33"/>
      <c r="F1063" s="68"/>
      <c r="G1063" s="35"/>
      <c r="H1063" s="35"/>
      <c r="I1063" s="31"/>
      <c r="J1063" s="32"/>
      <c r="K1063" s="31"/>
      <c r="L1063" s="34"/>
      <c r="M1063" s="34"/>
      <c r="N1063" s="34"/>
      <c r="O1063" s="34"/>
      <c r="P1063" s="34"/>
      <c r="Q1063" s="34"/>
    </row>
    <row r="1064" spans="1:17" s="40" customFormat="1" x14ac:dyDescent="0.2">
      <c r="A1064" s="31"/>
      <c r="B1064" s="31"/>
      <c r="C1064" s="31"/>
      <c r="D1064" s="31"/>
      <c r="E1064" s="33"/>
      <c r="F1064" s="68"/>
      <c r="G1064" s="35"/>
      <c r="H1064" s="35"/>
      <c r="I1064" s="31"/>
      <c r="J1064" s="32"/>
      <c r="K1064" s="31"/>
      <c r="L1064" s="34"/>
      <c r="M1064" s="34"/>
      <c r="N1064" s="34"/>
      <c r="O1064" s="34"/>
      <c r="P1064" s="34"/>
      <c r="Q1064" s="34"/>
    </row>
    <row r="1065" spans="1:17" s="40" customFormat="1" x14ac:dyDescent="0.2">
      <c r="A1065" s="31"/>
      <c r="B1065" s="31"/>
      <c r="C1065" s="31"/>
      <c r="D1065" s="31"/>
      <c r="E1065" s="33"/>
      <c r="F1065" s="68"/>
      <c r="G1065" s="35"/>
      <c r="H1065" s="35"/>
      <c r="I1065" s="31"/>
      <c r="J1065" s="32"/>
      <c r="K1065" s="31"/>
      <c r="L1065" s="34"/>
      <c r="M1065" s="34"/>
      <c r="N1065" s="34"/>
      <c r="O1065" s="34"/>
      <c r="P1065" s="34"/>
      <c r="Q1065" s="34"/>
    </row>
    <row r="1066" spans="1:17" s="40" customFormat="1" x14ac:dyDescent="0.2">
      <c r="A1066" s="31"/>
      <c r="B1066" s="31"/>
      <c r="C1066" s="31"/>
      <c r="D1066" s="31"/>
      <c r="E1066" s="33"/>
      <c r="F1066" s="68"/>
      <c r="G1066" s="35"/>
      <c r="H1066" s="35"/>
      <c r="I1066" s="31"/>
      <c r="J1066" s="32"/>
      <c r="K1066" s="31"/>
      <c r="L1066" s="34"/>
      <c r="M1066" s="34"/>
      <c r="N1066" s="34"/>
      <c r="O1066" s="34"/>
      <c r="P1066" s="34"/>
      <c r="Q1066" s="34"/>
    </row>
    <row r="1067" spans="1:17" s="40" customFormat="1" x14ac:dyDescent="0.2">
      <c r="A1067" s="31"/>
      <c r="B1067" s="31"/>
      <c r="C1067" s="31"/>
      <c r="D1067" s="31"/>
      <c r="E1067" s="33"/>
      <c r="F1067" s="68"/>
      <c r="G1067" s="35"/>
      <c r="H1067" s="35"/>
      <c r="I1067" s="31"/>
      <c r="J1067" s="32"/>
      <c r="K1067" s="31"/>
      <c r="L1067" s="34"/>
      <c r="M1067" s="34"/>
      <c r="N1067" s="34"/>
      <c r="O1067" s="34"/>
      <c r="P1067" s="34"/>
      <c r="Q1067" s="34"/>
    </row>
    <row r="1068" spans="1:17" s="40" customFormat="1" x14ac:dyDescent="0.2">
      <c r="A1068" s="31"/>
      <c r="B1068" s="31"/>
      <c r="C1068" s="31"/>
      <c r="D1068" s="31"/>
      <c r="E1068" s="33"/>
      <c r="F1068" s="68"/>
      <c r="G1068" s="35"/>
      <c r="H1068" s="35"/>
      <c r="I1068" s="31"/>
      <c r="J1068" s="32"/>
      <c r="K1068" s="31"/>
      <c r="L1068" s="34"/>
      <c r="M1068" s="34"/>
      <c r="N1068" s="34"/>
      <c r="O1068" s="34"/>
      <c r="P1068" s="34"/>
      <c r="Q1068" s="34"/>
    </row>
    <row r="1069" spans="1:17" s="40" customFormat="1" x14ac:dyDescent="0.2">
      <c r="A1069" s="31"/>
      <c r="B1069" s="31"/>
      <c r="C1069" s="31"/>
      <c r="D1069" s="31"/>
      <c r="E1069" s="33"/>
      <c r="F1069" s="68"/>
      <c r="G1069" s="35"/>
      <c r="H1069" s="35"/>
      <c r="I1069" s="31"/>
      <c r="J1069" s="32"/>
      <c r="K1069" s="31"/>
      <c r="L1069" s="34"/>
      <c r="M1069" s="34"/>
      <c r="N1069" s="34"/>
      <c r="O1069" s="34"/>
      <c r="P1069" s="34"/>
      <c r="Q1069" s="34"/>
    </row>
    <row r="1070" spans="1:17" s="40" customFormat="1" x14ac:dyDescent="0.2">
      <c r="A1070" s="31"/>
      <c r="B1070" s="31"/>
      <c r="C1070" s="31"/>
      <c r="D1070" s="31"/>
      <c r="E1070" s="33"/>
      <c r="F1070" s="68"/>
      <c r="G1070" s="35"/>
      <c r="H1070" s="35"/>
      <c r="I1070" s="31"/>
      <c r="J1070" s="32"/>
      <c r="K1070" s="31"/>
      <c r="L1070" s="34"/>
      <c r="M1070" s="34"/>
      <c r="N1070" s="34"/>
      <c r="O1070" s="34"/>
      <c r="P1070" s="34"/>
      <c r="Q1070" s="34"/>
    </row>
    <row r="1071" spans="1:17" s="40" customFormat="1" x14ac:dyDescent="0.2">
      <c r="A1071" s="31"/>
      <c r="B1071" s="31"/>
      <c r="C1071" s="31"/>
      <c r="D1071" s="31"/>
      <c r="E1071" s="33"/>
      <c r="F1071" s="68"/>
      <c r="G1071" s="35"/>
      <c r="H1071" s="35"/>
      <c r="I1071" s="31"/>
      <c r="J1071" s="32"/>
      <c r="K1071" s="31"/>
      <c r="L1071" s="34"/>
      <c r="M1071" s="34"/>
      <c r="N1071" s="34"/>
      <c r="O1071" s="34"/>
      <c r="P1071" s="34"/>
      <c r="Q1071" s="34"/>
    </row>
    <row r="1072" spans="1:17" s="40" customFormat="1" x14ac:dyDescent="0.2">
      <c r="A1072" s="31"/>
      <c r="B1072" s="31"/>
      <c r="C1072" s="31"/>
      <c r="D1072" s="31"/>
      <c r="E1072" s="33"/>
      <c r="F1072" s="68"/>
      <c r="G1072" s="35"/>
      <c r="H1072" s="35"/>
      <c r="I1072" s="31"/>
      <c r="J1072" s="32"/>
      <c r="K1072" s="31"/>
      <c r="L1072" s="34"/>
      <c r="M1072" s="34"/>
      <c r="N1072" s="34"/>
      <c r="O1072" s="34"/>
      <c r="P1072" s="34"/>
      <c r="Q1072" s="34"/>
    </row>
    <row r="1073" spans="1:17" s="40" customFormat="1" x14ac:dyDescent="0.2">
      <c r="A1073" s="31"/>
      <c r="B1073" s="31"/>
      <c r="C1073" s="31"/>
      <c r="D1073" s="31"/>
      <c r="E1073" s="33"/>
      <c r="F1073" s="68"/>
      <c r="G1073" s="35"/>
      <c r="H1073" s="35"/>
      <c r="I1073" s="31"/>
      <c r="J1073" s="32"/>
      <c r="K1073" s="31"/>
      <c r="L1073" s="34"/>
      <c r="M1073" s="34"/>
      <c r="N1073" s="34"/>
      <c r="O1073" s="34"/>
      <c r="P1073" s="34"/>
      <c r="Q1073" s="34"/>
    </row>
    <row r="1074" spans="1:17" s="40" customFormat="1" x14ac:dyDescent="0.2">
      <c r="A1074" s="31"/>
      <c r="B1074" s="31"/>
      <c r="C1074" s="31"/>
      <c r="D1074" s="31"/>
      <c r="E1074" s="33"/>
      <c r="F1074" s="68"/>
      <c r="G1074" s="35"/>
      <c r="H1074" s="35"/>
      <c r="I1074" s="31"/>
      <c r="J1074" s="32"/>
      <c r="K1074" s="31"/>
      <c r="L1074" s="34"/>
      <c r="M1074" s="34"/>
      <c r="N1074" s="34"/>
      <c r="O1074" s="34"/>
      <c r="P1074" s="34"/>
      <c r="Q1074" s="34"/>
    </row>
    <row r="1075" spans="1:17" s="40" customFormat="1" x14ac:dyDescent="0.2">
      <c r="A1075" s="31"/>
      <c r="B1075" s="31"/>
      <c r="C1075" s="31"/>
      <c r="D1075" s="31"/>
      <c r="E1075" s="33"/>
      <c r="F1075" s="68"/>
      <c r="G1075" s="35"/>
      <c r="H1075" s="35"/>
      <c r="I1075" s="31"/>
      <c r="J1075" s="32"/>
      <c r="K1075" s="31"/>
      <c r="L1075" s="34"/>
      <c r="M1075" s="34"/>
      <c r="N1075" s="34"/>
      <c r="O1075" s="34"/>
      <c r="P1075" s="34"/>
      <c r="Q1075" s="34"/>
    </row>
    <row r="1076" spans="1:17" s="40" customFormat="1" x14ac:dyDescent="0.2">
      <c r="A1076" s="31"/>
      <c r="B1076" s="31"/>
      <c r="C1076" s="31"/>
      <c r="D1076" s="31"/>
      <c r="E1076" s="33"/>
      <c r="F1076" s="68"/>
      <c r="G1076" s="35"/>
      <c r="H1076" s="35"/>
      <c r="I1076" s="31"/>
      <c r="J1076" s="32"/>
      <c r="K1076" s="31"/>
      <c r="L1076" s="34"/>
      <c r="M1076" s="34"/>
      <c r="N1076" s="34"/>
      <c r="O1076" s="34"/>
      <c r="P1076" s="34"/>
      <c r="Q1076" s="34"/>
    </row>
    <row r="1077" spans="1:17" s="40" customFormat="1" x14ac:dyDescent="0.2">
      <c r="A1077" s="31"/>
      <c r="B1077" s="31"/>
      <c r="C1077" s="31"/>
      <c r="D1077" s="31"/>
      <c r="E1077" s="33"/>
      <c r="F1077" s="68"/>
      <c r="G1077" s="35"/>
      <c r="H1077" s="35"/>
      <c r="I1077" s="31"/>
      <c r="J1077" s="32"/>
      <c r="K1077" s="31"/>
      <c r="L1077" s="34"/>
      <c r="M1077" s="34"/>
      <c r="N1077" s="34"/>
      <c r="O1077" s="34"/>
      <c r="P1077" s="34"/>
      <c r="Q1077" s="34"/>
    </row>
    <row r="1078" spans="1:17" s="40" customFormat="1" x14ac:dyDescent="0.2">
      <c r="A1078" s="31"/>
      <c r="B1078" s="31"/>
      <c r="C1078" s="31"/>
      <c r="D1078" s="31"/>
      <c r="E1078" s="33"/>
      <c r="F1078" s="68"/>
      <c r="G1078" s="35"/>
      <c r="H1078" s="35"/>
      <c r="I1078" s="31"/>
      <c r="J1078" s="32"/>
      <c r="K1078" s="31"/>
      <c r="L1078" s="34"/>
      <c r="M1078" s="34"/>
      <c r="N1078" s="34"/>
      <c r="O1078" s="34"/>
      <c r="P1078" s="34"/>
      <c r="Q1078" s="34"/>
    </row>
    <row r="1079" spans="1:17" s="40" customFormat="1" x14ac:dyDescent="0.2">
      <c r="A1079" s="31"/>
      <c r="B1079" s="31"/>
      <c r="C1079" s="31"/>
      <c r="D1079" s="31"/>
      <c r="E1079" s="33"/>
      <c r="F1079" s="68"/>
      <c r="G1079" s="35"/>
      <c r="H1079" s="35"/>
      <c r="I1079" s="31"/>
      <c r="J1079" s="32"/>
      <c r="K1079" s="31"/>
      <c r="L1079" s="34"/>
      <c r="M1079" s="34"/>
      <c r="N1079" s="34"/>
      <c r="O1079" s="34"/>
      <c r="P1079" s="34"/>
      <c r="Q1079" s="34"/>
    </row>
    <row r="1080" spans="1:17" s="40" customFormat="1" x14ac:dyDescent="0.2">
      <c r="A1080" s="31"/>
      <c r="B1080" s="31"/>
      <c r="C1080" s="31"/>
      <c r="D1080" s="31"/>
      <c r="E1080" s="33"/>
      <c r="F1080" s="68"/>
      <c r="G1080" s="35"/>
      <c r="H1080" s="35"/>
      <c r="I1080" s="31"/>
      <c r="J1080" s="32"/>
      <c r="K1080" s="31"/>
      <c r="L1080" s="34"/>
      <c r="M1080" s="34"/>
      <c r="N1080" s="34"/>
      <c r="O1080" s="34"/>
      <c r="P1080" s="34"/>
      <c r="Q1080" s="34"/>
    </row>
    <row r="1081" spans="1:17" s="40" customFormat="1" x14ac:dyDescent="0.2">
      <c r="A1081" s="31"/>
      <c r="B1081" s="31"/>
      <c r="C1081" s="31"/>
      <c r="D1081" s="31"/>
      <c r="E1081" s="33"/>
      <c r="F1081" s="68"/>
      <c r="G1081" s="35"/>
      <c r="H1081" s="35"/>
      <c r="I1081" s="31"/>
      <c r="J1081" s="32"/>
      <c r="K1081" s="31"/>
      <c r="L1081" s="34"/>
      <c r="M1081" s="34"/>
      <c r="N1081" s="34"/>
      <c r="O1081" s="34"/>
      <c r="P1081" s="34"/>
      <c r="Q1081" s="34"/>
    </row>
    <row r="1082" spans="1:17" s="40" customFormat="1" x14ac:dyDescent="0.2">
      <c r="A1082" s="31"/>
      <c r="B1082" s="31"/>
      <c r="C1082" s="31"/>
      <c r="D1082" s="31"/>
      <c r="E1082" s="33"/>
      <c r="F1082" s="68"/>
      <c r="G1082" s="35"/>
      <c r="H1082" s="35"/>
      <c r="I1082" s="31"/>
      <c r="J1082" s="32"/>
      <c r="K1082" s="31"/>
      <c r="L1082" s="34"/>
      <c r="M1082" s="34"/>
      <c r="N1082" s="34"/>
      <c r="O1082" s="34"/>
      <c r="P1082" s="34"/>
      <c r="Q1082" s="34"/>
    </row>
    <row r="1083" spans="1:17" s="40" customFormat="1" x14ac:dyDescent="0.2">
      <c r="A1083" s="31"/>
      <c r="B1083" s="31"/>
      <c r="C1083" s="31"/>
      <c r="D1083" s="31"/>
      <c r="E1083" s="33"/>
      <c r="F1083" s="68"/>
      <c r="G1083" s="35"/>
      <c r="H1083" s="35"/>
      <c r="I1083" s="31"/>
      <c r="J1083" s="32"/>
      <c r="K1083" s="31"/>
      <c r="L1083" s="34"/>
      <c r="M1083" s="34"/>
      <c r="N1083" s="34"/>
      <c r="O1083" s="34"/>
      <c r="P1083" s="34"/>
      <c r="Q1083" s="34"/>
    </row>
    <row r="1084" spans="1:17" s="40" customFormat="1" x14ac:dyDescent="0.2">
      <c r="A1084" s="31"/>
      <c r="B1084" s="31"/>
      <c r="C1084" s="31"/>
      <c r="D1084" s="31"/>
      <c r="E1084" s="33"/>
      <c r="F1084" s="68"/>
      <c r="G1084" s="35"/>
      <c r="H1084" s="35"/>
      <c r="I1084" s="31"/>
      <c r="J1084" s="32"/>
      <c r="K1084" s="31"/>
      <c r="L1084" s="34"/>
      <c r="M1084" s="34"/>
      <c r="N1084" s="34"/>
      <c r="O1084" s="34"/>
      <c r="P1084" s="34"/>
      <c r="Q1084" s="34"/>
    </row>
    <row r="1085" spans="1:17" s="40" customFormat="1" x14ac:dyDescent="0.2">
      <c r="A1085" s="31"/>
      <c r="B1085" s="31"/>
      <c r="C1085" s="31"/>
      <c r="D1085" s="31"/>
      <c r="E1085" s="33"/>
      <c r="F1085" s="68"/>
      <c r="G1085" s="35"/>
      <c r="H1085" s="35"/>
      <c r="I1085" s="31"/>
      <c r="J1085" s="32"/>
      <c r="K1085" s="31"/>
      <c r="L1085" s="34"/>
      <c r="M1085" s="34"/>
      <c r="N1085" s="34"/>
      <c r="O1085" s="34"/>
      <c r="P1085" s="34"/>
      <c r="Q1085" s="34"/>
    </row>
    <row r="1086" spans="1:17" s="40" customFormat="1" x14ac:dyDescent="0.2">
      <c r="A1086" s="31"/>
      <c r="B1086" s="31"/>
      <c r="C1086" s="31"/>
      <c r="D1086" s="31"/>
      <c r="E1086" s="33"/>
      <c r="F1086" s="68"/>
      <c r="G1086" s="35"/>
      <c r="H1086" s="35"/>
      <c r="I1086" s="31"/>
      <c r="J1086" s="32"/>
      <c r="K1086" s="31"/>
      <c r="L1086" s="34"/>
      <c r="M1086" s="34"/>
      <c r="N1086" s="34"/>
      <c r="O1086" s="34"/>
      <c r="P1086" s="34"/>
      <c r="Q1086" s="34"/>
    </row>
    <row r="1087" spans="1:17" s="40" customFormat="1" x14ac:dyDescent="0.2">
      <c r="A1087" s="31"/>
      <c r="B1087" s="31"/>
      <c r="C1087" s="31"/>
      <c r="D1087" s="31"/>
      <c r="E1087" s="33"/>
      <c r="F1087" s="68"/>
      <c r="G1087" s="35"/>
      <c r="H1087" s="35"/>
      <c r="I1087" s="31"/>
      <c r="J1087" s="32"/>
      <c r="K1087" s="31"/>
      <c r="L1087" s="34"/>
      <c r="M1087" s="34"/>
      <c r="N1087" s="34"/>
      <c r="O1087" s="34"/>
      <c r="P1087" s="34"/>
      <c r="Q1087" s="34"/>
    </row>
    <row r="1088" spans="1:17" s="40" customFormat="1" x14ac:dyDescent="0.2">
      <c r="A1088" s="31"/>
      <c r="B1088" s="31"/>
      <c r="C1088" s="31"/>
      <c r="D1088" s="31"/>
      <c r="E1088" s="33"/>
      <c r="F1088" s="68"/>
      <c r="G1088" s="35"/>
      <c r="H1088" s="35"/>
      <c r="I1088" s="31"/>
      <c r="J1088" s="32"/>
      <c r="K1088" s="31"/>
      <c r="L1088" s="34"/>
      <c r="M1088" s="34"/>
      <c r="N1088" s="34"/>
      <c r="O1088" s="34"/>
      <c r="P1088" s="34"/>
      <c r="Q1088" s="34"/>
    </row>
    <row r="1089" spans="1:17" s="40" customFormat="1" x14ac:dyDescent="0.2">
      <c r="A1089" s="31"/>
      <c r="B1089" s="31"/>
      <c r="C1089" s="31"/>
      <c r="D1089" s="31"/>
      <c r="E1089" s="33"/>
      <c r="F1089" s="68"/>
      <c r="G1089" s="35"/>
      <c r="H1089" s="35"/>
      <c r="I1089" s="31"/>
      <c r="J1089" s="32"/>
      <c r="K1089" s="31"/>
      <c r="L1089" s="34"/>
      <c r="M1089" s="34"/>
      <c r="N1089" s="34"/>
      <c r="O1089" s="34"/>
      <c r="P1089" s="34"/>
      <c r="Q1089" s="34"/>
    </row>
    <row r="1090" spans="1:17" s="40" customFormat="1" x14ac:dyDescent="0.2">
      <c r="A1090" s="31"/>
      <c r="B1090" s="31"/>
      <c r="C1090" s="31"/>
      <c r="D1090" s="31"/>
      <c r="E1090" s="33"/>
      <c r="F1090" s="68"/>
      <c r="G1090" s="35"/>
      <c r="H1090" s="35"/>
      <c r="I1090" s="31"/>
      <c r="J1090" s="32"/>
      <c r="K1090" s="31"/>
      <c r="L1090" s="34"/>
      <c r="M1090" s="34"/>
      <c r="N1090" s="34"/>
      <c r="O1090" s="34"/>
      <c r="P1090" s="34"/>
      <c r="Q1090" s="34"/>
    </row>
    <row r="1091" spans="1:17" s="40" customFormat="1" x14ac:dyDescent="0.2">
      <c r="A1091" s="31"/>
      <c r="B1091" s="31"/>
      <c r="C1091" s="31"/>
      <c r="D1091" s="31"/>
      <c r="E1091" s="33"/>
      <c r="F1091" s="68"/>
      <c r="G1091" s="35"/>
      <c r="H1091" s="35"/>
      <c r="I1091" s="31"/>
      <c r="J1091" s="32"/>
      <c r="K1091" s="31"/>
      <c r="L1091" s="34"/>
      <c r="M1091" s="34"/>
      <c r="N1091" s="34"/>
      <c r="O1091" s="34"/>
      <c r="P1091" s="34"/>
      <c r="Q1091" s="34"/>
    </row>
    <row r="1092" spans="1:17" s="40" customFormat="1" x14ac:dyDescent="0.2">
      <c r="A1092" s="31"/>
      <c r="B1092" s="31"/>
      <c r="C1092" s="31"/>
      <c r="D1092" s="31"/>
      <c r="E1092" s="33"/>
      <c r="F1092" s="68"/>
      <c r="G1092" s="35"/>
      <c r="H1092" s="35"/>
      <c r="I1092" s="31"/>
      <c r="J1092" s="32"/>
      <c r="K1092" s="31"/>
      <c r="L1092" s="34"/>
      <c r="M1092" s="34"/>
      <c r="N1092" s="34"/>
      <c r="O1092" s="34"/>
      <c r="P1092" s="34"/>
      <c r="Q1092" s="34"/>
    </row>
    <row r="1093" spans="1:17" s="40" customFormat="1" x14ac:dyDescent="0.2">
      <c r="A1093" s="31"/>
      <c r="B1093" s="31"/>
      <c r="C1093" s="31"/>
      <c r="D1093" s="31"/>
      <c r="E1093" s="33"/>
      <c r="F1093" s="68"/>
      <c r="G1093" s="35"/>
      <c r="H1093" s="35"/>
      <c r="I1093" s="31"/>
      <c r="J1093" s="32"/>
      <c r="K1093" s="31"/>
      <c r="L1093" s="34"/>
      <c r="M1093" s="34"/>
      <c r="N1093" s="34"/>
      <c r="O1093" s="34"/>
      <c r="P1093" s="34"/>
      <c r="Q1093" s="34"/>
    </row>
    <row r="1094" spans="1:17" s="40" customFormat="1" x14ac:dyDescent="0.2">
      <c r="A1094" s="31"/>
      <c r="B1094" s="31"/>
      <c r="C1094" s="31"/>
      <c r="D1094" s="31"/>
      <c r="E1094" s="33"/>
      <c r="F1094" s="68"/>
      <c r="G1094" s="35"/>
      <c r="H1094" s="35"/>
      <c r="I1094" s="31"/>
      <c r="J1094" s="32"/>
      <c r="K1094" s="31"/>
      <c r="L1094" s="34"/>
      <c r="M1094" s="34"/>
      <c r="N1094" s="34"/>
      <c r="O1094" s="34"/>
      <c r="P1094" s="34"/>
      <c r="Q1094" s="34"/>
    </row>
    <row r="1095" spans="1:17" s="40" customFormat="1" x14ac:dyDescent="0.2">
      <c r="A1095" s="31"/>
      <c r="B1095" s="31"/>
      <c r="C1095" s="31"/>
      <c r="D1095" s="31"/>
      <c r="E1095" s="33"/>
      <c r="F1095" s="68"/>
      <c r="G1095" s="35"/>
      <c r="H1095" s="35"/>
      <c r="I1095" s="31"/>
      <c r="J1095" s="32"/>
      <c r="K1095" s="31"/>
      <c r="L1095" s="34"/>
      <c r="M1095" s="34"/>
      <c r="N1095" s="34"/>
      <c r="O1095" s="34"/>
      <c r="P1095" s="34"/>
      <c r="Q1095" s="34"/>
    </row>
    <row r="1096" spans="1:17" s="40" customFormat="1" x14ac:dyDescent="0.2">
      <c r="A1096" s="31"/>
      <c r="B1096" s="31"/>
      <c r="C1096" s="31"/>
      <c r="D1096" s="31"/>
      <c r="E1096" s="33"/>
      <c r="F1096" s="68"/>
      <c r="G1096" s="35"/>
      <c r="H1096" s="35"/>
      <c r="I1096" s="31"/>
      <c r="J1096" s="32"/>
      <c r="K1096" s="31"/>
      <c r="L1096" s="34"/>
      <c r="M1096" s="34"/>
      <c r="N1096" s="34"/>
      <c r="O1096" s="34"/>
      <c r="P1096" s="34"/>
      <c r="Q1096" s="34"/>
    </row>
    <row r="1097" spans="1:17" s="40" customFormat="1" x14ac:dyDescent="0.2">
      <c r="A1097" s="31"/>
      <c r="B1097" s="31"/>
      <c r="C1097" s="31"/>
      <c r="D1097" s="31"/>
      <c r="E1097" s="33"/>
      <c r="F1097" s="68"/>
      <c r="G1097" s="35"/>
      <c r="H1097" s="35"/>
      <c r="I1097" s="31"/>
      <c r="J1097" s="32"/>
      <c r="K1097" s="31"/>
      <c r="L1097" s="34"/>
      <c r="M1097" s="34"/>
      <c r="N1097" s="34"/>
      <c r="O1097" s="34"/>
      <c r="P1097" s="34"/>
      <c r="Q1097" s="34"/>
    </row>
    <row r="1098" spans="1:17" s="40" customFormat="1" x14ac:dyDescent="0.2">
      <c r="A1098" s="31"/>
      <c r="B1098" s="31"/>
      <c r="C1098" s="31"/>
      <c r="D1098" s="31"/>
      <c r="E1098" s="33"/>
      <c r="F1098" s="68"/>
      <c r="G1098" s="35"/>
      <c r="H1098" s="35"/>
      <c r="I1098" s="31"/>
      <c r="J1098" s="32"/>
      <c r="K1098" s="31"/>
      <c r="L1098" s="34"/>
      <c r="M1098" s="34"/>
      <c r="N1098" s="34"/>
      <c r="O1098" s="34"/>
      <c r="P1098" s="34"/>
      <c r="Q1098" s="34"/>
    </row>
    <row r="1099" spans="1:17" s="40" customFormat="1" x14ac:dyDescent="0.2">
      <c r="A1099" s="31"/>
      <c r="B1099" s="31"/>
      <c r="C1099" s="31"/>
      <c r="D1099" s="31"/>
      <c r="E1099" s="33"/>
      <c r="F1099" s="68"/>
      <c r="G1099" s="35"/>
      <c r="H1099" s="35"/>
      <c r="I1099" s="31"/>
      <c r="J1099" s="32"/>
      <c r="K1099" s="31"/>
      <c r="L1099" s="34"/>
      <c r="M1099" s="34"/>
      <c r="N1099" s="34"/>
      <c r="O1099" s="34"/>
      <c r="P1099" s="34"/>
      <c r="Q1099" s="34"/>
    </row>
    <row r="1100" spans="1:17" s="40" customFormat="1" x14ac:dyDescent="0.2">
      <c r="A1100" s="31"/>
      <c r="B1100" s="31"/>
      <c r="C1100" s="31"/>
      <c r="D1100" s="31"/>
      <c r="E1100" s="33"/>
      <c r="F1100" s="68"/>
      <c r="G1100" s="35"/>
      <c r="H1100" s="35"/>
      <c r="I1100" s="31"/>
      <c r="J1100" s="32"/>
      <c r="K1100" s="31"/>
      <c r="L1100" s="34"/>
      <c r="M1100" s="34"/>
      <c r="N1100" s="34"/>
      <c r="O1100" s="34"/>
      <c r="P1100" s="34"/>
      <c r="Q1100" s="34"/>
    </row>
    <row r="1101" spans="1:17" s="40" customFormat="1" x14ac:dyDescent="0.2">
      <c r="A1101" s="31"/>
      <c r="B1101" s="31"/>
      <c r="C1101" s="31"/>
      <c r="D1101" s="31"/>
      <c r="E1101" s="33"/>
      <c r="F1101" s="68"/>
      <c r="G1101" s="35"/>
      <c r="H1101" s="35"/>
      <c r="I1101" s="31"/>
      <c r="J1101" s="32"/>
      <c r="K1101" s="31"/>
      <c r="L1101" s="34"/>
      <c r="M1101" s="34"/>
      <c r="N1101" s="34"/>
      <c r="O1101" s="34"/>
      <c r="P1101" s="34"/>
      <c r="Q1101" s="34"/>
    </row>
    <row r="1102" spans="1:17" s="40" customFormat="1" x14ac:dyDescent="0.2">
      <c r="A1102" s="31"/>
      <c r="B1102" s="31"/>
      <c r="C1102" s="31"/>
      <c r="D1102" s="31"/>
      <c r="E1102" s="33"/>
      <c r="F1102" s="68"/>
      <c r="G1102" s="35"/>
      <c r="H1102" s="35"/>
      <c r="I1102" s="31"/>
      <c r="J1102" s="32"/>
      <c r="K1102" s="31"/>
      <c r="L1102" s="34"/>
      <c r="M1102" s="34"/>
      <c r="N1102" s="34"/>
      <c r="O1102" s="34"/>
      <c r="P1102" s="34"/>
      <c r="Q1102" s="34"/>
    </row>
    <row r="1103" spans="1:17" s="40" customFormat="1" x14ac:dyDescent="0.2">
      <c r="A1103" s="31"/>
      <c r="B1103" s="31"/>
      <c r="C1103" s="31"/>
      <c r="D1103" s="31"/>
      <c r="E1103" s="33"/>
      <c r="F1103" s="68"/>
      <c r="G1103" s="35"/>
      <c r="H1103" s="35"/>
      <c r="I1103" s="31"/>
      <c r="J1103" s="32"/>
      <c r="K1103" s="31"/>
      <c r="L1103" s="34"/>
      <c r="M1103" s="34"/>
      <c r="N1103" s="34"/>
      <c r="O1103" s="34"/>
      <c r="P1103" s="34"/>
      <c r="Q1103" s="34"/>
    </row>
    <row r="1104" spans="1:17" s="40" customFormat="1" x14ac:dyDescent="0.2">
      <c r="A1104" s="31"/>
      <c r="B1104" s="31"/>
      <c r="C1104" s="31"/>
      <c r="D1104" s="31"/>
      <c r="E1104" s="33"/>
      <c r="F1104" s="68"/>
      <c r="G1104" s="35"/>
      <c r="H1104" s="35"/>
      <c r="I1104" s="31"/>
      <c r="J1104" s="32"/>
      <c r="K1104" s="31"/>
      <c r="L1104" s="34"/>
      <c r="M1104" s="34"/>
      <c r="N1104" s="34"/>
      <c r="O1104" s="34"/>
      <c r="P1104" s="34"/>
      <c r="Q1104" s="34"/>
    </row>
    <row r="1105" spans="1:17" s="40" customFormat="1" x14ac:dyDescent="0.2">
      <c r="A1105" s="31"/>
      <c r="B1105" s="31"/>
      <c r="C1105" s="31"/>
      <c r="D1105" s="31"/>
      <c r="E1105" s="33"/>
      <c r="F1105" s="68"/>
      <c r="G1105" s="35"/>
      <c r="H1105" s="35"/>
      <c r="I1105" s="31"/>
      <c r="J1105" s="32"/>
      <c r="K1105" s="31"/>
      <c r="L1105" s="34"/>
      <c r="M1105" s="34"/>
      <c r="N1105" s="34"/>
      <c r="O1105" s="34"/>
      <c r="P1105" s="34"/>
      <c r="Q1105" s="34"/>
    </row>
    <row r="1106" spans="1:17" s="40" customFormat="1" x14ac:dyDescent="0.2">
      <c r="A1106" s="31"/>
      <c r="B1106" s="31"/>
      <c r="C1106" s="31"/>
      <c r="D1106" s="31"/>
      <c r="E1106" s="33"/>
      <c r="F1106" s="68"/>
      <c r="G1106" s="35"/>
      <c r="H1106" s="35"/>
      <c r="I1106" s="31"/>
      <c r="J1106" s="32"/>
      <c r="K1106" s="31"/>
      <c r="L1106" s="34"/>
      <c r="M1106" s="34"/>
      <c r="N1106" s="34"/>
      <c r="O1106" s="34"/>
      <c r="P1106" s="34"/>
      <c r="Q1106" s="34"/>
    </row>
    <row r="1107" spans="1:17" s="40" customFormat="1" x14ac:dyDescent="0.2">
      <c r="A1107" s="31"/>
      <c r="B1107" s="31"/>
      <c r="C1107" s="31"/>
      <c r="D1107" s="31"/>
      <c r="E1107" s="33"/>
      <c r="F1107" s="68"/>
      <c r="G1107" s="35"/>
      <c r="H1107" s="35"/>
      <c r="I1107" s="31"/>
      <c r="J1107" s="32"/>
      <c r="K1107" s="31"/>
      <c r="L1107" s="34"/>
      <c r="M1107" s="34"/>
      <c r="N1107" s="34"/>
      <c r="O1107" s="34"/>
      <c r="P1107" s="34"/>
      <c r="Q1107" s="34"/>
    </row>
    <row r="1108" spans="1:17" s="40" customFormat="1" x14ac:dyDescent="0.2">
      <c r="A1108" s="31"/>
      <c r="B1108" s="31"/>
      <c r="C1108" s="31"/>
      <c r="D1108" s="31"/>
      <c r="E1108" s="33"/>
      <c r="F1108" s="68"/>
      <c r="G1108" s="35"/>
      <c r="H1108" s="35"/>
      <c r="I1108" s="31"/>
      <c r="J1108" s="32"/>
      <c r="K1108" s="31"/>
      <c r="L1108" s="34"/>
      <c r="M1108" s="34"/>
      <c r="N1108" s="34"/>
      <c r="O1108" s="34"/>
      <c r="P1108" s="34"/>
      <c r="Q1108" s="34"/>
    </row>
    <row r="1109" spans="1:17" s="40" customFormat="1" x14ac:dyDescent="0.2">
      <c r="A1109" s="31"/>
      <c r="B1109" s="31"/>
      <c r="C1109" s="31"/>
      <c r="D1109" s="31"/>
      <c r="E1109" s="33"/>
      <c r="F1109" s="68"/>
      <c r="G1109" s="35"/>
      <c r="H1109" s="35"/>
      <c r="I1109" s="31"/>
      <c r="J1109" s="32"/>
      <c r="K1109" s="31"/>
      <c r="L1109" s="34"/>
      <c r="M1109" s="34"/>
      <c r="N1109" s="34"/>
      <c r="O1109" s="34"/>
      <c r="P1109" s="34"/>
      <c r="Q1109" s="34"/>
    </row>
    <row r="1110" spans="1:17" s="40" customFormat="1" x14ac:dyDescent="0.2">
      <c r="A1110" s="31"/>
      <c r="B1110" s="31"/>
      <c r="C1110" s="31"/>
      <c r="D1110" s="31"/>
      <c r="E1110" s="33"/>
      <c r="F1110" s="68"/>
      <c r="G1110" s="35"/>
      <c r="H1110" s="35"/>
      <c r="I1110" s="31"/>
      <c r="J1110" s="32"/>
      <c r="K1110" s="31"/>
      <c r="L1110" s="34"/>
      <c r="M1110" s="34"/>
      <c r="N1110" s="34"/>
      <c r="O1110" s="34"/>
      <c r="P1110" s="34"/>
      <c r="Q1110" s="34"/>
    </row>
    <row r="1111" spans="1:17" s="40" customFormat="1" x14ac:dyDescent="0.2">
      <c r="A1111" s="31"/>
      <c r="B1111" s="31"/>
      <c r="C1111" s="31"/>
      <c r="D1111" s="31"/>
      <c r="E1111" s="33"/>
      <c r="F1111" s="68"/>
      <c r="G1111" s="35"/>
      <c r="H1111" s="35"/>
      <c r="I1111" s="31"/>
      <c r="J1111" s="32"/>
      <c r="K1111" s="31"/>
      <c r="L1111" s="34"/>
      <c r="M1111" s="34"/>
      <c r="N1111" s="34"/>
      <c r="O1111" s="34"/>
      <c r="P1111" s="34"/>
      <c r="Q1111" s="34"/>
    </row>
    <row r="1112" spans="1:17" s="40" customFormat="1" x14ac:dyDescent="0.2">
      <c r="A1112" s="31"/>
      <c r="B1112" s="31"/>
      <c r="C1112" s="31"/>
      <c r="D1112" s="31"/>
      <c r="E1112" s="33"/>
      <c r="F1112" s="68"/>
      <c r="G1112" s="35"/>
      <c r="H1112" s="35"/>
      <c r="I1112" s="31"/>
      <c r="J1112" s="32"/>
      <c r="K1112" s="31"/>
      <c r="L1112" s="34"/>
      <c r="M1112" s="34"/>
      <c r="N1112" s="34"/>
      <c r="O1112" s="34"/>
      <c r="P1112" s="34"/>
      <c r="Q1112" s="34"/>
    </row>
    <row r="1113" spans="1:17" s="40" customFormat="1" x14ac:dyDescent="0.2">
      <c r="A1113" s="31"/>
      <c r="B1113" s="31"/>
      <c r="C1113" s="31"/>
      <c r="D1113" s="31"/>
      <c r="E1113" s="33"/>
      <c r="F1113" s="68"/>
      <c r="G1113" s="35"/>
      <c r="H1113" s="35"/>
      <c r="I1113" s="31"/>
      <c r="J1113" s="32"/>
      <c r="K1113" s="31"/>
      <c r="L1113" s="34"/>
      <c r="M1113" s="34"/>
      <c r="N1113" s="34"/>
      <c r="O1113" s="34"/>
      <c r="P1113" s="34"/>
      <c r="Q1113" s="34"/>
    </row>
    <row r="1114" spans="1:17" s="40" customFormat="1" x14ac:dyDescent="0.2">
      <c r="A1114" s="31"/>
      <c r="B1114" s="31"/>
      <c r="C1114" s="31"/>
      <c r="D1114" s="31"/>
      <c r="E1114" s="33"/>
      <c r="F1114" s="68"/>
      <c r="G1114" s="35"/>
      <c r="H1114" s="35"/>
      <c r="I1114" s="31"/>
      <c r="J1114" s="32"/>
      <c r="K1114" s="31"/>
      <c r="L1114" s="34"/>
      <c r="M1114" s="34"/>
      <c r="N1114" s="34"/>
      <c r="O1114" s="34"/>
      <c r="P1114" s="34"/>
      <c r="Q1114" s="34"/>
    </row>
    <row r="1115" spans="1:17" s="40" customFormat="1" x14ac:dyDescent="0.2">
      <c r="A1115" s="31"/>
      <c r="B1115" s="31"/>
      <c r="C1115" s="31"/>
      <c r="D1115" s="31"/>
      <c r="E1115" s="33"/>
      <c r="F1115" s="68"/>
      <c r="G1115" s="35"/>
      <c r="H1115" s="35"/>
      <c r="I1115" s="31"/>
      <c r="J1115" s="32"/>
      <c r="K1115" s="31"/>
      <c r="L1115" s="34"/>
      <c r="M1115" s="34"/>
      <c r="N1115" s="34"/>
      <c r="O1115" s="34"/>
      <c r="P1115" s="34"/>
      <c r="Q1115" s="34"/>
    </row>
    <row r="1116" spans="1:17" s="40" customFormat="1" x14ac:dyDescent="0.2">
      <c r="A1116" s="31"/>
      <c r="B1116" s="31"/>
      <c r="C1116" s="31"/>
      <c r="D1116" s="31"/>
      <c r="E1116" s="33"/>
      <c r="F1116" s="68"/>
      <c r="G1116" s="35"/>
      <c r="H1116" s="35"/>
      <c r="I1116" s="31"/>
      <c r="J1116" s="32"/>
      <c r="K1116" s="31"/>
      <c r="L1116" s="34"/>
      <c r="M1116" s="34"/>
      <c r="N1116" s="34"/>
      <c r="O1116" s="34"/>
      <c r="P1116" s="34"/>
      <c r="Q1116" s="34"/>
    </row>
    <row r="1117" spans="1:17" s="40" customFormat="1" x14ac:dyDescent="0.2">
      <c r="A1117" s="31"/>
      <c r="B1117" s="31"/>
      <c r="C1117" s="31"/>
      <c r="D1117" s="31"/>
      <c r="E1117" s="33"/>
      <c r="F1117" s="68"/>
      <c r="G1117" s="35"/>
      <c r="H1117" s="35"/>
      <c r="I1117" s="31"/>
      <c r="J1117" s="32"/>
      <c r="K1117" s="31"/>
      <c r="L1117" s="34"/>
      <c r="M1117" s="34"/>
      <c r="N1117" s="34"/>
      <c r="O1117" s="34"/>
      <c r="P1117" s="34"/>
      <c r="Q1117" s="34"/>
    </row>
    <row r="1118" spans="1:17" s="40" customFormat="1" x14ac:dyDescent="0.2">
      <c r="A1118" s="31"/>
      <c r="B1118" s="31"/>
      <c r="C1118" s="31"/>
      <c r="D1118" s="31"/>
      <c r="E1118" s="33"/>
      <c r="F1118" s="68"/>
      <c r="G1118" s="35"/>
      <c r="H1118" s="35"/>
      <c r="I1118" s="31"/>
      <c r="J1118" s="32"/>
      <c r="K1118" s="31"/>
      <c r="L1118" s="34"/>
      <c r="M1118" s="34"/>
      <c r="N1118" s="34"/>
      <c r="O1118" s="34"/>
      <c r="P1118" s="34"/>
      <c r="Q1118" s="34"/>
    </row>
    <row r="1119" spans="1:17" s="40" customFormat="1" x14ac:dyDescent="0.2">
      <c r="A1119" s="31"/>
      <c r="B1119" s="31"/>
      <c r="C1119" s="31"/>
      <c r="D1119" s="31"/>
      <c r="E1119" s="33"/>
      <c r="F1119" s="68"/>
      <c r="G1119" s="35"/>
      <c r="H1119" s="35"/>
      <c r="I1119" s="31"/>
      <c r="J1119" s="32"/>
      <c r="K1119" s="31"/>
      <c r="L1119" s="34"/>
      <c r="M1119" s="34"/>
      <c r="N1119" s="34"/>
      <c r="O1119" s="34"/>
      <c r="P1119" s="34"/>
      <c r="Q1119" s="34"/>
    </row>
    <row r="1120" spans="1:17" s="40" customFormat="1" x14ac:dyDescent="0.2">
      <c r="A1120" s="31"/>
      <c r="B1120" s="31"/>
      <c r="C1120" s="31"/>
      <c r="D1120" s="31"/>
      <c r="E1120" s="33"/>
      <c r="F1120" s="68"/>
      <c r="G1120" s="35"/>
      <c r="H1120" s="35"/>
      <c r="I1120" s="31"/>
      <c r="J1120" s="32"/>
      <c r="K1120" s="31"/>
      <c r="L1120" s="34"/>
      <c r="M1120" s="34"/>
      <c r="N1120" s="34"/>
      <c r="O1120" s="34"/>
      <c r="P1120" s="34"/>
      <c r="Q1120" s="34"/>
    </row>
    <row r="1121" spans="1:17" s="40" customFormat="1" x14ac:dyDescent="0.2">
      <c r="A1121" s="31"/>
      <c r="B1121" s="31"/>
      <c r="C1121" s="31"/>
      <c r="D1121" s="31"/>
      <c r="E1121" s="33"/>
      <c r="F1121" s="68"/>
      <c r="G1121" s="35"/>
      <c r="H1121" s="35"/>
      <c r="I1121" s="31"/>
      <c r="J1121" s="32"/>
      <c r="K1121" s="31"/>
      <c r="L1121" s="34"/>
      <c r="M1121" s="34"/>
      <c r="N1121" s="34"/>
      <c r="O1121" s="34"/>
      <c r="P1121" s="34"/>
      <c r="Q1121" s="34"/>
    </row>
    <row r="1122" spans="1:17" s="40" customFormat="1" x14ac:dyDescent="0.2">
      <c r="A1122" s="31"/>
      <c r="B1122" s="31"/>
      <c r="C1122" s="31"/>
      <c r="D1122" s="31"/>
      <c r="E1122" s="33"/>
      <c r="F1122" s="68"/>
      <c r="G1122" s="35"/>
      <c r="H1122" s="35"/>
      <c r="I1122" s="31"/>
      <c r="J1122" s="32"/>
      <c r="K1122" s="31"/>
      <c r="L1122" s="34"/>
      <c r="M1122" s="34"/>
      <c r="N1122" s="34"/>
      <c r="O1122" s="34"/>
      <c r="P1122" s="34"/>
      <c r="Q1122" s="34"/>
    </row>
    <row r="1123" spans="1:17" s="40" customFormat="1" x14ac:dyDescent="0.2">
      <c r="A1123" s="31"/>
      <c r="B1123" s="31"/>
      <c r="C1123" s="31"/>
      <c r="D1123" s="31"/>
      <c r="E1123" s="33"/>
      <c r="F1123" s="68"/>
      <c r="G1123" s="35"/>
      <c r="H1123" s="35"/>
      <c r="I1123" s="31"/>
      <c r="J1123" s="32"/>
      <c r="K1123" s="31"/>
      <c r="L1123" s="34"/>
      <c r="M1123" s="34"/>
      <c r="N1123" s="34"/>
      <c r="O1123" s="34"/>
      <c r="P1123" s="34"/>
      <c r="Q1123" s="34"/>
    </row>
    <row r="1124" spans="1:17" s="40" customFormat="1" x14ac:dyDescent="0.2">
      <c r="A1124" s="31"/>
      <c r="B1124" s="31"/>
      <c r="C1124" s="31"/>
      <c r="D1124" s="31"/>
      <c r="E1124" s="33"/>
      <c r="F1124" s="68"/>
      <c r="G1124" s="35"/>
      <c r="H1124" s="35"/>
      <c r="I1124" s="31"/>
      <c r="J1124" s="32"/>
      <c r="K1124" s="31"/>
      <c r="L1124" s="34"/>
      <c r="M1124" s="34"/>
      <c r="N1124" s="34"/>
      <c r="O1124" s="34"/>
      <c r="P1124" s="34"/>
      <c r="Q1124" s="34"/>
    </row>
    <row r="1125" spans="1:17" s="40" customFormat="1" x14ac:dyDescent="0.2">
      <c r="A1125" s="31"/>
      <c r="B1125" s="31"/>
      <c r="C1125" s="31"/>
      <c r="D1125" s="31"/>
      <c r="E1125" s="33"/>
      <c r="F1125" s="68"/>
      <c r="G1125" s="35"/>
      <c r="H1125" s="35"/>
      <c r="I1125" s="31"/>
      <c r="J1125" s="32"/>
      <c r="K1125" s="31"/>
      <c r="L1125" s="34"/>
      <c r="M1125" s="34"/>
      <c r="N1125" s="34"/>
      <c r="O1125" s="34"/>
      <c r="P1125" s="34"/>
      <c r="Q1125" s="34"/>
    </row>
    <row r="1126" spans="1:17" s="40" customFormat="1" x14ac:dyDescent="0.2">
      <c r="A1126" s="31"/>
      <c r="B1126" s="31"/>
      <c r="C1126" s="31"/>
      <c r="D1126" s="31"/>
      <c r="E1126" s="33"/>
      <c r="F1126" s="68"/>
      <c r="G1126" s="35"/>
      <c r="H1126" s="35"/>
      <c r="I1126" s="31"/>
      <c r="J1126" s="32"/>
      <c r="K1126" s="31"/>
      <c r="L1126" s="34"/>
      <c r="M1126" s="34"/>
      <c r="N1126" s="34"/>
      <c r="O1126" s="34"/>
      <c r="P1126" s="34"/>
      <c r="Q1126" s="34"/>
    </row>
    <row r="1127" spans="1:17" s="40" customFormat="1" x14ac:dyDescent="0.2">
      <c r="A1127" s="31"/>
      <c r="B1127" s="31"/>
      <c r="C1127" s="31"/>
      <c r="D1127" s="31"/>
      <c r="E1127" s="33"/>
      <c r="F1127" s="68"/>
      <c r="G1127" s="35"/>
      <c r="H1127" s="35"/>
      <c r="I1127" s="31"/>
      <c r="J1127" s="32"/>
      <c r="K1127" s="31"/>
      <c r="L1127" s="34"/>
      <c r="M1127" s="34"/>
      <c r="N1127" s="34"/>
      <c r="O1127" s="34"/>
      <c r="P1127" s="34"/>
      <c r="Q1127" s="34"/>
    </row>
    <row r="1128" spans="1:17" s="40" customFormat="1" x14ac:dyDescent="0.2">
      <c r="A1128" s="31"/>
      <c r="B1128" s="31"/>
      <c r="C1128" s="31"/>
      <c r="D1128" s="31"/>
      <c r="E1128" s="33"/>
      <c r="F1128" s="68"/>
      <c r="G1128" s="35"/>
      <c r="H1128" s="35"/>
      <c r="I1128" s="31"/>
      <c r="J1128" s="32"/>
      <c r="K1128" s="31"/>
      <c r="L1128" s="34"/>
      <c r="M1128" s="34"/>
      <c r="N1128" s="34"/>
      <c r="O1128" s="34"/>
      <c r="P1128" s="34"/>
      <c r="Q1128" s="34"/>
    </row>
    <row r="1129" spans="1:17" s="40" customFormat="1" x14ac:dyDescent="0.2">
      <c r="A1129" s="31"/>
      <c r="B1129" s="31"/>
      <c r="C1129" s="31"/>
      <c r="D1129" s="31"/>
      <c r="E1129" s="33"/>
      <c r="F1129" s="68"/>
      <c r="G1129" s="35"/>
      <c r="H1129" s="35"/>
      <c r="I1129" s="31"/>
      <c r="J1129" s="32"/>
      <c r="K1129" s="31"/>
      <c r="L1129" s="34"/>
      <c r="M1129" s="34"/>
      <c r="N1129" s="34"/>
      <c r="O1129" s="34"/>
      <c r="P1129" s="34"/>
      <c r="Q1129" s="34"/>
    </row>
    <row r="1130" spans="1:17" s="40" customFormat="1" x14ac:dyDescent="0.2">
      <c r="A1130" s="31"/>
      <c r="B1130" s="31"/>
      <c r="C1130" s="31"/>
      <c r="D1130" s="31"/>
      <c r="E1130" s="33"/>
      <c r="F1130" s="68"/>
      <c r="G1130" s="35"/>
      <c r="H1130" s="35"/>
      <c r="I1130" s="31"/>
      <c r="J1130" s="32"/>
      <c r="K1130" s="31"/>
      <c r="L1130" s="34"/>
      <c r="M1130" s="34"/>
      <c r="N1130" s="34"/>
      <c r="O1130" s="34"/>
      <c r="P1130" s="34"/>
      <c r="Q1130" s="34"/>
    </row>
    <row r="1131" spans="1:17" s="40" customFormat="1" x14ac:dyDescent="0.2">
      <c r="A1131" s="31"/>
      <c r="B1131" s="31"/>
      <c r="C1131" s="31"/>
      <c r="D1131" s="31"/>
      <c r="E1131" s="33"/>
      <c r="F1131" s="68"/>
      <c r="G1131" s="35"/>
      <c r="H1131" s="35"/>
      <c r="I1131" s="31"/>
      <c r="J1131" s="32"/>
      <c r="K1131" s="31"/>
      <c r="L1131" s="34"/>
      <c r="M1131" s="34"/>
      <c r="N1131" s="34"/>
      <c r="O1131" s="34"/>
      <c r="P1131" s="34"/>
      <c r="Q1131" s="34"/>
    </row>
    <row r="1132" spans="1:17" s="40" customFormat="1" x14ac:dyDescent="0.2">
      <c r="A1132" s="31"/>
      <c r="B1132" s="31"/>
      <c r="C1132" s="31"/>
      <c r="D1132" s="31"/>
      <c r="E1132" s="33"/>
      <c r="F1132" s="68"/>
      <c r="G1132" s="35"/>
      <c r="H1132" s="35"/>
      <c r="I1132" s="31"/>
      <c r="J1132" s="32"/>
      <c r="K1132" s="31"/>
      <c r="L1132" s="34"/>
      <c r="M1132" s="34"/>
      <c r="N1132" s="34"/>
      <c r="O1132" s="34"/>
      <c r="P1132" s="34"/>
      <c r="Q1132" s="34"/>
    </row>
    <row r="1133" spans="1:17" s="40" customFormat="1" x14ac:dyDescent="0.2">
      <c r="A1133" s="31"/>
      <c r="B1133" s="31"/>
      <c r="C1133" s="31"/>
      <c r="D1133" s="31"/>
      <c r="E1133" s="33"/>
      <c r="F1133" s="68"/>
      <c r="G1133" s="35"/>
      <c r="H1133" s="35"/>
      <c r="I1133" s="31"/>
      <c r="J1133" s="32"/>
      <c r="K1133" s="31"/>
      <c r="L1133" s="34"/>
      <c r="M1133" s="34"/>
      <c r="N1133" s="34"/>
      <c r="O1133" s="34"/>
      <c r="P1133" s="34"/>
      <c r="Q1133" s="34"/>
    </row>
    <row r="1134" spans="1:17" s="40" customFormat="1" x14ac:dyDescent="0.2">
      <c r="A1134" s="31"/>
      <c r="B1134" s="31"/>
      <c r="C1134" s="31"/>
      <c r="D1134" s="31"/>
      <c r="E1134" s="33"/>
      <c r="F1134" s="68"/>
      <c r="G1134" s="35"/>
      <c r="H1134" s="35"/>
      <c r="I1134" s="31"/>
      <c r="J1134" s="32"/>
      <c r="K1134" s="31"/>
      <c r="L1134" s="34"/>
      <c r="M1134" s="34"/>
      <c r="N1134" s="34"/>
      <c r="O1134" s="34"/>
      <c r="P1134" s="34"/>
      <c r="Q1134" s="34"/>
    </row>
    <row r="1135" spans="1:17" s="40" customFormat="1" x14ac:dyDescent="0.2">
      <c r="A1135" s="31"/>
      <c r="B1135" s="31"/>
      <c r="C1135" s="31"/>
      <c r="D1135" s="31"/>
      <c r="E1135" s="33"/>
      <c r="F1135" s="68"/>
      <c r="G1135" s="35"/>
      <c r="H1135" s="35"/>
      <c r="I1135" s="31"/>
      <c r="J1135" s="32"/>
      <c r="K1135" s="31"/>
      <c r="L1135" s="34"/>
      <c r="M1135" s="34"/>
      <c r="N1135" s="34"/>
      <c r="O1135" s="34"/>
      <c r="P1135" s="34"/>
      <c r="Q1135" s="34"/>
    </row>
    <row r="1136" spans="1:17" s="40" customFormat="1" x14ac:dyDescent="0.2">
      <c r="A1136" s="31"/>
      <c r="B1136" s="31"/>
      <c r="C1136" s="31"/>
      <c r="D1136" s="31"/>
      <c r="E1136" s="33"/>
      <c r="F1136" s="68"/>
      <c r="G1136" s="35"/>
      <c r="H1136" s="35"/>
      <c r="I1136" s="31"/>
      <c r="J1136" s="32"/>
      <c r="K1136" s="31"/>
      <c r="L1136" s="34"/>
      <c r="M1136" s="34"/>
      <c r="N1136" s="34"/>
      <c r="O1136" s="34"/>
      <c r="P1136" s="34"/>
      <c r="Q1136" s="34"/>
    </row>
    <row r="1137" spans="1:17" s="40" customFormat="1" x14ac:dyDescent="0.2">
      <c r="A1137" s="31"/>
      <c r="B1137" s="31"/>
      <c r="C1137" s="31"/>
      <c r="D1137" s="31"/>
      <c r="E1137" s="33"/>
      <c r="F1137" s="68"/>
      <c r="G1137" s="35"/>
      <c r="H1137" s="35"/>
      <c r="I1137" s="31"/>
      <c r="J1137" s="32"/>
      <c r="K1137" s="31"/>
      <c r="L1137" s="34"/>
      <c r="M1137" s="34"/>
      <c r="N1137" s="34"/>
      <c r="O1137" s="34"/>
      <c r="P1137" s="34"/>
      <c r="Q1137" s="34"/>
    </row>
    <row r="1138" spans="1:17" s="40" customFormat="1" x14ac:dyDescent="0.2">
      <c r="A1138" s="31"/>
      <c r="B1138" s="31"/>
      <c r="C1138" s="31"/>
      <c r="D1138" s="31"/>
      <c r="E1138" s="33"/>
      <c r="F1138" s="68"/>
      <c r="G1138" s="35"/>
      <c r="H1138" s="35"/>
      <c r="I1138" s="31"/>
      <c r="J1138" s="32"/>
      <c r="K1138" s="31"/>
      <c r="L1138" s="34"/>
      <c r="M1138" s="34"/>
      <c r="N1138" s="34"/>
      <c r="O1138" s="34"/>
      <c r="P1138" s="34"/>
      <c r="Q1138" s="34"/>
    </row>
    <row r="1139" spans="1:17" s="40" customFormat="1" x14ac:dyDescent="0.2">
      <c r="A1139" s="31"/>
      <c r="B1139" s="31"/>
      <c r="C1139" s="31"/>
      <c r="D1139" s="31"/>
      <c r="E1139" s="33"/>
      <c r="F1139" s="68"/>
      <c r="G1139" s="35"/>
      <c r="H1139" s="35"/>
      <c r="I1139" s="31"/>
      <c r="J1139" s="32"/>
      <c r="K1139" s="31"/>
      <c r="L1139" s="34"/>
      <c r="M1139" s="34"/>
      <c r="N1139" s="34"/>
      <c r="O1139" s="34"/>
      <c r="P1139" s="34"/>
      <c r="Q1139" s="34"/>
    </row>
    <row r="1140" spans="1:17" s="40" customFormat="1" x14ac:dyDescent="0.2">
      <c r="A1140" s="31"/>
      <c r="B1140" s="31"/>
      <c r="C1140" s="31"/>
      <c r="D1140" s="31"/>
      <c r="E1140" s="33"/>
      <c r="F1140" s="68"/>
      <c r="G1140" s="35"/>
      <c r="H1140" s="35"/>
      <c r="I1140" s="31"/>
      <c r="J1140" s="32"/>
      <c r="K1140" s="31"/>
      <c r="L1140" s="34"/>
      <c r="M1140" s="34"/>
      <c r="N1140" s="34"/>
      <c r="O1140" s="34"/>
      <c r="P1140" s="34"/>
      <c r="Q1140" s="34"/>
    </row>
    <row r="1141" spans="1:17" s="40" customFormat="1" x14ac:dyDescent="0.2">
      <c r="A1141" s="31"/>
      <c r="B1141" s="31"/>
      <c r="C1141" s="31"/>
      <c r="D1141" s="31"/>
      <c r="E1141" s="33"/>
      <c r="F1141" s="68"/>
      <c r="G1141" s="35"/>
      <c r="H1141" s="35"/>
      <c r="I1141" s="31"/>
      <c r="J1141" s="32"/>
      <c r="K1141" s="31"/>
      <c r="L1141" s="34"/>
      <c r="M1141" s="34"/>
      <c r="N1141" s="34"/>
      <c r="O1141" s="34"/>
      <c r="P1141" s="34"/>
      <c r="Q1141" s="34"/>
    </row>
    <row r="1142" spans="1:17" s="40" customFormat="1" x14ac:dyDescent="0.2">
      <c r="A1142" s="31"/>
      <c r="B1142" s="31"/>
      <c r="C1142" s="31"/>
      <c r="D1142" s="31"/>
      <c r="E1142" s="33"/>
      <c r="F1142" s="68"/>
      <c r="G1142" s="35"/>
      <c r="H1142" s="35"/>
      <c r="I1142" s="31"/>
      <c r="J1142" s="32"/>
      <c r="K1142" s="31"/>
      <c r="L1142" s="34"/>
      <c r="M1142" s="34"/>
      <c r="N1142" s="34"/>
      <c r="O1142" s="34"/>
      <c r="P1142" s="34"/>
      <c r="Q1142" s="34"/>
    </row>
    <row r="1143" spans="1:17" s="40" customFormat="1" x14ac:dyDescent="0.2">
      <c r="A1143" s="31"/>
      <c r="B1143" s="31"/>
      <c r="C1143" s="31"/>
      <c r="D1143" s="31"/>
      <c r="E1143" s="33"/>
      <c r="F1143" s="68"/>
      <c r="G1143" s="35"/>
      <c r="H1143" s="35"/>
      <c r="I1143" s="31"/>
      <c r="J1143" s="32"/>
      <c r="K1143" s="31"/>
      <c r="L1143" s="34"/>
      <c r="M1143" s="34"/>
      <c r="N1143" s="34"/>
      <c r="O1143" s="34"/>
      <c r="P1143" s="34"/>
      <c r="Q1143" s="34"/>
    </row>
    <row r="1144" spans="1:17" s="40" customFormat="1" x14ac:dyDescent="0.2">
      <c r="A1144" s="31"/>
      <c r="B1144" s="31"/>
      <c r="C1144" s="31"/>
      <c r="D1144" s="31"/>
      <c r="E1144" s="33"/>
      <c r="F1144" s="68"/>
      <c r="G1144" s="35"/>
      <c r="H1144" s="35"/>
      <c r="I1144" s="31"/>
      <c r="J1144" s="32"/>
      <c r="K1144" s="31"/>
      <c r="L1144" s="34"/>
      <c r="M1144" s="34"/>
      <c r="N1144" s="34"/>
      <c r="O1144" s="34"/>
      <c r="P1144" s="34"/>
      <c r="Q1144" s="34"/>
    </row>
    <row r="1145" spans="1:17" s="40" customFormat="1" x14ac:dyDescent="0.2">
      <c r="A1145" s="31"/>
      <c r="B1145" s="31"/>
      <c r="C1145" s="31"/>
      <c r="D1145" s="31"/>
      <c r="E1145" s="33"/>
      <c r="F1145" s="68"/>
      <c r="G1145" s="35"/>
      <c r="H1145" s="35"/>
      <c r="I1145" s="31"/>
      <c r="J1145" s="32"/>
      <c r="K1145" s="31"/>
      <c r="L1145" s="34"/>
      <c r="M1145" s="34"/>
      <c r="N1145" s="34"/>
      <c r="O1145" s="34"/>
      <c r="P1145" s="34"/>
      <c r="Q1145" s="34"/>
    </row>
    <row r="1146" spans="1:17" s="40" customFormat="1" x14ac:dyDescent="0.2">
      <c r="A1146" s="31"/>
      <c r="B1146" s="31"/>
      <c r="C1146" s="31"/>
      <c r="D1146" s="31"/>
      <c r="E1146" s="33"/>
      <c r="F1146" s="68"/>
      <c r="G1146" s="35"/>
      <c r="H1146" s="35"/>
      <c r="I1146" s="31"/>
      <c r="J1146" s="32"/>
      <c r="K1146" s="31"/>
      <c r="L1146" s="34"/>
      <c r="M1146" s="34"/>
      <c r="N1146" s="34"/>
      <c r="O1146" s="34"/>
      <c r="P1146" s="34"/>
      <c r="Q1146" s="34"/>
    </row>
    <row r="1147" spans="1:17" s="40" customFormat="1" x14ac:dyDescent="0.2">
      <c r="A1147" s="31"/>
      <c r="B1147" s="31"/>
      <c r="C1147" s="31"/>
      <c r="D1147" s="31"/>
      <c r="E1147" s="33"/>
      <c r="F1147" s="68"/>
      <c r="G1147" s="35"/>
      <c r="H1147" s="35"/>
      <c r="I1147" s="31"/>
      <c r="J1147" s="32"/>
      <c r="K1147" s="31"/>
      <c r="L1147" s="34"/>
      <c r="M1147" s="34"/>
      <c r="N1147" s="34"/>
      <c r="O1147" s="34"/>
      <c r="P1147" s="34"/>
      <c r="Q1147" s="34"/>
    </row>
    <row r="1148" spans="1:17" s="40" customFormat="1" x14ac:dyDescent="0.2">
      <c r="A1148" s="31"/>
      <c r="B1148" s="31"/>
      <c r="C1148" s="31"/>
      <c r="D1148" s="31"/>
      <c r="E1148" s="33"/>
      <c r="F1148" s="68"/>
      <c r="G1148" s="35"/>
      <c r="H1148" s="35"/>
      <c r="I1148" s="31"/>
      <c r="J1148" s="32"/>
      <c r="K1148" s="31"/>
      <c r="L1148" s="34"/>
      <c r="M1148" s="34"/>
      <c r="N1148" s="34"/>
      <c r="O1148" s="34"/>
      <c r="P1148" s="34"/>
      <c r="Q1148" s="34"/>
    </row>
    <row r="1149" spans="1:17" s="40" customFormat="1" x14ac:dyDescent="0.2">
      <c r="A1149" s="31"/>
      <c r="B1149" s="31"/>
      <c r="C1149" s="31"/>
      <c r="D1149" s="31"/>
      <c r="E1149" s="33"/>
      <c r="F1149" s="68"/>
      <c r="G1149" s="35"/>
      <c r="H1149" s="35"/>
      <c r="I1149" s="31"/>
      <c r="J1149" s="32"/>
      <c r="K1149" s="31"/>
      <c r="L1149" s="34"/>
      <c r="M1149" s="34"/>
      <c r="N1149" s="34"/>
      <c r="O1149" s="34"/>
      <c r="P1149" s="34"/>
      <c r="Q1149" s="34"/>
    </row>
    <row r="1150" spans="1:17" s="40" customFormat="1" x14ac:dyDescent="0.2">
      <c r="A1150" s="31"/>
      <c r="B1150" s="31"/>
      <c r="C1150" s="31"/>
      <c r="D1150" s="31"/>
      <c r="E1150" s="33"/>
      <c r="F1150" s="68"/>
      <c r="G1150" s="35"/>
      <c r="H1150" s="35"/>
      <c r="I1150" s="31"/>
      <c r="J1150" s="32"/>
      <c r="K1150" s="31"/>
      <c r="L1150" s="34"/>
      <c r="M1150" s="34"/>
      <c r="N1150" s="34"/>
      <c r="O1150" s="34"/>
      <c r="P1150" s="34"/>
      <c r="Q1150" s="34"/>
    </row>
    <row r="1151" spans="1:17" s="40" customFormat="1" x14ac:dyDescent="0.2">
      <c r="A1151" s="31"/>
      <c r="B1151" s="31"/>
      <c r="C1151" s="31"/>
      <c r="D1151" s="31"/>
      <c r="E1151" s="33"/>
      <c r="F1151" s="68"/>
      <c r="G1151" s="35"/>
      <c r="H1151" s="35"/>
      <c r="I1151" s="31"/>
      <c r="J1151" s="32"/>
      <c r="K1151" s="31"/>
      <c r="L1151" s="34"/>
      <c r="M1151" s="34"/>
      <c r="N1151" s="34"/>
      <c r="O1151" s="34"/>
      <c r="P1151" s="34"/>
      <c r="Q1151" s="34"/>
    </row>
    <row r="1152" spans="1:17" s="40" customFormat="1" x14ac:dyDescent="0.2">
      <c r="A1152" s="31"/>
      <c r="B1152" s="31"/>
      <c r="C1152" s="31"/>
      <c r="D1152" s="31"/>
      <c r="E1152" s="33"/>
      <c r="F1152" s="68"/>
      <c r="G1152" s="35"/>
      <c r="H1152" s="35"/>
      <c r="I1152" s="31"/>
      <c r="J1152" s="32"/>
      <c r="K1152" s="31"/>
      <c r="L1152" s="34"/>
      <c r="M1152" s="34"/>
      <c r="N1152" s="34"/>
      <c r="O1152" s="34"/>
      <c r="P1152" s="34"/>
      <c r="Q1152" s="34"/>
    </row>
    <row r="1153" spans="1:17" s="40" customFormat="1" x14ac:dyDescent="0.2">
      <c r="A1153" s="31"/>
      <c r="B1153" s="31"/>
      <c r="C1153" s="31"/>
      <c r="D1153" s="31"/>
      <c r="E1153" s="33"/>
      <c r="F1153" s="68"/>
      <c r="G1153" s="35"/>
      <c r="H1153" s="35"/>
      <c r="I1153" s="31"/>
      <c r="J1153" s="32"/>
      <c r="K1153" s="31"/>
      <c r="L1153" s="34"/>
      <c r="M1153" s="34"/>
      <c r="N1153" s="34"/>
      <c r="O1153" s="34"/>
      <c r="P1153" s="34"/>
      <c r="Q1153" s="34"/>
    </row>
    <row r="1154" spans="1:17" s="40" customFormat="1" x14ac:dyDescent="0.2">
      <c r="A1154" s="31"/>
      <c r="B1154" s="31"/>
      <c r="C1154" s="31"/>
      <c r="D1154" s="31"/>
      <c r="E1154" s="33"/>
      <c r="F1154" s="68"/>
      <c r="G1154" s="35"/>
      <c r="H1154" s="35"/>
      <c r="I1154" s="31"/>
      <c r="J1154" s="32"/>
      <c r="K1154" s="31"/>
      <c r="L1154" s="34"/>
      <c r="M1154" s="34"/>
      <c r="N1154" s="34"/>
      <c r="O1154" s="34"/>
      <c r="P1154" s="34"/>
      <c r="Q1154" s="34"/>
    </row>
    <row r="1155" spans="1:17" s="40" customFormat="1" x14ac:dyDescent="0.2">
      <c r="A1155" s="31"/>
      <c r="B1155" s="31"/>
      <c r="C1155" s="31"/>
      <c r="D1155" s="31"/>
      <c r="E1155" s="33"/>
      <c r="F1155" s="68"/>
      <c r="G1155" s="35"/>
      <c r="H1155" s="35"/>
      <c r="I1155" s="31"/>
      <c r="J1155" s="32"/>
      <c r="K1155" s="31"/>
      <c r="L1155" s="34"/>
      <c r="M1155" s="34"/>
      <c r="N1155" s="34"/>
      <c r="O1155" s="34"/>
      <c r="P1155" s="34"/>
      <c r="Q1155" s="34"/>
    </row>
    <row r="1156" spans="1:17" s="40" customFormat="1" x14ac:dyDescent="0.2">
      <c r="A1156" s="31"/>
      <c r="B1156" s="31"/>
      <c r="C1156" s="31"/>
      <c r="D1156" s="31"/>
      <c r="E1156" s="33"/>
      <c r="F1156" s="68"/>
      <c r="G1156" s="35"/>
      <c r="H1156" s="35"/>
      <c r="I1156" s="31"/>
      <c r="J1156" s="32"/>
      <c r="K1156" s="31"/>
      <c r="L1156" s="34"/>
      <c r="M1156" s="34"/>
      <c r="N1156" s="34"/>
      <c r="O1156" s="34"/>
      <c r="P1156" s="34"/>
      <c r="Q1156" s="34"/>
    </row>
    <row r="1157" spans="1:17" s="40" customFormat="1" x14ac:dyDescent="0.2">
      <c r="A1157" s="31"/>
      <c r="B1157" s="31"/>
      <c r="C1157" s="31"/>
      <c r="D1157" s="31"/>
      <c r="E1157" s="33"/>
      <c r="F1157" s="68"/>
      <c r="G1157" s="35"/>
      <c r="H1157" s="35"/>
      <c r="I1157" s="31"/>
      <c r="J1157" s="32"/>
      <c r="K1157" s="31"/>
      <c r="L1157" s="34"/>
      <c r="M1157" s="34"/>
      <c r="N1157" s="34"/>
      <c r="O1157" s="34"/>
      <c r="P1157" s="34"/>
      <c r="Q1157" s="34"/>
    </row>
    <row r="1158" spans="1:17" s="40" customFormat="1" x14ac:dyDescent="0.2">
      <c r="A1158" s="31"/>
      <c r="B1158" s="31"/>
      <c r="C1158" s="31"/>
      <c r="D1158" s="31"/>
      <c r="E1158" s="33"/>
      <c r="F1158" s="68"/>
      <c r="G1158" s="35"/>
      <c r="H1158" s="35"/>
      <c r="I1158" s="31"/>
      <c r="J1158" s="32"/>
      <c r="K1158" s="31"/>
      <c r="L1158" s="34"/>
      <c r="M1158" s="34"/>
      <c r="N1158" s="34"/>
      <c r="O1158" s="34"/>
      <c r="P1158" s="34"/>
      <c r="Q1158" s="34"/>
    </row>
    <row r="1159" spans="1:17" s="40" customFormat="1" x14ac:dyDescent="0.2">
      <c r="A1159" s="31"/>
      <c r="B1159" s="31"/>
      <c r="C1159" s="31"/>
      <c r="D1159" s="31"/>
      <c r="E1159" s="33"/>
      <c r="F1159" s="68"/>
      <c r="G1159" s="35"/>
      <c r="H1159" s="35"/>
      <c r="I1159" s="31"/>
      <c r="J1159" s="32"/>
      <c r="K1159" s="31"/>
      <c r="L1159" s="34"/>
      <c r="M1159" s="34"/>
      <c r="N1159" s="34"/>
      <c r="O1159" s="34"/>
      <c r="P1159" s="34"/>
      <c r="Q1159" s="34"/>
    </row>
    <row r="1160" spans="1:17" s="40" customFormat="1" x14ac:dyDescent="0.2">
      <c r="A1160" s="31"/>
      <c r="B1160" s="31"/>
      <c r="C1160" s="31"/>
      <c r="D1160" s="31"/>
      <c r="E1160" s="33"/>
      <c r="F1160" s="68"/>
      <c r="G1160" s="35"/>
      <c r="H1160" s="35"/>
      <c r="I1160" s="31"/>
      <c r="J1160" s="32"/>
      <c r="K1160" s="31"/>
      <c r="L1160" s="34"/>
      <c r="M1160" s="34"/>
      <c r="N1160" s="34"/>
      <c r="O1160" s="34"/>
      <c r="P1160" s="34"/>
      <c r="Q1160" s="34"/>
    </row>
    <row r="1161" spans="1:17" s="40" customFormat="1" x14ac:dyDescent="0.2">
      <c r="A1161" s="31"/>
      <c r="B1161" s="31"/>
      <c r="C1161" s="31"/>
      <c r="D1161" s="31"/>
      <c r="E1161" s="33"/>
      <c r="F1161" s="68"/>
      <c r="G1161" s="35"/>
      <c r="H1161" s="35"/>
      <c r="I1161" s="31"/>
      <c r="J1161" s="32"/>
      <c r="K1161" s="31"/>
      <c r="L1161" s="34"/>
      <c r="M1161" s="34"/>
      <c r="N1161" s="34"/>
      <c r="O1161" s="34"/>
      <c r="P1161" s="34"/>
      <c r="Q1161" s="34"/>
    </row>
    <row r="1162" spans="1:17" s="40" customFormat="1" x14ac:dyDescent="0.2">
      <c r="A1162" s="31"/>
      <c r="B1162" s="31"/>
      <c r="C1162" s="31"/>
      <c r="D1162" s="31"/>
      <c r="E1162" s="33"/>
      <c r="F1162" s="68"/>
      <c r="G1162" s="35"/>
      <c r="H1162" s="35"/>
      <c r="I1162" s="31"/>
      <c r="J1162" s="32"/>
      <c r="K1162" s="31"/>
      <c r="L1162" s="34"/>
      <c r="M1162" s="34"/>
      <c r="N1162" s="34"/>
      <c r="O1162" s="34"/>
      <c r="P1162" s="34"/>
      <c r="Q1162" s="34"/>
    </row>
    <row r="1163" spans="1:17" s="40" customFormat="1" x14ac:dyDescent="0.2">
      <c r="A1163" s="31"/>
      <c r="B1163" s="31"/>
      <c r="C1163" s="31"/>
      <c r="D1163" s="31"/>
      <c r="E1163" s="33"/>
      <c r="F1163" s="68"/>
      <c r="G1163" s="35"/>
      <c r="H1163" s="35"/>
      <c r="I1163" s="31"/>
      <c r="J1163" s="32"/>
      <c r="K1163" s="31"/>
      <c r="L1163" s="34"/>
      <c r="M1163" s="34"/>
      <c r="N1163" s="34"/>
      <c r="O1163" s="34"/>
      <c r="P1163" s="34"/>
      <c r="Q1163" s="34"/>
    </row>
    <row r="1164" spans="1:17" s="40" customFormat="1" x14ac:dyDescent="0.2">
      <c r="A1164" s="31"/>
      <c r="B1164" s="31"/>
      <c r="C1164" s="31"/>
      <c r="D1164" s="31"/>
      <c r="E1164" s="33"/>
      <c r="F1164" s="68"/>
      <c r="G1164" s="35"/>
      <c r="H1164" s="35"/>
      <c r="I1164" s="31"/>
      <c r="J1164" s="32"/>
      <c r="K1164" s="31"/>
      <c r="L1164" s="34"/>
      <c r="M1164" s="34"/>
      <c r="N1164" s="34"/>
      <c r="O1164" s="34"/>
      <c r="P1164" s="34"/>
      <c r="Q1164" s="34"/>
    </row>
    <row r="1165" spans="1:17" s="40" customFormat="1" x14ac:dyDescent="0.2">
      <c r="A1165" s="31"/>
      <c r="B1165" s="31"/>
      <c r="C1165" s="31"/>
      <c r="D1165" s="31"/>
      <c r="E1165" s="33"/>
      <c r="F1165" s="68"/>
      <c r="G1165" s="35"/>
      <c r="H1165" s="35"/>
      <c r="I1165" s="31"/>
      <c r="J1165" s="32"/>
      <c r="K1165" s="31"/>
      <c r="L1165" s="34"/>
      <c r="M1165" s="34"/>
      <c r="N1165" s="34"/>
      <c r="O1165" s="34"/>
      <c r="P1165" s="34"/>
      <c r="Q1165" s="34"/>
    </row>
    <row r="1166" spans="1:17" s="40" customFormat="1" x14ac:dyDescent="0.2">
      <c r="A1166" s="31"/>
      <c r="B1166" s="31"/>
      <c r="C1166" s="31"/>
      <c r="D1166" s="31"/>
      <c r="E1166" s="33"/>
      <c r="F1166" s="68"/>
      <c r="G1166" s="35"/>
      <c r="H1166" s="35"/>
      <c r="I1166" s="31"/>
      <c r="J1166" s="32"/>
      <c r="K1166" s="31"/>
      <c r="L1166" s="34"/>
      <c r="M1166" s="34"/>
      <c r="N1166" s="34"/>
      <c r="O1166" s="34"/>
      <c r="P1166" s="34"/>
      <c r="Q1166" s="34"/>
    </row>
    <row r="1167" spans="1:17" s="40" customFormat="1" x14ac:dyDescent="0.2">
      <c r="A1167" s="31"/>
      <c r="B1167" s="31"/>
      <c r="C1167" s="31"/>
      <c r="D1167" s="31"/>
      <c r="E1167" s="33"/>
      <c r="F1167" s="68"/>
      <c r="G1167" s="35"/>
      <c r="H1167" s="35"/>
      <c r="I1167" s="31"/>
      <c r="J1167" s="32"/>
      <c r="K1167" s="31"/>
      <c r="L1167" s="34"/>
      <c r="M1167" s="34"/>
      <c r="N1167" s="34"/>
      <c r="O1167" s="34"/>
      <c r="P1167" s="34"/>
      <c r="Q1167" s="34"/>
    </row>
    <row r="1168" spans="1:17" s="40" customFormat="1" x14ac:dyDescent="0.2">
      <c r="A1168" s="31"/>
      <c r="B1168" s="31"/>
      <c r="C1168" s="31"/>
      <c r="D1168" s="31"/>
      <c r="E1168" s="33"/>
      <c r="F1168" s="68"/>
      <c r="G1168" s="35"/>
      <c r="H1168" s="35"/>
      <c r="I1168" s="31"/>
      <c r="J1168" s="32"/>
      <c r="K1168" s="31"/>
      <c r="L1168" s="34"/>
      <c r="M1168" s="34"/>
      <c r="N1168" s="34"/>
      <c r="O1168" s="34"/>
      <c r="P1168" s="34"/>
      <c r="Q1168" s="34"/>
    </row>
    <row r="1169" spans="1:17" s="40" customFormat="1" x14ac:dyDescent="0.2">
      <c r="A1169" s="31"/>
      <c r="B1169" s="31"/>
      <c r="C1169" s="31"/>
      <c r="D1169" s="31"/>
      <c r="E1169" s="33"/>
      <c r="F1169" s="68"/>
      <c r="G1169" s="35"/>
      <c r="H1169" s="35"/>
      <c r="I1169" s="31"/>
      <c r="J1169" s="32"/>
      <c r="K1169" s="31"/>
      <c r="L1169" s="34"/>
      <c r="M1169" s="34"/>
      <c r="N1169" s="34"/>
      <c r="O1169" s="34"/>
      <c r="P1169" s="34"/>
      <c r="Q1169" s="34"/>
    </row>
    <row r="1170" spans="1:17" s="40" customFormat="1" x14ac:dyDescent="0.2">
      <c r="A1170" s="31"/>
      <c r="B1170" s="31"/>
      <c r="C1170" s="31"/>
      <c r="D1170" s="31"/>
      <c r="E1170" s="33"/>
      <c r="F1170" s="68"/>
      <c r="G1170" s="35"/>
      <c r="H1170" s="35"/>
      <c r="I1170" s="31"/>
      <c r="J1170" s="32"/>
      <c r="K1170" s="31"/>
      <c r="L1170" s="34"/>
      <c r="M1170" s="34"/>
      <c r="N1170" s="34"/>
      <c r="O1170" s="34"/>
      <c r="P1170" s="34"/>
      <c r="Q1170" s="34"/>
    </row>
    <row r="1171" spans="1:17" s="40" customFormat="1" x14ac:dyDescent="0.2">
      <c r="A1171" s="31"/>
      <c r="B1171" s="31"/>
      <c r="C1171" s="31"/>
      <c r="D1171" s="31"/>
      <c r="E1171" s="33"/>
      <c r="F1171" s="68"/>
      <c r="G1171" s="35"/>
      <c r="H1171" s="35"/>
      <c r="I1171" s="31"/>
      <c r="J1171" s="32"/>
      <c r="K1171" s="31"/>
      <c r="L1171" s="34"/>
      <c r="M1171" s="34"/>
      <c r="N1171" s="34"/>
      <c r="O1171" s="34"/>
      <c r="P1171" s="34"/>
      <c r="Q1171" s="34"/>
    </row>
    <row r="1172" spans="1:17" s="40" customFormat="1" x14ac:dyDescent="0.2">
      <c r="A1172" s="31"/>
      <c r="B1172" s="31"/>
      <c r="C1172" s="31"/>
      <c r="D1172" s="31"/>
      <c r="E1172" s="33"/>
      <c r="F1172" s="68"/>
      <c r="G1172" s="35"/>
      <c r="H1172" s="35"/>
      <c r="I1172" s="31"/>
      <c r="J1172" s="32"/>
      <c r="K1172" s="31"/>
      <c r="L1172" s="34"/>
      <c r="M1172" s="34"/>
      <c r="N1172" s="34"/>
      <c r="O1172" s="34"/>
      <c r="P1172" s="34"/>
      <c r="Q1172" s="34"/>
    </row>
    <row r="1173" spans="1:17" s="40" customFormat="1" x14ac:dyDescent="0.2">
      <c r="A1173" s="31"/>
      <c r="B1173" s="31"/>
      <c r="C1173" s="31"/>
      <c r="D1173" s="31"/>
      <c r="E1173" s="33"/>
      <c r="F1173" s="68"/>
      <c r="G1173" s="35"/>
      <c r="H1173" s="35"/>
      <c r="I1173" s="31"/>
      <c r="J1173" s="32"/>
      <c r="K1173" s="31"/>
      <c r="L1173" s="34"/>
      <c r="M1173" s="34"/>
      <c r="N1173" s="34"/>
      <c r="O1173" s="34"/>
      <c r="P1173" s="34"/>
      <c r="Q1173" s="34"/>
    </row>
    <row r="1174" spans="1:17" s="40" customFormat="1" x14ac:dyDescent="0.2">
      <c r="A1174" s="31"/>
      <c r="B1174" s="31"/>
      <c r="C1174" s="31"/>
      <c r="D1174" s="31"/>
      <c r="E1174" s="33"/>
      <c r="F1174" s="68"/>
      <c r="G1174" s="35"/>
      <c r="H1174" s="35"/>
      <c r="I1174" s="31"/>
      <c r="J1174" s="32"/>
      <c r="K1174" s="31"/>
      <c r="L1174" s="34"/>
      <c r="M1174" s="34"/>
      <c r="N1174" s="34"/>
      <c r="O1174" s="34"/>
      <c r="P1174" s="34"/>
      <c r="Q1174" s="34"/>
    </row>
    <row r="1175" spans="1:17" s="40" customFormat="1" x14ac:dyDescent="0.2">
      <c r="A1175" s="31"/>
      <c r="B1175" s="31"/>
      <c r="C1175" s="31"/>
      <c r="D1175" s="31"/>
      <c r="E1175" s="33"/>
      <c r="F1175" s="68"/>
      <c r="G1175" s="35"/>
      <c r="H1175" s="35"/>
      <c r="I1175" s="31"/>
      <c r="J1175" s="32"/>
      <c r="K1175" s="31"/>
      <c r="L1175" s="34"/>
      <c r="M1175" s="34"/>
      <c r="N1175" s="34"/>
      <c r="O1175" s="34"/>
      <c r="P1175" s="34"/>
      <c r="Q1175" s="34"/>
    </row>
    <row r="1176" spans="1:17" s="40" customFormat="1" x14ac:dyDescent="0.2">
      <c r="A1176" s="31"/>
      <c r="B1176" s="31"/>
      <c r="C1176" s="31"/>
      <c r="D1176" s="31"/>
      <c r="E1176" s="33"/>
      <c r="F1176" s="68"/>
      <c r="G1176" s="35"/>
      <c r="H1176" s="35"/>
      <c r="I1176" s="31"/>
      <c r="J1176" s="32"/>
      <c r="K1176" s="31"/>
      <c r="L1176" s="34"/>
      <c r="M1176" s="34"/>
      <c r="N1176" s="34"/>
      <c r="O1176" s="34"/>
      <c r="P1176" s="34"/>
      <c r="Q1176" s="34"/>
    </row>
    <row r="1177" spans="1:17" s="40" customFormat="1" x14ac:dyDescent="0.2">
      <c r="A1177" s="31"/>
      <c r="B1177" s="31"/>
      <c r="C1177" s="31"/>
      <c r="D1177" s="31"/>
      <c r="E1177" s="33"/>
      <c r="F1177" s="68"/>
      <c r="G1177" s="35"/>
      <c r="H1177" s="35"/>
      <c r="I1177" s="31"/>
      <c r="J1177" s="32"/>
      <c r="K1177" s="31"/>
      <c r="L1177" s="34"/>
      <c r="M1177" s="34"/>
      <c r="N1177" s="34"/>
      <c r="O1177" s="34"/>
      <c r="P1177" s="34"/>
      <c r="Q1177" s="34"/>
    </row>
    <row r="1178" spans="1:17" s="40" customFormat="1" x14ac:dyDescent="0.2">
      <c r="A1178" s="31"/>
      <c r="B1178" s="31"/>
      <c r="C1178" s="31"/>
      <c r="D1178" s="31"/>
      <c r="E1178" s="33"/>
      <c r="F1178" s="68"/>
      <c r="G1178" s="35"/>
      <c r="H1178" s="35"/>
      <c r="I1178" s="31"/>
      <c r="J1178" s="32"/>
      <c r="K1178" s="31"/>
      <c r="L1178" s="34"/>
      <c r="M1178" s="34"/>
      <c r="N1178" s="34"/>
      <c r="O1178" s="34"/>
      <c r="P1178" s="34"/>
      <c r="Q1178" s="34"/>
    </row>
    <row r="1179" spans="1:17" s="40" customFormat="1" x14ac:dyDescent="0.2">
      <c r="A1179" s="31"/>
      <c r="B1179" s="31"/>
      <c r="C1179" s="31"/>
      <c r="D1179" s="31"/>
      <c r="E1179" s="33"/>
      <c r="F1179" s="68"/>
      <c r="G1179" s="35"/>
      <c r="H1179" s="35"/>
      <c r="I1179" s="31"/>
      <c r="J1179" s="32"/>
      <c r="K1179" s="31"/>
      <c r="L1179" s="34"/>
      <c r="M1179" s="34"/>
      <c r="N1179" s="34"/>
      <c r="O1179" s="34"/>
      <c r="P1179" s="34"/>
      <c r="Q1179" s="34"/>
    </row>
    <row r="1180" spans="1:17" s="40" customFormat="1" x14ac:dyDescent="0.2">
      <c r="A1180" s="31"/>
      <c r="B1180" s="31"/>
      <c r="C1180" s="31"/>
      <c r="D1180" s="31"/>
      <c r="E1180" s="33"/>
      <c r="F1180" s="68"/>
      <c r="G1180" s="35"/>
      <c r="H1180" s="35"/>
      <c r="I1180" s="31"/>
      <c r="J1180" s="32"/>
      <c r="K1180" s="31"/>
      <c r="L1180" s="34"/>
      <c r="M1180" s="34"/>
      <c r="N1180" s="34"/>
      <c r="O1180" s="34"/>
      <c r="P1180" s="34"/>
      <c r="Q1180" s="34"/>
    </row>
    <row r="1181" spans="1:17" s="40" customFormat="1" x14ac:dyDescent="0.2">
      <c r="A1181" s="31"/>
      <c r="B1181" s="31"/>
      <c r="C1181" s="31"/>
      <c r="D1181" s="31"/>
      <c r="E1181" s="33"/>
      <c r="F1181" s="68"/>
      <c r="G1181" s="35"/>
      <c r="H1181" s="35"/>
      <c r="I1181" s="31"/>
      <c r="J1181" s="32"/>
      <c r="K1181" s="31"/>
      <c r="L1181" s="34"/>
      <c r="M1181" s="34"/>
      <c r="N1181" s="34"/>
      <c r="O1181" s="34"/>
      <c r="P1181" s="34"/>
      <c r="Q1181" s="34"/>
    </row>
    <row r="1182" spans="1:17" s="40" customFormat="1" x14ac:dyDescent="0.2">
      <c r="A1182" s="31"/>
      <c r="B1182" s="31"/>
      <c r="C1182" s="31"/>
      <c r="D1182" s="31"/>
      <c r="E1182" s="33"/>
      <c r="F1182" s="68"/>
      <c r="G1182" s="35"/>
      <c r="H1182" s="35"/>
      <c r="I1182" s="31"/>
      <c r="J1182" s="32"/>
      <c r="K1182" s="31"/>
      <c r="L1182" s="34"/>
      <c r="M1182" s="34"/>
      <c r="N1182" s="34"/>
      <c r="O1182" s="34"/>
      <c r="P1182" s="34"/>
      <c r="Q1182" s="34"/>
    </row>
    <row r="1183" spans="1:17" s="40" customFormat="1" x14ac:dyDescent="0.2">
      <c r="A1183" s="31"/>
      <c r="B1183" s="31"/>
      <c r="C1183" s="31"/>
      <c r="D1183" s="31"/>
      <c r="E1183" s="33"/>
      <c r="F1183" s="68"/>
      <c r="G1183" s="35"/>
      <c r="H1183" s="35"/>
      <c r="I1183" s="31"/>
      <c r="J1183" s="32"/>
      <c r="K1183" s="31"/>
      <c r="L1183" s="34"/>
      <c r="M1183" s="34"/>
      <c r="N1183" s="34"/>
      <c r="O1183" s="34"/>
      <c r="P1183" s="34"/>
      <c r="Q1183" s="34"/>
    </row>
    <row r="1184" spans="1:17" s="40" customFormat="1" x14ac:dyDescent="0.2">
      <c r="A1184" s="31"/>
      <c r="B1184" s="31"/>
      <c r="C1184" s="31"/>
      <c r="D1184" s="31"/>
      <c r="E1184" s="33"/>
      <c r="F1184" s="68"/>
      <c r="G1184" s="35"/>
      <c r="H1184" s="35"/>
      <c r="I1184" s="31"/>
      <c r="J1184" s="32"/>
      <c r="K1184" s="31"/>
      <c r="L1184" s="34"/>
      <c r="M1184" s="34"/>
      <c r="N1184" s="34"/>
      <c r="O1184" s="34"/>
      <c r="P1184" s="34"/>
      <c r="Q1184" s="34"/>
    </row>
    <row r="1185" spans="1:17" s="40" customFormat="1" x14ac:dyDescent="0.2">
      <c r="A1185" s="31"/>
      <c r="B1185" s="31"/>
      <c r="C1185" s="31"/>
      <c r="D1185" s="31"/>
      <c r="E1185" s="33"/>
      <c r="F1185" s="68"/>
      <c r="G1185" s="35"/>
      <c r="H1185" s="35"/>
      <c r="I1185" s="31"/>
      <c r="J1185" s="32"/>
      <c r="K1185" s="31"/>
      <c r="L1185" s="34"/>
      <c r="M1185" s="34"/>
      <c r="N1185" s="34"/>
      <c r="O1185" s="34"/>
      <c r="P1185" s="34"/>
      <c r="Q1185" s="34"/>
    </row>
    <row r="1186" spans="1:17" s="40" customFormat="1" x14ac:dyDescent="0.2">
      <c r="A1186" s="31"/>
      <c r="B1186" s="31"/>
      <c r="C1186" s="31"/>
      <c r="D1186" s="31"/>
      <c r="E1186" s="33"/>
      <c r="F1186" s="68"/>
      <c r="G1186" s="35"/>
      <c r="H1186" s="35"/>
      <c r="I1186" s="31"/>
      <c r="J1186" s="32"/>
      <c r="K1186" s="31"/>
      <c r="L1186" s="34"/>
      <c r="M1186" s="34"/>
      <c r="N1186" s="34"/>
      <c r="O1186" s="34"/>
      <c r="P1186" s="34"/>
      <c r="Q1186" s="34"/>
    </row>
    <row r="1187" spans="1:17" s="40" customFormat="1" x14ac:dyDescent="0.2">
      <c r="A1187" s="31"/>
      <c r="B1187" s="31"/>
      <c r="C1187" s="31"/>
      <c r="D1187" s="31"/>
      <c r="E1187" s="33"/>
      <c r="F1187" s="68"/>
      <c r="G1187" s="35"/>
      <c r="H1187" s="35"/>
      <c r="I1187" s="31"/>
      <c r="J1187" s="32"/>
      <c r="K1187" s="31"/>
      <c r="L1187" s="34"/>
      <c r="M1187" s="34"/>
      <c r="N1187" s="34"/>
      <c r="O1187" s="34"/>
      <c r="P1187" s="34"/>
      <c r="Q1187" s="34"/>
    </row>
    <row r="1188" spans="1:17" s="40" customFormat="1" x14ac:dyDescent="0.2">
      <c r="A1188" s="31"/>
      <c r="B1188" s="31"/>
      <c r="C1188" s="31"/>
      <c r="D1188" s="31"/>
      <c r="E1188" s="33"/>
      <c r="F1188" s="68"/>
      <c r="G1188" s="35"/>
      <c r="H1188" s="35"/>
      <c r="I1188" s="31"/>
      <c r="J1188" s="32"/>
      <c r="K1188" s="31"/>
      <c r="L1188" s="34"/>
      <c r="M1188" s="34"/>
      <c r="N1188" s="34"/>
      <c r="O1188" s="34"/>
      <c r="P1188" s="34"/>
      <c r="Q1188" s="34"/>
    </row>
    <row r="1189" spans="1:17" s="40" customFormat="1" x14ac:dyDescent="0.2">
      <c r="A1189" s="31"/>
      <c r="B1189" s="31"/>
      <c r="C1189" s="31"/>
      <c r="D1189" s="31"/>
      <c r="E1189" s="33"/>
      <c r="F1189" s="68"/>
      <c r="G1189" s="35"/>
      <c r="H1189" s="35"/>
      <c r="I1189" s="31"/>
      <c r="J1189" s="32"/>
      <c r="K1189" s="31"/>
      <c r="L1189" s="34"/>
      <c r="M1189" s="34"/>
      <c r="N1189" s="34"/>
      <c r="O1189" s="34"/>
      <c r="P1189" s="34"/>
      <c r="Q1189" s="34"/>
    </row>
    <row r="1190" spans="1:17" s="40" customFormat="1" x14ac:dyDescent="0.2">
      <c r="A1190" s="31"/>
      <c r="B1190" s="31"/>
      <c r="C1190" s="31"/>
      <c r="D1190" s="31"/>
      <c r="E1190" s="33"/>
      <c r="F1190" s="68"/>
      <c r="G1190" s="35"/>
      <c r="H1190" s="35"/>
      <c r="I1190" s="31"/>
      <c r="J1190" s="32"/>
      <c r="K1190" s="31"/>
      <c r="L1190" s="34"/>
      <c r="M1190" s="34"/>
      <c r="N1190" s="34"/>
      <c r="O1190" s="34"/>
      <c r="P1190" s="34"/>
      <c r="Q1190" s="34"/>
    </row>
    <row r="1191" spans="1:17" s="40" customFormat="1" x14ac:dyDescent="0.2">
      <c r="A1191" s="31"/>
      <c r="B1191" s="31"/>
      <c r="C1191" s="31"/>
      <c r="D1191" s="31"/>
      <c r="E1191" s="33"/>
      <c r="F1191" s="68"/>
      <c r="G1191" s="35"/>
      <c r="H1191" s="35"/>
      <c r="I1191" s="31"/>
      <c r="J1191" s="32"/>
      <c r="K1191" s="31"/>
      <c r="L1191" s="34"/>
      <c r="M1191" s="34"/>
      <c r="N1191" s="34"/>
      <c r="O1191" s="34"/>
      <c r="P1191" s="34"/>
      <c r="Q1191" s="34"/>
    </row>
    <row r="1192" spans="1:17" s="40" customFormat="1" x14ac:dyDescent="0.2">
      <c r="A1192" s="31"/>
      <c r="B1192" s="31"/>
      <c r="C1192" s="31"/>
      <c r="D1192" s="31"/>
      <c r="E1192" s="33"/>
      <c r="F1192" s="68"/>
      <c r="G1192" s="35"/>
      <c r="H1192" s="35"/>
      <c r="I1192" s="31"/>
      <c r="J1192" s="32"/>
      <c r="K1192" s="31"/>
      <c r="L1192" s="34"/>
      <c r="M1192" s="34"/>
      <c r="N1192" s="34"/>
      <c r="O1192" s="34"/>
      <c r="P1192" s="34"/>
      <c r="Q1192" s="34"/>
    </row>
    <row r="1193" spans="1:17" s="40" customFormat="1" x14ac:dyDescent="0.2">
      <c r="A1193" s="31"/>
      <c r="B1193" s="31"/>
      <c r="C1193" s="31"/>
      <c r="D1193" s="31"/>
      <c r="E1193" s="33"/>
      <c r="F1193" s="68"/>
      <c r="G1193" s="35"/>
      <c r="H1193" s="35"/>
      <c r="I1193" s="31"/>
      <c r="J1193" s="32"/>
      <c r="K1193" s="31"/>
      <c r="L1193" s="34"/>
      <c r="M1193" s="34"/>
      <c r="N1193" s="34"/>
      <c r="O1193" s="34"/>
      <c r="P1193" s="34"/>
      <c r="Q1193" s="34"/>
    </row>
    <row r="1194" spans="1:17" s="40" customFormat="1" x14ac:dyDescent="0.2">
      <c r="A1194" s="31"/>
      <c r="B1194" s="31"/>
      <c r="C1194" s="31"/>
      <c r="D1194" s="31"/>
      <c r="E1194" s="33"/>
      <c r="F1194" s="68"/>
      <c r="G1194" s="35"/>
      <c r="H1194" s="35"/>
      <c r="I1194" s="31"/>
      <c r="J1194" s="32"/>
      <c r="K1194" s="31"/>
      <c r="L1194" s="34"/>
      <c r="M1194" s="34"/>
      <c r="N1194" s="34"/>
      <c r="O1194" s="34"/>
      <c r="P1194" s="34"/>
      <c r="Q1194" s="34"/>
    </row>
    <row r="1195" spans="1:17" s="40" customFormat="1" x14ac:dyDescent="0.2">
      <c r="A1195" s="31"/>
      <c r="B1195" s="31"/>
      <c r="C1195" s="31"/>
      <c r="D1195" s="31"/>
      <c r="E1195" s="33"/>
      <c r="F1195" s="68"/>
      <c r="G1195" s="35"/>
      <c r="H1195" s="35"/>
      <c r="I1195" s="31"/>
      <c r="J1195" s="32"/>
      <c r="K1195" s="31"/>
      <c r="L1195" s="34"/>
      <c r="M1195" s="34"/>
      <c r="N1195" s="34"/>
      <c r="O1195" s="34"/>
      <c r="P1195" s="34"/>
      <c r="Q1195" s="34"/>
    </row>
    <row r="1196" spans="1:17" s="40" customFormat="1" x14ac:dyDescent="0.2">
      <c r="A1196" s="31"/>
      <c r="B1196" s="31"/>
      <c r="C1196" s="31"/>
      <c r="D1196" s="31"/>
      <c r="E1196" s="33"/>
      <c r="F1196" s="68"/>
      <c r="G1196" s="35"/>
      <c r="H1196" s="35"/>
      <c r="I1196" s="31"/>
      <c r="J1196" s="32"/>
      <c r="K1196" s="31"/>
      <c r="L1196" s="34"/>
      <c r="M1196" s="34"/>
      <c r="N1196" s="34"/>
      <c r="O1196" s="34"/>
      <c r="P1196" s="34"/>
      <c r="Q1196" s="34"/>
    </row>
    <row r="1197" spans="1:17" s="40" customFormat="1" x14ac:dyDescent="0.2">
      <c r="A1197" s="31"/>
      <c r="B1197" s="31"/>
      <c r="C1197" s="31"/>
      <c r="D1197" s="31"/>
      <c r="E1197" s="33"/>
      <c r="F1197" s="68"/>
      <c r="G1197" s="35"/>
      <c r="H1197" s="35"/>
      <c r="I1197" s="31"/>
      <c r="J1197" s="32"/>
      <c r="K1197" s="31"/>
      <c r="L1197" s="34"/>
      <c r="M1197" s="34"/>
      <c r="N1197" s="34"/>
      <c r="O1197" s="34"/>
      <c r="P1197" s="34"/>
      <c r="Q1197" s="34"/>
    </row>
    <row r="1198" spans="1:17" s="40" customFormat="1" x14ac:dyDescent="0.2">
      <c r="A1198" s="31"/>
      <c r="B1198" s="31"/>
      <c r="C1198" s="31"/>
      <c r="D1198" s="31"/>
      <c r="E1198" s="33"/>
      <c r="F1198" s="68"/>
      <c r="G1198" s="35"/>
      <c r="H1198" s="35"/>
      <c r="I1198" s="31"/>
      <c r="J1198" s="32"/>
      <c r="K1198" s="31"/>
      <c r="L1198" s="34"/>
      <c r="M1198" s="34"/>
      <c r="N1198" s="34"/>
      <c r="O1198" s="34"/>
      <c r="P1198" s="34"/>
      <c r="Q1198" s="34"/>
    </row>
    <row r="1199" spans="1:17" s="40" customFormat="1" x14ac:dyDescent="0.2">
      <c r="A1199" s="31"/>
      <c r="B1199" s="31"/>
      <c r="C1199" s="31"/>
      <c r="D1199" s="31"/>
      <c r="E1199" s="33"/>
      <c r="F1199" s="68"/>
      <c r="G1199" s="35"/>
      <c r="H1199" s="35"/>
      <c r="I1199" s="31"/>
      <c r="J1199" s="32"/>
      <c r="K1199" s="31"/>
      <c r="L1199" s="34"/>
      <c r="M1199" s="34"/>
      <c r="N1199" s="34"/>
      <c r="O1199" s="34"/>
      <c r="P1199" s="34"/>
      <c r="Q1199" s="34"/>
    </row>
    <row r="1200" spans="1:17" s="40" customFormat="1" x14ac:dyDescent="0.2">
      <c r="A1200" s="31"/>
      <c r="B1200" s="31"/>
      <c r="C1200" s="31"/>
      <c r="D1200" s="31"/>
      <c r="E1200" s="33"/>
      <c r="F1200" s="68"/>
      <c r="G1200" s="35"/>
      <c r="H1200" s="35"/>
      <c r="I1200" s="31"/>
      <c r="J1200" s="32"/>
      <c r="K1200" s="31"/>
      <c r="L1200" s="34"/>
      <c r="M1200" s="34"/>
      <c r="N1200" s="34"/>
      <c r="O1200" s="34"/>
      <c r="P1200" s="34"/>
      <c r="Q1200" s="34"/>
    </row>
    <row r="1201" spans="1:17" s="40" customFormat="1" x14ac:dyDescent="0.2">
      <c r="A1201" s="31"/>
      <c r="B1201" s="31"/>
      <c r="C1201" s="31"/>
      <c r="D1201" s="31"/>
      <c r="E1201" s="33"/>
      <c r="F1201" s="68"/>
      <c r="G1201" s="35"/>
      <c r="H1201" s="35"/>
      <c r="I1201" s="31"/>
      <c r="J1201" s="32"/>
      <c r="K1201" s="31"/>
      <c r="L1201" s="34"/>
      <c r="M1201" s="34"/>
      <c r="N1201" s="34"/>
      <c r="O1201" s="34"/>
      <c r="P1201" s="34"/>
      <c r="Q1201" s="34"/>
    </row>
    <row r="1202" spans="1:17" s="40" customFormat="1" x14ac:dyDescent="0.2">
      <c r="A1202" s="31"/>
      <c r="B1202" s="31"/>
      <c r="C1202" s="31"/>
      <c r="D1202" s="31"/>
      <c r="E1202" s="33"/>
      <c r="F1202" s="68"/>
      <c r="G1202" s="35"/>
      <c r="H1202" s="35"/>
      <c r="I1202" s="31"/>
      <c r="J1202" s="32"/>
      <c r="K1202" s="31"/>
      <c r="L1202" s="34"/>
      <c r="M1202" s="34"/>
      <c r="N1202" s="34"/>
      <c r="O1202" s="34"/>
      <c r="P1202" s="34"/>
      <c r="Q1202" s="34"/>
    </row>
    <row r="1203" spans="1:17" s="40" customFormat="1" x14ac:dyDescent="0.2">
      <c r="A1203" s="31"/>
      <c r="B1203" s="31"/>
      <c r="C1203" s="31"/>
      <c r="D1203" s="31"/>
      <c r="E1203" s="33"/>
      <c r="F1203" s="68"/>
      <c r="G1203" s="35"/>
      <c r="H1203" s="35"/>
      <c r="I1203" s="31"/>
      <c r="J1203" s="32"/>
      <c r="K1203" s="31"/>
      <c r="L1203" s="34"/>
      <c r="M1203" s="34"/>
      <c r="N1203" s="34"/>
      <c r="O1203" s="34"/>
      <c r="P1203" s="34"/>
      <c r="Q1203" s="34"/>
    </row>
    <row r="1204" spans="1:17" s="40" customFormat="1" x14ac:dyDescent="0.2">
      <c r="A1204" s="31"/>
      <c r="B1204" s="31"/>
      <c r="C1204" s="31"/>
      <c r="D1204" s="31"/>
      <c r="E1204" s="33"/>
      <c r="F1204" s="68"/>
      <c r="G1204" s="35"/>
      <c r="H1204" s="35"/>
      <c r="I1204" s="31"/>
      <c r="J1204" s="32"/>
      <c r="K1204" s="31"/>
      <c r="L1204" s="34"/>
      <c r="M1204" s="34"/>
      <c r="N1204" s="34"/>
      <c r="O1204" s="34"/>
      <c r="P1204" s="34"/>
      <c r="Q1204" s="34"/>
    </row>
    <row r="1205" spans="1:17" s="40" customFormat="1" x14ac:dyDescent="0.2">
      <c r="A1205" s="31"/>
      <c r="B1205" s="31"/>
      <c r="C1205" s="31"/>
      <c r="D1205" s="31"/>
      <c r="E1205" s="33"/>
      <c r="F1205" s="68"/>
      <c r="G1205" s="35"/>
      <c r="H1205" s="35"/>
      <c r="I1205" s="31"/>
      <c r="J1205" s="32"/>
      <c r="K1205" s="31"/>
      <c r="L1205" s="34"/>
      <c r="M1205" s="34"/>
      <c r="N1205" s="34"/>
      <c r="O1205" s="34"/>
      <c r="P1205" s="34"/>
      <c r="Q1205" s="34"/>
    </row>
    <row r="1206" spans="1:17" s="40" customFormat="1" x14ac:dyDescent="0.2">
      <c r="A1206" s="31"/>
      <c r="B1206" s="31"/>
      <c r="C1206" s="31"/>
      <c r="D1206" s="31"/>
      <c r="E1206" s="33"/>
      <c r="F1206" s="68"/>
      <c r="G1206" s="35"/>
      <c r="H1206" s="35"/>
      <c r="I1206" s="31"/>
      <c r="J1206" s="32"/>
      <c r="K1206" s="31"/>
      <c r="L1206" s="34"/>
      <c r="M1206" s="34"/>
      <c r="N1206" s="34"/>
      <c r="O1206" s="34"/>
      <c r="P1206" s="34"/>
      <c r="Q1206" s="34"/>
    </row>
    <row r="1207" spans="1:17" s="40" customFormat="1" x14ac:dyDescent="0.2">
      <c r="A1207" s="31"/>
      <c r="B1207" s="31"/>
      <c r="C1207" s="31"/>
      <c r="D1207" s="31"/>
      <c r="E1207" s="33"/>
      <c r="F1207" s="68"/>
      <c r="G1207" s="35"/>
      <c r="H1207" s="35"/>
      <c r="I1207" s="31"/>
      <c r="J1207" s="32"/>
      <c r="K1207" s="31"/>
      <c r="L1207" s="34"/>
      <c r="M1207" s="34"/>
      <c r="N1207" s="34"/>
      <c r="O1207" s="34"/>
      <c r="P1207" s="34"/>
      <c r="Q1207" s="34"/>
    </row>
    <row r="1208" spans="1:17" s="40" customFormat="1" x14ac:dyDescent="0.2">
      <c r="A1208" s="31"/>
      <c r="B1208" s="31"/>
      <c r="C1208" s="31"/>
      <c r="D1208" s="31"/>
      <c r="E1208" s="33"/>
      <c r="F1208" s="68"/>
      <c r="G1208" s="35"/>
      <c r="H1208" s="35"/>
      <c r="I1208" s="31"/>
      <c r="J1208" s="32"/>
      <c r="K1208" s="31"/>
      <c r="L1208" s="34"/>
      <c r="M1208" s="34"/>
      <c r="N1208" s="34"/>
      <c r="O1208" s="34"/>
      <c r="P1208" s="34"/>
      <c r="Q1208" s="34"/>
    </row>
    <row r="1209" spans="1:17" s="40" customFormat="1" x14ac:dyDescent="0.2">
      <c r="A1209" s="31"/>
      <c r="B1209" s="31"/>
      <c r="C1209" s="31"/>
      <c r="D1209" s="31"/>
      <c r="E1209" s="33"/>
      <c r="F1209" s="68"/>
      <c r="G1209" s="35"/>
      <c r="H1209" s="35"/>
      <c r="I1209" s="31"/>
      <c r="J1209" s="32"/>
      <c r="K1209" s="31"/>
      <c r="L1209" s="34"/>
      <c r="M1209" s="34"/>
      <c r="N1209" s="34"/>
      <c r="O1209" s="34"/>
      <c r="P1209" s="34"/>
      <c r="Q1209" s="34"/>
    </row>
    <row r="1210" spans="1:17" s="40" customFormat="1" x14ac:dyDescent="0.2">
      <c r="A1210" s="31"/>
      <c r="B1210" s="31"/>
      <c r="C1210" s="31"/>
      <c r="D1210" s="31"/>
      <c r="E1210" s="33"/>
      <c r="F1210" s="68"/>
      <c r="G1210" s="35"/>
      <c r="H1210" s="35"/>
      <c r="I1210" s="31"/>
      <c r="J1210" s="32"/>
      <c r="K1210" s="31"/>
      <c r="L1210" s="34"/>
      <c r="M1210" s="34"/>
      <c r="N1210" s="34"/>
      <c r="O1210" s="34"/>
      <c r="P1210" s="34"/>
      <c r="Q1210" s="34"/>
    </row>
    <row r="1211" spans="1:17" s="40" customFormat="1" x14ac:dyDescent="0.2">
      <c r="A1211" s="31"/>
      <c r="B1211" s="31"/>
      <c r="C1211" s="31"/>
      <c r="D1211" s="31"/>
      <c r="E1211" s="33"/>
      <c r="F1211" s="68"/>
      <c r="G1211" s="35"/>
      <c r="H1211" s="35"/>
      <c r="I1211" s="31"/>
      <c r="J1211" s="32"/>
      <c r="K1211" s="31"/>
      <c r="L1211" s="34"/>
      <c r="M1211" s="34"/>
      <c r="N1211" s="34"/>
      <c r="O1211" s="34"/>
      <c r="P1211" s="34"/>
      <c r="Q1211" s="34"/>
    </row>
    <row r="1212" spans="1:17" s="40" customFormat="1" x14ac:dyDescent="0.2">
      <c r="A1212" s="31"/>
      <c r="B1212" s="31"/>
      <c r="C1212" s="31"/>
      <c r="D1212" s="31"/>
      <c r="E1212" s="33"/>
      <c r="F1212" s="68"/>
      <c r="G1212" s="35"/>
      <c r="H1212" s="35"/>
      <c r="I1212" s="31"/>
      <c r="J1212" s="32"/>
      <c r="K1212" s="31"/>
      <c r="L1212" s="34"/>
      <c r="M1212" s="34"/>
      <c r="N1212" s="34"/>
      <c r="O1212" s="34"/>
      <c r="P1212" s="34"/>
      <c r="Q1212" s="34"/>
    </row>
    <row r="1213" spans="1:17" s="40" customFormat="1" x14ac:dyDescent="0.2">
      <c r="A1213" s="31"/>
      <c r="B1213" s="31"/>
      <c r="C1213" s="31"/>
      <c r="D1213" s="31"/>
      <c r="E1213" s="33"/>
      <c r="F1213" s="68"/>
      <c r="G1213" s="35"/>
      <c r="H1213" s="35"/>
      <c r="I1213" s="31"/>
      <c r="J1213" s="32"/>
      <c r="K1213" s="31"/>
      <c r="L1213" s="34"/>
      <c r="M1213" s="34"/>
      <c r="N1213" s="34"/>
      <c r="O1213" s="34"/>
      <c r="P1213" s="34"/>
      <c r="Q1213" s="34"/>
    </row>
    <row r="1214" spans="1:17" s="40" customFormat="1" x14ac:dyDescent="0.2">
      <c r="A1214" s="31"/>
      <c r="B1214" s="31"/>
      <c r="C1214" s="31"/>
      <c r="D1214" s="31"/>
      <c r="E1214" s="33"/>
      <c r="F1214" s="68"/>
      <c r="G1214" s="35"/>
      <c r="H1214" s="35"/>
      <c r="I1214" s="31"/>
      <c r="J1214" s="32"/>
      <c r="K1214" s="31"/>
      <c r="L1214" s="34"/>
      <c r="M1214" s="34"/>
      <c r="N1214" s="34"/>
      <c r="O1214" s="34"/>
      <c r="P1214" s="34"/>
      <c r="Q1214" s="34"/>
    </row>
    <row r="1215" spans="1:17" s="40" customFormat="1" x14ac:dyDescent="0.2">
      <c r="A1215" s="31"/>
      <c r="B1215" s="31"/>
      <c r="C1215" s="31"/>
      <c r="D1215" s="31"/>
      <c r="E1215" s="33"/>
      <c r="F1215" s="68"/>
      <c r="G1215" s="35"/>
      <c r="H1215" s="35"/>
      <c r="I1215" s="31"/>
      <c r="J1215" s="32"/>
      <c r="K1215" s="31"/>
      <c r="L1215" s="34"/>
      <c r="M1215" s="34"/>
      <c r="N1215" s="34"/>
      <c r="O1215" s="34"/>
      <c r="P1215" s="34"/>
      <c r="Q1215" s="34"/>
    </row>
    <row r="1216" spans="1:17" s="40" customFormat="1" x14ac:dyDescent="0.2">
      <c r="A1216" s="31"/>
      <c r="B1216" s="31"/>
      <c r="C1216" s="31"/>
      <c r="D1216" s="31"/>
      <c r="E1216" s="33"/>
      <c r="F1216" s="68"/>
      <c r="G1216" s="35"/>
      <c r="H1216" s="35"/>
      <c r="I1216" s="31"/>
      <c r="J1216" s="32"/>
      <c r="K1216" s="31"/>
      <c r="L1216" s="34"/>
      <c r="M1216" s="34"/>
      <c r="N1216" s="34"/>
      <c r="O1216" s="34"/>
      <c r="P1216" s="34"/>
      <c r="Q1216" s="34"/>
    </row>
    <row r="1217" spans="1:17" s="40" customFormat="1" x14ac:dyDescent="0.2">
      <c r="A1217" s="31"/>
      <c r="B1217" s="31"/>
      <c r="C1217" s="31"/>
      <c r="D1217" s="31"/>
      <c r="E1217" s="33"/>
      <c r="F1217" s="68"/>
      <c r="G1217" s="35"/>
      <c r="H1217" s="35"/>
      <c r="I1217" s="31"/>
      <c r="J1217" s="32"/>
      <c r="K1217" s="31"/>
      <c r="L1217" s="34"/>
      <c r="M1217" s="34"/>
      <c r="N1217" s="34"/>
      <c r="O1217" s="34"/>
      <c r="P1217" s="34"/>
      <c r="Q1217" s="34"/>
    </row>
    <row r="1218" spans="1:17" s="40" customFormat="1" x14ac:dyDescent="0.2">
      <c r="A1218" s="31"/>
      <c r="B1218" s="31"/>
      <c r="C1218" s="31"/>
      <c r="D1218" s="31"/>
      <c r="E1218" s="33"/>
      <c r="F1218" s="68"/>
      <c r="G1218" s="35"/>
      <c r="H1218" s="35"/>
      <c r="I1218" s="31"/>
      <c r="J1218" s="32"/>
      <c r="K1218" s="31"/>
      <c r="L1218" s="34"/>
      <c r="M1218" s="34"/>
      <c r="N1218" s="34"/>
      <c r="O1218" s="34"/>
      <c r="P1218" s="34"/>
      <c r="Q1218" s="34"/>
    </row>
    <row r="1219" spans="1:17" s="40" customFormat="1" x14ac:dyDescent="0.2">
      <c r="A1219" s="31"/>
      <c r="B1219" s="31"/>
      <c r="C1219" s="31"/>
      <c r="D1219" s="31"/>
      <c r="E1219" s="33"/>
      <c r="F1219" s="68"/>
      <c r="G1219" s="35"/>
      <c r="H1219" s="35"/>
      <c r="I1219" s="31"/>
      <c r="J1219" s="32"/>
      <c r="K1219" s="31"/>
      <c r="L1219" s="34"/>
      <c r="M1219" s="34"/>
      <c r="N1219" s="34"/>
      <c r="O1219" s="34"/>
      <c r="P1219" s="34"/>
      <c r="Q1219" s="34"/>
    </row>
    <row r="1220" spans="1:17" s="40" customFormat="1" x14ac:dyDescent="0.2">
      <c r="A1220" s="31"/>
      <c r="B1220" s="31"/>
      <c r="C1220" s="31"/>
      <c r="D1220" s="31"/>
      <c r="E1220" s="33"/>
      <c r="F1220" s="68"/>
      <c r="G1220" s="35"/>
      <c r="H1220" s="35"/>
      <c r="I1220" s="31"/>
      <c r="J1220" s="32"/>
      <c r="K1220" s="31"/>
      <c r="L1220" s="34"/>
      <c r="M1220" s="34"/>
      <c r="N1220" s="34"/>
      <c r="O1220" s="34"/>
      <c r="P1220" s="34"/>
      <c r="Q1220" s="34"/>
    </row>
    <row r="1221" spans="1:17" s="40" customFormat="1" x14ac:dyDescent="0.2">
      <c r="A1221" s="31"/>
      <c r="B1221" s="31"/>
      <c r="C1221" s="31"/>
      <c r="D1221" s="31"/>
      <c r="E1221" s="33"/>
      <c r="F1221" s="68"/>
      <c r="G1221" s="35"/>
      <c r="H1221" s="35"/>
      <c r="I1221" s="31"/>
      <c r="J1221" s="32"/>
      <c r="K1221" s="31"/>
      <c r="L1221" s="34"/>
      <c r="M1221" s="34"/>
      <c r="N1221" s="34"/>
      <c r="O1221" s="34"/>
      <c r="P1221" s="34"/>
      <c r="Q1221" s="34"/>
    </row>
    <row r="1222" spans="1:17" s="40" customFormat="1" x14ac:dyDescent="0.2">
      <c r="A1222" s="31"/>
      <c r="B1222" s="31"/>
      <c r="C1222" s="31"/>
      <c r="D1222" s="31"/>
      <c r="E1222" s="33"/>
      <c r="F1222" s="68"/>
      <c r="G1222" s="35"/>
      <c r="H1222" s="35"/>
      <c r="I1222" s="31"/>
      <c r="J1222" s="32"/>
      <c r="K1222" s="31"/>
      <c r="L1222" s="34"/>
      <c r="M1222" s="34"/>
      <c r="N1222" s="34"/>
      <c r="O1222" s="34"/>
      <c r="P1222" s="34"/>
      <c r="Q1222" s="34"/>
    </row>
  </sheetData>
  <autoFilter ref="A1:U34"/>
  <sortState ref="D37:D63">
    <sortCondition ref="D36"/>
  </sortState>
  <dataValidations count="1">
    <dataValidation type="list" allowBlank="1" showInputMessage="1" showErrorMessage="1" sqref="D2:D34">
      <formula1>"VH, H, M, L, VL"</formula1>
    </dataValidation>
  </dataValidations>
  <pageMargins left="0.7" right="0.7" top="0.75" bottom="0.75" header="0.3" footer="0.3"/>
  <pageSetup scale="36"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'Status-descriptio-Do not Delete'!$A$2:$A$8</xm:f>
          </x14:formula1>
          <xm:sqref>E35:F1222 E2:E34</xm:sqref>
        </x14:dataValidation>
        <x14:dataValidation type="list" allowBlank="1" showInputMessage="1" showErrorMessage="1">
          <x14:formula1>
            <xm:f>'Status-descriptio-Do not Delete'!$A$33:$A$45</xm:f>
          </x14:formula1>
          <xm:sqref>F2:F34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15" workbookViewId="0">
      <selection activeCell="E27" sqref="E27"/>
    </sheetView>
  </sheetViews>
  <sheetFormatPr defaultRowHeight="15" x14ac:dyDescent="0.25"/>
  <cols>
    <col min="1" max="1" width="18.85546875" customWidth="1"/>
    <col min="2" max="2" width="9.7109375" customWidth="1"/>
    <col min="7" max="7" width="12" customWidth="1"/>
    <col min="9" max="9" width="10.85546875" customWidth="1"/>
  </cols>
  <sheetData>
    <row r="1" spans="1:10" x14ac:dyDescent="0.25">
      <c r="A1" s="10" t="s">
        <v>15</v>
      </c>
    </row>
    <row r="2" spans="1:10" ht="25.5" x14ac:dyDescent="0.25">
      <c r="A2" s="5" t="s">
        <v>20</v>
      </c>
      <c r="B2" s="14" t="s">
        <v>24</v>
      </c>
    </row>
    <row r="3" spans="1:10" x14ac:dyDescent="0.25">
      <c r="A3" s="5" t="s">
        <v>16</v>
      </c>
      <c r="B3" s="14" t="s">
        <v>25</v>
      </c>
    </row>
    <row r="4" spans="1:10" x14ac:dyDescent="0.25">
      <c r="A4" s="5" t="s">
        <v>21</v>
      </c>
      <c r="B4" s="14" t="s">
        <v>26</v>
      </c>
    </row>
    <row r="5" spans="1:10" x14ac:dyDescent="0.25">
      <c r="A5" s="5" t="s">
        <v>14</v>
      </c>
      <c r="B5" s="14" t="s">
        <v>18</v>
      </c>
    </row>
    <row r="6" spans="1:10" x14ac:dyDescent="0.25">
      <c r="A6" s="5" t="s">
        <v>17</v>
      </c>
      <c r="B6" s="6" t="s">
        <v>19</v>
      </c>
    </row>
    <row r="7" spans="1:10" ht="25.5" x14ac:dyDescent="0.25">
      <c r="A7" s="5" t="s">
        <v>22</v>
      </c>
      <c r="B7" s="6" t="s">
        <v>23</v>
      </c>
    </row>
    <row r="8" spans="1:10" x14ac:dyDescent="0.25">
      <c r="A8" s="7" t="s">
        <v>28</v>
      </c>
      <c r="B8" s="6" t="s">
        <v>29</v>
      </c>
    </row>
    <row r="14" spans="1:10" x14ac:dyDescent="0.25">
      <c r="A14" s="115" t="s">
        <v>31</v>
      </c>
      <c r="B14" s="115" t="s">
        <v>32</v>
      </c>
      <c r="C14" s="115"/>
      <c r="D14" s="115"/>
      <c r="E14" s="115"/>
      <c r="F14" s="115"/>
      <c r="G14" s="117"/>
      <c r="H14" s="116" t="s">
        <v>33</v>
      </c>
      <c r="I14" s="115"/>
      <c r="J14" s="115" t="s">
        <v>34</v>
      </c>
    </row>
    <row r="15" spans="1:10" ht="33" customHeight="1" x14ac:dyDescent="0.25">
      <c r="A15" s="115"/>
      <c r="B15" s="63" t="s">
        <v>35</v>
      </c>
      <c r="C15" s="63" t="s">
        <v>16</v>
      </c>
      <c r="D15" s="63" t="s">
        <v>13</v>
      </c>
      <c r="E15" s="63" t="s">
        <v>14</v>
      </c>
      <c r="F15" s="63" t="s">
        <v>17</v>
      </c>
      <c r="G15" s="64" t="s">
        <v>28</v>
      </c>
      <c r="H15" s="65" t="s">
        <v>13</v>
      </c>
      <c r="I15" s="63" t="s">
        <v>37</v>
      </c>
      <c r="J15" s="115"/>
    </row>
    <row r="16" spans="1:10" ht="20.25" customHeight="1" x14ac:dyDescent="0.25">
      <c r="A16" s="69" t="s">
        <v>38</v>
      </c>
      <c r="B16" s="69">
        <f>COUNTIFS('POA&amp;M Worksheet'!B4:B35,"&lt;&gt;"&amp;"", 'POA&amp;M Worksheet'!D4:D35, "VH", 'POA&amp;M Worksheet'!E4:E35, "Completed")</f>
        <v>0</v>
      </c>
      <c r="C16" s="69">
        <f>COUNTIFS('POA&amp;M Worksheet'!B4:B35,"&lt;&gt;"&amp;"", 'POA&amp;M Worksheet'!D4:D35, "VH", 'POA&amp;M Worksheet'!E4:E35, "Canceled")</f>
        <v>0</v>
      </c>
      <c r="D16" s="69">
        <f>COUNTIFS('POA&amp;M Worksheet'!B4:B35,"&lt;&gt;"&amp;"", 'POA&amp;M Worksheet'!D4:D35, "VH", 'POA&amp;M Worksheet'!E4:E35, "Planned/*")</f>
        <v>0</v>
      </c>
      <c r="E16" s="69">
        <f>COUNTIFS('POA&amp;M Worksheet'!B4:B35,"&lt;&gt;"&amp;"", 'POA&amp;M Worksheet'!D4:D35, "VH", 'POA&amp;M Worksheet'!E4:E35, "In Progress")</f>
        <v>0</v>
      </c>
      <c r="F16" s="69">
        <f>COUNTIFS('POA&amp;M Worksheet'!B4:B35,"&lt;&gt;"&amp;"", 'POA&amp;M Worksheet'!D4:D35, "VH", 'POA&amp;M Worksheet'!E4:E35, "Delayed")</f>
        <v>0</v>
      </c>
      <c r="G16" s="70">
        <f>COUNTIFS('POA&amp;M Worksheet'!B4:B35,"&lt;&gt;"&amp;"", 'POA&amp;M Worksheet'!D4:D35, "VH", 'POA&amp;M Worksheet'!E4:E35, "*Risk*")</f>
        <v>0</v>
      </c>
      <c r="H16" s="71">
        <f>COUNTIFS('POA&amp;M Worksheet'!B4:B35, "", 'POA&amp;M Worksheet'!D4:D35, "VH", 'POA&amp;M Worksheet'!E4:E35, "Planned/*")</f>
        <v>0</v>
      </c>
      <c r="I16" s="69">
        <f>COUNTIFS('POA&amp;M Worksheet'!B4:B35,"", 'POA&amp;M Worksheet'!D4:D35, "VH", 'POA&amp;M Worksheet'!E4:E35, "Risk Acceptance")</f>
        <v>0</v>
      </c>
      <c r="J16" s="69">
        <f t="shared" ref="J16:J22" si="0">SUM(B16:I16)</f>
        <v>0</v>
      </c>
    </row>
    <row r="17" spans="1:10" ht="20.25" customHeight="1" x14ac:dyDescent="0.25">
      <c r="A17" s="72" t="s">
        <v>39</v>
      </c>
      <c r="B17" s="72">
        <f>COUNTIFS('POA&amp;M Worksheet'!B4:B35,"&lt;&gt;"&amp;"", 'POA&amp;M Worksheet'!D4:D35, "H", 'POA&amp;M Worksheet'!E4:E35, "Completed")</f>
        <v>0</v>
      </c>
      <c r="C17" s="72">
        <f>COUNTIFS('POA&amp;M Worksheet'!B4:B35,"&lt;&gt;"&amp;"", 'POA&amp;M Worksheet'!D4:D35, "H", 'POA&amp;M Worksheet'!E4:E35, "Canceled")</f>
        <v>0</v>
      </c>
      <c r="D17" s="72">
        <f>COUNTIFS('POA&amp;M Worksheet'!B4:B35,"&lt;&gt;"&amp;"", 'POA&amp;M Worksheet'!D4:D35, "H", 'POA&amp;M Worksheet'!E4:E35, "Planned/*")</f>
        <v>0</v>
      </c>
      <c r="E17" s="72">
        <f>COUNTIFS('POA&amp;M Worksheet'!B4:B35,"&lt;&gt;"&amp;"", 'POA&amp;M Worksheet'!D4:D35, "H", 'POA&amp;M Worksheet'!E4:E35, "In Progress")</f>
        <v>0</v>
      </c>
      <c r="F17" s="72">
        <f>COUNTIFS('POA&amp;M Worksheet'!B4:B35,"&lt;&gt;"&amp;"", 'POA&amp;M Worksheet'!D4:D35, "H", 'POA&amp;M Worksheet'!E4:E35, "Delayed")</f>
        <v>0</v>
      </c>
      <c r="G17" s="73">
        <f>COUNTIFS('POA&amp;M Worksheet'!B4:B35,"&lt;&gt;"&amp;"", 'POA&amp;M Worksheet'!D4:D35, "H", 'POA&amp;M Worksheet'!E4:E35, "*Risk*")</f>
        <v>0</v>
      </c>
      <c r="H17" s="74">
        <f>COUNTIFS('POA&amp;M Worksheet'!B4:B35, "", 'POA&amp;M Worksheet'!D4:D35, "H", 'POA&amp;M Worksheet'!E4:E35, "Planned/*")</f>
        <v>0</v>
      </c>
      <c r="I17" s="72">
        <f>COUNTIFS('POA&amp;M Worksheet'!B4:B35,"", 'POA&amp;M Worksheet'!D4:D35, "H", 'POA&amp;M Worksheet'!E4:E35, "Risk Acceptance")</f>
        <v>0</v>
      </c>
      <c r="J17" s="72">
        <f t="shared" si="0"/>
        <v>0</v>
      </c>
    </row>
    <row r="18" spans="1:10" ht="20.25" customHeight="1" x14ac:dyDescent="0.25">
      <c r="A18" s="69" t="s">
        <v>40</v>
      </c>
      <c r="B18" s="69">
        <f>COUNTIFS('POA&amp;M Worksheet'!B4:B35,"&lt;&gt;"&amp;"", 'POA&amp;M Worksheet'!D4:D35, "M", 'POA&amp;M Worksheet'!E4:E35, "Completed")</f>
        <v>3</v>
      </c>
      <c r="C18" s="69">
        <f>COUNTIFS('POA&amp;M Worksheet'!B4:B35,"&lt;&gt;"&amp;"", 'POA&amp;M Worksheet'!D4:D35, "M", 'POA&amp;M Worksheet'!E4:E35, "Canceled")</f>
        <v>1</v>
      </c>
      <c r="D18" s="69">
        <f>COUNTIFS('POA&amp;M Worksheet'!B4:B35,"&lt;&gt;"&amp;"", 'POA&amp;M Worksheet'!D4:D35, "M", 'POA&amp;M Worksheet'!E4:E35, "Planned/*")</f>
        <v>0</v>
      </c>
      <c r="E18" s="69">
        <f>COUNTIFS('POA&amp;M Worksheet'!B4:B35,"&lt;&gt;"&amp;"", 'POA&amp;M Worksheet'!D4:D35, "M", 'POA&amp;M Worksheet'!E4:E35, "In Progress")</f>
        <v>0</v>
      </c>
      <c r="F18" s="69">
        <f>COUNTIFS('POA&amp;M Worksheet'!B4:B35,"&lt;&gt;"&amp;"", 'POA&amp;M Worksheet'!D4:D35, "M", 'POA&amp;M Worksheet'!E4:E35, "Delayed")</f>
        <v>24</v>
      </c>
      <c r="G18" s="70">
        <f>COUNTIFS('POA&amp;M Worksheet'!B4:B35,"&lt;&gt;"&amp;"", 'POA&amp;M Worksheet'!D4:D35, "M", 'POA&amp;M Worksheet'!E4:E35, "*Risk*")</f>
        <v>0</v>
      </c>
      <c r="H18" s="71">
        <f>COUNTIFS('POA&amp;M Worksheet'!B4:B35, "", 'POA&amp;M Worksheet'!D4:D35, "M", 'POA&amp;M Worksheet'!E4:E35, "Planned/*")</f>
        <v>0</v>
      </c>
      <c r="I18" s="69">
        <f>COUNTIFS('POA&amp;M Worksheet'!B4:B35,"", 'POA&amp;M Worksheet'!D4:D35, "M", 'POA&amp;M Worksheet'!E4:E35, "Risk Acceptance")</f>
        <v>0</v>
      </c>
      <c r="J18" s="69">
        <f t="shared" si="0"/>
        <v>28</v>
      </c>
    </row>
    <row r="19" spans="1:10" ht="20.25" customHeight="1" x14ac:dyDescent="0.25">
      <c r="A19" s="72" t="s">
        <v>41</v>
      </c>
      <c r="B19" s="72">
        <f>COUNTIFS('POA&amp;M Worksheet'!B4:B35,"&lt;&gt;"&amp;"", 'POA&amp;M Worksheet'!D4:D35, "L", 'POA&amp;M Worksheet'!E4:E35, "Completed")</f>
        <v>0</v>
      </c>
      <c r="C19" s="72">
        <f>COUNTIFS('POA&amp;M Worksheet'!B4:B35,"&lt;&gt;"&amp;"", 'POA&amp;M Worksheet'!D4:D35, "L", 'POA&amp;M Worksheet'!E4:E35, "Canceled")</f>
        <v>1</v>
      </c>
      <c r="D19" s="72">
        <f>COUNTIFS('POA&amp;M Worksheet'!B4:B35,"&lt;&gt;"&amp;"", 'POA&amp;M Worksheet'!D4:D35, "L", 'POA&amp;M Worksheet'!E4:E35, "Planned/*")</f>
        <v>0</v>
      </c>
      <c r="E19" s="72">
        <f>COUNTIFS('POA&amp;M Worksheet'!B4:B35,"&lt;&gt;"&amp;"", 'POA&amp;M Worksheet'!D4:D35, "L", 'POA&amp;M Worksheet'!E4:E35, "In Progress")</f>
        <v>0</v>
      </c>
      <c r="F19" s="72">
        <f>COUNTIFS('POA&amp;M Worksheet'!B4:B35,"&lt;&gt;"&amp;"", 'POA&amp;M Worksheet'!D4:D35, "L", 'POA&amp;M Worksheet'!E4:E35, "Delayed")</f>
        <v>1</v>
      </c>
      <c r="G19" s="73">
        <f>COUNTIFS('POA&amp;M Worksheet'!B4:B35,"&lt;&gt;"&amp;"", 'POA&amp;M Worksheet'!D4:D35, "L", 'POA&amp;M Worksheet'!E4:E35, "*Risk*")</f>
        <v>0</v>
      </c>
      <c r="H19" s="74">
        <f>COUNTIFS('POA&amp;M Worksheet'!B4:B35, "", 'POA&amp;M Worksheet'!D4:D35, "L", 'POA&amp;M Worksheet'!E4:E35, "Planned/*")</f>
        <v>1</v>
      </c>
      <c r="I19" s="72">
        <f>COUNTIFS('POA&amp;M Worksheet'!B4:B35,"", 'POA&amp;M Worksheet'!D4:D35, "L", 'POA&amp;M Worksheet'!E4:E35, "Risk Acceptance")</f>
        <v>0</v>
      </c>
      <c r="J19" s="72">
        <f t="shared" si="0"/>
        <v>3</v>
      </c>
    </row>
    <row r="20" spans="1:10" ht="20.25" customHeight="1" thickBot="1" x14ac:dyDescent="0.3">
      <c r="A20" s="75" t="s">
        <v>42</v>
      </c>
      <c r="B20" s="75">
        <f>COUNTIFS('POA&amp;M Worksheet'!B4:B35,"&lt;&gt;"&amp;"", 'POA&amp;M Worksheet'!D4:D35, "VL", 'POA&amp;M Worksheet'!E4:E35, "Completed")</f>
        <v>0</v>
      </c>
      <c r="C20" s="75">
        <f>COUNTIFS('POA&amp;M Worksheet'!B4:B35,"&lt;&gt;"&amp;"", 'POA&amp;M Worksheet'!D4:D35, "VL", 'POA&amp;M Worksheet'!E4:E35, "Canceled")</f>
        <v>0</v>
      </c>
      <c r="D20" s="75">
        <f>COUNTIFS('POA&amp;M Worksheet'!B4:B35,"&lt;&gt;"&amp;"", 'POA&amp;M Worksheet'!D4:D35, "VL", 'POA&amp;M Worksheet'!E4:E35, "Planned/*")</f>
        <v>0</v>
      </c>
      <c r="E20" s="75">
        <f>COUNTIFS('POA&amp;M Worksheet'!B4:B35,"&lt;&gt;"&amp;"", 'POA&amp;M Worksheet'!D4:D35, "VL", 'POA&amp;M Worksheet'!E4:E35, "In Progress")</f>
        <v>0</v>
      </c>
      <c r="F20" s="75">
        <f>COUNTIFS('POA&amp;M Worksheet'!B4:B35,"&lt;&gt;"&amp;"", 'POA&amp;M Worksheet'!D4:D35, "VL", 'POA&amp;M Worksheet'!E4:E35, "Delayed")</f>
        <v>0</v>
      </c>
      <c r="G20" s="76">
        <f>COUNTIFS('POA&amp;M Worksheet'!B4:B35,"&lt;&gt;"&amp;"", 'POA&amp;M Worksheet'!D4:D35, "VL", 'POA&amp;M Worksheet'!E4:E35, "*Risk*")</f>
        <v>0</v>
      </c>
      <c r="H20" s="77">
        <f>COUNTIFS('POA&amp;M Worksheet'!B4:B35, "", 'POA&amp;M Worksheet'!D4:D35, "VL", 'POA&amp;M Worksheet'!E4:E35, "Planned/*")</f>
        <v>0</v>
      </c>
      <c r="I20" s="75">
        <f>COUNTIFS('POA&amp;M Worksheet'!B4:B35,"", 'POA&amp;M Worksheet'!D4:D35, "VL", 'POA&amp;M Worksheet'!E4:E35, "Risk Acceptance")</f>
        <v>0</v>
      </c>
      <c r="J20" s="75">
        <f t="shared" si="0"/>
        <v>0</v>
      </c>
    </row>
    <row r="21" spans="1:10" ht="20.25" customHeight="1" thickTop="1" thickBot="1" x14ac:dyDescent="0.3">
      <c r="A21" s="78" t="s">
        <v>43</v>
      </c>
      <c r="B21" s="79">
        <v>0</v>
      </c>
      <c r="C21" s="79">
        <v>0</v>
      </c>
      <c r="D21" s="80">
        <f t="shared" ref="D21:I21" si="1">SUM(D16:D20)</f>
        <v>0</v>
      </c>
      <c r="E21" s="80">
        <f t="shared" si="1"/>
        <v>0</v>
      </c>
      <c r="F21" s="80">
        <f t="shared" si="1"/>
        <v>25</v>
      </c>
      <c r="G21" s="80">
        <f t="shared" si="1"/>
        <v>0</v>
      </c>
      <c r="H21" s="80">
        <f t="shared" si="1"/>
        <v>1</v>
      </c>
      <c r="I21" s="80">
        <f t="shared" si="1"/>
        <v>0</v>
      </c>
      <c r="J21" s="80">
        <f t="shared" si="0"/>
        <v>26</v>
      </c>
    </row>
    <row r="22" spans="1:10" ht="20.25" customHeight="1" x14ac:dyDescent="0.25">
      <c r="A22" s="81" t="s">
        <v>44</v>
      </c>
      <c r="B22" s="81">
        <f t="shared" ref="B22:I22" si="2">SUM(B16:B20)</f>
        <v>3</v>
      </c>
      <c r="C22" s="81">
        <f t="shared" si="2"/>
        <v>2</v>
      </c>
      <c r="D22" s="81">
        <f t="shared" si="2"/>
        <v>0</v>
      </c>
      <c r="E22" s="81">
        <f t="shared" si="2"/>
        <v>0</v>
      </c>
      <c r="F22" s="81">
        <f t="shared" si="2"/>
        <v>25</v>
      </c>
      <c r="G22" s="81">
        <f t="shared" si="2"/>
        <v>0</v>
      </c>
      <c r="H22" s="81">
        <f t="shared" si="2"/>
        <v>1</v>
      </c>
      <c r="I22" s="81">
        <f t="shared" si="2"/>
        <v>0</v>
      </c>
      <c r="J22" s="81">
        <f t="shared" si="0"/>
        <v>31</v>
      </c>
    </row>
    <row r="24" spans="1:10" s="82" customFormat="1" ht="34.5" customHeight="1" x14ac:dyDescent="0.25">
      <c r="A24" s="110" t="s">
        <v>47</v>
      </c>
      <c r="B24" s="111"/>
      <c r="C24" s="111"/>
      <c r="D24" s="111"/>
      <c r="E24" s="83">
        <f>SUM(B22:G22)</f>
        <v>30</v>
      </c>
    </row>
    <row r="25" spans="1:10" s="82" customFormat="1" ht="20.25" customHeight="1" x14ac:dyDescent="0.25">
      <c r="A25" s="110" t="s">
        <v>48</v>
      </c>
      <c r="B25" s="110"/>
      <c r="C25" s="110"/>
      <c r="D25" s="110"/>
      <c r="E25" s="83">
        <f>SUM(H22:I22)</f>
        <v>1</v>
      </c>
    </row>
    <row r="26" spans="1:10" s="82" customFormat="1" ht="45.75" customHeight="1" x14ac:dyDescent="0.25">
      <c r="A26" s="110" t="s">
        <v>49</v>
      </c>
      <c r="B26" s="111"/>
      <c r="C26" s="111"/>
      <c r="D26" s="111"/>
      <c r="E26" s="83">
        <f>COUNTIFS('POA&amp;M Worksheet'!E4:E35,"Risk*")</f>
        <v>0</v>
      </c>
    </row>
    <row r="27" spans="1:10" s="82" customFormat="1" ht="42" customHeight="1" x14ac:dyDescent="0.25">
      <c r="A27" s="112" t="s">
        <v>46</v>
      </c>
      <c r="B27" s="113"/>
      <c r="C27" s="113"/>
      <c r="D27" s="114"/>
      <c r="E27" s="83">
        <f>COUNTIFS('POA&amp;M Worksheet'!E4:E35,"Existing Risk*")</f>
        <v>0</v>
      </c>
    </row>
    <row r="32" spans="1:10" ht="26.25" x14ac:dyDescent="0.25">
      <c r="A32" s="94" t="s">
        <v>51</v>
      </c>
    </row>
    <row r="33" spans="1:1" ht="26.25" x14ac:dyDescent="0.25">
      <c r="A33" s="95" t="s">
        <v>58</v>
      </c>
    </row>
    <row r="34" spans="1:1" ht="26.25" x14ac:dyDescent="0.25">
      <c r="A34" s="95" t="s">
        <v>59</v>
      </c>
    </row>
    <row r="35" spans="1:1" ht="39" x14ac:dyDescent="0.25">
      <c r="A35" s="95" t="s">
        <v>60</v>
      </c>
    </row>
    <row r="36" spans="1:1" ht="26.25" x14ac:dyDescent="0.25">
      <c r="A36" s="95" t="s">
        <v>61</v>
      </c>
    </row>
    <row r="37" spans="1:1" ht="26.25" x14ac:dyDescent="0.25">
      <c r="A37" s="95" t="s">
        <v>62</v>
      </c>
    </row>
    <row r="38" spans="1:1" x14ac:dyDescent="0.25">
      <c r="A38" s="95" t="s">
        <v>52</v>
      </c>
    </row>
    <row r="39" spans="1:1" x14ac:dyDescent="0.25">
      <c r="A39" s="95" t="s">
        <v>53</v>
      </c>
    </row>
    <row r="40" spans="1:1" x14ac:dyDescent="0.25">
      <c r="A40" s="95" t="s">
        <v>54</v>
      </c>
    </row>
    <row r="41" spans="1:1" ht="26.25" x14ac:dyDescent="0.25">
      <c r="A41" s="95" t="s">
        <v>63</v>
      </c>
    </row>
    <row r="42" spans="1:1" ht="26.25" x14ac:dyDescent="0.25">
      <c r="A42" s="95" t="s">
        <v>64</v>
      </c>
    </row>
    <row r="43" spans="1:1" ht="26.25" x14ac:dyDescent="0.25">
      <c r="A43" s="95" t="s">
        <v>65</v>
      </c>
    </row>
    <row r="44" spans="1:1" x14ac:dyDescent="0.25">
      <c r="A44" s="95" t="s">
        <v>55</v>
      </c>
    </row>
    <row r="45" spans="1:1" x14ac:dyDescent="0.25">
      <c r="A45" s="95" t="s">
        <v>56</v>
      </c>
    </row>
  </sheetData>
  <mergeCells count="8">
    <mergeCell ref="A25:D25"/>
    <mergeCell ref="A26:D26"/>
    <mergeCell ref="A27:D27"/>
    <mergeCell ref="A14:A15"/>
    <mergeCell ref="J14:J15"/>
    <mergeCell ref="H14:I14"/>
    <mergeCell ref="B14:G14"/>
    <mergeCell ref="A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4" sqref="H4"/>
    </sheetView>
  </sheetViews>
  <sheetFormatPr defaultRowHeight="15" x14ac:dyDescent="0.25"/>
  <sheetData>
    <row r="1" spans="1:10" ht="15.75" thickBot="1" x14ac:dyDescent="0.3">
      <c r="A1" s="118" t="s">
        <v>31</v>
      </c>
      <c r="B1" s="121" t="s">
        <v>32</v>
      </c>
      <c r="C1" s="122"/>
      <c r="D1" s="122"/>
      <c r="E1" s="122"/>
      <c r="F1" s="122"/>
      <c r="G1" s="123"/>
      <c r="H1" s="124" t="s">
        <v>33</v>
      </c>
      <c r="I1" s="125"/>
      <c r="J1" s="118" t="s">
        <v>34</v>
      </c>
    </row>
    <row r="2" spans="1:10" ht="22.5" customHeight="1" x14ac:dyDescent="0.25">
      <c r="A2" s="119"/>
      <c r="B2" s="118" t="s">
        <v>35</v>
      </c>
      <c r="C2" s="118" t="s">
        <v>16</v>
      </c>
      <c r="D2" s="44" t="s">
        <v>27</v>
      </c>
      <c r="E2" s="118" t="s">
        <v>14</v>
      </c>
      <c r="F2" s="118" t="s">
        <v>17</v>
      </c>
      <c r="G2" s="126" t="s">
        <v>28</v>
      </c>
      <c r="H2" s="44" t="s">
        <v>27</v>
      </c>
      <c r="I2" s="118" t="s">
        <v>37</v>
      </c>
      <c r="J2" s="119"/>
    </row>
    <row r="3" spans="1:10" ht="15.75" thickBot="1" x14ac:dyDescent="0.3">
      <c r="A3" s="120"/>
      <c r="B3" s="120"/>
      <c r="C3" s="120"/>
      <c r="D3" s="45" t="s">
        <v>36</v>
      </c>
      <c r="E3" s="120"/>
      <c r="F3" s="120"/>
      <c r="G3" s="127"/>
      <c r="H3" s="45" t="s">
        <v>36</v>
      </c>
      <c r="I3" s="120"/>
      <c r="J3" s="120"/>
    </row>
    <row r="4" spans="1:10" ht="179.25" thickBot="1" x14ac:dyDescent="0.3">
      <c r="A4" s="46" t="s">
        <v>38</v>
      </c>
      <c r="B4" s="47">
        <v>0</v>
      </c>
      <c r="C4" s="47">
        <v>0</v>
      </c>
      <c r="D4" s="47">
        <v>0</v>
      </c>
      <c r="E4" s="47">
        <v>0</v>
      </c>
      <c r="F4" s="47">
        <v>0</v>
      </c>
      <c r="G4" s="48">
        <v>0</v>
      </c>
      <c r="H4" s="47" t="s">
        <v>45</v>
      </c>
      <c r="I4" s="47">
        <v>0</v>
      </c>
      <c r="J4" s="47">
        <v>0</v>
      </c>
    </row>
    <row r="5" spans="1:10" ht="15.75" thickBot="1" x14ac:dyDescent="0.3">
      <c r="A5" s="49" t="s">
        <v>39</v>
      </c>
      <c r="B5" s="50">
        <v>0</v>
      </c>
      <c r="C5" s="50">
        <v>0</v>
      </c>
      <c r="D5" s="50">
        <v>0</v>
      </c>
      <c r="E5" s="50">
        <v>1</v>
      </c>
      <c r="F5" s="50">
        <v>0</v>
      </c>
      <c r="G5" s="51">
        <v>0</v>
      </c>
      <c r="H5" s="50">
        <v>4</v>
      </c>
      <c r="I5" s="50">
        <v>0</v>
      </c>
      <c r="J5" s="50">
        <v>5</v>
      </c>
    </row>
    <row r="6" spans="1:10" ht="15.75" thickBot="1" x14ac:dyDescent="0.3">
      <c r="A6" s="46" t="s">
        <v>40</v>
      </c>
      <c r="B6" s="47">
        <v>1</v>
      </c>
      <c r="C6" s="47">
        <v>3</v>
      </c>
      <c r="D6" s="47">
        <v>0</v>
      </c>
      <c r="E6" s="47">
        <v>0</v>
      </c>
      <c r="F6" s="47">
        <v>0</v>
      </c>
      <c r="G6" s="48">
        <v>0</v>
      </c>
      <c r="H6" s="47">
        <v>11</v>
      </c>
      <c r="I6" s="47">
        <v>0</v>
      </c>
      <c r="J6" s="47">
        <v>15</v>
      </c>
    </row>
    <row r="7" spans="1:10" ht="15.75" thickBot="1" x14ac:dyDescent="0.3">
      <c r="A7" s="49" t="s">
        <v>41</v>
      </c>
      <c r="B7" s="50">
        <v>1</v>
      </c>
      <c r="C7" s="50">
        <v>2</v>
      </c>
      <c r="D7" s="50">
        <v>0</v>
      </c>
      <c r="E7" s="50">
        <v>0</v>
      </c>
      <c r="F7" s="50">
        <v>0</v>
      </c>
      <c r="G7" s="51">
        <v>0</v>
      </c>
      <c r="H7" s="50">
        <v>2</v>
      </c>
      <c r="I7" s="50">
        <v>1</v>
      </c>
      <c r="J7" s="50">
        <v>6</v>
      </c>
    </row>
    <row r="8" spans="1:10" ht="15.75" thickBot="1" x14ac:dyDescent="0.3">
      <c r="A8" s="52" t="s">
        <v>42</v>
      </c>
      <c r="B8" s="53">
        <v>0</v>
      </c>
      <c r="C8" s="53">
        <v>0</v>
      </c>
      <c r="D8" s="53">
        <v>0</v>
      </c>
      <c r="E8" s="53">
        <v>0</v>
      </c>
      <c r="F8" s="53">
        <v>0</v>
      </c>
      <c r="G8" s="54">
        <v>0</v>
      </c>
      <c r="H8" s="53">
        <v>0</v>
      </c>
      <c r="I8" s="53">
        <v>0</v>
      </c>
      <c r="J8" s="53">
        <v>0</v>
      </c>
    </row>
    <row r="9" spans="1:10" ht="27" thickTop="1" thickBot="1" x14ac:dyDescent="0.3">
      <c r="A9" s="55" t="s">
        <v>43</v>
      </c>
      <c r="B9" s="56"/>
      <c r="C9" s="57"/>
      <c r="D9" s="58">
        <v>0</v>
      </c>
      <c r="E9" s="58">
        <v>1</v>
      </c>
      <c r="F9" s="58">
        <v>0</v>
      </c>
      <c r="G9" s="59">
        <v>0</v>
      </c>
      <c r="H9" s="58">
        <v>17</v>
      </c>
      <c r="I9" s="58">
        <v>1</v>
      </c>
      <c r="J9" s="58">
        <v>19</v>
      </c>
    </row>
    <row r="10" spans="1:10" ht="27" thickTop="1" thickBot="1" x14ac:dyDescent="0.3">
      <c r="A10" s="60" t="s">
        <v>44</v>
      </c>
      <c r="B10" s="45">
        <v>2</v>
      </c>
      <c r="C10" s="45">
        <v>5</v>
      </c>
      <c r="D10" s="61">
        <v>0</v>
      </c>
      <c r="E10" s="61">
        <v>1</v>
      </c>
      <c r="F10" s="61">
        <v>0</v>
      </c>
      <c r="G10" s="62">
        <v>0</v>
      </c>
      <c r="H10" s="61">
        <v>17</v>
      </c>
      <c r="I10" s="61">
        <v>1</v>
      </c>
      <c r="J10" s="45">
        <v>26</v>
      </c>
    </row>
  </sheetData>
  <mergeCells count="10">
    <mergeCell ref="A1:A3"/>
    <mergeCell ref="B1:G1"/>
    <mergeCell ref="H1:I1"/>
    <mergeCell ref="J1:J3"/>
    <mergeCell ref="B2:B3"/>
    <mergeCell ref="C2:C3"/>
    <mergeCell ref="E2:E3"/>
    <mergeCell ref="F2:F3"/>
    <mergeCell ref="G2:G3"/>
    <mergeCell ref="I2:I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453CFD28369A4BA18F12A0CF230C7D" ma:contentTypeVersion="0" ma:contentTypeDescription="Create a new document." ma:contentTypeScope="" ma:versionID="cc2b0007fbb30c07fe54ff23bb37968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FB5595-39AD-40E3-B588-9527DB0416F4}">
  <ds:schemaRefs>
    <ds:schemaRef ds:uri="http://schemas.microsoft.com/office/infopath/2007/PartnerControls"/>
    <ds:schemaRef ds:uri="http://purl.org/dc/terms/"/>
    <ds:schemaRef ds:uri="http://purl.org/dc/dcmitype/"/>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82D2F18B-A822-4859-A25D-1D4EDA32E7BF}">
  <ds:schemaRefs>
    <ds:schemaRef ds:uri="http://schemas.microsoft.com/sharepoint/v3/contenttype/forms"/>
  </ds:schemaRefs>
</ds:datastoreItem>
</file>

<file path=customXml/itemProps3.xml><?xml version="1.0" encoding="utf-8"?>
<ds:datastoreItem xmlns:ds="http://schemas.openxmlformats.org/officeDocument/2006/customXml" ds:itemID="{185E67C8-1705-4AFD-BC76-412BAA6FA1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POA&amp;M Worksheet</vt:lpstr>
      <vt:lpstr>Status-descriptio-Do not Delete</vt:lpstr>
      <vt:lpstr>Sheet1</vt:lpstr>
    </vt:vector>
  </TitlesOfParts>
  <Company>Federal Aviation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AIS-300</dc:creator>
  <cp:lastModifiedBy>Pushkar Shembekar</cp:lastModifiedBy>
  <cp:lastPrinted>2014-10-21T17:54:37Z</cp:lastPrinted>
  <dcterms:created xsi:type="dcterms:W3CDTF">2013-01-30T18:07:23Z</dcterms:created>
  <dcterms:modified xsi:type="dcterms:W3CDTF">2017-11-28T15:03:33Z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0x01010019453CFD28369A4BA18F12A0CF230C7D</vt:lpwstr>
  </property>
</Properties>
</file>