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nesiterecycling-my.sharepoint.com/personal/david_minesiterecycling_com_au/Documents/Desktop/"/>
    </mc:Choice>
  </mc:AlternateContent>
  <xr:revisionPtr revIDLastSave="16" documentId="8_{42785FEE-2419-4EF0-96B7-05932BC61D70}" xr6:coauthVersionLast="47" xr6:coauthVersionMax="47" xr10:uidLastSave="{E1AA1C41-2403-4739-91A2-F320E51D638A}"/>
  <bookViews>
    <workbookView xWindow="28680" yWindow="-120" windowWidth="29040" windowHeight="15720" xr2:uid="{636C3C77-383C-4B1D-8FED-2BED2C0596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1" i="1" l="1"/>
  <c r="H100" i="1"/>
  <c r="H99" i="1"/>
  <c r="H93" i="1"/>
  <c r="H92" i="1"/>
  <c r="H91" i="1"/>
  <c r="H82" i="1"/>
  <c r="H81" i="1"/>
  <c r="H78" i="1"/>
  <c r="H77" i="1"/>
  <c r="H68" i="1"/>
  <c r="H67" i="1"/>
  <c r="H66" i="1"/>
  <c r="H65" i="1"/>
  <c r="H64" i="1"/>
  <c r="H40" i="1"/>
  <c r="H56" i="1"/>
  <c r="H55" i="1"/>
  <c r="H54" i="1"/>
  <c r="H51" i="1"/>
  <c r="H50" i="1"/>
  <c r="H49" i="1"/>
  <c r="B51" i="1"/>
  <c r="B56" i="1" s="1"/>
  <c r="B50" i="1"/>
  <c r="B55" i="1" s="1"/>
  <c r="B49" i="1"/>
  <c r="B54" i="1" s="1"/>
  <c r="H39" i="1"/>
  <c r="H38" i="1"/>
  <c r="H37" i="1"/>
  <c r="H96" i="1" l="1"/>
  <c r="H71" i="1"/>
  <c r="H86" i="1"/>
  <c r="H59" i="1"/>
  <c r="H44" i="1"/>
</calcChain>
</file>

<file path=xl/sharedStrings.xml><?xml version="1.0" encoding="utf-8"?>
<sst xmlns="http://schemas.openxmlformats.org/spreadsheetml/2006/main" count="146" uniqueCount="89">
  <si>
    <t>Date</t>
  </si>
  <si>
    <t>DWD Number</t>
  </si>
  <si>
    <t>Associated DWD's</t>
  </si>
  <si>
    <t>Client</t>
  </si>
  <si>
    <t>Site</t>
  </si>
  <si>
    <t>Driver</t>
  </si>
  <si>
    <t>Vehicle</t>
  </si>
  <si>
    <t>Pick from calendar or type</t>
  </si>
  <si>
    <t>Pick from dropdown</t>
  </si>
  <si>
    <t>Pick from drop down based on selection in Client</t>
  </si>
  <si>
    <t>Type of work</t>
  </si>
  <si>
    <t>Liontown Resources</t>
  </si>
  <si>
    <t>Northern Star</t>
  </si>
  <si>
    <t>SCEE</t>
  </si>
  <si>
    <t>Kathleen Valley - Axis</t>
  </si>
  <si>
    <t>Kathleen Valley - PCH</t>
  </si>
  <si>
    <t>Kathleen Valley</t>
  </si>
  <si>
    <t>Thunderbox</t>
  </si>
  <si>
    <t>Wonder Mine</t>
  </si>
  <si>
    <t>Leonora</t>
  </si>
  <si>
    <t>John</t>
  </si>
  <si>
    <t>Adam</t>
  </si>
  <si>
    <t>David</t>
  </si>
  <si>
    <t>GCW36</t>
  </si>
  <si>
    <t>GCW10</t>
  </si>
  <si>
    <t>GCW12</t>
  </si>
  <si>
    <t>Liquid Waste</t>
  </si>
  <si>
    <t>Bin Run</t>
  </si>
  <si>
    <t>NDD</t>
  </si>
  <si>
    <t>Oil Waste</t>
  </si>
  <si>
    <t>Tyre Disposal</t>
  </si>
  <si>
    <t>Total number of litres</t>
  </si>
  <si>
    <t>Fixed Cost</t>
  </si>
  <si>
    <t>Variable Adjustment/Cost</t>
  </si>
  <si>
    <t>for</t>
  </si>
  <si>
    <t>litres</t>
  </si>
  <si>
    <t>per litre</t>
  </si>
  <si>
    <t>Hourly charges</t>
  </si>
  <si>
    <t>hours</t>
  </si>
  <si>
    <t>per hour</t>
  </si>
  <si>
    <t>Bin Type</t>
  </si>
  <si>
    <t>Hydro Bin</t>
  </si>
  <si>
    <t>Lidded Bin</t>
  </si>
  <si>
    <t>Steel Bin</t>
  </si>
  <si>
    <t>Tyre Bin</t>
  </si>
  <si>
    <t>E-Waste Bin</t>
  </si>
  <si>
    <t>IBC</t>
  </si>
  <si>
    <t>Front Lift Bin 3.5m3</t>
  </si>
  <si>
    <t>Front Lift Bin 4.5m3</t>
  </si>
  <si>
    <t>Quantity</t>
  </si>
  <si>
    <t>Price per bin</t>
  </si>
  <si>
    <t>Skip Bin 11m3</t>
  </si>
  <si>
    <t>Skip Bin 9m3</t>
  </si>
  <si>
    <t>Deliveries</t>
  </si>
  <si>
    <t>Collections</t>
  </si>
  <si>
    <t>"+ Add another bin type"</t>
  </si>
  <si>
    <t>Tracking form</t>
  </si>
  <si>
    <t>Enter tracking form number</t>
  </si>
  <si>
    <t>Price per form</t>
  </si>
  <si>
    <t>Admin charge</t>
  </si>
  <si>
    <t>Yes=$10</t>
  </si>
  <si>
    <t>Yes/No?</t>
  </si>
  <si>
    <t>Dump Site</t>
  </si>
  <si>
    <t>Choose</t>
  </si>
  <si>
    <t>Dump Sites</t>
  </si>
  <si>
    <t>On site</t>
  </si>
  <si>
    <t>Kalgoorlie</t>
  </si>
  <si>
    <t>Kilometres</t>
  </si>
  <si>
    <t>Enter kms travelled</t>
  </si>
  <si>
    <t>per km</t>
  </si>
  <si>
    <t>Tracking form number</t>
  </si>
  <si>
    <t>Type of oil</t>
  </si>
  <si>
    <t>J100</t>
  </si>
  <si>
    <t>J120</t>
  </si>
  <si>
    <t>"Add another type of oil?"</t>
  </si>
  <si>
    <t>If clicked duplicate 4 lines above this one</t>
  </si>
  <si>
    <t>Tyre type</t>
  </si>
  <si>
    <t>Price per tyre</t>
  </si>
  <si>
    <t>Loader</t>
  </si>
  <si>
    <t>Car</t>
  </si>
  <si>
    <t>Truck</t>
  </si>
  <si>
    <t>"+ Add another tyre type"</t>
  </si>
  <si>
    <t>Enter DWD number</t>
  </si>
  <si>
    <t>List associated DWDs (if any)</t>
  </si>
  <si>
    <t>GST</t>
  </si>
  <si>
    <t>TOTAL INC</t>
  </si>
  <si>
    <t>TOTAL EX GST</t>
  </si>
  <si>
    <t>Bin Numbers</t>
  </si>
  <si>
    <t>Depending on the quantity add text boxes where guys can enter the bin 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</si>
</sst>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7" xfId="0" applyFill="1" applyBorder="1"/>
    <xf numFmtId="0" fontId="0" fillId="2" borderId="2" xfId="0" applyFill="1" applyBorder="1"/>
    <xf numFmtId="0" fontId="0" fillId="2" borderId="1" xfId="0" applyFill="1" applyBorder="1"/>
    <xf numFmtId="44" fontId="0" fillId="0" borderId="1" xfId="2" applyFont="1" applyBorder="1"/>
    <xf numFmtId="43" fontId="0" fillId="0" borderId="1" xfId="1" applyFont="1" applyBorder="1"/>
    <xf numFmtId="44" fontId="0" fillId="0" borderId="0" xfId="0" applyNumberFormat="1"/>
    <xf numFmtId="0" fontId="3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center"/>
    </xf>
    <xf numFmtId="44" fontId="0" fillId="0" borderId="14" xfId="0" applyNumberFormat="1" applyBorder="1"/>
    <xf numFmtId="0" fontId="0" fillId="0" borderId="15" xfId="0" applyBorder="1"/>
    <xf numFmtId="0" fontId="0" fillId="0" borderId="16" xfId="0" applyBorder="1"/>
    <xf numFmtId="44" fontId="0" fillId="0" borderId="17" xfId="0" applyNumberFormat="1" applyBorder="1"/>
    <xf numFmtId="0" fontId="4" fillId="0" borderId="13" xfId="0" applyFont="1" applyBorder="1"/>
    <xf numFmtId="0" fontId="4" fillId="0" borderId="0" xfId="0" applyFont="1"/>
    <xf numFmtId="0" fontId="4" fillId="0" borderId="0" xfId="0" applyFont="1" applyAlignment="1">
      <alignment wrapText="1"/>
    </xf>
    <xf numFmtId="0" fontId="3" fillId="0" borderId="13" xfId="0" applyFont="1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44" fontId="0" fillId="0" borderId="0" xfId="2" applyFont="1" applyBorder="1"/>
    <xf numFmtId="0" fontId="0" fillId="2" borderId="0" xfId="0" applyFill="1"/>
    <xf numFmtId="43" fontId="0" fillId="2" borderId="1" xfId="1" applyFont="1" applyFill="1" applyBorder="1"/>
    <xf numFmtId="43" fontId="0" fillId="2" borderId="0" xfId="1" applyFont="1" applyFill="1" applyBorder="1"/>
    <xf numFmtId="0" fontId="0" fillId="0" borderId="1" xfId="1" applyNumberFormat="1" applyFont="1" applyBorder="1"/>
    <xf numFmtId="0" fontId="5" fillId="0" borderId="13" xfId="0" applyFont="1" applyBorder="1"/>
    <xf numFmtId="0" fontId="2" fillId="2" borderId="0" xfId="0" applyFont="1" applyFill="1"/>
    <xf numFmtId="0" fontId="0" fillId="2" borderId="13" xfId="0" applyFill="1" applyBorder="1"/>
    <xf numFmtId="44" fontId="6" fillId="0" borderId="18" xfId="0" applyNumberFormat="1" applyFont="1" applyBorder="1"/>
    <xf numFmtId="0" fontId="4" fillId="0" borderId="19" xfId="0" applyFont="1" applyBorder="1" applyAlignment="1">
      <alignment horizontal="left" wrapText="1"/>
    </xf>
    <xf numFmtId="0" fontId="0" fillId="3" borderId="1" xfId="0" applyFill="1" applyBorder="1"/>
    <xf numFmtId="0" fontId="0" fillId="3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9A0D-337F-4129-9113-59B21EEFE57A}">
  <dimension ref="A2:T102"/>
  <sheetViews>
    <sheetView tabSelected="1" topLeftCell="A77" workbookViewId="0">
      <selection activeCell="E56" sqref="E56:F56"/>
    </sheetView>
  </sheetViews>
  <sheetFormatPr defaultRowHeight="15" x14ac:dyDescent="0.25"/>
  <cols>
    <col min="1" max="1" width="17.85546875" bestFit="1" customWidth="1"/>
    <col min="2" max="2" width="17.140625" bestFit="1" customWidth="1"/>
    <col min="3" max="3" width="11.5703125" customWidth="1"/>
    <col min="4" max="4" width="22.85546875" bestFit="1" customWidth="1"/>
    <col min="5" max="5" width="9.5703125" bestFit="1" customWidth="1"/>
    <col min="6" max="6" width="12.140625" bestFit="1" customWidth="1"/>
    <col min="7" max="7" width="2.28515625" customWidth="1"/>
    <col min="8" max="8" width="12.7109375" bestFit="1" customWidth="1"/>
    <col min="11" max="11" width="16.42578125" bestFit="1" customWidth="1"/>
  </cols>
  <sheetData>
    <row r="2" spans="1:3" x14ac:dyDescent="0.25">
      <c r="A2" t="s">
        <v>1</v>
      </c>
      <c r="B2" s="12"/>
      <c r="C2" t="s">
        <v>82</v>
      </c>
    </row>
    <row r="3" spans="1:3" x14ac:dyDescent="0.25">
      <c r="A3" t="s">
        <v>2</v>
      </c>
      <c r="B3" s="1"/>
      <c r="C3" t="s">
        <v>83</v>
      </c>
    </row>
    <row r="4" spans="1:3" x14ac:dyDescent="0.25">
      <c r="B4" s="1"/>
    </row>
    <row r="5" spans="1:3" x14ac:dyDescent="0.25">
      <c r="B5" s="1"/>
    </row>
    <row r="6" spans="1:3" x14ac:dyDescent="0.25">
      <c r="B6" s="1"/>
    </row>
    <row r="7" spans="1:3" x14ac:dyDescent="0.25">
      <c r="A7" t="s">
        <v>0</v>
      </c>
      <c r="B7" s="12"/>
      <c r="C7" t="s">
        <v>7</v>
      </c>
    </row>
    <row r="8" spans="1:3" ht="15.75" thickBot="1" x14ac:dyDescent="0.3">
      <c r="A8" t="s">
        <v>3</v>
      </c>
      <c r="B8" s="11"/>
      <c r="C8" t="s">
        <v>8</v>
      </c>
    </row>
    <row r="9" spans="1:3" x14ac:dyDescent="0.25">
      <c r="B9" s="4" t="s">
        <v>11</v>
      </c>
    </row>
    <row r="10" spans="1:3" x14ac:dyDescent="0.25">
      <c r="B10" s="5" t="s">
        <v>12</v>
      </c>
    </row>
    <row r="11" spans="1:3" ht="15.75" thickBot="1" x14ac:dyDescent="0.3">
      <c r="B11" s="6" t="s">
        <v>13</v>
      </c>
    </row>
    <row r="12" spans="1:3" ht="15.75" thickBot="1" x14ac:dyDescent="0.3">
      <c r="A12" t="s">
        <v>4</v>
      </c>
      <c r="B12" s="10"/>
      <c r="C12" t="s">
        <v>9</v>
      </c>
    </row>
    <row r="13" spans="1:3" x14ac:dyDescent="0.25">
      <c r="B13" s="4" t="s">
        <v>19</v>
      </c>
      <c r="C13" t="s">
        <v>13</v>
      </c>
    </row>
    <row r="14" spans="1:3" x14ac:dyDescent="0.25">
      <c r="B14" s="8" t="s">
        <v>18</v>
      </c>
      <c r="C14" t="s">
        <v>12</v>
      </c>
    </row>
    <row r="15" spans="1:3" x14ac:dyDescent="0.25">
      <c r="B15" s="8" t="s">
        <v>17</v>
      </c>
      <c r="C15" t="s">
        <v>12</v>
      </c>
    </row>
    <row r="16" spans="1:3" x14ac:dyDescent="0.25">
      <c r="B16" s="8" t="s">
        <v>16</v>
      </c>
      <c r="C16" t="s">
        <v>11</v>
      </c>
    </row>
    <row r="17" spans="1:3" x14ac:dyDescent="0.25">
      <c r="B17" s="8" t="s">
        <v>14</v>
      </c>
      <c r="C17" t="s">
        <v>11</v>
      </c>
    </row>
    <row r="18" spans="1:3" x14ac:dyDescent="0.25">
      <c r="B18" s="8" t="s">
        <v>15</v>
      </c>
      <c r="C18" t="s">
        <v>11</v>
      </c>
    </row>
    <row r="19" spans="1:3" ht="15.75" thickBot="1" x14ac:dyDescent="0.3">
      <c r="A19" t="s">
        <v>5</v>
      </c>
      <c r="B19" s="10"/>
      <c r="C19" t="s">
        <v>8</v>
      </c>
    </row>
    <row r="20" spans="1:3" x14ac:dyDescent="0.25">
      <c r="B20" s="4" t="s">
        <v>20</v>
      </c>
    </row>
    <row r="21" spans="1:3" x14ac:dyDescent="0.25">
      <c r="B21" s="5" t="s">
        <v>21</v>
      </c>
    </row>
    <row r="22" spans="1:3" ht="15.75" thickBot="1" x14ac:dyDescent="0.3">
      <c r="B22" s="6" t="s">
        <v>22</v>
      </c>
    </row>
    <row r="23" spans="1:3" ht="15.75" thickBot="1" x14ac:dyDescent="0.3">
      <c r="A23" t="s">
        <v>6</v>
      </c>
      <c r="B23" s="10"/>
      <c r="C23" t="s">
        <v>8</v>
      </c>
    </row>
    <row r="24" spans="1:3" x14ac:dyDescent="0.25">
      <c r="B24" s="4" t="s">
        <v>23</v>
      </c>
    </row>
    <row r="25" spans="1:3" x14ac:dyDescent="0.25">
      <c r="B25" s="8" t="s">
        <v>24</v>
      </c>
    </row>
    <row r="26" spans="1:3" ht="15.75" thickBot="1" x14ac:dyDescent="0.3">
      <c r="B26" s="9" t="s">
        <v>25</v>
      </c>
    </row>
    <row r="27" spans="1:3" ht="15.75" thickBot="1" x14ac:dyDescent="0.3">
      <c r="A27" t="s">
        <v>10</v>
      </c>
      <c r="B27" s="10"/>
      <c r="C27" t="s">
        <v>8</v>
      </c>
    </row>
    <row r="28" spans="1:3" x14ac:dyDescent="0.25">
      <c r="B28" s="4" t="s">
        <v>26</v>
      </c>
    </row>
    <row r="29" spans="1:3" x14ac:dyDescent="0.25">
      <c r="B29" s="5" t="s">
        <v>27</v>
      </c>
    </row>
    <row r="30" spans="1:3" x14ac:dyDescent="0.25">
      <c r="B30" s="5" t="s">
        <v>28</v>
      </c>
    </row>
    <row r="31" spans="1:3" x14ac:dyDescent="0.25">
      <c r="B31" s="5" t="s">
        <v>29</v>
      </c>
    </row>
    <row r="32" spans="1:3" ht="15.75" thickBot="1" x14ac:dyDescent="0.3">
      <c r="B32" s="6" t="s">
        <v>30</v>
      </c>
    </row>
    <row r="34" spans="2:11" ht="15.75" thickBot="1" x14ac:dyDescent="0.3"/>
    <row r="35" spans="2:11" x14ac:dyDescent="0.25">
      <c r="B35" s="16" t="s">
        <v>26</v>
      </c>
      <c r="C35" s="17"/>
      <c r="D35" s="17"/>
      <c r="E35" s="17"/>
      <c r="F35" s="17"/>
      <c r="G35" s="17"/>
      <c r="H35" s="18"/>
    </row>
    <row r="36" spans="2:11" x14ac:dyDescent="0.25">
      <c r="B36" s="19" t="s">
        <v>31</v>
      </c>
      <c r="C36" s="14">
        <v>11000</v>
      </c>
      <c r="H36" s="20"/>
    </row>
    <row r="37" spans="2:11" x14ac:dyDescent="0.25">
      <c r="B37" s="19" t="s">
        <v>32</v>
      </c>
      <c r="C37" s="13">
        <v>3200</v>
      </c>
      <c r="D37" s="21" t="s">
        <v>34</v>
      </c>
      <c r="E37" s="14">
        <v>6000</v>
      </c>
      <c r="F37" t="s">
        <v>35</v>
      </c>
      <c r="H37" s="22">
        <f>C37</f>
        <v>3200</v>
      </c>
    </row>
    <row r="38" spans="2:11" x14ac:dyDescent="0.25">
      <c r="B38" s="19" t="s">
        <v>33</v>
      </c>
      <c r="C38" s="13">
        <v>0.1</v>
      </c>
      <c r="D38" t="s">
        <v>36</v>
      </c>
      <c r="H38" s="22">
        <f>IF(C37=0,C36*C38,(C36-E37)*C38)</f>
        <v>500</v>
      </c>
    </row>
    <row r="39" spans="2:11" x14ac:dyDescent="0.25">
      <c r="B39" s="19" t="s">
        <v>37</v>
      </c>
      <c r="C39" s="14">
        <v>5</v>
      </c>
      <c r="D39" t="s">
        <v>38</v>
      </c>
      <c r="E39" s="13">
        <v>200</v>
      </c>
      <c r="F39" t="s">
        <v>39</v>
      </c>
      <c r="H39" s="22">
        <f>C39*E39</f>
        <v>1000</v>
      </c>
    </row>
    <row r="40" spans="2:11" x14ac:dyDescent="0.25">
      <c r="B40" s="19" t="s">
        <v>67</v>
      </c>
      <c r="C40" s="14">
        <v>200</v>
      </c>
      <c r="D40" t="s">
        <v>68</v>
      </c>
      <c r="E40" s="13">
        <v>3</v>
      </c>
      <c r="F40" t="s">
        <v>69</v>
      </c>
      <c r="H40" s="22">
        <f>C40*E40</f>
        <v>600</v>
      </c>
    </row>
    <row r="41" spans="2:11" x14ac:dyDescent="0.25">
      <c r="B41" s="19" t="s">
        <v>56</v>
      </c>
      <c r="C41" s="14"/>
      <c r="D41" t="s">
        <v>57</v>
      </c>
      <c r="E41" s="13">
        <v>100</v>
      </c>
      <c r="F41" t="s">
        <v>58</v>
      </c>
      <c r="H41" s="22"/>
      <c r="K41" s="33" t="s">
        <v>64</v>
      </c>
    </row>
    <row r="42" spans="2:11" x14ac:dyDescent="0.25">
      <c r="B42" s="19" t="s">
        <v>59</v>
      </c>
      <c r="C42" s="35" t="s">
        <v>61</v>
      </c>
      <c r="E42" s="32" t="s">
        <v>60</v>
      </c>
      <c r="H42" s="22">
        <v>10</v>
      </c>
      <c r="K42" s="2" t="s">
        <v>65</v>
      </c>
    </row>
    <row r="43" spans="2:11" x14ac:dyDescent="0.25">
      <c r="B43" s="19" t="s">
        <v>62</v>
      </c>
      <c r="C43" s="34" t="s">
        <v>63</v>
      </c>
      <c r="E43" s="32"/>
      <c r="H43" s="22"/>
      <c r="K43" s="7" t="s">
        <v>19</v>
      </c>
    </row>
    <row r="44" spans="2:11" ht="15.75" thickBot="1" x14ac:dyDescent="0.3">
      <c r="B44" s="23"/>
      <c r="C44" s="24"/>
      <c r="D44" s="24"/>
      <c r="E44" s="24"/>
      <c r="F44" s="24"/>
      <c r="G44" s="24"/>
      <c r="H44" s="25">
        <f>SUM(H37:H39)</f>
        <v>4700</v>
      </c>
      <c r="K44" s="3" t="s">
        <v>66</v>
      </c>
    </row>
    <row r="45" spans="2:11" ht="15.75" thickBot="1" x14ac:dyDescent="0.3"/>
    <row r="46" spans="2:11" x14ac:dyDescent="0.25">
      <c r="B46" s="16" t="s">
        <v>27</v>
      </c>
      <c r="C46" s="17"/>
      <c r="D46" s="17"/>
      <c r="E46" s="17"/>
      <c r="F46" s="17"/>
      <c r="G46" s="17"/>
      <c r="H46" s="18"/>
    </row>
    <row r="47" spans="2:11" x14ac:dyDescent="0.25">
      <c r="B47" s="29" t="s">
        <v>53</v>
      </c>
      <c r="H47" s="20"/>
    </row>
    <row r="48" spans="2:11" ht="30" customHeight="1" x14ac:dyDescent="0.25">
      <c r="B48" s="26" t="s">
        <v>40</v>
      </c>
      <c r="C48" s="27" t="s">
        <v>49</v>
      </c>
      <c r="D48" s="28" t="s">
        <v>50</v>
      </c>
      <c r="E48" s="41" t="s">
        <v>87</v>
      </c>
      <c r="F48" s="41"/>
      <c r="H48" s="20"/>
      <c r="K48" s="38" t="s">
        <v>40</v>
      </c>
    </row>
    <row r="49" spans="2:20" x14ac:dyDescent="0.25">
      <c r="B49" s="39" t="str">
        <f>K49</f>
        <v>Skip Bin 11m3</v>
      </c>
      <c r="C49" s="30">
        <v>2</v>
      </c>
      <c r="D49" s="13">
        <v>500</v>
      </c>
      <c r="E49" s="42"/>
      <c r="F49" s="42"/>
      <c r="H49" s="22">
        <f>C49*D49</f>
        <v>1000</v>
      </c>
      <c r="K49" s="2" t="s">
        <v>51</v>
      </c>
      <c r="M49" s="43" t="s">
        <v>88</v>
      </c>
      <c r="N49" s="43"/>
      <c r="O49" s="43"/>
      <c r="P49" s="43"/>
      <c r="Q49" s="43"/>
      <c r="R49" s="43"/>
      <c r="S49" s="43"/>
      <c r="T49" s="43"/>
    </row>
    <row r="50" spans="2:20" x14ac:dyDescent="0.25">
      <c r="B50" s="39" t="str">
        <f>K53</f>
        <v>Steel Bin</v>
      </c>
      <c r="C50" s="30">
        <v>3</v>
      </c>
      <c r="D50" s="13">
        <v>0</v>
      </c>
      <c r="E50" s="42"/>
      <c r="F50" s="42"/>
      <c r="H50" s="22">
        <f>C50*D50</f>
        <v>0</v>
      </c>
      <c r="K50" s="7" t="s">
        <v>52</v>
      </c>
    </row>
    <row r="51" spans="2:20" x14ac:dyDescent="0.25">
      <c r="B51" s="39" t="str">
        <f>K51</f>
        <v>Hydro Bin</v>
      </c>
      <c r="C51" s="30">
        <v>2</v>
      </c>
      <c r="D51" s="13">
        <v>300</v>
      </c>
      <c r="E51" s="42"/>
      <c r="F51" s="42"/>
      <c r="H51" s="22">
        <f>C51*D51</f>
        <v>600</v>
      </c>
      <c r="K51" s="7" t="s">
        <v>41</v>
      </c>
    </row>
    <row r="52" spans="2:20" x14ac:dyDescent="0.25">
      <c r="B52" s="19" t="s">
        <v>55</v>
      </c>
      <c r="C52" s="31"/>
      <c r="D52" s="32"/>
      <c r="H52" s="22"/>
      <c r="K52" s="7" t="s">
        <v>42</v>
      </c>
    </row>
    <row r="53" spans="2:20" x14ac:dyDescent="0.25">
      <c r="B53" s="29" t="s">
        <v>54</v>
      </c>
      <c r="C53" s="31"/>
      <c r="D53" s="32"/>
      <c r="H53" s="22"/>
      <c r="K53" s="7" t="s">
        <v>43</v>
      </c>
    </row>
    <row r="54" spans="2:20" x14ac:dyDescent="0.25">
      <c r="B54" s="39" t="str">
        <f>B49</f>
        <v>Skip Bin 11m3</v>
      </c>
      <c r="C54" s="30">
        <v>1</v>
      </c>
      <c r="D54" s="13">
        <v>0</v>
      </c>
      <c r="E54" s="42"/>
      <c r="F54" s="42"/>
      <c r="H54" s="22">
        <f>C54*D54</f>
        <v>0</v>
      </c>
      <c r="K54" s="7" t="s">
        <v>44</v>
      </c>
    </row>
    <row r="55" spans="2:20" x14ac:dyDescent="0.25">
      <c r="B55" s="39" t="str">
        <f>B50</f>
        <v>Steel Bin</v>
      </c>
      <c r="C55" s="30">
        <v>1</v>
      </c>
      <c r="D55" s="13">
        <v>0</v>
      </c>
      <c r="E55" s="42"/>
      <c r="F55" s="42"/>
      <c r="H55" s="22">
        <f>C55*D55</f>
        <v>0</v>
      </c>
      <c r="K55" s="7" t="s">
        <v>45</v>
      </c>
    </row>
    <row r="56" spans="2:20" x14ac:dyDescent="0.25">
      <c r="B56" s="39" t="str">
        <f>B51</f>
        <v>Hydro Bin</v>
      </c>
      <c r="C56" s="30">
        <v>4</v>
      </c>
      <c r="D56" s="13">
        <v>0</v>
      </c>
      <c r="E56" s="42"/>
      <c r="F56" s="42"/>
      <c r="H56" s="22">
        <f>C56*D56</f>
        <v>0</v>
      </c>
      <c r="K56" s="7" t="s">
        <v>46</v>
      </c>
    </row>
    <row r="57" spans="2:20" x14ac:dyDescent="0.25">
      <c r="B57" s="19" t="s">
        <v>55</v>
      </c>
      <c r="C57" s="31"/>
      <c r="D57" s="32"/>
      <c r="H57" s="22"/>
      <c r="K57" s="7" t="s">
        <v>47</v>
      </c>
    </row>
    <row r="58" spans="2:20" x14ac:dyDescent="0.25">
      <c r="B58" s="19"/>
      <c r="C58" s="31"/>
      <c r="D58" s="32"/>
      <c r="H58" s="22"/>
      <c r="K58" s="3" t="s">
        <v>48</v>
      </c>
    </row>
    <row r="59" spans="2:20" ht="15.75" thickBot="1" x14ac:dyDescent="0.3">
      <c r="B59" s="23"/>
      <c r="C59" s="24"/>
      <c r="D59" s="24"/>
      <c r="E59" s="24"/>
      <c r="F59" s="24"/>
      <c r="G59" s="24"/>
      <c r="H59" s="25">
        <f>SUM(H49:H58)</f>
        <v>1600</v>
      </c>
    </row>
    <row r="61" spans="2:20" ht="15.75" thickBot="1" x14ac:dyDescent="0.3"/>
    <row r="62" spans="2:20" x14ac:dyDescent="0.25">
      <c r="B62" s="16" t="s">
        <v>28</v>
      </c>
      <c r="C62" s="17"/>
      <c r="D62" s="17"/>
      <c r="E62" s="17"/>
      <c r="F62" s="17"/>
      <c r="G62" s="17"/>
      <c r="H62" s="18"/>
    </row>
    <row r="63" spans="2:20" x14ac:dyDescent="0.25">
      <c r="B63" s="19" t="s">
        <v>31</v>
      </c>
      <c r="C63" s="14">
        <v>11000</v>
      </c>
      <c r="H63" s="20"/>
    </row>
    <row r="64" spans="2:20" x14ac:dyDescent="0.25">
      <c r="B64" s="19" t="s">
        <v>32</v>
      </c>
      <c r="C64" s="13">
        <v>0</v>
      </c>
      <c r="D64" s="21" t="s">
        <v>34</v>
      </c>
      <c r="E64" s="14">
        <v>0</v>
      </c>
      <c r="F64" t="s">
        <v>35</v>
      </c>
      <c r="H64" s="22">
        <f>C64</f>
        <v>0</v>
      </c>
    </row>
    <row r="65" spans="2:11" x14ac:dyDescent="0.25">
      <c r="B65" s="19" t="s">
        <v>33</v>
      </c>
      <c r="C65" s="13">
        <v>0.14000000000000001</v>
      </c>
      <c r="D65" t="s">
        <v>36</v>
      </c>
      <c r="H65" s="22">
        <f>IF(C64=0,C63*C65,(C63-E64)*C65)</f>
        <v>1540.0000000000002</v>
      </c>
    </row>
    <row r="66" spans="2:11" x14ac:dyDescent="0.25">
      <c r="B66" s="19" t="s">
        <v>37</v>
      </c>
      <c r="C66" s="14">
        <v>5</v>
      </c>
      <c r="D66" t="s">
        <v>38</v>
      </c>
      <c r="E66" s="13">
        <v>200</v>
      </c>
      <c r="F66" t="s">
        <v>39</v>
      </c>
      <c r="H66" s="22">
        <f>C66*E66</f>
        <v>1000</v>
      </c>
    </row>
    <row r="67" spans="2:11" x14ac:dyDescent="0.25">
      <c r="B67" s="19" t="s">
        <v>67</v>
      </c>
      <c r="C67" s="14">
        <v>200</v>
      </c>
      <c r="D67" t="s">
        <v>68</v>
      </c>
      <c r="E67" s="13">
        <v>3</v>
      </c>
      <c r="F67" t="s">
        <v>69</v>
      </c>
      <c r="H67" s="22">
        <f>C67*E67</f>
        <v>600</v>
      </c>
    </row>
    <row r="68" spans="2:11" x14ac:dyDescent="0.25">
      <c r="B68" s="19" t="s">
        <v>70</v>
      </c>
      <c r="C68" s="36">
        <v>3456789</v>
      </c>
      <c r="E68" s="13">
        <v>100</v>
      </c>
      <c r="F68" t="s">
        <v>58</v>
      </c>
      <c r="H68" s="22">
        <f>IF(C68="",0,100)</f>
        <v>100</v>
      </c>
    </row>
    <row r="69" spans="2:11" x14ac:dyDescent="0.25">
      <c r="B69" s="19" t="s">
        <v>59</v>
      </c>
      <c r="C69" s="35" t="s">
        <v>61</v>
      </c>
      <c r="E69" s="32" t="s">
        <v>60</v>
      </c>
      <c r="H69" s="22">
        <v>10</v>
      </c>
    </row>
    <row r="70" spans="2:11" x14ac:dyDescent="0.25">
      <c r="B70" s="19" t="s">
        <v>62</v>
      </c>
      <c r="C70" s="34" t="s">
        <v>63</v>
      </c>
      <c r="E70" s="32"/>
      <c r="H70" s="22"/>
    </row>
    <row r="71" spans="2:11" ht="15.75" thickBot="1" x14ac:dyDescent="0.3">
      <c r="B71" s="23"/>
      <c r="C71" s="24"/>
      <c r="D71" s="24"/>
      <c r="E71" s="24"/>
      <c r="F71" s="24"/>
      <c r="G71" s="24"/>
      <c r="H71" s="25">
        <f>SUM(H64:H66)</f>
        <v>2540</v>
      </c>
    </row>
    <row r="73" spans="2:11" ht="15.75" thickBot="1" x14ac:dyDescent="0.3"/>
    <row r="74" spans="2:11" x14ac:dyDescent="0.25">
      <c r="B74" s="16" t="s">
        <v>29</v>
      </c>
      <c r="C74" s="17"/>
      <c r="D74" s="17"/>
      <c r="E74" s="17"/>
      <c r="F74" s="17"/>
      <c r="G74" s="17"/>
      <c r="H74" s="18"/>
    </row>
    <row r="75" spans="2:11" x14ac:dyDescent="0.25">
      <c r="B75" s="29" t="s">
        <v>71</v>
      </c>
      <c r="C75" s="33"/>
      <c r="H75" s="20"/>
      <c r="K75" s="33" t="s">
        <v>71</v>
      </c>
    </row>
    <row r="76" spans="2:11" x14ac:dyDescent="0.25">
      <c r="B76" s="19" t="s">
        <v>31</v>
      </c>
      <c r="C76" s="14">
        <v>11000</v>
      </c>
      <c r="H76" s="20"/>
      <c r="K76" s="2" t="s">
        <v>72</v>
      </c>
    </row>
    <row r="77" spans="2:11" x14ac:dyDescent="0.25">
      <c r="B77" s="19" t="s">
        <v>32</v>
      </c>
      <c r="C77" s="13">
        <v>3200</v>
      </c>
      <c r="D77" s="21" t="s">
        <v>34</v>
      </c>
      <c r="E77" s="14">
        <v>6000</v>
      </c>
      <c r="F77" t="s">
        <v>35</v>
      </c>
      <c r="H77" s="22">
        <f>C77</f>
        <v>3200</v>
      </c>
      <c r="K77" s="3" t="s">
        <v>73</v>
      </c>
    </row>
    <row r="78" spans="2:11" x14ac:dyDescent="0.25">
      <c r="B78" s="19" t="s">
        <v>33</v>
      </c>
      <c r="C78" s="13">
        <v>0.1</v>
      </c>
      <c r="D78" t="s">
        <v>36</v>
      </c>
      <c r="H78" s="22">
        <f>IF(C77=0,C76*C78,(C76-E77)*C78)</f>
        <v>500</v>
      </c>
    </row>
    <row r="79" spans="2:11" x14ac:dyDescent="0.25">
      <c r="B79" s="37" t="s">
        <v>74</v>
      </c>
      <c r="H79" s="22"/>
      <c r="K79" t="s">
        <v>75</v>
      </c>
    </row>
    <row r="80" spans="2:11" x14ac:dyDescent="0.25">
      <c r="B80" s="19"/>
      <c r="H80" s="22"/>
    </row>
    <row r="81" spans="2:8" x14ac:dyDescent="0.25">
      <c r="B81" s="19" t="s">
        <v>37</v>
      </c>
      <c r="C81" s="14">
        <v>5</v>
      </c>
      <c r="D81" t="s">
        <v>38</v>
      </c>
      <c r="E81" s="13">
        <v>200</v>
      </c>
      <c r="F81" t="s">
        <v>39</v>
      </c>
      <c r="H81" s="22">
        <f>C81*E81</f>
        <v>1000</v>
      </c>
    </row>
    <row r="82" spans="2:8" x14ac:dyDescent="0.25">
      <c r="B82" s="19" t="s">
        <v>67</v>
      </c>
      <c r="C82" s="14">
        <v>200</v>
      </c>
      <c r="D82" t="s">
        <v>68</v>
      </c>
      <c r="E82" s="13">
        <v>3</v>
      </c>
      <c r="F82" t="s">
        <v>69</v>
      </c>
      <c r="H82" s="22">
        <f>C82*E82</f>
        <v>600</v>
      </c>
    </row>
    <row r="83" spans="2:8" x14ac:dyDescent="0.25">
      <c r="B83" s="19" t="s">
        <v>56</v>
      </c>
      <c r="C83" s="14"/>
      <c r="D83" t="s">
        <v>57</v>
      </c>
      <c r="E83" s="13">
        <v>100</v>
      </c>
      <c r="F83" t="s">
        <v>58</v>
      </c>
      <c r="H83" s="22"/>
    </row>
    <row r="84" spans="2:8" x14ac:dyDescent="0.25">
      <c r="B84" s="19" t="s">
        <v>59</v>
      </c>
      <c r="C84" s="35" t="s">
        <v>61</v>
      </c>
      <c r="E84" s="32" t="s">
        <v>60</v>
      </c>
      <c r="H84" s="22">
        <v>10</v>
      </c>
    </row>
    <row r="85" spans="2:8" x14ac:dyDescent="0.25">
      <c r="B85" s="19" t="s">
        <v>62</v>
      </c>
      <c r="C85" s="34" t="s">
        <v>63</v>
      </c>
      <c r="E85" s="32"/>
      <c r="H85" s="22"/>
    </row>
    <row r="86" spans="2:8" ht="15.75" thickBot="1" x14ac:dyDescent="0.3">
      <c r="B86" s="23"/>
      <c r="C86" s="24"/>
      <c r="D86" s="24"/>
      <c r="E86" s="24"/>
      <c r="F86" s="24"/>
      <c r="G86" s="24"/>
      <c r="H86" s="25">
        <f>SUM(H77:H81)</f>
        <v>4700</v>
      </c>
    </row>
    <row r="88" spans="2:8" ht="15.75" thickBot="1" x14ac:dyDescent="0.3"/>
    <row r="89" spans="2:8" x14ac:dyDescent="0.25">
      <c r="B89" s="16" t="s">
        <v>30</v>
      </c>
      <c r="C89" s="17"/>
      <c r="D89" s="17"/>
      <c r="E89" s="17"/>
      <c r="F89" s="17"/>
      <c r="G89" s="17"/>
      <c r="H89" s="18"/>
    </row>
    <row r="90" spans="2:8" x14ac:dyDescent="0.25">
      <c r="B90" s="26" t="s">
        <v>76</v>
      </c>
      <c r="C90" s="27" t="s">
        <v>49</v>
      </c>
      <c r="D90" s="28" t="s">
        <v>77</v>
      </c>
      <c r="E90" s="28"/>
      <c r="H90" s="20"/>
    </row>
    <row r="91" spans="2:8" x14ac:dyDescent="0.25">
      <c r="B91" s="19" t="s">
        <v>78</v>
      </c>
      <c r="C91" s="30">
        <v>2</v>
      </c>
      <c r="D91" s="13">
        <v>1000</v>
      </c>
      <c r="H91" s="22">
        <f>C91*D91</f>
        <v>2000</v>
      </c>
    </row>
    <row r="92" spans="2:8" x14ac:dyDescent="0.25">
      <c r="B92" s="19" t="s">
        <v>79</v>
      </c>
      <c r="C92" s="30">
        <v>3</v>
      </c>
      <c r="D92" s="13">
        <v>100</v>
      </c>
      <c r="H92" s="22">
        <f>C92*D92</f>
        <v>300</v>
      </c>
    </row>
    <row r="93" spans="2:8" x14ac:dyDescent="0.25">
      <c r="B93" s="19" t="s">
        <v>80</v>
      </c>
      <c r="C93" s="30">
        <v>2</v>
      </c>
      <c r="D93" s="13">
        <v>250</v>
      </c>
      <c r="H93" s="22">
        <f>C93*D93</f>
        <v>500</v>
      </c>
    </row>
    <row r="94" spans="2:8" x14ac:dyDescent="0.25">
      <c r="B94" s="19" t="s">
        <v>81</v>
      </c>
      <c r="C94" s="31"/>
      <c r="D94" s="32"/>
      <c r="H94" s="22"/>
    </row>
    <row r="95" spans="2:8" x14ac:dyDescent="0.25">
      <c r="B95" s="19"/>
      <c r="C95" s="31"/>
      <c r="D95" s="32"/>
      <c r="H95" s="22"/>
    </row>
    <row r="96" spans="2:8" ht="15.75" thickBot="1" x14ac:dyDescent="0.3">
      <c r="B96" s="23"/>
      <c r="C96" s="24"/>
      <c r="D96" s="24"/>
      <c r="E96" s="24"/>
      <c r="F96" s="24"/>
      <c r="G96" s="24"/>
      <c r="H96" s="25">
        <f>SUM(H91:H95)</f>
        <v>2800</v>
      </c>
    </row>
    <row r="99" spans="6:8" x14ac:dyDescent="0.25">
      <c r="F99" t="s">
        <v>86</v>
      </c>
      <c r="H99" s="15">
        <f>H96+H86+H71+H59+H44</f>
        <v>16340</v>
      </c>
    </row>
    <row r="100" spans="6:8" x14ac:dyDescent="0.25">
      <c r="F100" t="s">
        <v>84</v>
      </c>
      <c r="H100" s="15">
        <f>H99/10</f>
        <v>1634</v>
      </c>
    </row>
    <row r="101" spans="6:8" ht="16.5" thickBot="1" x14ac:dyDescent="0.3">
      <c r="F101" t="s">
        <v>85</v>
      </c>
      <c r="H101" s="40">
        <f>SUM(H99:H100)</f>
        <v>17974</v>
      </c>
    </row>
    <row r="102" spans="6:8" ht="15.75" thickTop="1" x14ac:dyDescent="0.25"/>
  </sheetData>
  <mergeCells count="1">
    <mergeCell ref="E48:F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Hay</dc:creator>
  <cp:lastModifiedBy>David Hay</cp:lastModifiedBy>
  <dcterms:created xsi:type="dcterms:W3CDTF">2025-08-12T12:48:37Z</dcterms:created>
  <dcterms:modified xsi:type="dcterms:W3CDTF">2025-08-21T07:15:20Z</dcterms:modified>
</cp:coreProperties>
</file>