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2DAAF392-8BD7-E945-BAD2-6F6D412FFEBE}" xr6:coauthVersionLast="47" xr6:coauthVersionMax="47" xr10:uidLastSave="{00000000-0000-0000-0000-000000000000}"/>
  <bookViews>
    <workbookView xWindow="640" yWindow="740" windowWidth="28100" windowHeight="17260" xr2:uid="{119CF632-2845-164B-BDE0-A54D8297134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R7" i="2"/>
  <c r="S7" i="2"/>
  <c r="T7" i="2"/>
  <c r="U7" i="2"/>
  <c r="V7" i="2"/>
  <c r="P7" i="2"/>
  <c r="Q8" i="2"/>
  <c r="R8" i="2"/>
  <c r="S8" i="2"/>
  <c r="T8" i="2"/>
  <c r="U8" i="2"/>
  <c r="V8" i="2"/>
  <c r="P8" i="2"/>
  <c r="Q6" i="2"/>
  <c r="R6" i="2" s="1"/>
  <c r="P6" i="2"/>
  <c r="P17" i="2" s="1"/>
  <c r="Q17" i="2"/>
  <c r="L3" i="1"/>
  <c r="L4" i="1"/>
  <c r="L7" i="1" s="1"/>
  <c r="R17" i="2" l="1"/>
  <c r="S6" i="2"/>
  <c r="S17" i="2" l="1"/>
  <c r="T6" i="2"/>
  <c r="U6" i="2" l="1"/>
  <c r="T17" i="2"/>
  <c r="U17" i="2" l="1"/>
  <c r="V6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L12" i="1" l="1"/>
  <c r="L13" i="1" s="1"/>
  <c r="L15" i="1" s="1"/>
</calcChain>
</file>

<file path=xl/sharedStrings.xml><?xml version="1.0" encoding="utf-8"?>
<sst xmlns="http://schemas.openxmlformats.org/spreadsheetml/2006/main" count="37" uniqueCount="36">
  <si>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</si>
  <si>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</si>
  <si>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</si>
  <si>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</si>
  <si>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</si>
  <si>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</si>
  <si>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</si>
  <si>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</si>
  <si>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</si>
  <si>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</si>
  <si>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</si>
  <si>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</si>
  <si>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</si>
  <si>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</si>
  <si>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</si>
  <si>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</si>
  <si>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</si>
  <si>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</si>
  <si>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</si>
  <si>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</t>
  </si>
  <si>
    <t>Pretax</t>
  </si>
  <si>
    <t>Tax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</si>
  <si>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</si>
  <si>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</si>
  <si>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</si>
  <si>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</si>
  <si>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</si>
  <si>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</si>
  <si>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</si>
  <si>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Q123</t>
  </si>
  <si>
    <t>Q223</t>
  </si>
  <si>
    <t>Q323</t>
  </si>
  <si>
    <t>Q423</t>
  </si>
  <si>
    <t>Q124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</si>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</sst>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4" fontId="3" fillId="0" borderId="0" xfId="1" applyNumberFormat="1" applyFont="1"/>
    <xf numFmtId="10" fontId="0" fillId="0" borderId="0" xfId="2" applyNumberFormat="1" applyFont="1"/>
    <xf numFmtId="4" fontId="0" fillId="0" borderId="0" xfId="0" applyNumberFormat="1"/>
    <xf numFmtId="1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9DC-42EC-A944-9198-0C4B2C2E5E01}">
  <dimension ref="K2:L15"/>
  <sheetViews>
    <sheetView tabSelected="1" workbookViewId="0">
      <selection activeCell="L10" sqref="L10"/>
    </sheetView>
  </sheetViews>
  <sheetFormatPr baseColWidth="10" defaultRowHeight="16"/>
  <cols>
    <col min="12" max="12" width="11.28515625" bestFit="1" customWidth="1"/>
  </cols>
  <sheetData>
    <row r="2" spans="11:12">
      <c r="K2" s="2" t="s">
        <v>1</v>
      </c>
      <c r="L2" s="3">
        <v>190</v>
      </c>
    </row>
    <row r="3" spans="11:12">
      <c r="K3" s="2" t="s">
        <v>2</v>
      </c>
      <c r="L3" s="4">
        <f>5843+864+5534</f>
        <v>12241</v>
      </c>
    </row>
    <row r="4" spans="11:12">
      <c r="K4" s="2" t="s">
        <v>3</v>
      </c>
      <c r="L4" s="4">
        <f>L2*L3</f>
        <v>2325790</v>
      </c>
    </row>
    <row r="5" spans="11:12">
      <c r="K5" s="2" t="s">
        <v>4</v>
      </c>
      <c r="L5" s="4">
        <v>93230</v>
      </c>
    </row>
    <row r="6" spans="11:12">
      <c r="K6" s="2" t="s">
        <v>5</v>
      </c>
      <c r="L6" s="4">
        <v>12297</v>
      </c>
    </row>
    <row r="7" spans="11:12">
      <c r="K7" s="2" t="s">
        <v>6</v>
      </c>
      <c r="L7" s="4">
        <f>L4-L5+L6</f>
        <v>2244857</v>
      </c>
    </row>
    <row r="8" spans="11:12">
      <c r="K8" s="2"/>
      <c r="L8" s="2"/>
    </row>
    <row r="9" spans="11:12">
      <c r="K9" s="2"/>
      <c r="L9" s="2"/>
    </row>
    <row r="10" spans="11:12">
      <c r="K10" s="2" t="s">
        <v>7</v>
      </c>
      <c r="L10" s="5">
        <v>0.01</v>
      </c>
    </row>
    <row r="11" spans="11:12">
      <c r="K11" s="2" t="s">
        <v>8</v>
      </c>
      <c r="L11" s="5">
        <v>7.0000000000000007E-2</v>
      </c>
    </row>
    <row r="12" spans="11:12">
      <c r="K12" s="2" t="s">
        <v>9</v>
      </c>
      <c r="L12" s="3">
        <f>NPV(L11,Model!P17:CT17)+L5-L6</f>
        <v>2428869.8124656351</v>
      </c>
    </row>
    <row r="13" spans="11:12">
      <c r="K13" s="2" t="s">
        <v>10</v>
      </c>
      <c r="L13" s="6">
        <f>L12/L3</f>
        <v>198.42086532682256</v>
      </c>
    </row>
    <row r="15" spans="11:12">
      <c r="L15" s="7">
        <f>L13/L2-1</f>
        <v>4.4320343825381858E-2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EA46-FD5C-F14C-B1E3-C8D30CF2F217}">
  <dimension ref="A1:CT25"/>
  <sheetViews>
    <sheetView topLeftCell="H1" workbookViewId="0">
      <selection activeCell="P23" sqref="P23"/>
    </sheetView>
  </sheetViews>
  <sheetFormatPr baseColWidth="10" defaultRowHeight="16"/>
  <sheetData>
    <row r="1" spans="1:22">
      <c r="A1" s="1" t="s">
        <v>0</v>
      </c>
    </row>
    <row r="5" spans="1:22"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K5">
        <v>2019</v>
      </c>
      <c r="L5">
        <v>2020</v>
      </c>
      <c r="M5">
        <v>2021</v>
      </c>
      <c r="N5">
        <v>2022</v>
      </c>
      <c r="O5">
        <v>2023</v>
      </c>
      <c r="P5">
        <v>2024</v>
      </c>
      <c r="Q5">
        <v>2025</v>
      </c>
      <c r="R5">
        <v>2026</v>
      </c>
      <c r="S5">
        <v>2027</v>
      </c>
      <c r="T5">
        <v>2028</v>
      </c>
      <c r="U5">
        <v>2029</v>
      </c>
      <c r="V5">
        <v>2030</v>
      </c>
    </row>
    <row r="6" spans="1:22">
      <c r="B6" t="s">
        <v>11</v>
      </c>
      <c r="C6" s="8">
        <v>69787</v>
      </c>
      <c r="D6" s="8">
        <v>74604</v>
      </c>
      <c r="E6" s="8">
        <v>76693</v>
      </c>
      <c r="F6" s="8">
        <v>86310</v>
      </c>
      <c r="G6" s="8">
        <v>80539</v>
      </c>
      <c r="H6" s="8">
        <v>84742</v>
      </c>
      <c r="I6" s="8">
        <v>88268</v>
      </c>
      <c r="K6" s="8">
        <v>161857</v>
      </c>
      <c r="L6" s="8">
        <v>182527</v>
      </c>
      <c r="M6" s="8">
        <v>257637</v>
      </c>
      <c r="N6" s="8">
        <v>282836</v>
      </c>
      <c r="O6" s="8">
        <v>307394</v>
      </c>
      <c r="P6" s="8">
        <f>O6+O6*P21</f>
        <v>353503.1</v>
      </c>
      <c r="Q6" s="8">
        <f t="shared" ref="Q6:V6" si="0">P6+P6*Q21</f>
        <v>399458.50299999997</v>
      </c>
      <c r="R6" s="8">
        <f t="shared" si="0"/>
        <v>447393.52335999999</v>
      </c>
      <c r="S6" s="8">
        <f t="shared" si="0"/>
        <v>492132.875696</v>
      </c>
      <c r="T6" s="8">
        <f t="shared" si="0"/>
        <v>541346.16326559999</v>
      </c>
      <c r="U6" s="8">
        <f t="shared" si="0"/>
        <v>595480.77959216002</v>
      </c>
      <c r="V6" s="8">
        <f t="shared" si="0"/>
        <v>655028.85755137599</v>
      </c>
    </row>
    <row r="7" spans="1:22">
      <c r="B7" t="s">
        <v>12</v>
      </c>
      <c r="C7" s="8">
        <v>30612</v>
      </c>
      <c r="D7" s="8">
        <v>31916</v>
      </c>
      <c r="E7" s="8">
        <v>33229</v>
      </c>
      <c r="F7" s="8">
        <v>37575</v>
      </c>
      <c r="G7" s="8">
        <v>33712</v>
      </c>
      <c r="H7" s="8">
        <v>35507</v>
      </c>
      <c r="I7" s="8">
        <v>36474</v>
      </c>
      <c r="L7" s="8">
        <v>84732</v>
      </c>
      <c r="M7" s="8">
        <v>110939</v>
      </c>
      <c r="N7" s="8">
        <v>126203</v>
      </c>
      <c r="O7" s="8">
        <v>133332</v>
      </c>
      <c r="P7" s="8">
        <f>P6-P8</f>
        <v>153314.29446999999</v>
      </c>
      <c r="Q7" s="8">
        <f t="shared" ref="Q7:V7" si="1">Q6-Q8</f>
        <v>173245.15275109999</v>
      </c>
      <c r="R7" s="8">
        <f t="shared" si="1"/>
        <v>194034.57108123199</v>
      </c>
      <c r="S7" s="8">
        <f t="shared" si="1"/>
        <v>213438.02818935522</v>
      </c>
      <c r="T7" s="8">
        <f t="shared" si="1"/>
        <v>234781.8310082907</v>
      </c>
      <c r="U7" s="8">
        <f t="shared" si="1"/>
        <v>258260.01410911977</v>
      </c>
      <c r="V7" s="8">
        <f t="shared" si="1"/>
        <v>284086.01552003174</v>
      </c>
    </row>
    <row r="8" spans="1:22">
      <c r="B8" t="s">
        <v>13</v>
      </c>
      <c r="C8" s="8">
        <v>39175</v>
      </c>
      <c r="D8" s="8">
        <v>42688</v>
      </c>
      <c r="E8" s="8">
        <v>43464</v>
      </c>
      <c r="F8" s="8">
        <v>48735</v>
      </c>
      <c r="G8" s="8">
        <v>46827</v>
      </c>
      <c r="H8" s="8">
        <v>49235</v>
      </c>
      <c r="I8" s="8">
        <v>51794</v>
      </c>
      <c r="L8" s="8">
        <v>97795</v>
      </c>
      <c r="M8" s="8">
        <v>146698</v>
      </c>
      <c r="N8" s="8">
        <v>156633</v>
      </c>
      <c r="O8" s="8">
        <v>174062</v>
      </c>
      <c r="P8" s="8">
        <f>P6*P22</f>
        <v>200188.80552999998</v>
      </c>
      <c r="Q8" s="8">
        <f t="shared" ref="Q8:V8" si="2">Q6*Q22</f>
        <v>226213.35024889998</v>
      </c>
      <c r="R8" s="8">
        <f t="shared" si="2"/>
        <v>253358.952278768</v>
      </c>
      <c r="S8" s="8">
        <f t="shared" si="2"/>
        <v>278694.84750664479</v>
      </c>
      <c r="T8" s="8">
        <f t="shared" si="2"/>
        <v>306564.33225730929</v>
      </c>
      <c r="U8" s="8">
        <f t="shared" si="2"/>
        <v>337220.76548304025</v>
      </c>
      <c r="V8" s="8">
        <f t="shared" si="2"/>
        <v>370942.84203134425</v>
      </c>
    </row>
    <row r="9" spans="1:22">
      <c r="B9" t="s">
        <v>14</v>
      </c>
      <c r="C9" s="8">
        <v>11468</v>
      </c>
      <c r="D9" s="8">
        <v>10588</v>
      </c>
      <c r="E9" s="8">
        <v>11258</v>
      </c>
      <c r="F9" s="8">
        <v>12113</v>
      </c>
      <c r="G9" s="8">
        <v>11903</v>
      </c>
      <c r="H9" s="8">
        <v>11860</v>
      </c>
      <c r="I9" s="8">
        <v>12447</v>
      </c>
      <c r="L9" s="8">
        <v>27573</v>
      </c>
      <c r="M9" s="8">
        <v>31562</v>
      </c>
      <c r="N9" s="8">
        <v>39500</v>
      </c>
      <c r="O9" s="8">
        <v>45427</v>
      </c>
    </row>
    <row r="10" spans="1:22">
      <c r="B10" t="s">
        <v>15</v>
      </c>
      <c r="C10" s="8">
        <v>6533</v>
      </c>
      <c r="D10" s="8">
        <v>6781</v>
      </c>
      <c r="E10" s="8">
        <v>6884</v>
      </c>
      <c r="F10" s="8">
        <v>7719</v>
      </c>
      <c r="G10" s="8">
        <v>6426</v>
      </c>
      <c r="H10" s="8">
        <v>6792</v>
      </c>
      <c r="I10" s="8">
        <v>7227</v>
      </c>
      <c r="L10" s="8">
        <v>17946</v>
      </c>
      <c r="M10" s="8">
        <v>22912</v>
      </c>
      <c r="N10" s="8">
        <v>26567</v>
      </c>
      <c r="O10" s="8">
        <v>27917</v>
      </c>
    </row>
    <row r="11" spans="1:22">
      <c r="B11" t="s">
        <v>16</v>
      </c>
      <c r="C11" s="8">
        <v>3759</v>
      </c>
      <c r="D11" s="8">
        <v>3481</v>
      </c>
      <c r="E11" s="8">
        <v>3979</v>
      </c>
      <c r="F11" s="8">
        <v>5206</v>
      </c>
      <c r="G11" s="8">
        <v>3026</v>
      </c>
      <c r="H11" s="8">
        <v>3158</v>
      </c>
      <c r="I11" s="8">
        <v>3599</v>
      </c>
      <c r="L11" s="8">
        <v>11052</v>
      </c>
      <c r="M11" s="8">
        <v>13510</v>
      </c>
      <c r="N11" s="8">
        <v>15724</v>
      </c>
      <c r="O11" s="8">
        <v>16425</v>
      </c>
    </row>
    <row r="12" spans="1:22">
      <c r="B12" t="s">
        <v>17</v>
      </c>
      <c r="C12" s="8">
        <v>21760</v>
      </c>
      <c r="D12" s="8">
        <v>20850</v>
      </c>
      <c r="E12" s="8">
        <v>22121</v>
      </c>
      <c r="F12" s="8">
        <v>25038</v>
      </c>
      <c r="G12" s="8">
        <v>21355</v>
      </c>
      <c r="H12" s="8">
        <v>21810</v>
      </c>
      <c r="I12" s="8">
        <v>23273</v>
      </c>
      <c r="L12" s="8">
        <v>56571</v>
      </c>
      <c r="M12" s="8">
        <v>67984</v>
      </c>
      <c r="N12" s="8">
        <v>81791</v>
      </c>
      <c r="O12" s="8">
        <v>89769</v>
      </c>
    </row>
    <row r="13" spans="1:22">
      <c r="B13" t="s">
        <v>18</v>
      </c>
      <c r="C13" s="8">
        <v>17415</v>
      </c>
      <c r="D13" s="8">
        <v>21838</v>
      </c>
      <c r="E13" s="8">
        <v>21343</v>
      </c>
      <c r="F13" s="8">
        <v>23697</v>
      </c>
      <c r="G13" s="8">
        <v>25472</v>
      </c>
      <c r="H13" s="8">
        <v>27425</v>
      </c>
      <c r="I13" s="8">
        <v>28521</v>
      </c>
      <c r="L13" s="8">
        <v>41224</v>
      </c>
      <c r="M13" s="8">
        <v>78714</v>
      </c>
      <c r="N13" s="8">
        <v>74842</v>
      </c>
      <c r="O13" s="8">
        <v>84293</v>
      </c>
    </row>
    <row r="14" spans="1:22">
      <c r="B14" t="s">
        <v>19</v>
      </c>
      <c r="C14">
        <v>790</v>
      </c>
      <c r="D14">
        <v>65</v>
      </c>
      <c r="E14">
        <v>-146</v>
      </c>
      <c r="F14">
        <v>715</v>
      </c>
      <c r="G14" s="8">
        <v>2843</v>
      </c>
      <c r="H14">
        <v>126</v>
      </c>
      <c r="I14" s="8">
        <v>3185</v>
      </c>
      <c r="L14" s="8">
        <v>6858</v>
      </c>
      <c r="M14" s="8">
        <v>12020</v>
      </c>
      <c r="N14" s="8">
        <v>-3514</v>
      </c>
      <c r="O14" s="8">
        <v>1424</v>
      </c>
    </row>
    <row r="15" spans="1:22">
      <c r="B15" t="s">
        <v>20</v>
      </c>
      <c r="C15" s="8">
        <v>18205</v>
      </c>
      <c r="D15" s="8">
        <v>21903</v>
      </c>
      <c r="E15" s="8">
        <v>21197</v>
      </c>
      <c r="F15" s="8">
        <v>24412</v>
      </c>
      <c r="G15" s="8">
        <v>28315</v>
      </c>
      <c r="H15" s="8">
        <v>27551</v>
      </c>
      <c r="I15" s="8">
        <v>31706</v>
      </c>
      <c r="L15" s="8">
        <v>48082</v>
      </c>
      <c r="M15" s="8">
        <v>90734</v>
      </c>
      <c r="N15" s="8">
        <v>71328</v>
      </c>
      <c r="O15" s="8">
        <v>85717</v>
      </c>
    </row>
    <row r="16" spans="1:22">
      <c r="B16" t="s">
        <v>21</v>
      </c>
      <c r="C16" s="8">
        <v>3154</v>
      </c>
      <c r="D16" s="8">
        <v>3535</v>
      </c>
      <c r="E16" s="8">
        <v>1508</v>
      </c>
      <c r="F16" s="8">
        <v>3725</v>
      </c>
      <c r="G16" s="8">
        <v>4653</v>
      </c>
      <c r="H16" s="8">
        <v>3932</v>
      </c>
      <c r="I16" s="8">
        <v>5405</v>
      </c>
      <c r="L16" s="8">
        <v>7813</v>
      </c>
      <c r="M16" s="8">
        <v>14701</v>
      </c>
      <c r="N16" s="8">
        <v>11356</v>
      </c>
      <c r="O16" s="8">
        <v>11922</v>
      </c>
    </row>
    <row r="17" spans="2:98">
      <c r="B17" t="s">
        <v>22</v>
      </c>
      <c r="C17" s="8">
        <v>15051</v>
      </c>
      <c r="D17" s="8">
        <v>18368</v>
      </c>
      <c r="E17" s="8">
        <v>19689</v>
      </c>
      <c r="F17" s="8">
        <v>20687</v>
      </c>
      <c r="G17" s="8">
        <v>23662</v>
      </c>
      <c r="H17" s="8">
        <v>23619</v>
      </c>
      <c r="I17" s="8">
        <v>26301</v>
      </c>
      <c r="L17" s="8">
        <v>40269</v>
      </c>
      <c r="M17" s="8">
        <v>76033</v>
      </c>
      <c r="N17" s="8">
        <v>59972</v>
      </c>
      <c r="O17" s="8">
        <v>73795</v>
      </c>
      <c r="P17" s="8">
        <f>P6*P24</f>
        <v>88375.774999999994</v>
      </c>
      <c r="Q17" s="8">
        <f t="shared" ref="Q17:V17" si="3">Q6*Q24</f>
        <v>99864.625749999992</v>
      </c>
      <c r="R17" s="8">
        <f t="shared" si="3"/>
        <v>111848.38084</v>
      </c>
      <c r="S17" s="8">
        <f t="shared" si="3"/>
        <v>123033.218924</v>
      </c>
      <c r="T17" s="8">
        <f t="shared" si="3"/>
        <v>135336.5408164</v>
      </c>
      <c r="U17" s="8">
        <f t="shared" si="3"/>
        <v>148870.19489804</v>
      </c>
      <c r="V17" s="8">
        <f t="shared" si="3"/>
        <v>163757.214387844</v>
      </c>
      <c r="W17">
        <f>V17+V17*Main!$L$10</f>
        <v>165394.78653172244</v>
      </c>
      <c r="X17">
        <f>W17+W17*Main!$L$10</f>
        <v>167048.73439703966</v>
      </c>
      <c r="Y17">
        <f>X17+X17*Main!$L$10</f>
        <v>168719.22174101006</v>
      </c>
      <c r="Z17">
        <f>Y17+Y17*Main!$L$10</f>
        <v>170406.41395842016</v>
      </c>
      <c r="AA17">
        <f>Z17+Z17*Main!$L$10</f>
        <v>172110.47809800436</v>
      </c>
      <c r="AB17">
        <f>AA17+AA17*Main!$L$10</f>
        <v>173831.58287898439</v>
      </c>
      <c r="AC17">
        <f>AB17+AB17*Main!$L$10</f>
        <v>175569.89870777423</v>
      </c>
      <c r="AD17">
        <f>AC17+AC17*Main!$L$10</f>
        <v>177325.59769485198</v>
      </c>
      <c r="AE17">
        <f>AD17+AD17*Main!$L$10</f>
        <v>179098.85367180049</v>
      </c>
      <c r="AF17">
        <f>AE17+AE17*Main!$L$10</f>
        <v>180889.8422085185</v>
      </c>
      <c r="AG17">
        <f>AF17+AF17*Main!$L$10</f>
        <v>182698.74063060369</v>
      </c>
      <c r="AH17">
        <f>AG17+AG17*Main!$L$10</f>
        <v>184525.72803690971</v>
      </c>
      <c r="AI17">
        <f>AH17+AH17*Main!$L$10</f>
        <v>186370.9853172788</v>
      </c>
      <c r="AJ17">
        <f>AI17+AI17*Main!$L$10</f>
        <v>188234.6951704516</v>
      </c>
      <c r="AK17">
        <f>AJ17+AJ17*Main!$L$10</f>
        <v>190117.04212215613</v>
      </c>
      <c r="AL17">
        <f>AK17+AK17*Main!$L$10</f>
        <v>192018.21254337768</v>
      </c>
      <c r="AM17">
        <f>AL17+AL17*Main!$L$10</f>
        <v>193938.39466881147</v>
      </c>
      <c r="AN17">
        <f>AM17+AM17*Main!$L$10</f>
        <v>195877.77861549958</v>
      </c>
      <c r="AO17">
        <f>AN17+AN17*Main!$L$10</f>
        <v>197836.55640165458</v>
      </c>
      <c r="AP17">
        <f>AO17+AO17*Main!$L$10</f>
        <v>199814.92196567112</v>
      </c>
      <c r="AQ17">
        <f>AP17+AP17*Main!$L$10</f>
        <v>201813.07118532783</v>
      </c>
      <c r="AR17">
        <f>AQ17+AQ17*Main!$L$10</f>
        <v>203831.2018971811</v>
      </c>
      <c r="AS17">
        <f>AR17+AR17*Main!$L$10</f>
        <v>205869.51391615291</v>
      </c>
      <c r="AT17">
        <f>AS17+AS17*Main!$L$10</f>
        <v>207928.20905531442</v>
      </c>
      <c r="AU17">
        <f>AT17+AT17*Main!$L$10</f>
        <v>210007.49114586756</v>
      </c>
      <c r="AV17">
        <f>AU17+AU17*Main!$L$10</f>
        <v>212107.56605732624</v>
      </c>
      <c r="AW17">
        <f>AV17+AV17*Main!$L$10</f>
        <v>214228.6417178995</v>
      </c>
      <c r="AX17">
        <f>AW17+AW17*Main!$L$10</f>
        <v>216370.92813507849</v>
      </c>
      <c r="AY17">
        <f>AX17+AX17*Main!$L$10</f>
        <v>218534.63741642926</v>
      </c>
      <c r="AZ17">
        <f>AY17+AY17*Main!$L$10</f>
        <v>220719.98379059357</v>
      </c>
      <c r="BA17">
        <f>AZ17+AZ17*Main!$L$10</f>
        <v>222927.18362849951</v>
      </c>
      <c r="BB17">
        <f>BA17+BA17*Main!$L$10</f>
        <v>225156.45546478449</v>
      </c>
      <c r="BC17">
        <f>BB17+BB17*Main!$L$10</f>
        <v>227408.02001943233</v>
      </c>
      <c r="BD17">
        <f>BC17+BC17*Main!$L$10</f>
        <v>229682.10021962665</v>
      </c>
      <c r="BE17">
        <f>BD17+BD17*Main!$L$10</f>
        <v>231978.92122182291</v>
      </c>
      <c r="BF17">
        <f>BE17+BE17*Main!$L$10</f>
        <v>234298.71043404113</v>
      </c>
      <c r="BG17">
        <f>BF17+BF17*Main!$L$10</f>
        <v>236641.69753838153</v>
      </c>
      <c r="BH17">
        <f>BG17+BG17*Main!$L$10</f>
        <v>239008.11451376535</v>
      </c>
      <c r="BI17">
        <f>BH17+BH17*Main!$L$10</f>
        <v>241398.19565890302</v>
      </c>
      <c r="BJ17">
        <f>BI17+BI17*Main!$L$10</f>
        <v>243812.17761549205</v>
      </c>
      <c r="BK17">
        <f>BJ17+BJ17*Main!$L$10</f>
        <v>246250.29939164699</v>
      </c>
      <c r="BL17">
        <f>BK17+BK17*Main!$L$10</f>
        <v>248712.80238556347</v>
      </c>
      <c r="BM17">
        <f>BL17+BL17*Main!$L$10</f>
        <v>251199.93040941909</v>
      </c>
      <c r="BN17">
        <f>BM17+BM17*Main!$L$10</f>
        <v>253711.92971351327</v>
      </c>
      <c r="BO17">
        <f>BN17+BN17*Main!$L$10</f>
        <v>256249.04901064839</v>
      </c>
      <c r="BP17">
        <f>BO17+BO17*Main!$L$10</f>
        <v>258811.53950075488</v>
      </c>
      <c r="BQ17">
        <f>BP17+BP17*Main!$L$10</f>
        <v>261399.65489576242</v>
      </c>
      <c r="BR17">
        <f>BQ17+BQ17*Main!$L$10</f>
        <v>264013.65144472005</v>
      </c>
      <c r="BS17">
        <f>BR17+BR17*Main!$L$10</f>
        <v>266653.78795916727</v>
      </c>
      <c r="BT17">
        <f>BS17+BS17*Main!$L$10</f>
        <v>269320.32583875896</v>
      </c>
      <c r="BU17">
        <f>BT17+BT17*Main!$L$10</f>
        <v>272013.52909714653</v>
      </c>
      <c r="BV17">
        <f>BU17+BU17*Main!$L$10</f>
        <v>274733.66438811802</v>
      </c>
      <c r="BW17">
        <f>BV17+BV17*Main!$L$10</f>
        <v>277481.00103199919</v>
      </c>
      <c r="BX17">
        <f>BW17+BW17*Main!$L$10</f>
        <v>280255.81104231917</v>
      </c>
      <c r="BY17">
        <f>BX17+BX17*Main!$L$10</f>
        <v>283058.36915274238</v>
      </c>
      <c r="BZ17">
        <f>BY17+BY17*Main!$L$10</f>
        <v>285888.95284426981</v>
      </c>
      <c r="CA17">
        <f>BZ17+BZ17*Main!$L$10</f>
        <v>288747.8423727125</v>
      </c>
      <c r="CB17">
        <f>CA17+CA17*Main!$L$10</f>
        <v>291635.32079643966</v>
      </c>
      <c r="CC17">
        <f>CB17+CB17*Main!$L$10</f>
        <v>294551.67400440405</v>
      </c>
      <c r="CD17">
        <f>CC17+CC17*Main!$L$10</f>
        <v>297497.1907444481</v>
      </c>
      <c r="CE17">
        <f>CD17+CD17*Main!$L$10</f>
        <v>300472.16265189258</v>
      </c>
      <c r="CF17">
        <f>CE17+CE17*Main!$L$10</f>
        <v>303476.88427841151</v>
      </c>
      <c r="CG17">
        <f>CF17+CF17*Main!$L$10</f>
        <v>306511.65312119562</v>
      </c>
      <c r="CH17">
        <f>CG17+CG17*Main!$L$10</f>
        <v>309576.76965240756</v>
      </c>
      <c r="CI17">
        <f>CH17+CH17*Main!$L$10</f>
        <v>312672.53734893166</v>
      </c>
      <c r="CJ17">
        <f>CI17+CI17*Main!$L$10</f>
        <v>315799.26272242097</v>
      </c>
      <c r="CK17">
        <f>CJ17+CJ17*Main!$L$10</f>
        <v>318957.25534964516</v>
      </c>
      <c r="CL17">
        <f>CK17+CK17*Main!$L$10</f>
        <v>322146.82790314162</v>
      </c>
      <c r="CM17">
        <f>CL17+CL17*Main!$L$10</f>
        <v>325368.29618217301</v>
      </c>
      <c r="CN17">
        <f>CM17+CM17*Main!$L$10</f>
        <v>328621.97914399474</v>
      </c>
      <c r="CO17">
        <f>CN17+CN17*Main!$L$10</f>
        <v>331908.19893543469</v>
      </c>
      <c r="CP17">
        <f>CO17+CO17*Main!$L$10</f>
        <v>335227.28092478903</v>
      </c>
      <c r="CQ17">
        <f>CP17+CP17*Main!$L$10</f>
        <v>338579.55373403692</v>
      </c>
      <c r="CR17">
        <f>CQ17+CQ17*Main!$L$10</f>
        <v>341965.34927137732</v>
      </c>
      <c r="CS17">
        <f>CR17+CR17*Main!$L$10</f>
        <v>345385.00276409107</v>
      </c>
      <c r="CT17">
        <f>CS17+CS17*Main!$L$10</f>
        <v>348838.852791732</v>
      </c>
    </row>
    <row r="18" spans="2:98">
      <c r="B18" t="s">
        <v>23</v>
      </c>
      <c r="C18">
        <v>1.17</v>
      </c>
      <c r="D18">
        <v>1.44</v>
      </c>
      <c r="E18">
        <v>1.55</v>
      </c>
      <c r="F18">
        <v>1.63</v>
      </c>
      <c r="G18">
        <v>1.89</v>
      </c>
      <c r="H18">
        <v>1.89</v>
      </c>
      <c r="I18">
        <v>2.15</v>
      </c>
      <c r="L18">
        <v>2.93</v>
      </c>
      <c r="M18">
        <v>5.61</v>
      </c>
      <c r="N18">
        <v>4.5599999999999996</v>
      </c>
      <c r="O18">
        <v>5.8</v>
      </c>
    </row>
    <row r="19" spans="2:98">
      <c r="B19" t="s">
        <v>2</v>
      </c>
      <c r="C19" s="8">
        <v>12823</v>
      </c>
      <c r="D19" s="8">
        <v>12764</v>
      </c>
      <c r="E19" s="8">
        <v>12696</v>
      </c>
      <c r="F19" s="8">
        <v>12722</v>
      </c>
      <c r="G19" s="8">
        <v>12527</v>
      </c>
      <c r="H19" s="8">
        <v>12495</v>
      </c>
      <c r="I19" s="8">
        <v>12241</v>
      </c>
      <c r="L19" s="8">
        <v>13741.56</v>
      </c>
      <c r="M19" s="8">
        <v>13553</v>
      </c>
      <c r="N19" s="8">
        <v>13159</v>
      </c>
      <c r="O19" s="8">
        <v>12722</v>
      </c>
    </row>
    <row r="21" spans="2:98">
      <c r="B21" t="s">
        <v>24</v>
      </c>
      <c r="G21" s="9">
        <v>0.15409999999999999</v>
      </c>
      <c r="H21" s="9">
        <v>0.13589999999999999</v>
      </c>
      <c r="I21" s="9">
        <v>0.15090000000000001</v>
      </c>
      <c r="L21" s="9">
        <v>0.12770000000000001</v>
      </c>
      <c r="M21" s="9">
        <v>0.41149999999999998</v>
      </c>
      <c r="N21" s="9">
        <v>9.7799999999999998E-2</v>
      </c>
      <c r="O21" s="9">
        <v>8.6800000000000002E-2</v>
      </c>
      <c r="P21" s="9">
        <v>0.15</v>
      </c>
      <c r="Q21" s="9">
        <v>0.13</v>
      </c>
      <c r="R21" s="9">
        <v>0.12</v>
      </c>
      <c r="S21" s="9">
        <v>0.1</v>
      </c>
      <c r="T21" s="9">
        <v>0.1</v>
      </c>
      <c r="U21" s="9">
        <v>0.1</v>
      </c>
      <c r="V21" s="9">
        <v>0.1</v>
      </c>
    </row>
    <row r="22" spans="2:98">
      <c r="B22" t="s">
        <v>25</v>
      </c>
      <c r="C22" s="9">
        <v>0.56140000000000001</v>
      </c>
      <c r="D22" s="9">
        <v>0.57220000000000004</v>
      </c>
      <c r="E22" s="9">
        <v>0.56669999999999998</v>
      </c>
      <c r="F22" s="9">
        <v>0.56469999999999998</v>
      </c>
      <c r="G22" s="9">
        <v>0.58140000000000003</v>
      </c>
      <c r="H22" s="9">
        <v>0.58099999999999996</v>
      </c>
      <c r="I22" s="9">
        <v>0.58679999999999999</v>
      </c>
      <c r="L22" s="9">
        <v>0.53580000000000005</v>
      </c>
      <c r="M22" s="9">
        <v>0.56940000000000002</v>
      </c>
      <c r="N22" s="9">
        <v>0.55379999999999996</v>
      </c>
      <c r="O22" s="9">
        <v>0.56630000000000003</v>
      </c>
      <c r="P22" s="9">
        <v>0.56630000000000003</v>
      </c>
      <c r="Q22" s="9">
        <v>0.56630000000000003</v>
      </c>
      <c r="R22" s="9">
        <v>0.56630000000000003</v>
      </c>
      <c r="S22" s="9">
        <v>0.56630000000000003</v>
      </c>
      <c r="T22" s="9">
        <v>0.56630000000000003</v>
      </c>
      <c r="U22" s="9">
        <v>0.56630000000000003</v>
      </c>
      <c r="V22" s="9">
        <v>0.56630000000000003</v>
      </c>
    </row>
    <row r="23" spans="2:98">
      <c r="B23" t="s">
        <v>26</v>
      </c>
      <c r="C23" s="9">
        <v>0.17319999999999999</v>
      </c>
      <c r="D23" s="9">
        <v>0.16139999999999999</v>
      </c>
      <c r="E23" s="9">
        <v>7.1099999999999997E-2</v>
      </c>
      <c r="F23" s="9">
        <v>0.15260000000000001</v>
      </c>
      <c r="G23" s="9">
        <v>0.1643</v>
      </c>
      <c r="H23" s="9">
        <v>0.14269999999999999</v>
      </c>
      <c r="I23" s="9">
        <v>0.17050000000000001</v>
      </c>
      <c r="L23" s="9">
        <v>0.16250000000000001</v>
      </c>
      <c r="M23" s="9">
        <v>0.16200000000000001</v>
      </c>
      <c r="N23" s="9">
        <v>0.15920000000000001</v>
      </c>
      <c r="O23" s="9">
        <v>0.1391</v>
      </c>
      <c r="P23" s="9">
        <v>0.1391</v>
      </c>
      <c r="Q23" s="9">
        <v>0.1391</v>
      </c>
      <c r="R23" s="9">
        <v>0.1391</v>
      </c>
      <c r="S23" s="9">
        <v>0.1391</v>
      </c>
      <c r="T23" s="9">
        <v>0.1391</v>
      </c>
      <c r="U23" s="9">
        <v>0.1391</v>
      </c>
      <c r="V23" s="9">
        <v>0.1391</v>
      </c>
    </row>
    <row r="24" spans="2:98">
      <c r="B24" t="s">
        <v>27</v>
      </c>
      <c r="C24" s="9">
        <v>0.2157</v>
      </c>
      <c r="D24" s="9">
        <v>0.2462</v>
      </c>
      <c r="E24" s="9">
        <v>0.25669999999999998</v>
      </c>
      <c r="F24" s="9">
        <v>0.2397</v>
      </c>
      <c r="G24" s="9">
        <v>0.29380000000000001</v>
      </c>
      <c r="H24" s="9">
        <v>0.2787</v>
      </c>
      <c r="I24" s="9">
        <v>0.29799999999999999</v>
      </c>
      <c r="L24" s="9">
        <v>0.22059999999999999</v>
      </c>
      <c r="M24" s="9">
        <v>0.29509999999999997</v>
      </c>
      <c r="N24" s="9">
        <v>0.21199999999999999</v>
      </c>
      <c r="O24" s="9">
        <v>0.24010000000000001</v>
      </c>
      <c r="P24" s="9">
        <v>0.25</v>
      </c>
      <c r="Q24" s="9">
        <v>0.25</v>
      </c>
      <c r="R24" s="9">
        <v>0.25</v>
      </c>
      <c r="S24" s="9">
        <v>0.25</v>
      </c>
      <c r="T24" s="9">
        <v>0.25</v>
      </c>
      <c r="U24" s="9">
        <v>0.25</v>
      </c>
      <c r="V24" s="9">
        <v>0.25</v>
      </c>
    </row>
    <row r="25" spans="2:98">
      <c r="B25" t="s">
        <v>28</v>
      </c>
      <c r="L25" t="e">
        <v>#DIV/0!</v>
      </c>
      <c r="M25" s="9">
        <v>0.1447</v>
      </c>
      <c r="N25" s="9">
        <v>0.2515</v>
      </c>
      <c r="O25" s="9">
        <v>0.15010000000000001</v>
      </c>
    </row>
  </sheetData>
  <hyperlinks>
    <hyperlink ref="A1" location="Main!A1" display="Main" xr:uid="{6B28B774-A410-0A4C-A3BC-D9DE6E2F6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2025-01-02T19:24:29Z</dcterms:created>
  <dcterms:modified xsi:type="dcterms:W3CDTF">2025-01-02T19:33:24Z</dcterms:modified>
</cp:coreProperties>
</file>