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a\Photonics\Masters\CompCGH\Zrzuty\"/>
    </mc:Choice>
  </mc:AlternateContent>
  <xr:revisionPtr revIDLastSave="0" documentId="13_ncr:1_{DAE646C9-31C4-43EB-A9CF-B3BF7CBE1028}" xr6:coauthVersionLast="40" xr6:coauthVersionMax="40" xr10:uidLastSave="{00000000-0000-0000-0000-000000000000}"/>
  <bookViews>
    <workbookView xWindow="0" yWindow="0" windowWidth="21570" windowHeight="8040" activeTab="1" xr2:uid="{00000000-000D-0000-FFFF-FFFF00000000}"/>
  </bookViews>
  <sheets>
    <sheet name="kontrasty " sheetId="1" r:id="rId1"/>
    <sheet name="kontrasty  (2)" sheetId="3" r:id="rId2"/>
    <sheet name="Arkusz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" l="1"/>
  <c r="O9" i="3"/>
  <c r="O13" i="3"/>
  <c r="O17" i="3"/>
  <c r="O21" i="3"/>
  <c r="O25" i="3"/>
  <c r="F25" i="3"/>
  <c r="F24" i="3"/>
  <c r="F23" i="3"/>
  <c r="F22" i="3"/>
  <c r="F21" i="3"/>
  <c r="F20" i="3"/>
  <c r="F19" i="3"/>
  <c r="F18" i="3"/>
  <c r="F17" i="3"/>
  <c r="F16" i="3"/>
  <c r="F15" i="3"/>
  <c r="F14" i="3"/>
  <c r="L13" i="3"/>
  <c r="F13" i="3"/>
  <c r="L12" i="3"/>
  <c r="O12" i="3" s="1"/>
  <c r="F12" i="3"/>
  <c r="L11" i="3"/>
  <c r="O5" i="3" s="1"/>
  <c r="F11" i="3"/>
  <c r="F10" i="3"/>
  <c r="F9" i="3"/>
  <c r="F8" i="3"/>
  <c r="F7" i="3"/>
  <c r="F6" i="3"/>
  <c r="F5" i="3"/>
  <c r="F4" i="3"/>
  <c r="F3" i="3"/>
  <c r="F2" i="3"/>
  <c r="O24" i="3" l="1"/>
  <c r="O20" i="3"/>
  <c r="O16" i="3"/>
  <c r="O8" i="3"/>
  <c r="O3" i="3"/>
  <c r="O23" i="3"/>
  <c r="O19" i="3"/>
  <c r="O15" i="3"/>
  <c r="O11" i="3"/>
  <c r="O7" i="3"/>
  <c r="O2" i="3"/>
  <c r="O22" i="3"/>
  <c r="O18" i="3"/>
  <c r="O14" i="3"/>
  <c r="O10" i="3"/>
  <c r="O6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L11" i="1" l="1"/>
  <c r="L12" i="1"/>
  <c r="L13" i="1"/>
</calcChain>
</file>

<file path=xl/sharedStrings.xml><?xml version="1.0" encoding="utf-8"?>
<sst xmlns="http://schemas.openxmlformats.org/spreadsheetml/2006/main" count="174" uniqueCount="46">
  <si>
    <t>F:\Studia\Photonics\Masters\CompCGH\Zrzuty\Crops\Small\GS_361_q1_small_crop.bmp</t>
  </si>
  <si>
    <t>F:\Studia\Photonics\Masters\CompCGH\Zrzuty\Crops\Small\GS_361_q20_small_crop.bmp</t>
  </si>
  <si>
    <t>F:\Studia\Photonics\Masters\CompCGH\Zrzuty\Crops\Small\GS_361_q31_small_crop.bmp</t>
  </si>
  <si>
    <t>F:\Studia\Photonics\Masters\CompCGH\Zrzuty\Crops\Small\GS_542_q1_small_1_crop.bmp</t>
  </si>
  <si>
    <t>F:\Studia\Photonics\Masters\CompCGH\Zrzuty\Crops\Small\GS_542_q20_small_2_crop.bmp</t>
  </si>
  <si>
    <t>F:\Studia\Photonics\Masters\CompCGH\Zrzuty\Crops\Small\GS_542_q31_small_1_crop.bmp</t>
  </si>
  <si>
    <t>F:\Studia\Photonics\Masters\CompCGH\Zrzuty\Crops\Small\Shimobaba_361_q1_small_crop.bmp</t>
  </si>
  <si>
    <t>F:\Studia\Photonics\Masters\CompCGH\Zrzuty\Crops\Small\Shimobaba_361_q20_small_crop.bmp</t>
  </si>
  <si>
    <t>F:\Studia\Photonics\Masters\CompCGH\Zrzuty\Crops\Small\Shimobaba_361_q31_small_crop.bmp</t>
  </si>
  <si>
    <t>F:\Studia\Photonics\Masters\CompCGH\Zrzuty\Crops\Small\Shimobaba_542_small_q1_1_crop.bmp</t>
  </si>
  <si>
    <t>F:\Studia\Photonics\Masters\CompCGH\Zrzuty\Crops\Small\Shimobaba_542_small_q20_1_crop.bmp</t>
  </si>
  <si>
    <t>F:\Studia\Photonics\Masters\CompCGH\Zrzuty\Crops\Small\Shimobaba_542_small_q31_1_crop.bmp</t>
  </si>
  <si>
    <t>F:\Studia\Photonics\Masters\CompCGH\Zrzuty\Crops\Large\Crops\GS_361_q1_large_crop.bmp</t>
  </si>
  <si>
    <t>F:\Studia\Photonics\Masters\CompCGH\Zrzuty\Crops\Large\Crops\GS_361_q20_large_crop.bmp</t>
  </si>
  <si>
    <t>F:\Studia\Photonics\Masters\CompCGH\Zrzuty\Crops\Large\Crops\GS_361_q31_large_crop.bmp</t>
  </si>
  <si>
    <t>F:\Studia\Photonics\Masters\CompCGH\Zrzuty\Crops\Large\Crops\GS_542_q1_2_crop.bmp</t>
  </si>
  <si>
    <t>F:\Studia\Photonics\Masters\CompCGH\Zrzuty\Crops\Large\Crops\GS_542_q20_2_crop.bmp</t>
  </si>
  <si>
    <t>F:\Studia\Photonics\Masters\CompCGH\Zrzuty\Crops\Large\Crops\GS_542_q31_2_crop.bmp</t>
  </si>
  <si>
    <t>F:\Studia\Photonics\Masters\CompCGH\Zrzuty\Crops\Large\Crops\Shimobaba_361_q1_large_crop.bmp</t>
  </si>
  <si>
    <t>F:\Studia\Photonics\Masters\CompCGH\Zrzuty\Crops\Large\Crops\Shimobaba_361_q20_large_crop.bmp</t>
  </si>
  <si>
    <t>F:\Studia\Photonics\Masters\CompCGH\Zrzuty\Crops\Large\Crops\Shimobaba_361_q31_large_crop.bmp</t>
  </si>
  <si>
    <t>F:\Studia\Photonics\Masters\CompCGH\Zrzuty\Crops\Large\Crops\Shimobaba_542_q1_1_crop.bmp</t>
  </si>
  <si>
    <t>F:\Studia\Photonics\Masters\CompCGH\Zrzuty\Crops\Large\Crops\Shimobaba_542_q20_1_crop.bmp</t>
  </si>
  <si>
    <t>F:\Studia\Photonics\Masters\CompCGH\Zrzuty\Crops\Large\Crops\Shimobaba_542_q31_1_crop.bmp</t>
  </si>
  <si>
    <t>x</t>
  </si>
  <si>
    <t>y</t>
  </si>
  <si>
    <t>std</t>
  </si>
  <si>
    <t>d [mm]</t>
  </si>
  <si>
    <t>Q [MPEG4]</t>
  </si>
  <si>
    <t>holo</t>
  </si>
  <si>
    <t>GS</t>
  </si>
  <si>
    <t>Shimobaba</t>
  </si>
  <si>
    <t>path</t>
  </si>
  <si>
    <t>ABCD</t>
  </si>
  <si>
    <t>small</t>
  </si>
  <si>
    <t>large</t>
  </si>
  <si>
    <t>k</t>
  </si>
  <si>
    <t>size [KB]</t>
  </si>
  <si>
    <t>bmpSize [KB]</t>
  </si>
  <si>
    <t>SNR</t>
  </si>
  <si>
    <t>bitrate [kbps]</t>
  </si>
  <si>
    <t>Q</t>
  </si>
  <si>
    <t>name</t>
  </si>
  <si>
    <t>s</t>
  </si>
  <si>
    <t>l</t>
  </si>
  <si>
    <t>RPF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</si>
</sst>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2" fontId="16" fillId="0" borderId="0" xfId="0" applyNumberFormat="1" applyFont="1"/>
    <xf numFmtId="1" fontId="16" fillId="0" borderId="0" xfId="0" applyNumberFormat="1" applyFont="1"/>
    <xf numFmtId="164" fontId="16" fillId="0" borderId="0" xfId="0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9" fontId="0" fillId="33" borderId="10" xfId="0" applyNumberFormat="1" applyFill="1" applyBorder="1"/>
    <xf numFmtId="0" fontId="0" fillId="33" borderId="10" xfId="0" applyNumberFormat="1" applyFill="1" applyBorder="1"/>
    <xf numFmtId="1" fontId="0" fillId="33" borderId="10" xfId="0" applyNumberFormat="1" applyFill="1" applyBorder="1"/>
    <xf numFmtId="0" fontId="0" fillId="33" borderId="10" xfId="0" applyFill="1" applyBorder="1"/>
    <xf numFmtId="164" fontId="0" fillId="33" borderId="10" xfId="0" applyNumberFormat="1" applyFill="1" applyBorder="1"/>
    <xf numFmtId="49" fontId="0" fillId="34" borderId="10" xfId="0" applyNumberFormat="1" applyFill="1" applyBorder="1"/>
    <xf numFmtId="0" fontId="0" fillId="34" borderId="10" xfId="0" applyNumberFormat="1" applyFill="1" applyBorder="1"/>
    <xf numFmtId="1" fontId="0" fillId="34" borderId="10" xfId="0" applyNumberFormat="1" applyFill="1" applyBorder="1"/>
    <xf numFmtId="0" fontId="0" fillId="34" borderId="10" xfId="0" applyFill="1" applyBorder="1"/>
    <xf numFmtId="164" fontId="0" fillId="34" borderId="10" xfId="0" applyNumberFormat="1" applyFill="1" applyBorder="1"/>
    <xf numFmtId="49" fontId="0" fillId="35" borderId="10" xfId="0" applyNumberFormat="1" applyFill="1" applyBorder="1"/>
    <xf numFmtId="0" fontId="0" fillId="35" borderId="10" xfId="0" applyNumberFormat="1" applyFill="1" applyBorder="1"/>
    <xf numFmtId="1" fontId="0" fillId="35" borderId="10" xfId="0" applyNumberFormat="1" applyFill="1" applyBorder="1"/>
    <xf numFmtId="0" fontId="0" fillId="35" borderId="10" xfId="0" applyFill="1" applyBorder="1"/>
    <xf numFmtId="164" fontId="0" fillId="35" borderId="10" xfId="0" applyNumberFormat="1" applyFill="1" applyBorder="1"/>
    <xf numFmtId="49" fontId="0" fillId="36" borderId="10" xfId="0" applyNumberFormat="1" applyFill="1" applyBorder="1"/>
    <xf numFmtId="0" fontId="0" fillId="36" borderId="10" xfId="0" applyNumberFormat="1" applyFill="1" applyBorder="1"/>
    <xf numFmtId="1" fontId="0" fillId="36" borderId="10" xfId="0" applyNumberFormat="1" applyFill="1" applyBorder="1"/>
    <xf numFmtId="0" fontId="0" fillId="36" borderId="10" xfId="0" applyFill="1" applyBorder="1"/>
    <xf numFmtId="164" fontId="0" fillId="36" borderId="10" xfId="0" applyNumberFormat="1" applyFill="1" applyBorder="1"/>
    <xf numFmtId="0" fontId="0" fillId="0" borderId="0" xfId="0" applyBorder="1"/>
    <xf numFmtId="3" fontId="0" fillId="33" borderId="10" xfId="0" applyNumberFormat="1" applyFill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3" fontId="0" fillId="36" borderId="10" xfId="0" applyNumberFormat="1" applyFill="1" applyBorder="1" applyAlignment="1">
      <alignment vertical="center" wrapText="1"/>
    </xf>
    <xf numFmtId="3" fontId="0" fillId="36" borderId="10" xfId="0" applyNumberFormat="1" applyFill="1" applyBorder="1"/>
    <xf numFmtId="0" fontId="18" fillId="36" borderId="10" xfId="0" applyFont="1" applyFill="1" applyBorder="1" applyAlignment="1">
      <alignment horizontal="center" vertical="center" wrapText="1"/>
    </xf>
    <xf numFmtId="3" fontId="0" fillId="35" borderId="10" xfId="0" applyNumberFormat="1" applyFill="1" applyBorder="1" applyAlignment="1">
      <alignment vertical="center" wrapText="1"/>
    </xf>
    <xf numFmtId="3" fontId="0" fillId="35" borderId="10" xfId="0" applyNumberFormat="1" applyFill="1" applyBorder="1"/>
    <xf numFmtId="0" fontId="18" fillId="35" borderId="10" xfId="0" applyFont="1" applyFill="1" applyBorder="1" applyAlignment="1">
      <alignment horizontal="center" vertical="center" wrapText="1"/>
    </xf>
    <xf numFmtId="3" fontId="0" fillId="34" borderId="10" xfId="0" applyNumberFormat="1" applyFill="1" applyBorder="1" applyAlignment="1">
      <alignment vertical="center" wrapText="1"/>
    </xf>
    <xf numFmtId="3" fontId="0" fillId="34" borderId="10" xfId="0" applyNumberFormat="1" applyFill="1" applyBorder="1"/>
    <xf numFmtId="0" fontId="18" fillId="34" borderId="10" xfId="0" applyFont="1" applyFill="1" applyBorder="1" applyAlignment="1">
      <alignment horizontal="center" vertical="center" wrapText="1"/>
    </xf>
    <xf numFmtId="0" fontId="19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Small ABCD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GS_361_small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'kontrasty '!$D$2:$D$4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'!$I$2:$I$4</c:f>
              <c:numCache>
                <c:formatCode>0.0000000</c:formatCode>
                <c:ptCount val="3"/>
                <c:pt idx="0">
                  <c:v>34.148444643300003</c:v>
                </c:pt>
                <c:pt idx="1">
                  <c:v>28.827502674000002</c:v>
                </c:pt>
                <c:pt idx="2">
                  <c:v>23.247377366399999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1-4EB7-B04B-D324E8D83B62}"/>
            </c:ext>
          </c:extLst>
        </c:ser>
        <c:ser>
          <c:idx val="1"/>
          <c:order val="1"/>
          <c:tx>
            <c:v>Shimobaba_361_small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'kontrasty '!$D$5:$D$7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'!$I$5:$I$7</c:f>
              <c:numCache>
                <c:formatCode>0.0000000</c:formatCode>
                <c:ptCount val="3"/>
                <c:pt idx="0">
                  <c:v>73.874565758299994</c:v>
                </c:pt>
                <c:pt idx="1">
                  <c:v>68.513143880100003</c:v>
                </c:pt>
                <c:pt idx="2">
                  <c:v>57.482715638899997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1-4EB7-B04B-D324E8D83B62}"/>
            </c:ext>
          </c:extLst>
        </c:ser>
        <c:ser>
          <c:idx val="2"/>
          <c:order val="2"/>
          <c:tx>
            <c:v>GS_542_small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'kontrasty '!$D$8:$D$10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'!$I$8:$I$10</c:f>
              <c:numCache>
                <c:formatCode>0.0000000</c:formatCode>
                <c:ptCount val="3"/>
                <c:pt idx="0">
                  <c:v>15.6011515229</c:v>
                </c:pt>
                <c:pt idx="1">
                  <c:v>13.6726030355</c:v>
                </c:pt>
                <c:pt idx="2">
                  <c:v>11.048286141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1-4EB7-B04B-D324E8D83B62}"/>
            </c:ext>
          </c:extLst>
        </c:ser>
        <c:ser>
          <c:idx val="3"/>
          <c:order val="3"/>
          <c:tx>
            <c:v>Shimobaba_542_small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'kontrasty '!$D$11:$D$13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'!$I$11:$I$13</c:f>
              <c:numCache>
                <c:formatCode>0.0000000</c:formatCode>
                <c:ptCount val="3"/>
                <c:pt idx="0">
                  <c:v>87.082198560999998</c:v>
                </c:pt>
                <c:pt idx="1">
                  <c:v>67.980563202400006</c:v>
                </c:pt>
                <c:pt idx="2">
                  <c:v>52.890661719900002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91-4EB7-B04B-D324E8D8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39208"/>
        <c:axId val="531035928"/>
      </c:scatterChart>
      <c:valAx>
        <c:axId val="5310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Q MPEG4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035928"/>
        <c:crosses val="autoZero"/>
        <c:crossBetween val="midCat"/>
      </c:valAx>
      <c:valAx>
        <c:axId val="5310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03920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'kontrasty  (2)'!$F$14:$F$25</c:f>
              <c:strCache>
                <c:ptCount val="12"/>
                <c:pt idx="0">
                  <c:v>GS_l_q1_361</c:v>
                </c:pt>
                <c:pt idx="1">
                  <c:v>GS_l_q20_361</c:v>
                </c:pt>
                <c:pt idx="2">
                  <c:v>GS_l_q31_361</c:v>
                </c:pt>
                <c:pt idx="3">
                  <c:v>RPF_l_q1_361</c:v>
                </c:pt>
                <c:pt idx="4">
                  <c:v>RPF_l_q20_361</c:v>
                </c:pt>
                <c:pt idx="5">
                  <c:v>RPF_l_q31_361</c:v>
                </c:pt>
                <c:pt idx="6">
                  <c:v>GS_l_q1_542</c:v>
                </c:pt>
                <c:pt idx="7">
                  <c:v>GS_l_q20_542</c:v>
                </c:pt>
                <c:pt idx="8">
                  <c:v>GS_l_q31_542</c:v>
                </c:pt>
                <c:pt idx="9">
                  <c:v>RPF_l_q1_542</c:v>
                </c:pt>
                <c:pt idx="10">
                  <c:v>RPF_l_q20_542</c:v>
                </c:pt>
                <c:pt idx="11">
                  <c:v>RPF_l_q31_542</c:v>
                </c:pt>
              </c:strCache>
            </c:strRef>
          </c:cat>
          <c:val>
            <c:numRef>
              <c:f>'kontrasty  (2)'!$O$14:$O$25</c:f>
              <c:numCache>
                <c:formatCode>General</c:formatCode>
                <c:ptCount val="12"/>
                <c:pt idx="0">
                  <c:v>0.4605042509816395</c:v>
                </c:pt>
                <c:pt idx="1">
                  <c:v>0.53724271126329048</c:v>
                </c:pt>
                <c:pt idx="2">
                  <c:v>0.59951216192226098</c:v>
                </c:pt>
                <c:pt idx="3">
                  <c:v>0.50808682402703653</c:v>
                </c:pt>
                <c:pt idx="4">
                  <c:v>0.59440155394523053</c:v>
                </c:pt>
                <c:pt idx="5">
                  <c:v>0.67432887077038606</c:v>
                </c:pt>
                <c:pt idx="6">
                  <c:v>0.36949127455930053</c:v>
                </c:pt>
                <c:pt idx="7">
                  <c:v>0.46837438663155545</c:v>
                </c:pt>
                <c:pt idx="8">
                  <c:v>0.53157297212579713</c:v>
                </c:pt>
                <c:pt idx="9">
                  <c:v>0.43185661194912683</c:v>
                </c:pt>
                <c:pt idx="10">
                  <c:v>0.55106051427897551</c:v>
                </c:pt>
                <c:pt idx="11">
                  <c:v>0.61538880484227054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1-4563-A5A9-49EFF9E6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88"/>
        <c:axId val="473248296"/>
      </c:lineChart>
      <c:catAx>
        <c:axId val="473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248296"/>
        <c:crosses val="autoZero"/>
        <c:auto val="1"/>
        <c:lblAlgn val="ctr"/>
        <c:lblOffset val="100"/>
        <c:noMultiLvlLbl val="0"/>
      </c:catAx>
      <c:valAx>
        <c:axId val="473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 small +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'kontrasty  (2)'!$F$2:$F$26</c:f>
              <c:strCache>
                <c:ptCount val="24"/>
                <c:pt idx="0">
                  <c:v>GS_s_q1_361</c:v>
                </c:pt>
                <c:pt idx="1">
                  <c:v>GS_s_q20_361</c:v>
                </c:pt>
                <c:pt idx="2">
                  <c:v>GS_s_q31_361</c:v>
                </c:pt>
                <c:pt idx="3">
                  <c:v>RPF_s_q1_361</c:v>
                </c:pt>
                <c:pt idx="4">
                  <c:v>RPF_s_q20_361</c:v>
                </c:pt>
                <c:pt idx="5">
                  <c:v>RPF_s_q31_361</c:v>
                </c:pt>
                <c:pt idx="6">
                  <c:v>GS_s_q1_542</c:v>
                </c:pt>
                <c:pt idx="7">
                  <c:v>GS_s_q20_542</c:v>
                </c:pt>
                <c:pt idx="8">
                  <c:v>GS_s_q31_542</c:v>
                </c:pt>
                <c:pt idx="9">
                  <c:v>RPF_s_q1_542</c:v>
                </c:pt>
                <c:pt idx="10">
                  <c:v>RPF_s_q20_542</c:v>
                </c:pt>
                <c:pt idx="11">
                  <c:v>RPF_s_q31_542</c:v>
                </c:pt>
                <c:pt idx="12">
                  <c:v>GS_l_q1_361</c:v>
                </c:pt>
                <c:pt idx="13">
                  <c:v>GS_l_q20_361</c:v>
                </c:pt>
                <c:pt idx="14">
                  <c:v>GS_l_q31_361</c:v>
                </c:pt>
                <c:pt idx="15">
                  <c:v>RPF_l_q1_361</c:v>
                </c:pt>
                <c:pt idx="16">
                  <c:v>RPF_l_q20_361</c:v>
                </c:pt>
                <c:pt idx="17">
                  <c:v>RPF_l_q31_361</c:v>
                </c:pt>
                <c:pt idx="18">
                  <c:v>GS_l_q1_542</c:v>
                </c:pt>
                <c:pt idx="19">
                  <c:v>GS_l_q20_542</c:v>
                </c:pt>
                <c:pt idx="20">
                  <c:v>GS_l_q31_542</c:v>
                </c:pt>
                <c:pt idx="21">
                  <c:v>RPF_l_q1_542</c:v>
                </c:pt>
                <c:pt idx="22">
                  <c:v>RPF_l_q20_542</c:v>
                </c:pt>
                <c:pt idx="23">
                  <c:v>RPF_l_q31_542</c:v>
                </c:pt>
              </c:strCache>
            </c:strRef>
          </c:cat>
          <c:val>
            <c:numRef>
              <c:f>'kontrasty  (2)'!$O$2:$O$25</c:f>
              <c:numCache>
                <c:formatCode>General</c:formatCode>
                <c:ptCount val="24"/>
                <c:pt idx="0">
                  <c:v>0.39049919196522015</c:v>
                </c:pt>
                <c:pt idx="1">
                  <c:v>0.49603169207106446</c:v>
                </c:pt>
                <c:pt idx="2">
                  <c:v>0.55224029359726046</c:v>
                </c:pt>
                <c:pt idx="3">
                  <c:v>0.58342510416632787</c:v>
                </c:pt>
                <c:pt idx="4">
                  <c:v>0.67283143565975689</c:v>
                </c:pt>
                <c:pt idx="5">
                  <c:v>0.7033665535394289</c:v>
                </c:pt>
                <c:pt idx="6">
                  <c:v>0.41550359408316961</c:v>
                </c:pt>
                <c:pt idx="7">
                  <c:v>0.45488531534509169</c:v>
                </c:pt>
                <c:pt idx="8">
                  <c:v>0.51717048594539494</c:v>
                </c:pt>
                <c:pt idx="9">
                  <c:v>0.57486520626632565</c:v>
                </c:pt>
                <c:pt idx="10">
                  <c:v>0.67539540880870408</c:v>
                </c:pt>
                <c:pt idx="11">
                  <c:v>0.78406195173332849</c:v>
                </c:pt>
                <c:pt idx="12">
                  <c:v>0.4605042509816395</c:v>
                </c:pt>
                <c:pt idx="13">
                  <c:v>0.53724271126329048</c:v>
                </c:pt>
                <c:pt idx="14">
                  <c:v>0.59951216192226098</c:v>
                </c:pt>
                <c:pt idx="15">
                  <c:v>0.50808682402703653</c:v>
                </c:pt>
                <c:pt idx="16">
                  <c:v>0.59440155394523053</c:v>
                </c:pt>
                <c:pt idx="17">
                  <c:v>0.67432887077038606</c:v>
                </c:pt>
                <c:pt idx="18">
                  <c:v>0.36949127455930053</c:v>
                </c:pt>
                <c:pt idx="19">
                  <c:v>0.46837438663155545</c:v>
                </c:pt>
                <c:pt idx="20">
                  <c:v>0.53157297212579713</c:v>
                </c:pt>
                <c:pt idx="21">
                  <c:v>0.43185661194912683</c:v>
                </c:pt>
                <c:pt idx="22">
                  <c:v>0.55106051427897551</c:v>
                </c:pt>
                <c:pt idx="23">
                  <c:v>0.61538880484227054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1-4461-9B5E-209298CD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88"/>
        <c:axId val="473248296"/>
      </c:lineChart>
      <c:catAx>
        <c:axId val="473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248296"/>
        <c:crosses val="autoZero"/>
        <c:auto val="1"/>
        <c:lblAlgn val="ctr"/>
        <c:lblOffset val="100"/>
        <c:noMultiLvlLbl val="0"/>
      </c:catAx>
      <c:valAx>
        <c:axId val="473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SNR small +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'kontrasty  (2)'!$F$2:$F$26</c:f>
              <c:strCache>
                <c:ptCount val="24"/>
                <c:pt idx="0">
                  <c:v>GS_s_q1_361</c:v>
                </c:pt>
                <c:pt idx="1">
                  <c:v>GS_s_q20_361</c:v>
                </c:pt>
                <c:pt idx="2">
                  <c:v>GS_s_q31_361</c:v>
                </c:pt>
                <c:pt idx="3">
                  <c:v>RPF_s_q1_361</c:v>
                </c:pt>
                <c:pt idx="4">
                  <c:v>RPF_s_q20_361</c:v>
                </c:pt>
                <c:pt idx="5">
                  <c:v>RPF_s_q31_361</c:v>
                </c:pt>
                <c:pt idx="6">
                  <c:v>GS_s_q1_542</c:v>
                </c:pt>
                <c:pt idx="7">
                  <c:v>GS_s_q20_542</c:v>
                </c:pt>
                <c:pt idx="8">
                  <c:v>GS_s_q31_542</c:v>
                </c:pt>
                <c:pt idx="9">
                  <c:v>RPF_s_q1_542</c:v>
                </c:pt>
                <c:pt idx="10">
                  <c:v>RPF_s_q20_542</c:v>
                </c:pt>
                <c:pt idx="11">
                  <c:v>RPF_s_q31_542</c:v>
                </c:pt>
                <c:pt idx="12">
                  <c:v>GS_l_q1_361</c:v>
                </c:pt>
                <c:pt idx="13">
                  <c:v>GS_l_q20_361</c:v>
                </c:pt>
                <c:pt idx="14">
                  <c:v>GS_l_q31_361</c:v>
                </c:pt>
                <c:pt idx="15">
                  <c:v>RPF_l_q1_361</c:v>
                </c:pt>
                <c:pt idx="16">
                  <c:v>RPF_l_q20_361</c:v>
                </c:pt>
                <c:pt idx="17">
                  <c:v>RPF_l_q31_361</c:v>
                </c:pt>
                <c:pt idx="18">
                  <c:v>GS_l_q1_542</c:v>
                </c:pt>
                <c:pt idx="19">
                  <c:v>GS_l_q20_542</c:v>
                </c:pt>
                <c:pt idx="20">
                  <c:v>GS_l_q31_542</c:v>
                </c:pt>
                <c:pt idx="21">
                  <c:v>RPF_l_q1_542</c:v>
                </c:pt>
                <c:pt idx="22">
                  <c:v>RPF_l_q20_542</c:v>
                </c:pt>
                <c:pt idx="23">
                  <c:v>RPF_l_q31_542</c:v>
                </c:pt>
              </c:strCache>
            </c:strRef>
          </c:cat>
          <c:val>
            <c:numRef>
              <c:f>'kontrasty  (2)'!$N$2:$N$25</c:f>
              <c:numCache>
                <c:formatCode>General</c:formatCode>
                <c:ptCount val="24"/>
                <c:pt idx="0">
                  <c:v>2.3413926384099999</c:v>
                </c:pt>
                <c:pt idx="1">
                  <c:v>2.0037248010500002</c:v>
                </c:pt>
                <c:pt idx="2">
                  <c:v>2.0170388827300001</c:v>
                </c:pt>
                <c:pt idx="3">
                  <c:v>2.27754197875</c:v>
                </c:pt>
                <c:pt idx="4">
                  <c:v>2.2981485876500001</c:v>
                </c:pt>
                <c:pt idx="5">
                  <c:v>2.0797319927000002</c:v>
                </c:pt>
                <c:pt idx="6">
                  <c:v>2.1848109607700001</c:v>
                </c:pt>
                <c:pt idx="7">
                  <c:v>2.00349708782</c:v>
                </c:pt>
                <c:pt idx="8">
                  <c:v>2.1416764650000002</c:v>
                </c:pt>
                <c:pt idx="9">
                  <c:v>1.9332535211299999</c:v>
                </c:pt>
                <c:pt idx="10">
                  <c:v>1.90832147037</c:v>
                </c:pt>
                <c:pt idx="11">
                  <c:v>1.9794365378300001</c:v>
                </c:pt>
                <c:pt idx="12">
                  <c:v>2.7534367102999999</c:v>
                </c:pt>
                <c:pt idx="13">
                  <c:v>2.8379976176600001</c:v>
                </c:pt>
                <c:pt idx="14">
                  <c:v>2.9977189150600001</c:v>
                </c:pt>
                <c:pt idx="15">
                  <c:v>2.6300992865600001</c:v>
                </c:pt>
                <c:pt idx="16">
                  <c:v>2.4539396743899999</c:v>
                </c:pt>
                <c:pt idx="17">
                  <c:v>2.70188953124</c:v>
                </c:pt>
                <c:pt idx="18">
                  <c:v>2.6197738191400002</c:v>
                </c:pt>
                <c:pt idx="19">
                  <c:v>2.7450203066299999</c:v>
                </c:pt>
                <c:pt idx="20">
                  <c:v>2.84464851726</c:v>
                </c:pt>
                <c:pt idx="21">
                  <c:v>2.1716810037699998</c:v>
                </c:pt>
                <c:pt idx="22">
                  <c:v>2.1820603940800001</c:v>
                </c:pt>
                <c:pt idx="23">
                  <c:v>2.1442044190799998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D-4D7D-A268-2443E9E9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88"/>
        <c:axId val="473248296"/>
      </c:lineChart>
      <c:catAx>
        <c:axId val="473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248296"/>
        <c:crosses val="autoZero"/>
        <c:auto val="1"/>
        <c:lblAlgn val="ctr"/>
        <c:lblOffset val="100"/>
        <c:noMultiLvlLbl val="0"/>
      </c:catAx>
      <c:valAx>
        <c:axId val="473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Large ABCD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GS_361_large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'kontrasty '!$D$14:$D$16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'!$I$14:$I$16</c:f>
              <c:numCache>
                <c:formatCode>0.0000000</c:formatCode>
                <c:ptCount val="3"/>
                <c:pt idx="0">
                  <c:v>5.2064915670199996</c:v>
                </c:pt>
                <c:pt idx="1">
                  <c:v>4.5363534209800003</c:v>
                </c:pt>
                <c:pt idx="2">
                  <c:v>2.7000166499499998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5-49B0-8568-7FED14697CA0}"/>
            </c:ext>
          </c:extLst>
        </c:ser>
        <c:ser>
          <c:idx val="1"/>
          <c:order val="1"/>
          <c:tx>
            <c:v>Shimobaba_361_large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'kontrasty '!$D$17:$D$19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'!$I$17:$I$19</c:f>
              <c:numCache>
                <c:formatCode>0.0000000</c:formatCode>
                <c:ptCount val="3"/>
                <c:pt idx="0">
                  <c:v>29.661988722899999</c:v>
                </c:pt>
                <c:pt idx="1">
                  <c:v>17.4274736391</c:v>
                </c:pt>
                <c:pt idx="2">
                  <c:v>15.177517180000001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5-49B0-8568-7FED14697CA0}"/>
            </c:ext>
          </c:extLst>
        </c:ser>
        <c:ser>
          <c:idx val="2"/>
          <c:order val="2"/>
          <c:tx>
            <c:v>GS_542_large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'kontrasty '!$D$20:$D$22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'!$I$20:$I$22</c:f>
              <c:numCache>
                <c:formatCode>0.0000000</c:formatCode>
                <c:ptCount val="3"/>
                <c:pt idx="0">
                  <c:v>4.3600258758899999</c:v>
                </c:pt>
                <c:pt idx="1">
                  <c:v>4.3726054577999998</c:v>
                </c:pt>
                <c:pt idx="2">
                  <c:v>3.60567729513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5-49B0-8568-7FED14697CA0}"/>
            </c:ext>
          </c:extLst>
        </c:ser>
        <c:ser>
          <c:idx val="3"/>
          <c:order val="3"/>
          <c:tx>
            <c:v>Shimobaba_542_large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'kontrasty '!$D$23:$D$25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'!$I$23:$I$25</c:f>
              <c:numCache>
                <c:formatCode>0.0000000</c:formatCode>
                <c:ptCount val="3"/>
                <c:pt idx="0">
                  <c:v>21.570064386199999</c:v>
                </c:pt>
                <c:pt idx="1">
                  <c:v>20.1985495216</c:v>
                </c:pt>
                <c:pt idx="2">
                  <c:v>18.321257555799999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5-49B0-8568-7FED1469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39208"/>
        <c:axId val="531035928"/>
      </c:scatterChart>
      <c:valAx>
        <c:axId val="5310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Q MPEG4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035928"/>
        <c:crosses val="autoZero"/>
        <c:crossBetween val="midCat"/>
      </c:valAx>
      <c:valAx>
        <c:axId val="5310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03920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'kontrasty '!$F$2:$F$13</c:f>
              <c:strCache>
                <c:ptCount val="12"/>
                <c:pt idx="0">
                  <c:v>GS_small_q1_361</c:v>
                </c:pt>
                <c:pt idx="1">
                  <c:v>GS_small_q20_361</c:v>
                </c:pt>
                <c:pt idx="2">
                  <c:v>GS_small_q31_361</c:v>
                </c:pt>
                <c:pt idx="3">
                  <c:v>Shimobaba_small_q1_361</c:v>
                </c:pt>
                <c:pt idx="4">
                  <c:v>Shimobaba_small_q20_361</c:v>
                </c:pt>
                <c:pt idx="5">
                  <c:v>Shimobaba_small_q31_361</c:v>
                </c:pt>
                <c:pt idx="6">
                  <c:v>GS_small_q1_542</c:v>
                </c:pt>
                <c:pt idx="7">
                  <c:v>GS_small_q20_542</c:v>
                </c:pt>
                <c:pt idx="8">
                  <c:v>GS_small_q31_542</c:v>
                </c:pt>
                <c:pt idx="9">
                  <c:v>Shimobaba_small_q1_542</c:v>
                </c:pt>
                <c:pt idx="10">
                  <c:v>Shimobaba_small_q20_542</c:v>
                </c:pt>
                <c:pt idx="11">
                  <c:v>Shimobaba_small_q31_542</c:v>
                </c:pt>
              </c:strCache>
            </c:strRef>
          </c:cat>
          <c:val>
            <c:numRef>
              <c:f>'kontrasty '!$O$2:$O$13</c:f>
              <c:numCache>
                <c:formatCode>General</c:formatCode>
                <c:ptCount val="12"/>
                <c:pt idx="0">
                  <c:v>1.4986247164900002</c:v>
                </c:pt>
                <c:pt idx="1">
                  <c:v>2.767456819405</c:v>
                </c:pt>
                <c:pt idx="2">
                  <c:v>3.5347716224150001</c:v>
                </c:pt>
                <c:pt idx="3">
                  <c:v>1.6130778905450001</c:v>
                </c:pt>
                <c:pt idx="4">
                  <c:v>3.35969302124</c:v>
                </c:pt>
                <c:pt idx="5">
                  <c:v>4.6756321344599998</c:v>
                </c:pt>
                <c:pt idx="6">
                  <c:v>1.9211539154499999</c:v>
                </c:pt>
                <c:pt idx="7">
                  <c:v>3.120885516915</c:v>
                </c:pt>
                <c:pt idx="8">
                  <c:v>3.9163646409249999</c:v>
                </c:pt>
                <c:pt idx="9">
                  <c:v>2.1963221838092535</c:v>
                </c:pt>
                <c:pt idx="10">
                  <c:v>3.7985691436096722</c:v>
                </c:pt>
                <c:pt idx="11">
                  <c:v>5.504317480598683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9-4A5C-9EB9-8AF9E0C6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88"/>
        <c:axId val="473248296"/>
      </c:lineChart>
      <c:catAx>
        <c:axId val="473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248296"/>
        <c:crosses val="autoZero"/>
        <c:auto val="1"/>
        <c:lblAlgn val="ctr"/>
        <c:lblOffset val="100"/>
        <c:noMultiLvlLbl val="0"/>
      </c:catAx>
      <c:valAx>
        <c:axId val="473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'kontrasty '!$F$14:$F$25</c:f>
              <c:strCache>
                <c:ptCount val="12"/>
                <c:pt idx="0">
                  <c:v>GS_large_q1_361</c:v>
                </c:pt>
                <c:pt idx="1">
                  <c:v>GS_large_q20_361</c:v>
                </c:pt>
                <c:pt idx="2">
                  <c:v>GS_large_q31_361</c:v>
                </c:pt>
                <c:pt idx="3">
                  <c:v>Shimobaba_large_q1_361</c:v>
                </c:pt>
                <c:pt idx="4">
                  <c:v>Shimobaba_large_q20_361</c:v>
                </c:pt>
                <c:pt idx="5">
                  <c:v>Shimobaba_large_q31_361</c:v>
                </c:pt>
                <c:pt idx="6">
                  <c:v>GS_large_q1_542</c:v>
                </c:pt>
                <c:pt idx="7">
                  <c:v>GS_large_q20_542</c:v>
                </c:pt>
                <c:pt idx="8">
                  <c:v>GS_large_q31_542</c:v>
                </c:pt>
                <c:pt idx="9">
                  <c:v>Shimobaba_large_q1_542</c:v>
                </c:pt>
                <c:pt idx="10">
                  <c:v>Shimobaba_large_q20_542</c:v>
                </c:pt>
                <c:pt idx="11">
                  <c:v>Shimobaba_large_q31_542</c:v>
                </c:pt>
              </c:strCache>
            </c:strRef>
          </c:cat>
          <c:val>
            <c:numRef>
              <c:f>'kontrasty '!$O$14:$O$25</c:f>
              <c:numCache>
                <c:formatCode>General</c:formatCode>
                <c:ptCount val="12"/>
                <c:pt idx="0">
                  <c:v>1.518748413935</c:v>
                </c:pt>
                <c:pt idx="1">
                  <c:v>2.6442946948449997</c:v>
                </c:pt>
                <c:pt idx="2">
                  <c:v>3.3281284577500001</c:v>
                </c:pt>
                <c:pt idx="3">
                  <c:v>1.6047383955849999</c:v>
                </c:pt>
                <c:pt idx="4">
                  <c:v>3.0164810336299999</c:v>
                </c:pt>
                <c:pt idx="5">
                  <c:v>3.8229560096099999</c:v>
                </c:pt>
                <c:pt idx="6">
                  <c:v>2.3037881441849999</c:v>
                </c:pt>
                <c:pt idx="7">
                  <c:v>3.6153495230999999</c:v>
                </c:pt>
                <c:pt idx="8">
                  <c:v>4.1580320978850001</c:v>
                </c:pt>
                <c:pt idx="9">
                  <c:v>1.96514026931</c:v>
                </c:pt>
                <c:pt idx="10">
                  <c:v>3.646068782325</c:v>
                </c:pt>
                <c:pt idx="11">
                  <c:v>4.5681616269100003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4E8D-934C-63FB5710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88"/>
        <c:axId val="473248296"/>
      </c:lineChart>
      <c:catAx>
        <c:axId val="473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248296"/>
        <c:crosses val="autoZero"/>
        <c:auto val="1"/>
        <c:lblAlgn val="ctr"/>
        <c:lblOffset val="100"/>
        <c:noMultiLvlLbl val="0"/>
      </c:catAx>
      <c:valAx>
        <c:axId val="473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 small +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'kontrasty '!$F$2:$F$26</c:f>
              <c:strCache>
                <c:ptCount val="24"/>
                <c:pt idx="0">
                  <c:v>GS_small_q1_361</c:v>
                </c:pt>
                <c:pt idx="1">
                  <c:v>GS_small_q20_361</c:v>
                </c:pt>
                <c:pt idx="2">
                  <c:v>GS_small_q31_361</c:v>
                </c:pt>
                <c:pt idx="3">
                  <c:v>Shimobaba_small_q1_361</c:v>
                </c:pt>
                <c:pt idx="4">
                  <c:v>Shimobaba_small_q20_361</c:v>
                </c:pt>
                <c:pt idx="5">
                  <c:v>Shimobaba_small_q31_361</c:v>
                </c:pt>
                <c:pt idx="6">
                  <c:v>GS_small_q1_542</c:v>
                </c:pt>
                <c:pt idx="7">
                  <c:v>GS_small_q20_542</c:v>
                </c:pt>
                <c:pt idx="8">
                  <c:v>GS_small_q31_542</c:v>
                </c:pt>
                <c:pt idx="9">
                  <c:v>Shimobaba_small_q1_542</c:v>
                </c:pt>
                <c:pt idx="10">
                  <c:v>Shimobaba_small_q20_542</c:v>
                </c:pt>
                <c:pt idx="11">
                  <c:v>Shimobaba_small_q31_542</c:v>
                </c:pt>
                <c:pt idx="12">
                  <c:v>GS_large_q1_361</c:v>
                </c:pt>
                <c:pt idx="13">
                  <c:v>GS_large_q20_361</c:v>
                </c:pt>
                <c:pt idx="14">
                  <c:v>GS_large_q31_361</c:v>
                </c:pt>
                <c:pt idx="15">
                  <c:v>Shimobaba_large_q1_361</c:v>
                </c:pt>
                <c:pt idx="16">
                  <c:v>Shimobaba_large_q20_361</c:v>
                </c:pt>
                <c:pt idx="17">
                  <c:v>Shimobaba_large_q31_361</c:v>
                </c:pt>
                <c:pt idx="18">
                  <c:v>GS_large_q1_542</c:v>
                </c:pt>
                <c:pt idx="19">
                  <c:v>GS_large_q20_542</c:v>
                </c:pt>
                <c:pt idx="20">
                  <c:v>GS_large_q31_542</c:v>
                </c:pt>
                <c:pt idx="21">
                  <c:v>Shimobaba_large_q1_542</c:v>
                </c:pt>
                <c:pt idx="22">
                  <c:v>Shimobaba_large_q20_542</c:v>
                </c:pt>
                <c:pt idx="23">
                  <c:v>Shimobaba_large_q31_542</c:v>
                </c:pt>
              </c:strCache>
            </c:strRef>
          </c:cat>
          <c:val>
            <c:numRef>
              <c:f>'kontrasty '!$O$2:$O$25</c:f>
              <c:numCache>
                <c:formatCode>General</c:formatCode>
                <c:ptCount val="24"/>
                <c:pt idx="0">
                  <c:v>1.4986247164900002</c:v>
                </c:pt>
                <c:pt idx="1">
                  <c:v>2.767456819405</c:v>
                </c:pt>
                <c:pt idx="2">
                  <c:v>3.5347716224150001</c:v>
                </c:pt>
                <c:pt idx="3">
                  <c:v>1.6130778905450001</c:v>
                </c:pt>
                <c:pt idx="4">
                  <c:v>3.35969302124</c:v>
                </c:pt>
                <c:pt idx="5">
                  <c:v>4.6756321344599998</c:v>
                </c:pt>
                <c:pt idx="6">
                  <c:v>1.9211539154499999</c:v>
                </c:pt>
                <c:pt idx="7">
                  <c:v>3.120885516915</c:v>
                </c:pt>
                <c:pt idx="8">
                  <c:v>3.9163646409249999</c:v>
                </c:pt>
                <c:pt idx="9">
                  <c:v>2.1963221838092535</c:v>
                </c:pt>
                <c:pt idx="10">
                  <c:v>3.7985691436096722</c:v>
                </c:pt>
                <c:pt idx="11">
                  <c:v>5.504317480598683</c:v>
                </c:pt>
                <c:pt idx="12">
                  <c:v>1.518748413935</c:v>
                </c:pt>
                <c:pt idx="13">
                  <c:v>2.6442946948449997</c:v>
                </c:pt>
                <c:pt idx="14">
                  <c:v>3.3281284577500001</c:v>
                </c:pt>
                <c:pt idx="15">
                  <c:v>1.6047383955849999</c:v>
                </c:pt>
                <c:pt idx="16">
                  <c:v>3.0164810336299999</c:v>
                </c:pt>
                <c:pt idx="17">
                  <c:v>3.8229560096099999</c:v>
                </c:pt>
                <c:pt idx="18">
                  <c:v>2.3037881441849999</c:v>
                </c:pt>
                <c:pt idx="19">
                  <c:v>3.6153495230999999</c:v>
                </c:pt>
                <c:pt idx="20">
                  <c:v>4.1580320978850001</c:v>
                </c:pt>
                <c:pt idx="21">
                  <c:v>1.96514026931</c:v>
                </c:pt>
                <c:pt idx="22">
                  <c:v>3.646068782325</c:v>
                </c:pt>
                <c:pt idx="23">
                  <c:v>4.5681616269100003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6-41B5-8B0B-FD5494E4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88"/>
        <c:axId val="473248296"/>
      </c:lineChart>
      <c:catAx>
        <c:axId val="473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248296"/>
        <c:crosses val="autoZero"/>
        <c:auto val="1"/>
        <c:lblAlgn val="ctr"/>
        <c:lblOffset val="100"/>
        <c:noMultiLvlLbl val="0"/>
      </c:catAx>
      <c:valAx>
        <c:axId val="473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SNR small +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'kontrasty '!$F$2:$F$26</c:f>
              <c:strCache>
                <c:ptCount val="24"/>
                <c:pt idx="0">
                  <c:v>GS_small_q1_361</c:v>
                </c:pt>
                <c:pt idx="1">
                  <c:v>GS_small_q20_361</c:v>
                </c:pt>
                <c:pt idx="2">
                  <c:v>GS_small_q31_361</c:v>
                </c:pt>
                <c:pt idx="3">
                  <c:v>Shimobaba_small_q1_361</c:v>
                </c:pt>
                <c:pt idx="4">
                  <c:v>Shimobaba_small_q20_361</c:v>
                </c:pt>
                <c:pt idx="5">
                  <c:v>Shimobaba_small_q31_361</c:v>
                </c:pt>
                <c:pt idx="6">
                  <c:v>GS_small_q1_542</c:v>
                </c:pt>
                <c:pt idx="7">
                  <c:v>GS_small_q20_542</c:v>
                </c:pt>
                <c:pt idx="8">
                  <c:v>GS_small_q31_542</c:v>
                </c:pt>
                <c:pt idx="9">
                  <c:v>Shimobaba_small_q1_542</c:v>
                </c:pt>
                <c:pt idx="10">
                  <c:v>Shimobaba_small_q20_542</c:v>
                </c:pt>
                <c:pt idx="11">
                  <c:v>Shimobaba_small_q31_542</c:v>
                </c:pt>
                <c:pt idx="12">
                  <c:v>GS_large_q1_361</c:v>
                </c:pt>
                <c:pt idx="13">
                  <c:v>GS_large_q20_361</c:v>
                </c:pt>
                <c:pt idx="14">
                  <c:v>GS_large_q31_361</c:v>
                </c:pt>
                <c:pt idx="15">
                  <c:v>Shimobaba_large_q1_361</c:v>
                </c:pt>
                <c:pt idx="16">
                  <c:v>Shimobaba_large_q20_361</c:v>
                </c:pt>
                <c:pt idx="17">
                  <c:v>Shimobaba_large_q31_361</c:v>
                </c:pt>
                <c:pt idx="18">
                  <c:v>GS_large_q1_542</c:v>
                </c:pt>
                <c:pt idx="19">
                  <c:v>GS_large_q20_542</c:v>
                </c:pt>
                <c:pt idx="20">
                  <c:v>GS_large_q31_542</c:v>
                </c:pt>
                <c:pt idx="21">
                  <c:v>Shimobaba_large_q1_542</c:v>
                </c:pt>
                <c:pt idx="22">
                  <c:v>Shimobaba_large_q20_542</c:v>
                </c:pt>
                <c:pt idx="23">
                  <c:v>Shimobaba_large_q31_542</c:v>
                </c:pt>
              </c:strCache>
            </c:strRef>
          </c:cat>
          <c:val>
            <c:numRef>
              <c:f>'kontrasty '!$N$2:$N$25</c:f>
              <c:numCache>
                <c:formatCode>General</c:formatCode>
                <c:ptCount val="24"/>
                <c:pt idx="0">
                  <c:v>2.2937704329800002</c:v>
                </c:pt>
                <c:pt idx="1">
                  <c:v>2.2758076388099999</c:v>
                </c:pt>
                <c:pt idx="2">
                  <c:v>2.2999642448299999</c:v>
                </c:pt>
                <c:pt idx="3">
                  <c:v>2.4776777810900001</c:v>
                </c:pt>
                <c:pt idx="4">
                  <c:v>2.4977070424800001</c:v>
                </c:pt>
                <c:pt idx="5">
                  <c:v>2.4979702689200001</c:v>
                </c:pt>
                <c:pt idx="6">
                  <c:v>3.1408188308999998</c:v>
                </c:pt>
                <c:pt idx="7">
                  <c:v>3.12200303383</c:v>
                </c:pt>
                <c:pt idx="8">
                  <c:v>3.2799152818500001</c:v>
                </c:pt>
                <c:pt idx="9">
                  <c:v>3.61970364576</c:v>
                </c:pt>
                <c:pt idx="10">
                  <c:v>3.1674302819700002</c:v>
                </c:pt>
                <c:pt idx="11">
                  <c:v>3.0490011224</c:v>
                </c:pt>
                <c:pt idx="12">
                  <c:v>2.2891668278699999</c:v>
                </c:pt>
                <c:pt idx="13">
                  <c:v>2.1106343896899999</c:v>
                </c:pt>
                <c:pt idx="14">
                  <c:v>1.9869679155</c:v>
                </c:pt>
                <c:pt idx="15">
                  <c:v>2.4800687911699999</c:v>
                </c:pt>
                <c:pt idx="16">
                  <c:v>2.4265610672600002</c:v>
                </c:pt>
                <c:pt idx="17">
                  <c:v>2.3197760192199999</c:v>
                </c:pt>
                <c:pt idx="18">
                  <c:v>3.8545682883699999</c:v>
                </c:pt>
                <c:pt idx="19">
                  <c:v>4.1517980461999997</c:v>
                </c:pt>
                <c:pt idx="20">
                  <c:v>3.82649719577</c:v>
                </c:pt>
                <c:pt idx="21">
                  <c:v>3.1675715386199998</c:v>
                </c:pt>
                <c:pt idx="22">
                  <c:v>3.2830395646500001</c:v>
                </c:pt>
                <c:pt idx="23">
                  <c:v>3.2367132538200001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F-4A54-A344-C699278F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88"/>
        <c:axId val="473248296"/>
      </c:lineChart>
      <c:catAx>
        <c:axId val="473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248296"/>
        <c:crosses val="autoZero"/>
        <c:auto val="1"/>
        <c:lblAlgn val="ctr"/>
        <c:lblOffset val="100"/>
        <c:noMultiLvlLbl val="0"/>
      </c:catAx>
      <c:valAx>
        <c:axId val="473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Small ABCD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GS_361_small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'kontrasty  (2)'!$D$2:$D$4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 (2)'!$I$2:$I$4</c:f>
              <c:numCache>
                <c:formatCode>General</c:formatCode>
                <c:ptCount val="3"/>
                <c:pt idx="0">
                  <c:v>16.967037126299999</c:v>
                </c:pt>
                <c:pt idx="1">
                  <c:v>22.986657763699998</c:v>
                </c:pt>
                <c:pt idx="2">
                  <c:v>21.695910862800002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2-407A-9700-73677C55CBEF}"/>
            </c:ext>
          </c:extLst>
        </c:ser>
        <c:ser>
          <c:idx val="1"/>
          <c:order val="1"/>
          <c:tx>
            <c:v>Shimobaba_361_small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'kontrasty  (2)'!$D$5:$D$7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 (2)'!$I$5:$I$7</c:f>
              <c:numCache>
                <c:formatCode>General</c:formatCode>
                <c:ptCount val="3"/>
                <c:pt idx="0">
                  <c:v>49.413898290500001</c:v>
                </c:pt>
                <c:pt idx="1">
                  <c:v>40.100563074100002</c:v>
                </c:pt>
                <c:pt idx="2">
                  <c:v>31.169342445400002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2-407A-9700-73677C55CBEF}"/>
            </c:ext>
          </c:extLst>
        </c:ser>
        <c:ser>
          <c:idx val="2"/>
          <c:order val="2"/>
          <c:tx>
            <c:v>GS_542_small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'kontrasty  (2)'!$D$8:$D$10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 (2)'!$I$8:$I$10</c:f>
              <c:numCache>
                <c:formatCode>General</c:formatCode>
                <c:ptCount val="3"/>
                <c:pt idx="0">
                  <c:v>23.899675562999999</c:v>
                </c:pt>
                <c:pt idx="1">
                  <c:v>17.197260822400001</c:v>
                </c:pt>
                <c:pt idx="2">
                  <c:v>15.176132447100001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D2-407A-9700-73677C55CBEF}"/>
            </c:ext>
          </c:extLst>
        </c:ser>
        <c:ser>
          <c:idx val="3"/>
          <c:order val="3"/>
          <c:tx>
            <c:v>Shimobaba_542_small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'kontrasty  (2)'!$D$11:$D$13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 (2)'!$I$11:$I$13</c:f>
              <c:numCache>
                <c:formatCode>General</c:formatCode>
                <c:ptCount val="3"/>
                <c:pt idx="0">
                  <c:v>54.053748534</c:v>
                </c:pt>
                <c:pt idx="1">
                  <c:v>46.137035281000003</c:v>
                </c:pt>
                <c:pt idx="2">
                  <c:v>38.682540893899997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D2-407A-9700-73677C55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39208"/>
        <c:axId val="531035928"/>
      </c:scatterChart>
      <c:valAx>
        <c:axId val="5310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Q MPEG4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035928"/>
        <c:crosses val="autoZero"/>
        <c:crossBetween val="midCat"/>
      </c:valAx>
      <c:valAx>
        <c:axId val="5310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03920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Large ABCD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GS_361_large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'kontrasty  (2)'!$D$14:$D$16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 (2)'!$I$14:$I$16</c:f>
              <c:numCache>
                <c:formatCode>General</c:formatCode>
                <c:ptCount val="3"/>
                <c:pt idx="0">
                  <c:v>20.699405107800001</c:v>
                </c:pt>
                <c:pt idx="1">
                  <c:v>15.2447904472</c:v>
                </c:pt>
                <c:pt idx="2">
                  <c:v>12.4368183993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F-4E4F-9339-DA254132C714}"/>
            </c:ext>
          </c:extLst>
        </c:ser>
        <c:ser>
          <c:idx val="1"/>
          <c:order val="1"/>
          <c:tx>
            <c:v>Shimobaba_361_large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'kontrasty  (2)'!$D$17:$D$19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 (2)'!$I$17:$I$19</c:f>
              <c:numCache>
                <c:formatCode>General</c:formatCode>
                <c:ptCount val="3"/>
                <c:pt idx="0">
                  <c:v>30.8458677064</c:v>
                </c:pt>
                <c:pt idx="1">
                  <c:v>28.622984735399999</c:v>
                </c:pt>
                <c:pt idx="2">
                  <c:v>25.565385650500001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F-4E4F-9339-DA254132C714}"/>
            </c:ext>
          </c:extLst>
        </c:ser>
        <c:ser>
          <c:idx val="2"/>
          <c:order val="2"/>
          <c:tx>
            <c:v>GS_542_large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'kontrasty  (2)'!$D$20:$D$22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 (2)'!$I$20:$I$22</c:f>
              <c:numCache>
                <c:formatCode>General</c:formatCode>
                <c:ptCount val="3"/>
                <c:pt idx="0">
                  <c:v>8.1699400605200001</c:v>
                </c:pt>
                <c:pt idx="1">
                  <c:v>6.3134176788999996</c:v>
                </c:pt>
                <c:pt idx="2">
                  <c:v>5.2890284415500002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F-4E4F-9339-DA254132C714}"/>
            </c:ext>
          </c:extLst>
        </c:ser>
        <c:ser>
          <c:idx val="3"/>
          <c:order val="3"/>
          <c:tx>
            <c:v>Shimobaba_542_large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'kontrasty  (2)'!$D$23:$D$25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31</c:v>
                </c:pt>
              </c:numCache>
            </c:numRef>
          </c:xVal>
          <c:yVal>
            <c:numRef>
              <c:f>'kontrasty  (2)'!$I$23:$I$25</c:f>
              <c:numCache>
                <c:formatCode>General</c:formatCode>
                <c:ptCount val="3"/>
                <c:pt idx="0">
                  <c:v>26.3992978522</c:v>
                </c:pt>
                <c:pt idx="1">
                  <c:v>23.6914721546</c:v>
                </c:pt>
                <c:pt idx="2">
                  <c:v>22.072564605499998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3F-4E4F-9339-DA254132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39208"/>
        <c:axId val="531035928"/>
      </c:scatterChart>
      <c:valAx>
        <c:axId val="5310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Q MPEG4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035928"/>
        <c:crosses val="autoZero"/>
        <c:crossBetween val="midCat"/>
      </c:valAx>
      <c:valAx>
        <c:axId val="5310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03920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'kontrasty  (2)'!$F$2:$F$13</c:f>
              <c:strCache>
                <c:ptCount val="12"/>
                <c:pt idx="0">
                  <c:v>GS_s_q1_361</c:v>
                </c:pt>
                <c:pt idx="1">
                  <c:v>GS_s_q20_361</c:v>
                </c:pt>
                <c:pt idx="2">
                  <c:v>GS_s_q31_361</c:v>
                </c:pt>
                <c:pt idx="3">
                  <c:v>RPF_s_q1_361</c:v>
                </c:pt>
                <c:pt idx="4">
                  <c:v>RPF_s_q20_361</c:v>
                </c:pt>
                <c:pt idx="5">
                  <c:v>RPF_s_q31_361</c:v>
                </c:pt>
                <c:pt idx="6">
                  <c:v>GS_s_q1_542</c:v>
                </c:pt>
                <c:pt idx="7">
                  <c:v>GS_s_q20_542</c:v>
                </c:pt>
                <c:pt idx="8">
                  <c:v>GS_s_q31_542</c:v>
                </c:pt>
                <c:pt idx="9">
                  <c:v>RPF_s_q1_542</c:v>
                </c:pt>
                <c:pt idx="10">
                  <c:v>RPF_s_q20_542</c:v>
                </c:pt>
                <c:pt idx="11">
                  <c:v>RPF_s_q31_542</c:v>
                </c:pt>
              </c:strCache>
            </c:strRef>
          </c:cat>
          <c:val>
            <c:numRef>
              <c:f>'kontrasty  (2)'!$O$2:$O$13</c:f>
              <c:numCache>
                <c:formatCode>General</c:formatCode>
                <c:ptCount val="12"/>
                <c:pt idx="0">
                  <c:v>0.39049919196522015</c:v>
                </c:pt>
                <c:pt idx="1">
                  <c:v>0.49603169207106446</c:v>
                </c:pt>
                <c:pt idx="2">
                  <c:v>0.55224029359726046</c:v>
                </c:pt>
                <c:pt idx="3">
                  <c:v>0.58342510416632787</c:v>
                </c:pt>
                <c:pt idx="4">
                  <c:v>0.67283143565975689</c:v>
                </c:pt>
                <c:pt idx="5">
                  <c:v>0.7033665535394289</c:v>
                </c:pt>
                <c:pt idx="6">
                  <c:v>0.41550359408316961</c:v>
                </c:pt>
                <c:pt idx="7">
                  <c:v>0.45488531534509169</c:v>
                </c:pt>
                <c:pt idx="8">
                  <c:v>0.51717048594539494</c:v>
                </c:pt>
                <c:pt idx="9">
                  <c:v>0.57486520626632565</c:v>
                </c:pt>
                <c:pt idx="10">
                  <c:v>0.67539540880870408</c:v>
                </c:pt>
                <c:pt idx="11">
                  <c:v>0.78406195173332849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4EDB-A41F-9FBFBD7A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7888"/>
        <c:axId val="473248296"/>
      </c:lineChart>
      <c:catAx>
        <c:axId val="473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248296"/>
        <c:crosses val="autoZero"/>
        <c:auto val="1"/>
        <c:lblAlgn val="ctr"/>
        <c:lblOffset val="100"/>
        <c:noMultiLvlLbl val="0"/>
      </c:catAx>
      <c:valAx>
        <c:axId val="4732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0</xdr:row>
      <xdr:rowOff>166687</xdr:rowOff>
    </xdr:from>
    <xdr:to>
      <xdr:col>26</xdr:col>
      <xdr:colOff>361950</xdr:colOff>
      <xdr:row>15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6BA17C-AE0E-49BA-81E0-2A9EFC9E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15</xdr:row>
      <xdr:rowOff>95250</xdr:rowOff>
    </xdr:from>
    <xdr:to>
      <xdr:col>26</xdr:col>
      <xdr:colOff>352425</xdr:colOff>
      <xdr:row>29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59CD0B8-3354-4E21-BEA6-E341BD059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26</xdr:row>
      <xdr:rowOff>119062</xdr:rowOff>
    </xdr:from>
    <xdr:to>
      <xdr:col>22</xdr:col>
      <xdr:colOff>438150</xdr:colOff>
      <xdr:row>41</xdr:row>
      <xdr:rowOff>4762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5F2B057-AAFF-4137-A8AC-0DD9B21ED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26</xdr:row>
      <xdr:rowOff>47625</xdr:rowOff>
    </xdr:from>
    <xdr:to>
      <xdr:col>6</xdr:col>
      <xdr:colOff>219075</xdr:colOff>
      <xdr:row>40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C2169BE-1237-4E32-9195-737892B3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26</xdr:row>
      <xdr:rowOff>66674</xdr:rowOff>
    </xdr:from>
    <xdr:to>
      <xdr:col>14</xdr:col>
      <xdr:colOff>523875</xdr:colOff>
      <xdr:row>43</xdr:row>
      <xdr:rowOff>171449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22DB93B-A189-47A8-9053-6DB36956F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295275</xdr:colOff>
      <xdr:row>26</xdr:row>
      <xdr:rowOff>76200</xdr:rowOff>
    </xdr:from>
    <xdr:to>
      <xdr:col>8</xdr:col>
      <xdr:colOff>552450</xdr:colOff>
      <xdr:row>43</xdr:row>
      <xdr:rowOff>180975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F9A26CDF-B2C4-46E6-905C-30A2DE20A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0</xdr:row>
      <xdr:rowOff>166687</xdr:rowOff>
    </xdr:from>
    <xdr:to>
      <xdr:col>26</xdr:col>
      <xdr:colOff>361950</xdr:colOff>
      <xdr:row>15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4B9C64-3B78-4DE9-A5B3-949E697C4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15</xdr:row>
      <xdr:rowOff>95250</xdr:rowOff>
    </xdr:from>
    <xdr:to>
      <xdr:col>26</xdr:col>
      <xdr:colOff>352425</xdr:colOff>
      <xdr:row>29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13EB4B-D7DA-4F29-A0C1-EB5A7647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36</xdr:row>
      <xdr:rowOff>90487</xdr:rowOff>
    </xdr:from>
    <xdr:to>
      <xdr:col>23</xdr:col>
      <xdr:colOff>533400</xdr:colOff>
      <xdr:row>50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8CF682E-F355-4730-A41E-442BF6C0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26</xdr:row>
      <xdr:rowOff>47625</xdr:rowOff>
    </xdr:from>
    <xdr:to>
      <xdr:col>6</xdr:col>
      <xdr:colOff>219075</xdr:colOff>
      <xdr:row>40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904D237-EE93-43E8-B27E-A1C6DE3B2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27</xdr:row>
      <xdr:rowOff>38099</xdr:rowOff>
    </xdr:from>
    <xdr:to>
      <xdr:col>16</xdr:col>
      <xdr:colOff>180975</xdr:colOff>
      <xdr:row>44</xdr:row>
      <xdr:rowOff>142874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4F60C36-0F8B-4B8D-9CF8-891722251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1733550</xdr:colOff>
      <xdr:row>43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1AEB193-2115-44E2-8DAC-EDD0210DE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opLeftCell="F1" zoomScaleNormal="100" workbookViewId="0">
      <selection activeCell="J11" sqref="J11:J13"/>
    </sheetView>
  </sheetViews>
  <sheetFormatPr defaultRowHeight="15" x14ac:dyDescent="0.25"/>
  <cols>
    <col min="1" max="1" width="15.5703125" customWidth="1"/>
    <col min="2" max="2" width="12" customWidth="1"/>
    <col min="3" max="3" width="6.42578125" customWidth="1"/>
    <col min="4" max="4" width="11.85546875" style="1" customWidth="1"/>
    <col min="5" max="5" width="9.28515625" style="3" customWidth="1"/>
    <col min="6" max="6" width="26.5703125" style="3" customWidth="1"/>
    <col min="7" max="7" width="5.42578125" customWidth="1"/>
    <col min="8" max="8" width="5.7109375" customWidth="1"/>
    <col min="9" max="9" width="14.5703125" style="2" customWidth="1"/>
    <col min="10" max="10" width="10" customWidth="1"/>
    <col min="11" max="11" width="12.7109375" customWidth="1"/>
    <col min="13" max="13" width="13.28515625" customWidth="1"/>
  </cols>
  <sheetData>
    <row r="1" spans="1:15" x14ac:dyDescent="0.25">
      <c r="A1" s="4" t="s">
        <v>32</v>
      </c>
      <c r="B1" s="4" t="s">
        <v>29</v>
      </c>
      <c r="C1" s="4" t="s">
        <v>33</v>
      </c>
      <c r="D1" s="5" t="s">
        <v>28</v>
      </c>
      <c r="E1" s="6" t="s">
        <v>27</v>
      </c>
      <c r="F1" s="6" t="s">
        <v>42</v>
      </c>
      <c r="G1" s="4" t="s">
        <v>24</v>
      </c>
      <c r="H1" s="4" t="s">
        <v>25</v>
      </c>
      <c r="I1" s="7" t="s">
        <v>26</v>
      </c>
      <c r="J1" s="4" t="s">
        <v>37</v>
      </c>
      <c r="K1" s="4" t="s">
        <v>38</v>
      </c>
      <c r="L1" s="4" t="s">
        <v>36</v>
      </c>
      <c r="M1" s="4" t="s">
        <v>40</v>
      </c>
      <c r="N1" s="4" t="s">
        <v>39</v>
      </c>
      <c r="O1" s="4" t="s">
        <v>41</v>
      </c>
    </row>
    <row r="2" spans="1:15" s="8" customFormat="1" x14ac:dyDescent="0.25">
      <c r="A2" s="12" t="s">
        <v>0</v>
      </c>
      <c r="B2" s="12" t="s">
        <v>30</v>
      </c>
      <c r="C2" s="12" t="s">
        <v>34</v>
      </c>
      <c r="D2" s="13">
        <v>1</v>
      </c>
      <c r="E2" s="14">
        <v>361</v>
      </c>
      <c r="F2" s="14" t="str">
        <f>B2&amp;"_"&amp;C2&amp;"_q"&amp;D2&amp;"_"&amp;E2</f>
        <v>GS_small_q1_361</v>
      </c>
      <c r="G2" s="15">
        <v>50</v>
      </c>
      <c r="H2" s="15">
        <v>120</v>
      </c>
      <c r="I2" s="16">
        <v>34.148444643300003</v>
      </c>
      <c r="J2" s="33">
        <v>690942</v>
      </c>
      <c r="K2" s="33">
        <v>486063</v>
      </c>
      <c r="L2" s="34">
        <v>0.70347899999999997</v>
      </c>
      <c r="M2" s="15">
        <v>566017</v>
      </c>
      <c r="N2" s="15">
        <v>2.2937704329800002</v>
      </c>
      <c r="O2" s="15">
        <f>0.5*N2+0.5*L2</f>
        <v>1.4986247164900002</v>
      </c>
    </row>
    <row r="3" spans="1:15" s="8" customFormat="1" x14ac:dyDescent="0.25">
      <c r="A3" s="12" t="s">
        <v>1</v>
      </c>
      <c r="B3" s="12" t="s">
        <v>30</v>
      </c>
      <c r="C3" s="12" t="s">
        <v>34</v>
      </c>
      <c r="D3" s="13">
        <v>20</v>
      </c>
      <c r="E3" s="14">
        <v>361</v>
      </c>
      <c r="F3" s="14" t="str">
        <f t="shared" ref="F3:F25" si="0">B3&amp;"_"&amp;C3&amp;"_q"&amp;D3&amp;"_"&amp;E3</f>
        <v>GS_small_q20_361</v>
      </c>
      <c r="G3" s="15">
        <v>50</v>
      </c>
      <c r="H3" s="15">
        <v>120</v>
      </c>
      <c r="I3" s="16">
        <v>28.827502674000002</v>
      </c>
      <c r="J3" s="33">
        <v>149140</v>
      </c>
      <c r="K3" s="33">
        <v>486063</v>
      </c>
      <c r="L3" s="34">
        <v>3.2591060000000001</v>
      </c>
      <c r="M3" s="15">
        <v>122173</v>
      </c>
      <c r="N3" s="15">
        <v>2.2758076388099999</v>
      </c>
      <c r="O3" s="15">
        <f t="shared" ref="O3:O25" si="1">0.5*N3+0.5*L3</f>
        <v>2.767456819405</v>
      </c>
    </row>
    <row r="4" spans="1:15" s="8" customFormat="1" x14ac:dyDescent="0.25">
      <c r="A4" s="12" t="s">
        <v>2</v>
      </c>
      <c r="B4" s="12" t="s">
        <v>30</v>
      </c>
      <c r="C4" s="12" t="s">
        <v>34</v>
      </c>
      <c r="D4" s="13">
        <v>31</v>
      </c>
      <c r="E4" s="14">
        <v>361</v>
      </c>
      <c r="F4" s="14" t="str">
        <f t="shared" si="0"/>
        <v>GS_small_q31_361</v>
      </c>
      <c r="G4" s="15">
        <v>50</v>
      </c>
      <c r="H4" s="15">
        <v>120</v>
      </c>
      <c r="I4" s="16">
        <v>23.247377366399999</v>
      </c>
      <c r="J4" s="33">
        <v>101909</v>
      </c>
      <c r="K4" s="33">
        <v>486063</v>
      </c>
      <c r="L4" s="34">
        <v>4.7695790000000002</v>
      </c>
      <c r="M4" s="15">
        <v>83482</v>
      </c>
      <c r="N4" s="15">
        <v>2.2999642448299999</v>
      </c>
      <c r="O4" s="15">
        <f t="shared" si="1"/>
        <v>3.5347716224150001</v>
      </c>
    </row>
    <row r="5" spans="1:15" s="8" customFormat="1" x14ac:dyDescent="0.25">
      <c r="A5" s="12" t="s">
        <v>6</v>
      </c>
      <c r="B5" s="12" t="s">
        <v>31</v>
      </c>
      <c r="C5" s="12" t="s">
        <v>34</v>
      </c>
      <c r="D5" s="13">
        <v>1</v>
      </c>
      <c r="E5" s="14">
        <v>361</v>
      </c>
      <c r="F5" s="14" t="str">
        <f t="shared" si="0"/>
        <v>Shimobaba_small_q1_361</v>
      </c>
      <c r="G5" s="15">
        <v>50</v>
      </c>
      <c r="H5" s="15">
        <v>120</v>
      </c>
      <c r="I5" s="16">
        <v>73.874565758299994</v>
      </c>
      <c r="J5" s="33">
        <v>649402</v>
      </c>
      <c r="K5" s="33">
        <v>486063</v>
      </c>
      <c r="L5" s="34">
        <v>0.74847799999999998</v>
      </c>
      <c r="M5" s="15">
        <v>531988</v>
      </c>
      <c r="N5" s="15">
        <v>2.4776777810900001</v>
      </c>
      <c r="O5" s="15">
        <f t="shared" si="1"/>
        <v>1.6130778905450001</v>
      </c>
    </row>
    <row r="6" spans="1:15" s="8" customFormat="1" x14ac:dyDescent="0.25">
      <c r="A6" s="12" t="s">
        <v>7</v>
      </c>
      <c r="B6" s="12" t="s">
        <v>31</v>
      </c>
      <c r="C6" s="12" t="s">
        <v>34</v>
      </c>
      <c r="D6" s="13">
        <v>20</v>
      </c>
      <c r="E6" s="14">
        <v>361</v>
      </c>
      <c r="F6" s="14" t="str">
        <f t="shared" si="0"/>
        <v>Shimobaba_small_q20_361</v>
      </c>
      <c r="G6" s="15">
        <v>50</v>
      </c>
      <c r="H6" s="15">
        <v>120</v>
      </c>
      <c r="I6" s="16">
        <v>68.513143880100003</v>
      </c>
      <c r="J6" s="33">
        <v>115135</v>
      </c>
      <c r="K6" s="33">
        <v>486063</v>
      </c>
      <c r="L6" s="34">
        <v>4.221679</v>
      </c>
      <c r="M6" s="15">
        <v>94316</v>
      </c>
      <c r="N6" s="15">
        <v>2.4977070424800001</v>
      </c>
      <c r="O6" s="15">
        <f t="shared" si="1"/>
        <v>3.35969302124</v>
      </c>
    </row>
    <row r="7" spans="1:15" s="8" customFormat="1" x14ac:dyDescent="0.25">
      <c r="A7" s="12" t="s">
        <v>8</v>
      </c>
      <c r="B7" s="12" t="s">
        <v>31</v>
      </c>
      <c r="C7" s="12" t="s">
        <v>34</v>
      </c>
      <c r="D7" s="13">
        <v>31</v>
      </c>
      <c r="E7" s="14">
        <v>361</v>
      </c>
      <c r="F7" s="14" t="str">
        <f t="shared" si="0"/>
        <v>Shimobaba_small_q31_361</v>
      </c>
      <c r="G7" s="15">
        <v>50</v>
      </c>
      <c r="H7" s="15">
        <v>120</v>
      </c>
      <c r="I7" s="16">
        <v>57.482715638899997</v>
      </c>
      <c r="J7" s="33">
        <v>70924</v>
      </c>
      <c r="K7" s="33">
        <v>486063</v>
      </c>
      <c r="L7" s="34">
        <v>6.853294</v>
      </c>
      <c r="M7" s="15">
        <v>58099</v>
      </c>
      <c r="N7" s="15">
        <v>2.4979702689200001</v>
      </c>
      <c r="O7" s="15">
        <f t="shared" si="1"/>
        <v>4.6756321344599998</v>
      </c>
    </row>
    <row r="8" spans="1:15" s="11" customFormat="1" x14ac:dyDescent="0.25">
      <c r="A8" s="27" t="s">
        <v>3</v>
      </c>
      <c r="B8" s="27" t="s">
        <v>30</v>
      </c>
      <c r="C8" s="27" t="s">
        <v>34</v>
      </c>
      <c r="D8" s="28">
        <v>1</v>
      </c>
      <c r="E8" s="29">
        <v>542</v>
      </c>
      <c r="F8" s="14" t="str">
        <f t="shared" si="0"/>
        <v>GS_small_q1_542</v>
      </c>
      <c r="G8" s="30">
        <v>60</v>
      </c>
      <c r="H8" s="30">
        <v>150</v>
      </c>
      <c r="I8" s="31">
        <v>15.6011515229</v>
      </c>
      <c r="J8" s="35">
        <v>692902</v>
      </c>
      <c r="K8" s="36">
        <v>486063</v>
      </c>
      <c r="L8" s="37">
        <v>0.70148900000000003</v>
      </c>
      <c r="M8" s="30">
        <v>567624</v>
      </c>
      <c r="N8" s="30">
        <v>3.1408188308999998</v>
      </c>
      <c r="O8" s="15">
        <f t="shared" si="1"/>
        <v>1.9211539154499999</v>
      </c>
    </row>
    <row r="9" spans="1:15" s="11" customFormat="1" x14ac:dyDescent="0.25">
      <c r="A9" s="27" t="s">
        <v>4</v>
      </c>
      <c r="B9" s="27" t="s">
        <v>30</v>
      </c>
      <c r="C9" s="27" t="s">
        <v>34</v>
      </c>
      <c r="D9" s="28">
        <v>20</v>
      </c>
      <c r="E9" s="29">
        <v>542</v>
      </c>
      <c r="F9" s="14" t="str">
        <f t="shared" si="0"/>
        <v>GS_small_q20_542</v>
      </c>
      <c r="G9" s="30">
        <v>60</v>
      </c>
      <c r="H9" s="30">
        <v>150</v>
      </c>
      <c r="I9" s="31">
        <v>13.6726030355</v>
      </c>
      <c r="J9" s="35">
        <v>155801</v>
      </c>
      <c r="K9" s="36">
        <v>486063</v>
      </c>
      <c r="L9" s="37">
        <v>3.1197680000000001</v>
      </c>
      <c r="M9" s="30">
        <v>127630</v>
      </c>
      <c r="N9" s="30">
        <v>3.12200303383</v>
      </c>
      <c r="O9" s="15">
        <f t="shared" si="1"/>
        <v>3.120885516915</v>
      </c>
    </row>
    <row r="10" spans="1:15" s="11" customFormat="1" x14ac:dyDescent="0.25">
      <c r="A10" s="27" t="s">
        <v>5</v>
      </c>
      <c r="B10" s="27" t="s">
        <v>30</v>
      </c>
      <c r="C10" s="27" t="s">
        <v>34</v>
      </c>
      <c r="D10" s="28">
        <v>31</v>
      </c>
      <c r="E10" s="29">
        <v>542</v>
      </c>
      <c r="F10" s="14" t="str">
        <f t="shared" si="0"/>
        <v>GS_small_q31_542</v>
      </c>
      <c r="G10" s="30">
        <v>60</v>
      </c>
      <c r="H10" s="30">
        <v>150</v>
      </c>
      <c r="I10" s="31">
        <v>11.048286141</v>
      </c>
      <c r="J10" s="35">
        <v>106761</v>
      </c>
      <c r="K10" s="36">
        <v>486063</v>
      </c>
      <c r="L10" s="37">
        <v>4.5528139999999997</v>
      </c>
      <c r="M10" s="30">
        <v>87457</v>
      </c>
      <c r="N10" s="30">
        <v>3.2799152818500001</v>
      </c>
      <c r="O10" s="15">
        <f t="shared" si="1"/>
        <v>3.9163646409249999</v>
      </c>
    </row>
    <row r="11" spans="1:15" s="11" customFormat="1" x14ac:dyDescent="0.25">
      <c r="A11" s="27" t="s">
        <v>9</v>
      </c>
      <c r="B11" s="27" t="s">
        <v>31</v>
      </c>
      <c r="C11" s="27" t="s">
        <v>34</v>
      </c>
      <c r="D11" s="28">
        <v>1</v>
      </c>
      <c r="E11" s="29">
        <v>542</v>
      </c>
      <c r="F11" s="14" t="str">
        <f t="shared" si="0"/>
        <v>Shimobaba_small_q1_542</v>
      </c>
      <c r="G11" s="30">
        <v>60</v>
      </c>
      <c r="H11" s="30">
        <v>150</v>
      </c>
      <c r="I11" s="31">
        <v>87.082198560999998</v>
      </c>
      <c r="J11" s="30">
        <v>628849</v>
      </c>
      <c r="K11" s="36">
        <v>486063</v>
      </c>
      <c r="L11" s="30">
        <f t="shared" ref="L11:L12" si="2">K11/J11</f>
        <v>0.7729407218585066</v>
      </c>
      <c r="M11" s="30">
        <v>515151</v>
      </c>
      <c r="N11" s="30">
        <v>3.61970364576</v>
      </c>
      <c r="O11" s="15">
        <f t="shared" si="1"/>
        <v>2.1963221838092535</v>
      </c>
    </row>
    <row r="12" spans="1:15" s="11" customFormat="1" x14ac:dyDescent="0.25">
      <c r="A12" s="27" t="s">
        <v>10</v>
      </c>
      <c r="B12" s="27" t="s">
        <v>31</v>
      </c>
      <c r="C12" s="27" t="s">
        <v>34</v>
      </c>
      <c r="D12" s="28">
        <v>20</v>
      </c>
      <c r="E12" s="29">
        <v>542</v>
      </c>
      <c r="F12" s="14" t="str">
        <f t="shared" si="0"/>
        <v>Shimobaba_small_q20_542</v>
      </c>
      <c r="G12" s="30">
        <v>60</v>
      </c>
      <c r="H12" s="30">
        <v>150</v>
      </c>
      <c r="I12" s="31">
        <v>67.980563202400006</v>
      </c>
      <c r="J12" s="30">
        <v>109728</v>
      </c>
      <c r="K12" s="36">
        <v>486063</v>
      </c>
      <c r="L12" s="30">
        <f t="shared" si="2"/>
        <v>4.4297080052493438</v>
      </c>
      <c r="M12" s="30">
        <v>89887</v>
      </c>
      <c r="N12" s="30">
        <v>3.1674302819700002</v>
      </c>
      <c r="O12" s="15">
        <f t="shared" si="1"/>
        <v>3.7985691436096722</v>
      </c>
    </row>
    <row r="13" spans="1:15" s="11" customFormat="1" x14ac:dyDescent="0.25">
      <c r="A13" s="27" t="s">
        <v>11</v>
      </c>
      <c r="B13" s="27" t="s">
        <v>31</v>
      </c>
      <c r="C13" s="27" t="s">
        <v>34</v>
      </c>
      <c r="D13" s="28">
        <v>31</v>
      </c>
      <c r="E13" s="29">
        <v>542</v>
      </c>
      <c r="F13" s="14" t="str">
        <f t="shared" si="0"/>
        <v>Shimobaba_small_q31_542</v>
      </c>
      <c r="G13" s="30">
        <v>60</v>
      </c>
      <c r="H13" s="30">
        <v>150</v>
      </c>
      <c r="I13" s="31">
        <v>52.890661719900002</v>
      </c>
      <c r="J13" s="30">
        <v>61066</v>
      </c>
      <c r="K13" s="36">
        <v>486063</v>
      </c>
      <c r="L13" s="30">
        <f>K13/J13</f>
        <v>7.9596338387973669</v>
      </c>
      <c r="M13" s="30">
        <v>50023</v>
      </c>
      <c r="N13" s="30">
        <v>3.0490011224</v>
      </c>
      <c r="O13" s="15">
        <f t="shared" si="1"/>
        <v>5.504317480598683</v>
      </c>
    </row>
    <row r="14" spans="1:15" s="10" customFormat="1" x14ac:dyDescent="0.25">
      <c r="A14" s="22" t="s">
        <v>12</v>
      </c>
      <c r="B14" s="22" t="s">
        <v>30</v>
      </c>
      <c r="C14" s="22" t="s">
        <v>35</v>
      </c>
      <c r="D14" s="23">
        <v>1</v>
      </c>
      <c r="E14" s="24">
        <v>361</v>
      </c>
      <c r="F14" s="14" t="str">
        <f t="shared" si="0"/>
        <v>GS_large_q1_361</v>
      </c>
      <c r="G14" s="25">
        <v>100</v>
      </c>
      <c r="H14" s="25">
        <v>200</v>
      </c>
      <c r="I14" s="26">
        <v>5.2064915670199996</v>
      </c>
      <c r="J14" s="38">
        <v>617054</v>
      </c>
      <c r="K14" s="39">
        <v>461760</v>
      </c>
      <c r="L14" s="40">
        <v>0.74833000000000005</v>
      </c>
      <c r="M14" s="25">
        <v>561654</v>
      </c>
      <c r="N14" s="25">
        <v>2.2891668278699999</v>
      </c>
      <c r="O14" s="15">
        <f t="shared" si="1"/>
        <v>1.518748413935</v>
      </c>
    </row>
    <row r="15" spans="1:15" s="10" customFormat="1" x14ac:dyDescent="0.25">
      <c r="A15" s="22" t="s">
        <v>13</v>
      </c>
      <c r="B15" s="22" t="s">
        <v>30</v>
      </c>
      <c r="C15" s="22" t="s">
        <v>35</v>
      </c>
      <c r="D15" s="23">
        <v>20</v>
      </c>
      <c r="E15" s="24">
        <v>361</v>
      </c>
      <c r="F15" s="14" t="str">
        <f t="shared" si="0"/>
        <v>GS_large_q20_361</v>
      </c>
      <c r="G15" s="25">
        <v>100</v>
      </c>
      <c r="H15" s="25">
        <v>200</v>
      </c>
      <c r="I15" s="26">
        <v>4.5363534209800003</v>
      </c>
      <c r="J15" s="38">
        <v>145301</v>
      </c>
      <c r="K15" s="39">
        <v>461760</v>
      </c>
      <c r="L15" s="40">
        <v>3.1779549999999999</v>
      </c>
      <c r="M15" s="25">
        <v>132254</v>
      </c>
      <c r="N15" s="25">
        <v>2.1106343896899999</v>
      </c>
      <c r="O15" s="15">
        <f t="shared" si="1"/>
        <v>2.6442946948449997</v>
      </c>
    </row>
    <row r="16" spans="1:15" s="10" customFormat="1" x14ac:dyDescent="0.25">
      <c r="A16" s="22" t="s">
        <v>14</v>
      </c>
      <c r="B16" s="22" t="s">
        <v>30</v>
      </c>
      <c r="C16" s="22" t="s">
        <v>35</v>
      </c>
      <c r="D16" s="23">
        <v>31</v>
      </c>
      <c r="E16" s="24">
        <v>361</v>
      </c>
      <c r="F16" s="14" t="str">
        <f t="shared" si="0"/>
        <v>GS_large_q31_361</v>
      </c>
      <c r="G16" s="25">
        <v>100</v>
      </c>
      <c r="H16" s="25">
        <v>200</v>
      </c>
      <c r="I16" s="26">
        <v>2.7000166499499998</v>
      </c>
      <c r="J16" s="38">
        <v>98893</v>
      </c>
      <c r="K16" s="39">
        <v>461760</v>
      </c>
      <c r="L16" s="40">
        <v>4.669289</v>
      </c>
      <c r="M16" s="25">
        <v>90012</v>
      </c>
      <c r="N16" s="25">
        <v>1.9869679155</v>
      </c>
      <c r="O16" s="15">
        <f t="shared" si="1"/>
        <v>3.3281284577500001</v>
      </c>
    </row>
    <row r="17" spans="1:15" s="10" customFormat="1" x14ac:dyDescent="0.25">
      <c r="A17" s="22" t="s">
        <v>18</v>
      </c>
      <c r="B17" s="22" t="s">
        <v>31</v>
      </c>
      <c r="C17" s="22" t="s">
        <v>35</v>
      </c>
      <c r="D17" s="23">
        <v>1</v>
      </c>
      <c r="E17" s="24">
        <v>361</v>
      </c>
      <c r="F17" s="14" t="str">
        <f t="shared" si="0"/>
        <v>Shimobaba_large_q1_361</v>
      </c>
      <c r="G17" s="25">
        <v>100</v>
      </c>
      <c r="H17" s="25">
        <v>200</v>
      </c>
      <c r="I17" s="26">
        <v>29.661988722899999</v>
      </c>
      <c r="J17" s="38">
        <v>633061</v>
      </c>
      <c r="K17" s="39">
        <v>461760</v>
      </c>
      <c r="L17" s="40">
        <v>0.72940799999999995</v>
      </c>
      <c r="M17" s="25">
        <v>576224</v>
      </c>
      <c r="N17" s="25">
        <v>2.4800687911699999</v>
      </c>
      <c r="O17" s="15">
        <f t="shared" si="1"/>
        <v>1.6047383955849999</v>
      </c>
    </row>
    <row r="18" spans="1:15" s="10" customFormat="1" x14ac:dyDescent="0.25">
      <c r="A18" s="22" t="s">
        <v>19</v>
      </c>
      <c r="B18" s="22" t="s">
        <v>31</v>
      </c>
      <c r="C18" s="22" t="s">
        <v>35</v>
      </c>
      <c r="D18" s="23">
        <v>20</v>
      </c>
      <c r="E18" s="24">
        <v>361</v>
      </c>
      <c r="F18" s="14" t="str">
        <f t="shared" si="0"/>
        <v>Shimobaba_large_q20_361</v>
      </c>
      <c r="G18" s="25">
        <v>100</v>
      </c>
      <c r="H18" s="25">
        <v>200</v>
      </c>
      <c r="I18" s="26">
        <v>17.4274736391</v>
      </c>
      <c r="J18" s="38">
        <v>128039</v>
      </c>
      <c r="K18" s="39">
        <v>461760</v>
      </c>
      <c r="L18" s="40">
        <v>3.606401</v>
      </c>
      <c r="M18" s="25">
        <v>116541</v>
      </c>
      <c r="N18" s="25">
        <v>2.4265610672600002</v>
      </c>
      <c r="O18" s="15">
        <f t="shared" si="1"/>
        <v>3.0164810336299999</v>
      </c>
    </row>
    <row r="19" spans="1:15" s="10" customFormat="1" x14ac:dyDescent="0.25">
      <c r="A19" s="22" t="s">
        <v>20</v>
      </c>
      <c r="B19" s="22" t="s">
        <v>31</v>
      </c>
      <c r="C19" s="22" t="s">
        <v>35</v>
      </c>
      <c r="D19" s="23">
        <v>31</v>
      </c>
      <c r="E19" s="24">
        <v>361</v>
      </c>
      <c r="F19" s="14" t="str">
        <f t="shared" si="0"/>
        <v>Shimobaba_large_q31_361</v>
      </c>
      <c r="G19" s="25">
        <v>100</v>
      </c>
      <c r="H19" s="25">
        <v>200</v>
      </c>
      <c r="I19" s="26">
        <v>15.177517180000001</v>
      </c>
      <c r="J19" s="38">
        <v>86697</v>
      </c>
      <c r="K19" s="39">
        <v>461760</v>
      </c>
      <c r="L19" s="40">
        <v>5.326136</v>
      </c>
      <c r="M19" s="25">
        <v>78911</v>
      </c>
      <c r="N19" s="25">
        <v>2.3197760192199999</v>
      </c>
      <c r="O19" s="15">
        <f t="shared" si="1"/>
        <v>3.8229560096099999</v>
      </c>
    </row>
    <row r="20" spans="1:15" s="9" customFormat="1" x14ac:dyDescent="0.25">
      <c r="A20" s="17" t="s">
        <v>15</v>
      </c>
      <c r="B20" s="17" t="s">
        <v>30</v>
      </c>
      <c r="C20" s="17" t="s">
        <v>35</v>
      </c>
      <c r="D20" s="18">
        <v>1</v>
      </c>
      <c r="E20" s="19">
        <v>542</v>
      </c>
      <c r="F20" s="14" t="str">
        <f t="shared" si="0"/>
        <v>GS_large_q1_542</v>
      </c>
      <c r="G20" s="20">
        <v>125</v>
      </c>
      <c r="H20" s="20">
        <v>300</v>
      </c>
      <c r="I20" s="21">
        <v>4.3600258758899999</v>
      </c>
      <c r="J20" s="41">
        <v>645495</v>
      </c>
      <c r="K20" s="42">
        <v>486063</v>
      </c>
      <c r="L20" s="43">
        <v>0.75300800000000001</v>
      </c>
      <c r="M20" s="20">
        <v>528787</v>
      </c>
      <c r="N20" s="20">
        <v>3.8545682883699999</v>
      </c>
      <c r="O20" s="15">
        <f t="shared" si="1"/>
        <v>2.3037881441849999</v>
      </c>
    </row>
    <row r="21" spans="1:15" s="9" customFormat="1" x14ac:dyDescent="0.25">
      <c r="A21" s="17" t="s">
        <v>16</v>
      </c>
      <c r="B21" s="17" t="s">
        <v>30</v>
      </c>
      <c r="C21" s="17" t="s">
        <v>35</v>
      </c>
      <c r="D21" s="18">
        <v>20</v>
      </c>
      <c r="E21" s="19">
        <v>542</v>
      </c>
      <c r="F21" s="14" t="str">
        <f t="shared" si="0"/>
        <v>GS_large_q20_542</v>
      </c>
      <c r="G21" s="20">
        <v>125</v>
      </c>
      <c r="H21" s="20">
        <v>300</v>
      </c>
      <c r="I21" s="21">
        <v>4.3726054577999998</v>
      </c>
      <c r="J21" s="41">
        <v>157869</v>
      </c>
      <c r="K21" s="42">
        <v>486063</v>
      </c>
      <c r="L21" s="43">
        <v>3.0789010000000001</v>
      </c>
      <c r="M21" s="20">
        <v>129324</v>
      </c>
      <c r="N21" s="20">
        <v>4.1517980461999997</v>
      </c>
      <c r="O21" s="15">
        <f t="shared" si="1"/>
        <v>3.6153495230999999</v>
      </c>
    </row>
    <row r="22" spans="1:15" s="9" customFormat="1" x14ac:dyDescent="0.25">
      <c r="A22" s="17" t="s">
        <v>17</v>
      </c>
      <c r="B22" s="17" t="s">
        <v>30</v>
      </c>
      <c r="C22" s="17" t="s">
        <v>35</v>
      </c>
      <c r="D22" s="18">
        <v>31</v>
      </c>
      <c r="E22" s="19">
        <v>542</v>
      </c>
      <c r="F22" s="14" t="str">
        <f t="shared" si="0"/>
        <v>GS_large_q31_542</v>
      </c>
      <c r="G22" s="20">
        <v>125</v>
      </c>
      <c r="H22" s="20">
        <v>300</v>
      </c>
      <c r="I22" s="21">
        <v>3.60567729513</v>
      </c>
      <c r="J22" s="41">
        <v>108265</v>
      </c>
      <c r="K22" s="42">
        <v>486063</v>
      </c>
      <c r="L22" s="43">
        <v>4.4895670000000001</v>
      </c>
      <c r="M22" s="20">
        <v>88689</v>
      </c>
      <c r="N22" s="20">
        <v>3.82649719577</v>
      </c>
      <c r="O22" s="15">
        <f t="shared" si="1"/>
        <v>4.1580320978850001</v>
      </c>
    </row>
    <row r="23" spans="1:15" s="9" customFormat="1" x14ac:dyDescent="0.25">
      <c r="A23" s="17" t="s">
        <v>21</v>
      </c>
      <c r="B23" s="17" t="s">
        <v>31</v>
      </c>
      <c r="C23" s="17" t="s">
        <v>35</v>
      </c>
      <c r="D23" s="18">
        <v>1</v>
      </c>
      <c r="E23" s="19">
        <v>542</v>
      </c>
      <c r="F23" s="14" t="str">
        <f t="shared" si="0"/>
        <v>Shimobaba_large_q1_542</v>
      </c>
      <c r="G23" s="20">
        <v>120</v>
      </c>
      <c r="H23" s="20">
        <v>300</v>
      </c>
      <c r="I23" s="21">
        <v>21.570064386199999</v>
      </c>
      <c r="J23" s="41">
        <v>637285</v>
      </c>
      <c r="K23" s="42">
        <v>486063</v>
      </c>
      <c r="L23" s="43">
        <v>0.76270899999999997</v>
      </c>
      <c r="M23" s="20">
        <v>522062</v>
      </c>
      <c r="N23" s="20">
        <v>3.1675715386199998</v>
      </c>
      <c r="O23" s="15">
        <f t="shared" si="1"/>
        <v>1.96514026931</v>
      </c>
    </row>
    <row r="24" spans="1:15" s="9" customFormat="1" x14ac:dyDescent="0.25">
      <c r="A24" s="17" t="s">
        <v>22</v>
      </c>
      <c r="B24" s="17" t="s">
        <v>31</v>
      </c>
      <c r="C24" s="17" t="s">
        <v>35</v>
      </c>
      <c r="D24" s="18">
        <v>20</v>
      </c>
      <c r="E24" s="19">
        <v>542</v>
      </c>
      <c r="F24" s="14" t="str">
        <f t="shared" si="0"/>
        <v>Shimobaba_large_q20_542</v>
      </c>
      <c r="G24" s="20">
        <v>120</v>
      </c>
      <c r="H24" s="20">
        <v>300</v>
      </c>
      <c r="I24" s="21">
        <v>20.1985495216</v>
      </c>
      <c r="J24" s="41">
        <v>121240</v>
      </c>
      <c r="K24" s="42">
        <v>486063</v>
      </c>
      <c r="L24" s="43">
        <v>4.0090979999999998</v>
      </c>
      <c r="M24" s="20">
        <v>99318</v>
      </c>
      <c r="N24" s="20">
        <v>3.2830395646500001</v>
      </c>
      <c r="O24" s="15">
        <f t="shared" si="1"/>
        <v>3.646068782325</v>
      </c>
    </row>
    <row r="25" spans="1:15" s="9" customFormat="1" x14ac:dyDescent="0.25">
      <c r="A25" s="17" t="s">
        <v>23</v>
      </c>
      <c r="B25" s="17" t="s">
        <v>31</v>
      </c>
      <c r="C25" s="17" t="s">
        <v>35</v>
      </c>
      <c r="D25" s="18">
        <v>31</v>
      </c>
      <c r="E25" s="19">
        <v>542</v>
      </c>
      <c r="F25" s="14" t="str">
        <f t="shared" si="0"/>
        <v>Shimobaba_large_q31_542</v>
      </c>
      <c r="G25" s="20">
        <v>120</v>
      </c>
      <c r="H25" s="20">
        <v>300</v>
      </c>
      <c r="I25" s="21">
        <v>18.321257555799999</v>
      </c>
      <c r="J25" s="41">
        <v>82389</v>
      </c>
      <c r="K25" s="42">
        <v>486063</v>
      </c>
      <c r="L25" s="43">
        <v>5.89961</v>
      </c>
      <c r="M25" s="20">
        <v>67491</v>
      </c>
      <c r="N25" s="20">
        <v>3.2367132538200001</v>
      </c>
      <c r="O25" s="15">
        <f t="shared" si="1"/>
        <v>4.5681616269100003</v>
      </c>
    </row>
    <row r="26" spans="1:15" x14ac:dyDescent="0.25">
      <c r="J26" s="32"/>
      <c r="K26" s="32"/>
      <c r="L26" s="32"/>
      <c r="M26" s="3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2D0-8004-48F6-8538-DB47DAE793FB}">
  <dimension ref="A1:O26"/>
  <sheetViews>
    <sheetView tabSelected="1" topLeftCell="H19" zoomScaleNormal="100" workbookViewId="0">
      <selection activeCell="E8" sqref="E8"/>
    </sheetView>
  </sheetViews>
  <sheetFormatPr defaultRowHeight="15" x14ac:dyDescent="0.25"/>
  <cols>
    <col min="1" max="1" width="15.5703125" customWidth="1"/>
    <col min="2" max="2" width="12" customWidth="1"/>
    <col min="3" max="3" width="6.42578125" customWidth="1"/>
    <col min="4" max="4" width="11.85546875" style="1" customWidth="1"/>
    <col min="5" max="5" width="9.28515625" style="3" customWidth="1"/>
    <col min="6" max="6" width="26.5703125" style="3" customWidth="1"/>
    <col min="7" max="7" width="5.42578125" customWidth="1"/>
    <col min="8" max="8" width="5.7109375" customWidth="1"/>
    <col min="9" max="9" width="14.5703125" style="2" customWidth="1"/>
    <col min="10" max="10" width="10" customWidth="1"/>
    <col min="11" max="11" width="12.7109375" customWidth="1"/>
    <col min="13" max="13" width="13.28515625" customWidth="1"/>
  </cols>
  <sheetData>
    <row r="1" spans="1:15" x14ac:dyDescent="0.25">
      <c r="A1" s="4" t="s">
        <v>32</v>
      </c>
      <c r="B1" s="4" t="s">
        <v>29</v>
      </c>
      <c r="C1" s="4" t="s">
        <v>33</v>
      </c>
      <c r="D1" s="5" t="s">
        <v>28</v>
      </c>
      <c r="E1" s="6" t="s">
        <v>27</v>
      </c>
      <c r="F1" s="6" t="s">
        <v>42</v>
      </c>
      <c r="G1" s="4" t="s">
        <v>24</v>
      </c>
      <c r="H1" s="4" t="s">
        <v>25</v>
      </c>
      <c r="I1" s="7" t="s">
        <v>26</v>
      </c>
      <c r="J1" s="4" t="s">
        <v>37</v>
      </c>
      <c r="K1" s="4" t="s">
        <v>38</v>
      </c>
      <c r="L1" s="4" t="s">
        <v>36</v>
      </c>
      <c r="M1" s="4" t="s">
        <v>40</v>
      </c>
      <c r="N1" s="4" t="s">
        <v>39</v>
      </c>
      <c r="O1" s="4" t="s">
        <v>41</v>
      </c>
    </row>
    <row r="2" spans="1:15" s="8" customFormat="1" x14ac:dyDescent="0.25">
      <c r="A2" s="12" t="s">
        <v>0</v>
      </c>
      <c r="B2" s="12" t="s">
        <v>30</v>
      </c>
      <c r="C2" s="12" t="s">
        <v>43</v>
      </c>
      <c r="D2" s="13">
        <v>1</v>
      </c>
      <c r="E2" s="14">
        <v>361</v>
      </c>
      <c r="F2" s="14" t="str">
        <f>B2&amp;"_"&amp;C2&amp;"_q"&amp;D2&amp;"_"&amp;E2</f>
        <v>GS_s_q1_361</v>
      </c>
      <c r="G2" s="15">
        <v>50</v>
      </c>
      <c r="H2" s="15">
        <v>120</v>
      </c>
      <c r="I2" s="44">
        <v>16.967037126299999</v>
      </c>
      <c r="J2" s="33">
        <v>690942</v>
      </c>
      <c r="K2" s="33">
        <v>486063</v>
      </c>
      <c r="L2" s="34">
        <v>0.70347899999999997</v>
      </c>
      <c r="M2" s="15">
        <v>566017</v>
      </c>
      <c r="N2" s="44">
        <v>2.3413926384099999</v>
      </c>
      <c r="O2" s="15">
        <f>0.33*I2/MAX($I$2:$I$25)+0.33*L2/MAX($L$2:$L$25)+0.33*N2/MAX($N$2:$N$25)</f>
        <v>0.39049919196522015</v>
      </c>
    </row>
    <row r="3" spans="1:15" s="8" customFormat="1" x14ac:dyDescent="0.25">
      <c r="A3" s="12" t="s">
        <v>1</v>
      </c>
      <c r="B3" s="12" t="s">
        <v>30</v>
      </c>
      <c r="C3" s="12" t="s">
        <v>43</v>
      </c>
      <c r="D3" s="13">
        <v>20</v>
      </c>
      <c r="E3" s="14">
        <v>361</v>
      </c>
      <c r="F3" s="14" t="str">
        <f t="shared" ref="F3:F25" si="0">B3&amp;"_"&amp;C3&amp;"_q"&amp;D3&amp;"_"&amp;E3</f>
        <v>GS_s_q20_361</v>
      </c>
      <c r="G3" s="15">
        <v>50</v>
      </c>
      <c r="H3" s="15">
        <v>120</v>
      </c>
      <c r="I3" s="44">
        <v>22.986657763699998</v>
      </c>
      <c r="J3" s="33">
        <v>149140</v>
      </c>
      <c r="K3" s="33">
        <v>486063</v>
      </c>
      <c r="L3" s="34">
        <v>3.2591060000000001</v>
      </c>
      <c r="M3" s="15">
        <v>122173</v>
      </c>
      <c r="N3" s="44">
        <v>2.0037248010500002</v>
      </c>
      <c r="O3" s="15">
        <f>0.33*I3/MAX($I$2:$I$25)+0.33*L3/MAX($L$2:$L$25)+0.33*N3/MAX($N$2:$N$25)</f>
        <v>0.49603169207106446</v>
      </c>
    </row>
    <row r="4" spans="1:15" s="8" customFormat="1" x14ac:dyDescent="0.25">
      <c r="A4" s="12" t="s">
        <v>2</v>
      </c>
      <c r="B4" s="12" t="s">
        <v>30</v>
      </c>
      <c r="C4" s="12" t="s">
        <v>43</v>
      </c>
      <c r="D4" s="13">
        <v>31</v>
      </c>
      <c r="E4" s="14">
        <v>361</v>
      </c>
      <c r="F4" s="14" t="str">
        <f t="shared" si="0"/>
        <v>GS_s_q31_361</v>
      </c>
      <c r="G4" s="15">
        <v>50</v>
      </c>
      <c r="H4" s="15">
        <v>120</v>
      </c>
      <c r="I4" s="44">
        <v>21.695910862800002</v>
      </c>
      <c r="J4" s="33">
        <v>101909</v>
      </c>
      <c r="K4" s="33">
        <v>486063</v>
      </c>
      <c r="L4" s="34">
        <v>4.7695790000000002</v>
      </c>
      <c r="M4" s="15">
        <v>83482</v>
      </c>
      <c r="N4" s="44">
        <v>2.0170388827300001</v>
      </c>
      <c r="O4" s="15">
        <f>0.33*I4/MAX($I$2:$I$25)+0.33*L4/MAX($L$2:$L$25)+0.33*N4/MAX($N$2:$N$25)</f>
        <v>0.55224029359726046</v>
      </c>
    </row>
    <row r="5" spans="1:15" s="8" customFormat="1" x14ac:dyDescent="0.25">
      <c r="A5" s="12" t="s">
        <v>6</v>
      </c>
      <c r="B5" s="12" t="s">
        <v>45</v>
      </c>
      <c r="C5" s="12" t="s">
        <v>43</v>
      </c>
      <c r="D5" s="13">
        <v>1</v>
      </c>
      <c r="E5" s="14">
        <v>361</v>
      </c>
      <c r="F5" s="14" t="str">
        <f t="shared" si="0"/>
        <v>RPF_s_q1_361</v>
      </c>
      <c r="G5" s="15">
        <v>50</v>
      </c>
      <c r="H5" s="15">
        <v>120</v>
      </c>
      <c r="I5" s="44">
        <v>49.413898290500001</v>
      </c>
      <c r="J5" s="33">
        <v>649402</v>
      </c>
      <c r="K5" s="33">
        <v>486063</v>
      </c>
      <c r="L5" s="34">
        <v>0.74847799999999998</v>
      </c>
      <c r="M5" s="15">
        <v>531988</v>
      </c>
      <c r="N5" s="44">
        <v>2.27754197875</v>
      </c>
      <c r="O5" s="15">
        <f>0.33*I5/MAX($I$2:$I$25)+0.33*L5/MAX($L$2:$L$25)+0.33*N5/MAX($N$2:$N$25)</f>
        <v>0.58342510416632787</v>
      </c>
    </row>
    <row r="6" spans="1:15" s="8" customFormat="1" x14ac:dyDescent="0.25">
      <c r="A6" s="12" t="s">
        <v>7</v>
      </c>
      <c r="B6" s="12" t="s">
        <v>45</v>
      </c>
      <c r="C6" s="12" t="s">
        <v>43</v>
      </c>
      <c r="D6" s="13">
        <v>20</v>
      </c>
      <c r="E6" s="14">
        <v>361</v>
      </c>
      <c r="F6" s="14" t="str">
        <f t="shared" si="0"/>
        <v>RPF_s_q20_361</v>
      </c>
      <c r="G6" s="15">
        <v>50</v>
      </c>
      <c r="H6" s="15">
        <v>120</v>
      </c>
      <c r="I6" s="44">
        <v>40.100563074100002</v>
      </c>
      <c r="J6" s="33">
        <v>115135</v>
      </c>
      <c r="K6" s="33">
        <v>486063</v>
      </c>
      <c r="L6" s="34">
        <v>4.221679</v>
      </c>
      <c r="M6" s="15">
        <v>94316</v>
      </c>
      <c r="N6" s="44">
        <v>2.2981485876500001</v>
      </c>
      <c r="O6" s="15">
        <f>0.33*I6/MAX($I$2:$I$25)+0.33*L6/MAX($L$2:$L$25)+0.33*N6/MAX($N$2:$N$25)</f>
        <v>0.67283143565975689</v>
      </c>
    </row>
    <row r="7" spans="1:15" s="8" customFormat="1" x14ac:dyDescent="0.25">
      <c r="A7" s="12" t="s">
        <v>8</v>
      </c>
      <c r="B7" s="12" t="s">
        <v>45</v>
      </c>
      <c r="C7" s="12" t="s">
        <v>43</v>
      </c>
      <c r="D7" s="13">
        <v>31</v>
      </c>
      <c r="E7" s="14">
        <v>361</v>
      </c>
      <c r="F7" s="14" t="str">
        <f t="shared" si="0"/>
        <v>RPF_s_q31_361</v>
      </c>
      <c r="G7" s="15">
        <v>50</v>
      </c>
      <c r="H7" s="15">
        <v>120</v>
      </c>
      <c r="I7" s="44">
        <v>31.169342445400002</v>
      </c>
      <c r="J7" s="33">
        <v>70924</v>
      </c>
      <c r="K7" s="33">
        <v>486063</v>
      </c>
      <c r="L7" s="34">
        <v>6.853294</v>
      </c>
      <c r="M7" s="15">
        <v>58099</v>
      </c>
      <c r="N7" s="44">
        <v>2.0797319927000002</v>
      </c>
      <c r="O7" s="15">
        <f>0.33*I7/MAX($I$2:$I$25)+0.33*L7/MAX($L$2:$L$25)+0.33*N7/MAX($N$2:$N$25)</f>
        <v>0.7033665535394289</v>
      </c>
    </row>
    <row r="8" spans="1:15" s="11" customFormat="1" x14ac:dyDescent="0.25">
      <c r="A8" s="27" t="s">
        <v>3</v>
      </c>
      <c r="B8" s="27" t="s">
        <v>30</v>
      </c>
      <c r="C8" s="12" t="s">
        <v>43</v>
      </c>
      <c r="D8" s="28">
        <v>1</v>
      </c>
      <c r="E8" s="29">
        <v>542</v>
      </c>
      <c r="F8" s="14" t="str">
        <f t="shared" si="0"/>
        <v>GS_s_q1_542</v>
      </c>
      <c r="G8" s="30">
        <v>60</v>
      </c>
      <c r="H8" s="30">
        <v>150</v>
      </c>
      <c r="I8" s="44">
        <v>23.899675562999999</v>
      </c>
      <c r="J8" s="35">
        <v>692902</v>
      </c>
      <c r="K8" s="36">
        <v>486063</v>
      </c>
      <c r="L8" s="37">
        <v>0.70148900000000003</v>
      </c>
      <c r="M8" s="30">
        <v>567624</v>
      </c>
      <c r="N8" s="44">
        <v>2.1848109607700001</v>
      </c>
      <c r="O8" s="15">
        <f>0.33*I8/MAX($I$2:$I$25)+0.33*L8/MAX($L$2:$L$25)+0.33*N8/MAX($N$2:$N$25)</f>
        <v>0.41550359408316961</v>
      </c>
    </row>
    <row r="9" spans="1:15" s="11" customFormat="1" x14ac:dyDescent="0.25">
      <c r="A9" s="27" t="s">
        <v>4</v>
      </c>
      <c r="B9" s="27" t="s">
        <v>30</v>
      </c>
      <c r="C9" s="12" t="s">
        <v>43</v>
      </c>
      <c r="D9" s="28">
        <v>20</v>
      </c>
      <c r="E9" s="29">
        <v>542</v>
      </c>
      <c r="F9" s="14" t="str">
        <f t="shared" si="0"/>
        <v>GS_s_q20_542</v>
      </c>
      <c r="G9" s="30">
        <v>60</v>
      </c>
      <c r="H9" s="30">
        <v>150</v>
      </c>
      <c r="I9" s="44">
        <v>17.197260822400001</v>
      </c>
      <c r="J9" s="35">
        <v>155801</v>
      </c>
      <c r="K9" s="36">
        <v>486063</v>
      </c>
      <c r="L9" s="37">
        <v>3.1197680000000001</v>
      </c>
      <c r="M9" s="30">
        <v>127630</v>
      </c>
      <c r="N9" s="44">
        <v>2.00349708782</v>
      </c>
      <c r="O9" s="15">
        <f>0.33*I9/MAX($I$2:$I$25)+0.33*L9/MAX($L$2:$L$25)+0.33*N9/MAX($N$2:$N$25)</f>
        <v>0.45488531534509169</v>
      </c>
    </row>
    <row r="10" spans="1:15" s="11" customFormat="1" x14ac:dyDescent="0.25">
      <c r="A10" s="27" t="s">
        <v>5</v>
      </c>
      <c r="B10" s="27" t="s">
        <v>30</v>
      </c>
      <c r="C10" s="12" t="s">
        <v>43</v>
      </c>
      <c r="D10" s="28">
        <v>31</v>
      </c>
      <c r="E10" s="29">
        <v>542</v>
      </c>
      <c r="F10" s="14" t="str">
        <f t="shared" si="0"/>
        <v>GS_s_q31_542</v>
      </c>
      <c r="G10" s="30">
        <v>60</v>
      </c>
      <c r="H10" s="30">
        <v>150</v>
      </c>
      <c r="I10" s="44">
        <v>15.176132447100001</v>
      </c>
      <c r="J10" s="35">
        <v>106761</v>
      </c>
      <c r="K10" s="36">
        <v>486063</v>
      </c>
      <c r="L10" s="37">
        <v>4.5528139999999997</v>
      </c>
      <c r="M10" s="30">
        <v>87457</v>
      </c>
      <c r="N10" s="44">
        <v>2.1416764650000002</v>
      </c>
      <c r="O10" s="15">
        <f>0.33*I10/MAX($I$2:$I$25)+0.33*L10/MAX($L$2:$L$25)+0.33*N10/MAX($N$2:$N$25)</f>
        <v>0.51717048594539494</v>
      </c>
    </row>
    <row r="11" spans="1:15" s="11" customFormat="1" x14ac:dyDescent="0.25">
      <c r="A11" s="27" t="s">
        <v>9</v>
      </c>
      <c r="B11" s="27" t="s">
        <v>45</v>
      </c>
      <c r="C11" s="12" t="s">
        <v>43</v>
      </c>
      <c r="D11" s="28">
        <v>1</v>
      </c>
      <c r="E11" s="29">
        <v>542</v>
      </c>
      <c r="F11" s="14" t="str">
        <f t="shared" si="0"/>
        <v>RPF_s_q1_542</v>
      </c>
      <c r="G11" s="30">
        <v>60</v>
      </c>
      <c r="H11" s="30">
        <v>150</v>
      </c>
      <c r="I11" s="44">
        <v>54.053748534</v>
      </c>
      <c r="J11" s="30">
        <v>628849</v>
      </c>
      <c r="K11" s="36">
        <v>486063</v>
      </c>
      <c r="L11" s="30">
        <f t="shared" ref="L11:L12" si="1">K11/J11</f>
        <v>0.7729407218585066</v>
      </c>
      <c r="M11" s="30">
        <v>515151</v>
      </c>
      <c r="N11" s="44">
        <v>1.9332535211299999</v>
      </c>
      <c r="O11" s="15">
        <f>0.33*I11/MAX($I$2:$I$25)+0.33*L11/MAX($L$2:$L$25)+0.33*N11/MAX($N$2:$N$25)</f>
        <v>0.57486520626632565</v>
      </c>
    </row>
    <row r="12" spans="1:15" s="11" customFormat="1" x14ac:dyDescent="0.25">
      <c r="A12" s="27" t="s">
        <v>10</v>
      </c>
      <c r="B12" s="27" t="s">
        <v>45</v>
      </c>
      <c r="C12" s="12" t="s">
        <v>43</v>
      </c>
      <c r="D12" s="28">
        <v>20</v>
      </c>
      <c r="E12" s="29">
        <v>542</v>
      </c>
      <c r="F12" s="14" t="str">
        <f t="shared" si="0"/>
        <v>RPF_s_q20_542</v>
      </c>
      <c r="G12" s="30">
        <v>60</v>
      </c>
      <c r="H12" s="30">
        <v>150</v>
      </c>
      <c r="I12" s="44">
        <v>46.137035281000003</v>
      </c>
      <c r="J12" s="30">
        <v>109728</v>
      </c>
      <c r="K12" s="36">
        <v>486063</v>
      </c>
      <c r="L12" s="30">
        <f t="shared" si="1"/>
        <v>4.4297080052493438</v>
      </c>
      <c r="M12" s="30">
        <v>89887</v>
      </c>
      <c r="N12" s="44">
        <v>1.90832147037</v>
      </c>
      <c r="O12" s="15">
        <f>0.33*I12/MAX($I$2:$I$25)+0.33*L12/MAX($L$2:$L$25)+0.33*N12/MAX($N$2:$N$25)</f>
        <v>0.67539540880870408</v>
      </c>
    </row>
    <row r="13" spans="1:15" s="11" customFormat="1" x14ac:dyDescent="0.25">
      <c r="A13" s="27" t="s">
        <v>11</v>
      </c>
      <c r="B13" s="27" t="s">
        <v>45</v>
      </c>
      <c r="C13" s="12" t="s">
        <v>43</v>
      </c>
      <c r="D13" s="28">
        <v>31</v>
      </c>
      <c r="E13" s="29">
        <v>542</v>
      </c>
      <c r="F13" s="14" t="str">
        <f t="shared" si="0"/>
        <v>RPF_s_q31_542</v>
      </c>
      <c r="G13" s="30">
        <v>60</v>
      </c>
      <c r="H13" s="30">
        <v>150</v>
      </c>
      <c r="I13" s="44">
        <v>38.682540893899997</v>
      </c>
      <c r="J13" s="30">
        <v>61066</v>
      </c>
      <c r="K13" s="36">
        <v>486063</v>
      </c>
      <c r="L13" s="30">
        <f>K13/J13</f>
        <v>7.9596338387973669</v>
      </c>
      <c r="M13" s="30">
        <v>50023</v>
      </c>
      <c r="N13" s="44">
        <v>1.9794365378300001</v>
      </c>
      <c r="O13" s="15">
        <f>0.33*I13/MAX($I$2:$I$25)+0.33*L13/MAX($L$2:$L$25)+0.33*N13/MAX($N$2:$N$25)</f>
        <v>0.78406195173332849</v>
      </c>
    </row>
    <row r="14" spans="1:15" s="10" customFormat="1" x14ac:dyDescent="0.25">
      <c r="A14" s="22" t="s">
        <v>12</v>
      </c>
      <c r="B14" s="22" t="s">
        <v>30</v>
      </c>
      <c r="C14" s="22" t="s">
        <v>44</v>
      </c>
      <c r="D14" s="23">
        <v>1</v>
      </c>
      <c r="E14" s="24">
        <v>361</v>
      </c>
      <c r="F14" s="14" t="str">
        <f t="shared" si="0"/>
        <v>GS_l_q1_361</v>
      </c>
      <c r="G14" s="25">
        <v>100</v>
      </c>
      <c r="H14" s="25">
        <v>200</v>
      </c>
      <c r="I14" s="44">
        <v>20.699405107800001</v>
      </c>
      <c r="J14" s="38">
        <v>617054</v>
      </c>
      <c r="K14" s="39">
        <v>461760</v>
      </c>
      <c r="L14" s="40">
        <v>0.74833000000000005</v>
      </c>
      <c r="M14" s="25">
        <v>561654</v>
      </c>
      <c r="N14" s="44">
        <v>2.7534367102999999</v>
      </c>
      <c r="O14" s="15">
        <f>0.33*I14/MAX($I$2:$I$25)+0.33*L14/MAX($L$2:$L$25)+0.33*N14/MAX($N$2:$N$25)</f>
        <v>0.4605042509816395</v>
      </c>
    </row>
    <row r="15" spans="1:15" s="10" customFormat="1" x14ac:dyDescent="0.25">
      <c r="A15" s="22" t="s">
        <v>13</v>
      </c>
      <c r="B15" s="22" t="s">
        <v>30</v>
      </c>
      <c r="C15" s="22" t="s">
        <v>44</v>
      </c>
      <c r="D15" s="23">
        <v>20</v>
      </c>
      <c r="E15" s="24">
        <v>361</v>
      </c>
      <c r="F15" s="14" t="str">
        <f t="shared" si="0"/>
        <v>GS_l_q20_361</v>
      </c>
      <c r="G15" s="25">
        <v>100</v>
      </c>
      <c r="H15" s="25">
        <v>200</v>
      </c>
      <c r="I15" s="44">
        <v>15.2447904472</v>
      </c>
      <c r="J15" s="38">
        <v>145301</v>
      </c>
      <c r="K15" s="39">
        <v>461760</v>
      </c>
      <c r="L15" s="40">
        <v>3.1779549999999999</v>
      </c>
      <c r="M15" s="25">
        <v>132254</v>
      </c>
      <c r="N15" s="44">
        <v>2.8379976176600001</v>
      </c>
      <c r="O15" s="15">
        <f>0.33*I15/MAX($I$2:$I$25)+0.33*L15/MAX($L$2:$L$25)+0.33*N15/MAX($N$2:$N$25)</f>
        <v>0.53724271126329048</v>
      </c>
    </row>
    <row r="16" spans="1:15" s="10" customFormat="1" x14ac:dyDescent="0.25">
      <c r="A16" s="22" t="s">
        <v>14</v>
      </c>
      <c r="B16" s="22" t="s">
        <v>30</v>
      </c>
      <c r="C16" s="22" t="s">
        <v>44</v>
      </c>
      <c r="D16" s="23">
        <v>31</v>
      </c>
      <c r="E16" s="24">
        <v>361</v>
      </c>
      <c r="F16" s="14" t="str">
        <f t="shared" si="0"/>
        <v>GS_l_q31_361</v>
      </c>
      <c r="G16" s="25">
        <v>100</v>
      </c>
      <c r="H16" s="25">
        <v>200</v>
      </c>
      <c r="I16" s="44">
        <v>12.4368183993</v>
      </c>
      <c r="J16" s="38">
        <v>98893</v>
      </c>
      <c r="K16" s="39">
        <v>461760</v>
      </c>
      <c r="L16" s="40">
        <v>4.669289</v>
      </c>
      <c r="M16" s="25">
        <v>90012</v>
      </c>
      <c r="N16" s="44">
        <v>2.9977189150600001</v>
      </c>
      <c r="O16" s="15">
        <f>0.33*I16/MAX($I$2:$I$25)+0.33*L16/MAX($L$2:$L$25)+0.33*N16/MAX($N$2:$N$25)</f>
        <v>0.59951216192226098</v>
      </c>
    </row>
    <row r="17" spans="1:15" s="10" customFormat="1" x14ac:dyDescent="0.25">
      <c r="A17" s="22" t="s">
        <v>18</v>
      </c>
      <c r="B17" s="22" t="s">
        <v>45</v>
      </c>
      <c r="C17" s="22" t="s">
        <v>44</v>
      </c>
      <c r="D17" s="23">
        <v>1</v>
      </c>
      <c r="E17" s="24">
        <v>361</v>
      </c>
      <c r="F17" s="14" t="str">
        <f t="shared" si="0"/>
        <v>RPF_l_q1_361</v>
      </c>
      <c r="G17" s="25">
        <v>100</v>
      </c>
      <c r="H17" s="25">
        <v>200</v>
      </c>
      <c r="I17" s="44">
        <v>30.8458677064</v>
      </c>
      <c r="J17" s="38">
        <v>633061</v>
      </c>
      <c r="K17" s="39">
        <v>461760</v>
      </c>
      <c r="L17" s="40">
        <v>0.72940799999999995</v>
      </c>
      <c r="M17" s="25">
        <v>576224</v>
      </c>
      <c r="N17" s="44">
        <v>2.6300992865600001</v>
      </c>
      <c r="O17" s="15">
        <f>0.33*I17/MAX($I$2:$I$25)+0.33*L17/MAX($L$2:$L$25)+0.33*N17/MAX($N$2:$N$25)</f>
        <v>0.50808682402703653</v>
      </c>
    </row>
    <row r="18" spans="1:15" s="10" customFormat="1" x14ac:dyDescent="0.25">
      <c r="A18" s="22" t="s">
        <v>19</v>
      </c>
      <c r="B18" s="22" t="s">
        <v>45</v>
      </c>
      <c r="C18" s="22" t="s">
        <v>44</v>
      </c>
      <c r="D18" s="23">
        <v>20</v>
      </c>
      <c r="E18" s="24">
        <v>361</v>
      </c>
      <c r="F18" s="14" t="str">
        <f t="shared" si="0"/>
        <v>RPF_l_q20_361</v>
      </c>
      <c r="G18" s="25">
        <v>100</v>
      </c>
      <c r="H18" s="25">
        <v>200</v>
      </c>
      <c r="I18" s="44">
        <v>28.622984735399999</v>
      </c>
      <c r="J18" s="38">
        <v>128039</v>
      </c>
      <c r="K18" s="39">
        <v>461760</v>
      </c>
      <c r="L18" s="40">
        <v>3.606401</v>
      </c>
      <c r="M18" s="25">
        <v>116541</v>
      </c>
      <c r="N18" s="44">
        <v>2.4539396743899999</v>
      </c>
      <c r="O18" s="15">
        <f>0.33*I18/MAX($I$2:$I$25)+0.33*L18/MAX($L$2:$L$25)+0.33*N18/MAX($N$2:$N$25)</f>
        <v>0.59440155394523053</v>
      </c>
    </row>
    <row r="19" spans="1:15" s="10" customFormat="1" x14ac:dyDescent="0.25">
      <c r="A19" s="22" t="s">
        <v>20</v>
      </c>
      <c r="B19" s="22" t="s">
        <v>45</v>
      </c>
      <c r="C19" s="22" t="s">
        <v>44</v>
      </c>
      <c r="D19" s="23">
        <v>31</v>
      </c>
      <c r="E19" s="24">
        <v>361</v>
      </c>
      <c r="F19" s="14" t="str">
        <f t="shared" si="0"/>
        <v>RPF_l_q31_361</v>
      </c>
      <c r="G19" s="25">
        <v>100</v>
      </c>
      <c r="H19" s="25">
        <v>200</v>
      </c>
      <c r="I19" s="44">
        <v>25.565385650500001</v>
      </c>
      <c r="J19" s="38">
        <v>86697</v>
      </c>
      <c r="K19" s="39">
        <v>461760</v>
      </c>
      <c r="L19" s="40">
        <v>5.326136</v>
      </c>
      <c r="M19" s="25">
        <v>78911</v>
      </c>
      <c r="N19" s="44">
        <v>2.70188953124</v>
      </c>
      <c r="O19" s="15">
        <f>0.33*I19/MAX($I$2:$I$25)+0.33*L19/MAX($L$2:$L$25)+0.33*N19/MAX($N$2:$N$25)</f>
        <v>0.67432887077038606</v>
      </c>
    </row>
    <row r="20" spans="1:15" s="9" customFormat="1" x14ac:dyDescent="0.25">
      <c r="A20" s="17" t="s">
        <v>15</v>
      </c>
      <c r="B20" s="17" t="s">
        <v>30</v>
      </c>
      <c r="C20" s="22" t="s">
        <v>44</v>
      </c>
      <c r="D20" s="18">
        <v>1</v>
      </c>
      <c r="E20" s="19">
        <v>542</v>
      </c>
      <c r="F20" s="14" t="str">
        <f t="shared" si="0"/>
        <v>GS_l_q1_542</v>
      </c>
      <c r="G20" s="20">
        <v>125</v>
      </c>
      <c r="H20" s="20">
        <v>300</v>
      </c>
      <c r="I20" s="44">
        <v>8.1699400605200001</v>
      </c>
      <c r="J20" s="41">
        <v>645495</v>
      </c>
      <c r="K20" s="42">
        <v>486063</v>
      </c>
      <c r="L20" s="43">
        <v>0.75300800000000001</v>
      </c>
      <c r="M20" s="20">
        <v>528787</v>
      </c>
      <c r="N20" s="44">
        <v>2.6197738191400002</v>
      </c>
      <c r="O20" s="15">
        <f>0.33*I20/MAX($I$2:$I$25)+0.33*L20/MAX($L$2:$L$25)+0.33*N20/MAX($N$2:$N$25)</f>
        <v>0.36949127455930053</v>
      </c>
    </row>
    <row r="21" spans="1:15" s="9" customFormat="1" x14ac:dyDescent="0.25">
      <c r="A21" s="17" t="s">
        <v>16</v>
      </c>
      <c r="B21" s="17" t="s">
        <v>30</v>
      </c>
      <c r="C21" s="22" t="s">
        <v>44</v>
      </c>
      <c r="D21" s="18">
        <v>20</v>
      </c>
      <c r="E21" s="19">
        <v>542</v>
      </c>
      <c r="F21" s="14" t="str">
        <f t="shared" si="0"/>
        <v>GS_l_q20_542</v>
      </c>
      <c r="G21" s="20">
        <v>125</v>
      </c>
      <c r="H21" s="20">
        <v>300</v>
      </c>
      <c r="I21" s="44">
        <v>6.3134176788999996</v>
      </c>
      <c r="J21" s="41">
        <v>157869</v>
      </c>
      <c r="K21" s="42">
        <v>486063</v>
      </c>
      <c r="L21" s="43">
        <v>3.0789010000000001</v>
      </c>
      <c r="M21" s="20">
        <v>129324</v>
      </c>
      <c r="N21" s="44">
        <v>2.7450203066299999</v>
      </c>
      <c r="O21" s="15">
        <f>0.33*I21/MAX($I$2:$I$25)+0.33*L21/MAX($L$2:$L$25)+0.33*N21/MAX($N$2:$N$25)</f>
        <v>0.46837438663155545</v>
      </c>
    </row>
    <row r="22" spans="1:15" s="9" customFormat="1" x14ac:dyDescent="0.25">
      <c r="A22" s="17" t="s">
        <v>17</v>
      </c>
      <c r="B22" s="17" t="s">
        <v>30</v>
      </c>
      <c r="C22" s="22" t="s">
        <v>44</v>
      </c>
      <c r="D22" s="18">
        <v>31</v>
      </c>
      <c r="E22" s="19">
        <v>542</v>
      </c>
      <c r="F22" s="14" t="str">
        <f t="shared" si="0"/>
        <v>GS_l_q31_542</v>
      </c>
      <c r="G22" s="20">
        <v>125</v>
      </c>
      <c r="H22" s="20">
        <v>300</v>
      </c>
      <c r="I22" s="44">
        <v>5.2890284415500002</v>
      </c>
      <c r="J22" s="41">
        <v>108265</v>
      </c>
      <c r="K22" s="42">
        <v>486063</v>
      </c>
      <c r="L22" s="43">
        <v>4.4895670000000001</v>
      </c>
      <c r="M22" s="20">
        <v>88689</v>
      </c>
      <c r="N22" s="44">
        <v>2.84464851726</v>
      </c>
      <c r="O22" s="15">
        <f>0.33*I22/MAX($I$2:$I$25)+0.33*L22/MAX($L$2:$L$25)+0.33*N22/MAX($N$2:$N$25)</f>
        <v>0.53157297212579713</v>
      </c>
    </row>
    <row r="23" spans="1:15" s="9" customFormat="1" x14ac:dyDescent="0.25">
      <c r="A23" s="17" t="s">
        <v>21</v>
      </c>
      <c r="B23" s="17" t="s">
        <v>45</v>
      </c>
      <c r="C23" s="22" t="s">
        <v>44</v>
      </c>
      <c r="D23" s="18">
        <v>1</v>
      </c>
      <c r="E23" s="19">
        <v>542</v>
      </c>
      <c r="F23" s="14" t="str">
        <f t="shared" si="0"/>
        <v>RPF_l_q1_542</v>
      </c>
      <c r="G23" s="20">
        <v>120</v>
      </c>
      <c r="H23" s="20">
        <v>300</v>
      </c>
      <c r="I23" s="44">
        <v>26.3992978522</v>
      </c>
      <c r="J23" s="41">
        <v>637285</v>
      </c>
      <c r="K23" s="42">
        <v>486063</v>
      </c>
      <c r="L23" s="43">
        <v>0.76270899999999997</v>
      </c>
      <c r="M23" s="20">
        <v>522062</v>
      </c>
      <c r="N23" s="44">
        <v>2.1716810037699998</v>
      </c>
      <c r="O23" s="15">
        <f>0.33*I23/MAX($I$2:$I$25)+0.33*L23/MAX($L$2:$L$25)+0.33*N23/MAX($N$2:$N$25)</f>
        <v>0.43185661194912683</v>
      </c>
    </row>
    <row r="24" spans="1:15" s="9" customFormat="1" x14ac:dyDescent="0.25">
      <c r="A24" s="17" t="s">
        <v>22</v>
      </c>
      <c r="B24" s="17" t="s">
        <v>45</v>
      </c>
      <c r="C24" s="22" t="s">
        <v>44</v>
      </c>
      <c r="D24" s="18">
        <v>20</v>
      </c>
      <c r="E24" s="19">
        <v>542</v>
      </c>
      <c r="F24" s="14" t="str">
        <f t="shared" si="0"/>
        <v>RPF_l_q20_542</v>
      </c>
      <c r="G24" s="20">
        <v>120</v>
      </c>
      <c r="H24" s="20">
        <v>300</v>
      </c>
      <c r="I24" s="44">
        <v>23.6914721546</v>
      </c>
      <c r="J24" s="41">
        <v>121240</v>
      </c>
      <c r="K24" s="42">
        <v>486063</v>
      </c>
      <c r="L24" s="43">
        <v>4.0090979999999998</v>
      </c>
      <c r="M24" s="20">
        <v>99318</v>
      </c>
      <c r="N24" s="44">
        <v>2.1820603940800001</v>
      </c>
      <c r="O24" s="15">
        <f>0.33*I24/MAX($I$2:$I$25)+0.33*L24/MAX($L$2:$L$25)+0.33*N24/MAX($N$2:$N$25)</f>
        <v>0.55106051427897551</v>
      </c>
    </row>
    <row r="25" spans="1:15" s="9" customFormat="1" x14ac:dyDescent="0.25">
      <c r="A25" s="17" t="s">
        <v>23</v>
      </c>
      <c r="B25" s="17" t="s">
        <v>45</v>
      </c>
      <c r="C25" s="22" t="s">
        <v>44</v>
      </c>
      <c r="D25" s="18">
        <v>31</v>
      </c>
      <c r="E25" s="19">
        <v>542</v>
      </c>
      <c r="F25" s="14" t="str">
        <f t="shared" si="0"/>
        <v>RPF_l_q31_542</v>
      </c>
      <c r="G25" s="20">
        <v>120</v>
      </c>
      <c r="H25" s="20">
        <v>300</v>
      </c>
      <c r="I25" s="44">
        <v>22.072564605499998</v>
      </c>
      <c r="J25" s="41">
        <v>82389</v>
      </c>
      <c r="K25" s="42">
        <v>486063</v>
      </c>
      <c r="L25" s="43">
        <v>5.89961</v>
      </c>
      <c r="M25" s="20">
        <v>67491</v>
      </c>
      <c r="N25" s="44">
        <v>2.1442044190799998</v>
      </c>
      <c r="O25" s="15">
        <f>0.33*I25/MAX($I$2:$I$25)+0.33*L25/MAX($L$2:$L$25)+0.33*N25/MAX($N$2:$N$25)</f>
        <v>0.61538880484227054</v>
      </c>
    </row>
    <row r="26" spans="1:15" x14ac:dyDescent="0.25">
      <c r="J26" s="32"/>
      <c r="K26" s="32"/>
      <c r="L26" s="32"/>
      <c r="M26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F3B0-8D13-427E-9CC1-CC8846A041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kontrasty </vt:lpstr>
      <vt:lpstr>kontrasty  (2)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Kochańska</cp:lastModifiedBy>
  <dcterms:created xsi:type="dcterms:W3CDTF">2018-11-24T16:03:55Z</dcterms:created>
  <dcterms:modified xsi:type="dcterms:W3CDTF">2018-12-08T17:33:32Z</dcterms:modified>
</cp:coreProperties>
</file>