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E:\MyData\Pro\Deposito BPR Syariah\Development\RepoDepositoSyariah\Dokumen\"/>
    </mc:Choice>
  </mc:AlternateContent>
  <xr:revisionPtr revIDLastSave="0" documentId="13_ncr:1_{44CD898B-5165-4FD4-9F99-C9DDFF16007D}" xr6:coauthVersionLast="45" xr6:coauthVersionMax="45" xr10:uidLastSave="{00000000-0000-0000-0000-000000000000}"/>
  <bookViews>
    <workbookView xWindow="810" yWindow="-120" windowWidth="19800" windowHeight="11760" xr2:uid="{00000000-000D-0000-FFFF-FFFF00000000}"/>
  </bookViews>
  <sheets>
    <sheet name="Deposito Syariah" sheetId="14" r:id="rId1"/>
    <sheet name="Role" sheetId="15" r:id="rId2"/>
    <sheet name="Help" sheetId="6" state="hidden" r:id="rId3"/>
    <sheet name="GanttChartPro" sheetId="12" state="hidden" r:id="rId4"/>
    <sheet name="TermsOfUse" sheetId="11" state="hidden" r:id="rId5"/>
  </sheets>
  <definedNames>
    <definedName name="_xlnm._FilterDatabase" localSheetId="0" hidden="1">'Deposito Syariah'!$A$7:$I$87</definedName>
    <definedName name="prevWBS" localSheetId="0">'Deposito Syariah'!$A1048576</definedName>
    <definedName name="_xlnm.Print_Area" localSheetId="0">'Deposito Syariah'!$A$1:$BN$93</definedName>
    <definedName name="_xlnm.Print_Area" localSheetId="3">GanttChartPro!$A$1:$C$47</definedName>
    <definedName name="_xlnm.Print_Titles" localSheetId="0">'Deposito Syariah'!$4:$7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 i="14" l="1"/>
  <c r="G87" i="14" l="1"/>
  <c r="A100" i="14" l="1"/>
  <c r="F99" i="14"/>
  <c r="I99" i="14" s="1"/>
  <c r="F98" i="14"/>
  <c r="I98" i="14" s="1"/>
  <c r="F97" i="14"/>
  <c r="I97" i="14" s="1"/>
  <c r="A96" i="14"/>
  <c r="A97" i="14" s="1"/>
  <c r="A98" i="14" s="1"/>
  <c r="A99" i="14" s="1"/>
  <c r="A8" i="14"/>
  <c r="K6" i="14"/>
  <c r="L6" i="14" s="1"/>
  <c r="A9" i="14" l="1"/>
  <c r="I9" i="14"/>
  <c r="L7" i="14"/>
  <c r="M6" i="14"/>
  <c r="K4" i="14"/>
  <c r="K5" i="14"/>
  <c r="K7" i="14"/>
  <c r="A10" i="14" l="1"/>
  <c r="N6" i="14"/>
  <c r="M7" i="14"/>
  <c r="A11" i="14" l="1"/>
  <c r="N7" i="14"/>
  <c r="O6" i="14"/>
  <c r="A12" i="14" l="1"/>
  <c r="P6" i="14"/>
  <c r="O7" i="14"/>
  <c r="A13" i="14" l="1"/>
  <c r="F11" i="14"/>
  <c r="P7" i="14"/>
  <c r="Q6" i="14"/>
  <c r="A14" i="14" l="1"/>
  <c r="I11" i="14"/>
  <c r="R6" i="14"/>
  <c r="Q7" i="14"/>
  <c r="A15" i="14" l="1"/>
  <c r="F12" i="14"/>
  <c r="E13" i="14" s="1"/>
  <c r="R7" i="14"/>
  <c r="R5" i="14"/>
  <c r="S6" i="14"/>
  <c r="R4" i="14"/>
  <c r="F13" i="14" l="1"/>
  <c r="A16" i="14"/>
  <c r="I12" i="14"/>
  <c r="T6" i="14"/>
  <c r="S7" i="14"/>
  <c r="T7" i="14" l="1"/>
  <c r="U6" i="14"/>
  <c r="I13" i="14" l="1"/>
  <c r="E15" i="14"/>
  <c r="E21" i="14" s="1"/>
  <c r="V6" i="14"/>
  <c r="U7" i="14"/>
  <c r="F15" i="14" l="1"/>
  <c r="F21" i="14" s="1"/>
  <c r="E38" i="14" s="1"/>
  <c r="F38" i="14" s="1"/>
  <c r="V7" i="14"/>
  <c r="W6" i="14"/>
  <c r="I38" i="14" l="1"/>
  <c r="E43" i="14"/>
  <c r="A17" i="14"/>
  <c r="A18" i="14" s="1"/>
  <c r="I15" i="14"/>
  <c r="X6" i="14"/>
  <c r="W7" i="14"/>
  <c r="F43" i="14" l="1"/>
  <c r="A19" i="14"/>
  <c r="A20" i="14" s="1"/>
  <c r="X7" i="14"/>
  <c r="Y6" i="14"/>
  <c r="E50" i="14" l="1"/>
  <c r="F50" i="14" s="1"/>
  <c r="I43" i="14"/>
  <c r="A21" i="14"/>
  <c r="A22" i="14" s="1"/>
  <c r="A23" i="14" s="1"/>
  <c r="A24" i="14" s="1"/>
  <c r="A25" i="14" s="1"/>
  <c r="A26" i="14" s="1"/>
  <c r="A27" i="14" s="1"/>
  <c r="A28" i="14" s="1"/>
  <c r="A29" i="14" s="1"/>
  <c r="A30" i="14" s="1"/>
  <c r="A31" i="14" s="1"/>
  <c r="A32" i="14" s="1"/>
  <c r="A33" i="14" s="1"/>
  <c r="A34" i="14" s="1"/>
  <c r="A35" i="14" s="1"/>
  <c r="A36" i="14" s="1"/>
  <c r="A37" i="14" s="1"/>
  <c r="A38" i="14" s="1"/>
  <c r="I21" i="14"/>
  <c r="Z6" i="14"/>
  <c r="Y7" i="14"/>
  <c r="Y5" i="14"/>
  <c r="Y4" i="14"/>
  <c r="E59" i="14" l="1"/>
  <c r="F59" i="14" s="1"/>
  <c r="I50" i="14"/>
  <c r="A39" i="14"/>
  <c r="Z7" i="14"/>
  <c r="AA6" i="14"/>
  <c r="E70" i="14" l="1"/>
  <c r="F70" i="14" s="1"/>
  <c r="I59" i="14"/>
  <c r="A40" i="14"/>
  <c r="A41" i="14" s="1"/>
  <c r="A42" i="14" s="1"/>
  <c r="A43" i="14" s="1"/>
  <c r="A44" i="14" s="1"/>
  <c r="A45" i="14" s="1"/>
  <c r="A46" i="14" s="1"/>
  <c r="A47" i="14" s="1"/>
  <c r="A48" i="14" s="1"/>
  <c r="A49" i="14" s="1"/>
  <c r="A50" i="14" s="1"/>
  <c r="AB6" i="14"/>
  <c r="AA7" i="14"/>
  <c r="I70" i="14" l="1"/>
  <c r="E75" i="14"/>
  <c r="F75" i="14" s="1"/>
  <c r="E79" i="14" s="1"/>
  <c r="F79" i="14" s="1"/>
  <c r="A51" i="14"/>
  <c r="A52" i="14" s="1"/>
  <c r="A53" i="14" s="1"/>
  <c r="A54" i="14" s="1"/>
  <c r="A55" i="14" s="1"/>
  <c r="A56" i="14" s="1"/>
  <c r="A57" i="14" s="1"/>
  <c r="A58" i="14" s="1"/>
  <c r="AB7" i="14"/>
  <c r="AC6" i="14"/>
  <c r="I79" i="14" l="1"/>
  <c r="E81" i="14"/>
  <c r="A59" i="14"/>
  <c r="A60" i="14" s="1"/>
  <c r="A61" i="14" s="1"/>
  <c r="A62" i="14" s="1"/>
  <c r="A63" i="14" s="1"/>
  <c r="A64" i="14" s="1"/>
  <c r="A65" i="14" s="1"/>
  <c r="A66" i="14" s="1"/>
  <c r="A67" i="14" s="1"/>
  <c r="A68" i="14" s="1"/>
  <c r="A69" i="14" s="1"/>
  <c r="A70" i="14" s="1"/>
  <c r="A71" i="14" s="1"/>
  <c r="A72" i="14" s="1"/>
  <c r="A73" i="14" s="1"/>
  <c r="AD6" i="14"/>
  <c r="AC7" i="14"/>
  <c r="A74" i="14" l="1"/>
  <c r="A75" i="14" s="1"/>
  <c r="A76" i="14" s="1"/>
  <c r="A77" i="14" s="1"/>
  <c r="AD7" i="14"/>
  <c r="AE6" i="14"/>
  <c r="A78" i="14" l="1"/>
  <c r="A79" i="14" s="1"/>
  <c r="A80" i="14" s="1"/>
  <c r="A81" i="14" s="1"/>
  <c r="A82" i="14" s="1"/>
  <c r="A83" i="14" s="1"/>
  <c r="A84" i="14" s="1"/>
  <c r="A85" i="14" s="1"/>
  <c r="A86" i="14" s="1"/>
  <c r="A87" i="14" s="1"/>
  <c r="AF6" i="14"/>
  <c r="AE7" i="14"/>
  <c r="AF5" i="14" l="1"/>
  <c r="AF4" i="14"/>
  <c r="AF7" i="14"/>
  <c r="AG6" i="14"/>
  <c r="I75" i="14" l="1"/>
  <c r="AH6" i="14"/>
  <c r="AG7" i="14"/>
  <c r="AH7" i="14" l="1"/>
  <c r="AI6" i="14"/>
  <c r="AJ6" i="14" l="1"/>
  <c r="AI7" i="14"/>
  <c r="AJ7" i="14" l="1"/>
  <c r="AK6" i="14"/>
  <c r="AL6" i="14" l="1"/>
  <c r="AK7" i="14"/>
  <c r="AL7" i="14" l="1"/>
  <c r="AM6" i="14"/>
  <c r="AN6" i="14" l="1"/>
  <c r="AM4" i="14"/>
  <c r="AM5" i="14"/>
  <c r="AM7" i="14"/>
  <c r="AN7" i="14" l="1"/>
  <c r="AO6" i="14"/>
  <c r="AP6" i="14" l="1"/>
  <c r="AO7" i="14"/>
  <c r="AP7" i="14" l="1"/>
  <c r="AQ6" i="14"/>
  <c r="AR6" i="14" l="1"/>
  <c r="AQ7" i="14"/>
  <c r="AR7" i="14" l="1"/>
  <c r="AS6" i="14"/>
  <c r="AT6" i="14" l="1"/>
  <c r="AS7" i="14"/>
  <c r="AT7" i="14" l="1"/>
  <c r="AT5" i="14"/>
  <c r="AU6" i="14"/>
  <c r="AT4" i="14"/>
  <c r="AV6" i="14" l="1"/>
  <c r="AU7" i="14"/>
  <c r="AV7" i="14" l="1"/>
  <c r="AW6" i="14"/>
  <c r="AX6" i="14" l="1"/>
  <c r="AW7" i="14"/>
  <c r="AX7" i="14" l="1"/>
  <c r="AY6" i="14"/>
  <c r="AZ6" i="14" l="1"/>
  <c r="AY7" i="14"/>
  <c r="AZ7" i="14" l="1"/>
  <c r="BA6" i="14"/>
  <c r="BB6" i="14" l="1"/>
  <c r="BA7" i="14"/>
  <c r="BA5" i="14"/>
  <c r="BA4" i="14"/>
  <c r="BB7" i="14" l="1"/>
  <c r="BC6" i="14"/>
  <c r="BD6" i="14" l="1"/>
  <c r="BC7" i="14"/>
  <c r="BD7" i="14" l="1"/>
  <c r="BE6" i="14"/>
  <c r="BF6" i="14" l="1"/>
  <c r="BE7" i="14"/>
  <c r="BF7" i="14" l="1"/>
  <c r="BG6" i="14"/>
  <c r="BH6" i="14" l="1"/>
  <c r="BG7" i="14"/>
  <c r="BH5" i="14" l="1"/>
  <c r="BH4" i="14"/>
  <c r="BH7" i="14"/>
  <c r="BI6" i="14"/>
  <c r="BJ6" i="14" l="1"/>
  <c r="BI7" i="14"/>
  <c r="BJ7" i="14" l="1"/>
  <c r="BK6" i="14"/>
  <c r="BL6" i="14" l="1"/>
  <c r="BK7" i="14"/>
  <c r="BL7" i="14" l="1"/>
  <c r="BM6" i="14"/>
  <c r="BN6" i="14" l="1"/>
  <c r="BN7" i="14" s="1"/>
  <c r="BM7" i="14"/>
  <c r="F81" i="14" l="1"/>
  <c r="E82" i="14" l="1"/>
  <c r="F82" i="14" s="1"/>
  <c r="I81" i="14"/>
  <c r="I82" i="14" l="1"/>
  <c r="E83" i="14"/>
  <c r="F83" i="14" s="1"/>
  <c r="I83" i="14" s="1"/>
  <c r="E84" i="14" l="1"/>
  <c r="F84" i="14" s="1"/>
  <c r="E85" i="14" s="1"/>
  <c r="F85" i="14" s="1"/>
  <c r="E87" i="14" s="1"/>
  <c r="I84" i="14" l="1"/>
  <c r="F87" i="14"/>
  <c r="I87" i="14" s="1"/>
  <c r="I8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<sst xmlns="http://schemas.openxmlformats.org/spreadsheetml/2006/main" count="307" uniqueCount="224">
  <si>
    <t>WBS</t>
  </si>
  <si>
    <t>TEMPLATE ROWS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</si>
  <si>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</si>
  <si>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</si>
  <si>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</si>
  <si>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</si>
  <si>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</si>
  <si>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</si>
  <si>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</si>
  <si>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</si>
  <si>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</si>
  <si>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</si>
  <si>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</si>
  <si>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</si>
  <si>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</si>
  <si>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</si>
  <si>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</si>
  <si>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</si>
  <si>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</si>
  <si>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</si>
  <si>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</si>
  <si>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</si>
  <si>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</si>
  <si>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</si>
  <si>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</si>
  <si>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</si>
  <si>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</si>
  <si>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</si>
  <si>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</si>
  <si>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</si>
  <si>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</si>
  <si>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</si>
  <si>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</si>
  <si>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</si>
  <si>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</si>
  <si>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</si>
  <si>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</si>
  <si>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</si>
  <si>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</si>
  <si>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</si>
  <si>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</si>
  <si>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</si>
  <si>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</si>
  <si>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</si>
  <si>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</si>
  <si>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</si>
  <si>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</si>
  <si>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</si>
  <si>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</si>
  <si>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</si>
  <si>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</si>
  <si>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</si>
  <si>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</si>
  <si>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</si>
  <si>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</si>
  <si>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</si>
  <si>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</si>
  <si>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</si>
  <si>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</si>
  <si>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</si>
  <si>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</si>
  <si>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</si>
  <si>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</si>
  <si>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</si>
  <si>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</si>
  <si>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</si>
  <si>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</si>
  <si>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</si>
  <si>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</si>
  <si>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</si>
  <si>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WORK DAYS</t>
  </si>
  <si>
    <t>PREDECESSOR</t>
  </si>
  <si>
    <t>Display Week</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</si>
  <si>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</si>
  <si>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</si>
  <si>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</si>
  <si>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</si>
  <si>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</si>
  <si>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</si>
  <si>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</si>
  <si>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</si>
  <si>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</si>
  <si>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</si>
  <si>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</si>
  <si>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</si>
  <si>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</si>
  <si>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</si>
  <si>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</si>
  <si>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</si>
  <si>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</si>
  <si>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</si>
  <si>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</si>
  <si>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</si>
  <si>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</si>
  <si>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</si>
  <si>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</si>
  <si>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</si>
  <si>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</si>
  <si>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</si>
  <si>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</si>
  <si>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</si>
  <si>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</si>
  <si>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</si>
  <si>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</si>
  <si>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</si>
  <si>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</si>
  <si>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</si>
  <si>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</si>
  <si>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</si>
  <si>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</si>
  <si>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</si>
  <si>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</si>
  <si>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</si>
  <si>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</si>
  <si>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</si>
  <si>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</si>
  <si>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</si>
  <si>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</si>
  <si>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</si>
  <si>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</si>
  <si>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</si>
  <si>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</si>
  <si>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</si>
  <si>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</si>
  <si>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</si>
  <si>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</si>
  <si>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</si>
  <si>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</si>
  <si>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</si>
  <si>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</si>
  <si>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</si>
  <si>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</si>
  <si>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PT. DATA SAINS INTEKNOVA</t>
  </si>
  <si>
    <t>DEPOSITO SYARIAH</t>
  </si>
  <si>
    <t>Pemetaan kebutuhan</t>
  </si>
  <si>
    <t>Perancangan sistem</t>
  </si>
  <si>
    <t>Pembuatan struktur database</t>
  </si>
  <si>
    <t>Arief</t>
  </si>
  <si>
    <t>PERANCANGAN</t>
  </si>
  <si>
    <t>ANALISA</t>
  </si>
  <si>
    <t>Pengetesan aplikasi</t>
  </si>
  <si>
    <t>IMPLEMENTASI</t>
  </si>
  <si>
    <t>Instalasi aplikasi</t>
  </si>
  <si>
    <t>UAT</t>
  </si>
  <si>
    <t>Update aplikasi</t>
  </si>
  <si>
    <t>Pembuatan dokumen FSD</t>
  </si>
  <si>
    <t>TTD dokumen FSD dengan Customer</t>
  </si>
  <si>
    <t>PEMELIHARAAN</t>
  </si>
  <si>
    <t>Pemeliharaan aplikasi</t>
  </si>
  <si>
    <t>Training</t>
  </si>
  <si>
    <t>TTD dokumen UAT dan BA</t>
  </si>
  <si>
    <t>XXX</t>
  </si>
  <si>
    <t>Galang</t>
  </si>
  <si>
    <t>Membuat Backend</t>
  </si>
  <si>
    <t>Membuat Frontend</t>
  </si>
  <si>
    <t>DB Customer Service, Chat, VC, Q n A</t>
  </si>
  <si>
    <t>DB Encryptor</t>
  </si>
  <si>
    <t>DB Dynamis Transaksi, Deposit, WD, Bagi Hasil</t>
  </si>
  <si>
    <t>Aplikasi Enkrispi, Service &amp; DB Monitoring</t>
  </si>
  <si>
    <t>Chat CS Umum / Mitra</t>
  </si>
  <si>
    <t>User Role</t>
  </si>
  <si>
    <t>Nama</t>
  </si>
  <si>
    <t>Code</t>
  </si>
  <si>
    <t>Admin BPR</t>
  </si>
  <si>
    <t>Staff BPR</t>
  </si>
  <si>
    <t>Pimpinan BPR</t>
  </si>
  <si>
    <t>Nasabah</t>
  </si>
  <si>
    <t>Owner</t>
  </si>
  <si>
    <t>CS Umum</t>
  </si>
  <si>
    <t>CS BPR</t>
  </si>
  <si>
    <t>Super Admin</t>
  </si>
  <si>
    <t>Admin Validator Nasabah</t>
  </si>
  <si>
    <t>Admin Validator Mitra</t>
  </si>
  <si>
    <t>Generate Enkripsi</t>
  </si>
  <si>
    <t>Monitoring Database</t>
  </si>
  <si>
    <t>Monitoring Service</t>
  </si>
  <si>
    <t>Jadwal untuk Enkripsi data</t>
  </si>
  <si>
    <t>Auth with OTP</t>
  </si>
  <si>
    <t>User Akses</t>
  </si>
  <si>
    <t>Register Mitra = Biodata BPR, produk, promo</t>
  </si>
  <si>
    <t>Register Nasabah = bio data diri dan ahli waris</t>
  </si>
  <si>
    <t>Validasi Mitra</t>
  </si>
  <si>
    <t>Validasi Nasabah</t>
  </si>
  <si>
    <t>Notifikasi / Log</t>
  </si>
  <si>
    <t>Pembelian Produk</t>
  </si>
  <si>
    <t>Validasi Pembelian</t>
  </si>
  <si>
    <t>Pembelian Produk + Auto Perpanjang</t>
  </si>
  <si>
    <t>Pengajuan WD / Auto WD</t>
  </si>
  <si>
    <t>Validasi WD</t>
  </si>
  <si>
    <t>Register Staff BPR dan pemilihan akses</t>
  </si>
  <si>
    <t>Dashboard untuk Nasabah, BPR</t>
  </si>
  <si>
    <t>Form Login</t>
  </si>
  <si>
    <t>History Transaksi</t>
  </si>
  <si>
    <t>List Notifikasi / Log</t>
  </si>
  <si>
    <t>Skema Mirror DB</t>
  </si>
  <si>
    <t>DB transaksi tiap transaksi BPR</t>
  </si>
  <si>
    <t>Auth, Login</t>
  </si>
  <si>
    <t>Komplain</t>
  </si>
  <si>
    <t>Chating</t>
  </si>
  <si>
    <t>Voice Call</t>
  </si>
  <si>
    <t>Jenis Komplain</t>
  </si>
  <si>
    <t>Feedback layanan</t>
  </si>
  <si>
    <t>Form Komplain</t>
  </si>
  <si>
    <t>Feedback nasabah</t>
  </si>
  <si>
    <t>Q n A majemen</t>
  </si>
  <si>
    <t>Feedback Nasabah</t>
  </si>
  <si>
    <t>Q n A sistem</t>
  </si>
  <si>
    <t>Dashboard untuk Nasabah</t>
  </si>
  <si>
    <t>Registrasi Nasabah</t>
  </si>
  <si>
    <t>Login OTP</t>
  </si>
  <si>
    <t>Aplikasi DS Mobile (Android, IoS)</t>
  </si>
  <si>
    <t>Landing Page</t>
  </si>
  <si>
    <t>CMS</t>
  </si>
  <si>
    <t>Auth</t>
  </si>
  <si>
    <t>DB Utama, Admin, Mitra, Nasabah, Syarat2, COA</t>
  </si>
  <si>
    <t>Penerapan COA</t>
  </si>
  <si>
    <t>Galang/Arief</t>
  </si>
  <si>
    <t>PENGEMBANGAN APLIKASI DS</t>
  </si>
  <si>
    <t>PENGEMBANGAN APLIKASI CS</t>
  </si>
  <si>
    <t>Membuat Back End</t>
  </si>
  <si>
    <t>PENGEMBANGAN DATABASE</t>
  </si>
  <si>
    <t>ENKRIPTOR, MONITORING SERVICE &amp; DATABASE</t>
  </si>
  <si>
    <t>PORTAL WEB</t>
  </si>
  <si>
    <t>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</si>
</sst>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92"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9"/>
      <name val="Arial"/>
      <family val="2"/>
      <scheme val="minor"/>
    </font>
    <font>
      <b/>
      <sz val="9"/>
      <color theme="1" tint="0.249977111117893"/>
      <name val="Arial"/>
      <family val="2"/>
      <scheme val="minor"/>
    </font>
    <font>
      <b/>
      <sz val="9"/>
      <color rgb="FF000000"/>
      <name val="Arial"/>
      <family val="2"/>
      <scheme val="minor"/>
    </font>
    <font>
      <b/>
      <sz val="8"/>
      <name val="Arial"/>
      <family val="2"/>
      <scheme val="minor"/>
    </font>
    <font>
      <sz val="9"/>
      <color rgb="FF000000"/>
      <name val="Arial"/>
      <family val="2"/>
      <scheme val="minor"/>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255">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8" fillId="0" borderId="0" xfId="0" applyFont="1" applyProtection="1"/>
    <xf numFmtId="0" fontId="38" fillId="0" borderId="0" xfId="0" applyFont="1" applyFill="1" applyBorder="1" applyProtection="1"/>
    <xf numFmtId="0" fontId="38" fillId="0" borderId="0" xfId="0" applyNumberFormat="1" applyFont="1" applyFill="1" applyBorder="1" applyProtection="1"/>
    <xf numFmtId="0" fontId="38" fillId="0" borderId="0" xfId="0" applyNumberFormat="1" applyFont="1" applyProtection="1"/>
    <xf numFmtId="0" fontId="39" fillId="20" borderId="14" xfId="0" applyFont="1" applyFill="1" applyBorder="1" applyAlignment="1" applyProtection="1">
      <alignment vertical="center"/>
    </xf>
    <xf numFmtId="0" fontId="39" fillId="20" borderId="14" xfId="0" applyNumberFormat="1" applyFont="1" applyFill="1" applyBorder="1" applyAlignment="1" applyProtection="1">
      <alignment horizontal="center" vertical="center"/>
    </xf>
    <xf numFmtId="165" fontId="39" fillId="20" borderId="14" xfId="0" applyNumberFormat="1" applyFont="1" applyFill="1" applyBorder="1" applyAlignment="1" applyProtection="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4" xfId="0" applyFont="1" applyFill="1" applyBorder="1" applyAlignment="1" applyProtection="1">
      <alignment horizontal="center" vertical="center"/>
    </xf>
    <xf numFmtId="0" fontId="39" fillId="20" borderId="10" xfId="0" applyFont="1" applyFill="1" applyBorder="1" applyAlignment="1" applyProtection="1">
      <alignment vertical="center"/>
    </xf>
    <xf numFmtId="0" fontId="39" fillId="0" borderId="10" xfId="0" applyNumberFormat="1" applyFont="1" applyFill="1" applyBorder="1" applyAlignment="1" applyProtection="1">
      <alignment horizontal="left" vertical="center"/>
    </xf>
    <xf numFmtId="0" fontId="39" fillId="0" borderId="10" xfId="0" applyFont="1" applyFill="1" applyBorder="1" applyAlignment="1" applyProtection="1">
      <alignment vertical="center"/>
    </xf>
    <xf numFmtId="0" fontId="42" fillId="0" borderId="11" xfId="0" applyFont="1" applyBorder="1" applyAlignment="1" applyProtection="1">
      <alignment horizontal="center" vertical="center"/>
    </xf>
    <xf numFmtId="0" fontId="39" fillId="0" borderId="10" xfId="0" applyFont="1" applyFill="1" applyBorder="1" applyAlignment="1" applyProtection="1">
      <alignment horizontal="center" vertical="center"/>
    </xf>
    <xf numFmtId="0" fontId="39" fillId="0" borderId="10" xfId="0" applyFont="1" applyFill="1" applyBorder="1" applyAlignment="1" applyProtection="1">
      <alignment horizontal="left" vertical="center" wrapText="1" indent="1"/>
    </xf>
    <xf numFmtId="0" fontId="39" fillId="20" borderId="10" xfId="0" applyNumberFormat="1" applyFont="1" applyFill="1" applyBorder="1" applyAlignment="1" applyProtection="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20" borderId="10" xfId="0" applyFont="1" applyFill="1" applyBorder="1" applyAlignment="1" applyProtection="1">
      <alignment horizontal="center" vertical="center"/>
    </xf>
    <xf numFmtId="0" fontId="43" fillId="0" borderId="10" xfId="0" applyFont="1" applyFill="1" applyBorder="1" applyAlignment="1" applyProtection="1">
      <alignment vertical="center"/>
    </xf>
    <xf numFmtId="0" fontId="39" fillId="0" borderId="10" xfId="0" applyNumberFormat="1" applyFont="1" applyFill="1" applyBorder="1" applyAlignment="1" applyProtection="1">
      <alignment horizontal="center" vertical="center"/>
    </xf>
    <xf numFmtId="1" fontId="39" fillId="0" borderId="10" xfId="40" applyNumberFormat="1" applyFont="1" applyFill="1" applyBorder="1" applyAlignment="1" applyProtection="1">
      <alignment horizontal="center" vertical="center"/>
    </xf>
    <xf numFmtId="9" fontId="39" fillId="0" borderId="10" xfId="40" applyFont="1" applyFill="1" applyBorder="1" applyAlignment="1" applyProtection="1">
      <alignment horizontal="center" vertical="center"/>
    </xf>
    <xf numFmtId="0" fontId="39" fillId="0" borderId="0" xfId="0" applyFont="1" applyFill="1" applyBorder="1" applyAlignment="1" applyProtection="1">
      <alignment vertical="center"/>
    </xf>
    <xf numFmtId="0" fontId="40" fillId="0" borderId="0" xfId="0" applyFont="1" applyFill="1" applyBorder="1" applyAlignment="1" applyProtection="1">
      <alignment vertical="center"/>
    </xf>
    <xf numFmtId="0" fontId="38" fillId="0" borderId="0" xfId="0" applyFont="1" applyProtection="1">
      <protection locked="0"/>
    </xf>
    <xf numFmtId="0" fontId="38" fillId="0" borderId="0" xfId="0" applyNumberFormat="1" applyFont="1" applyProtection="1">
      <protection locked="0"/>
    </xf>
    <xf numFmtId="0" fontId="38" fillId="0" borderId="0" xfId="0" applyFont="1" applyFill="1" applyBorder="1" applyProtection="1">
      <protection locked="0"/>
    </xf>
    <xf numFmtId="0" fontId="46" fillId="24" borderId="0" xfId="0" applyNumberFormat="1" applyFont="1" applyFill="1" applyBorder="1" applyAlignment="1" applyProtection="1">
      <alignment vertical="center"/>
      <protection locked="0"/>
    </xf>
    <xf numFmtId="0" fontId="47" fillId="24" borderId="0" xfId="0" applyFont="1" applyFill="1" applyProtection="1"/>
    <xf numFmtId="0" fontId="48" fillId="24" borderId="0" xfId="0" applyFont="1" applyFill="1" applyBorder="1" applyAlignment="1">
      <alignment vertical="center"/>
    </xf>
    <xf numFmtId="0" fontId="47" fillId="24" borderId="0" xfId="0" applyFont="1" applyFill="1" applyBorder="1" applyProtection="1"/>
    <xf numFmtId="1" fontId="42" fillId="22" borderId="11" xfId="0" applyNumberFormat="1" applyFont="1" applyFill="1" applyBorder="1" applyAlignment="1" applyProtection="1">
      <alignment horizontal="center" vertical="center"/>
    </xf>
    <xf numFmtId="9" fontId="42" fillId="22" borderId="11" xfId="40" applyFont="1" applyFill="1" applyBorder="1" applyAlignment="1" applyProtection="1">
      <alignment horizontal="center" vertical="center"/>
    </xf>
    <xf numFmtId="0" fontId="52" fillId="27" borderId="16" xfId="0" applyFont="1" applyFill="1" applyBorder="1" applyAlignment="1" applyProtection="1">
      <alignment horizontal="center" vertical="center" wrapText="1"/>
    </xf>
    <xf numFmtId="0" fontId="50" fillId="27" borderId="16" xfId="0" applyNumberFormat="1" applyFont="1" applyFill="1" applyBorder="1" applyAlignment="1" applyProtection="1">
      <alignment horizontal="left" vertical="center"/>
    </xf>
    <xf numFmtId="0" fontId="50" fillId="27" borderId="16" xfId="0" applyFont="1" applyFill="1" applyBorder="1" applyAlignment="1" applyProtection="1">
      <alignment horizontal="left" vertical="center"/>
    </xf>
    <xf numFmtId="0" fontId="50" fillId="27" borderId="16" xfId="0" applyFont="1" applyFill="1" applyBorder="1" applyAlignment="1" applyProtection="1">
      <alignment horizontal="center" vertical="center" wrapText="1"/>
    </xf>
    <xf numFmtId="0" fontId="50" fillId="27" borderId="16" xfId="0" applyNumberFormat="1" applyFont="1" applyFill="1" applyBorder="1" applyAlignment="1" applyProtection="1">
      <alignment horizontal="center" vertical="center" wrapText="1"/>
    </xf>
    <xf numFmtId="0" fontId="50" fillId="27" borderId="16" xfId="0" applyFont="1" applyFill="1" applyBorder="1" applyAlignment="1" applyProtection="1">
      <alignment horizontal="center" vertical="center"/>
    </xf>
    <xf numFmtId="0" fontId="52" fillId="26" borderId="17" xfId="0" applyNumberFormat="1" applyFont="1" applyFill="1" applyBorder="1" applyAlignment="1" applyProtection="1">
      <alignment horizontal="center" vertical="center" shrinkToFit="1"/>
    </xf>
    <xf numFmtId="0" fontId="52" fillId="26" borderId="16" xfId="0" applyFont="1" applyFill="1" applyBorder="1" applyAlignment="1" applyProtection="1"/>
    <xf numFmtId="0" fontId="52" fillId="23" borderId="16" xfId="0" applyFont="1" applyFill="1" applyBorder="1" applyAlignment="1" applyProtection="1"/>
    <xf numFmtId="0" fontId="54" fillId="23" borderId="0" xfId="0" applyNumberFormat="1" applyFont="1" applyFill="1" applyBorder="1" applyProtection="1"/>
    <xf numFmtId="0" fontId="54" fillId="23" borderId="0" xfId="0" applyFont="1" applyFill="1" applyProtection="1"/>
    <xf numFmtId="0" fontId="54" fillId="23" borderId="0" xfId="0" applyNumberFormat="1" applyFont="1" applyFill="1" applyProtection="1"/>
    <xf numFmtId="166" fontId="51" fillId="23" borderId="15" xfId="0" applyNumberFormat="1" applyFont="1" applyFill="1" applyBorder="1" applyAlignment="1" applyProtection="1">
      <alignment horizontal="center" vertical="center" shrinkToFit="1"/>
    </xf>
    <xf numFmtId="0" fontId="54" fillId="23" borderId="0" xfId="0" applyFont="1" applyFill="1" applyBorder="1" applyProtection="1"/>
    <xf numFmtId="0" fontId="45" fillId="23" borderId="0" xfId="0" applyFont="1" applyFill="1" applyAlignment="1" applyProtection="1">
      <alignment vertical="center"/>
    </xf>
    <xf numFmtId="0" fontId="45" fillId="23" borderId="0" xfId="0" applyFont="1" applyFill="1" applyBorder="1" applyAlignment="1" applyProtection="1">
      <alignment vertical="center"/>
    </xf>
    <xf numFmtId="0" fontId="44" fillId="25" borderId="0" xfId="0" applyNumberFormat="1" applyFont="1" applyFill="1" applyBorder="1" applyAlignment="1" applyProtection="1">
      <alignment vertical="center"/>
      <protection locked="0"/>
    </xf>
    <xf numFmtId="0" fontId="55" fillId="25" borderId="0" xfId="34" applyNumberFormat="1" applyFont="1" applyFill="1" applyBorder="1" applyAlignment="1" applyProtection="1">
      <alignment horizontal="right" vertical="center"/>
      <protection locked="0"/>
    </xf>
    <xf numFmtId="0" fontId="44" fillId="25" borderId="0" xfId="0" applyFont="1" applyFill="1" applyBorder="1" applyAlignment="1" applyProtection="1">
      <alignment vertical="center"/>
      <protection locked="0"/>
    </xf>
    <xf numFmtId="0" fontId="49" fillId="25" borderId="0" xfId="0" applyFont="1" applyFill="1" applyBorder="1" applyAlignment="1" applyProtection="1">
      <alignment vertical="center"/>
      <protection locked="0"/>
    </xf>
    <xf numFmtId="0" fontId="37" fillId="25" borderId="0" xfId="0" applyFont="1" applyFill="1" applyBorder="1" applyAlignment="1" applyProtection="1">
      <alignment vertical="center"/>
    </xf>
    <xf numFmtId="0" fontId="52" fillId="26" borderId="18" xfId="0" applyNumberFormat="1" applyFont="1" applyFill="1" applyBorder="1" applyAlignment="1" applyProtection="1">
      <alignment horizontal="center" vertical="center" shrinkToFit="1"/>
    </xf>
    <xf numFmtId="0" fontId="52" fillId="26" borderId="19" xfId="0" applyNumberFormat="1" applyFont="1" applyFill="1" applyBorder="1" applyAlignment="1" applyProtection="1">
      <alignment horizontal="center" vertical="center" shrinkToFit="1"/>
    </xf>
    <xf numFmtId="0" fontId="52" fillId="26" borderId="20" xfId="0" applyNumberFormat="1" applyFont="1" applyFill="1" applyBorder="1" applyAlignment="1" applyProtection="1">
      <alignment horizontal="center" vertical="center" shrinkToFit="1"/>
    </xf>
    <xf numFmtId="0" fontId="52" fillId="26" borderId="21" xfId="0" applyNumberFormat="1" applyFont="1" applyFill="1" applyBorder="1" applyAlignment="1" applyProtection="1">
      <alignment horizontal="center" vertical="center" shrinkToFit="1"/>
    </xf>
    <xf numFmtId="166" fontId="51" fillId="23" borderId="22" xfId="0" applyNumberFormat="1" applyFont="1" applyFill="1" applyBorder="1" applyAlignment="1" applyProtection="1">
      <alignment horizontal="center" vertical="center" shrinkToFit="1"/>
    </xf>
    <xf numFmtId="166" fontId="51" fillId="23" borderId="23" xfId="0" applyNumberFormat="1" applyFont="1" applyFill="1" applyBorder="1" applyAlignment="1" applyProtection="1">
      <alignment horizontal="center" vertical="center" shrinkToFit="1"/>
    </xf>
    <xf numFmtId="166" fontId="51" fillId="23" borderId="24" xfId="0" applyNumberFormat="1" applyFont="1" applyFill="1" applyBorder="1" applyAlignment="1" applyProtection="1">
      <alignment horizontal="center" vertical="center" shrinkToFit="1"/>
    </xf>
    <xf numFmtId="166" fontId="51" fillId="23" borderId="25" xfId="0" applyNumberFormat="1" applyFont="1" applyFill="1" applyBorder="1" applyAlignment="1" applyProtection="1">
      <alignment horizontal="center" vertical="center" shrinkToFit="1"/>
    </xf>
    <xf numFmtId="166" fontId="51" fillId="23" borderId="26" xfId="0" applyNumberFormat="1" applyFont="1" applyFill="1" applyBorder="1" applyAlignment="1" applyProtection="1">
      <alignment horizontal="center" vertical="center" shrinkToFit="1"/>
    </xf>
    <xf numFmtId="166" fontId="51" fillId="23" borderId="27" xfId="0" applyNumberFormat="1" applyFont="1" applyFill="1" applyBorder="1" applyAlignment="1" applyProtection="1">
      <alignment horizontal="center" vertical="center" shrinkToFit="1"/>
    </xf>
    <xf numFmtId="166" fontId="51" fillId="23" borderId="28" xfId="0" applyNumberFormat="1" applyFont="1" applyFill="1" applyBorder="1" applyAlignment="1" applyProtection="1">
      <alignment horizontal="center" vertical="center" shrinkToFit="1"/>
    </xf>
    <xf numFmtId="166" fontId="51" fillId="23" borderId="29" xfId="0" applyNumberFormat="1" applyFont="1" applyFill="1" applyBorder="1" applyAlignment="1" applyProtection="1">
      <alignment horizontal="center" vertical="center" shrinkToFit="1"/>
    </xf>
    <xf numFmtId="166" fontId="51" fillId="23" borderId="30" xfId="0" applyNumberFormat="1" applyFont="1" applyFill="1" applyBorder="1" applyAlignment="1" applyProtection="1">
      <alignment horizontal="center" vertical="center" shrinkToFit="1"/>
    </xf>
    <xf numFmtId="166" fontId="51" fillId="23" borderId="31" xfId="0" applyNumberFormat="1" applyFont="1" applyFill="1" applyBorder="1" applyAlignment="1" applyProtection="1">
      <alignment horizontal="center" vertical="center" shrinkToFit="1"/>
    </xf>
    <xf numFmtId="166" fontId="51" fillId="23" borderId="32" xfId="0" applyNumberFormat="1" applyFont="1" applyFill="1" applyBorder="1" applyAlignment="1" applyProtection="1">
      <alignment horizontal="center" vertical="center" shrinkToFit="1"/>
    </xf>
    <xf numFmtId="166" fontId="51" fillId="23" borderId="33" xfId="0" applyNumberFormat="1" applyFont="1" applyFill="1" applyBorder="1" applyAlignment="1" applyProtection="1">
      <alignment horizontal="center" vertical="center" shrinkToFit="1"/>
    </xf>
    <xf numFmtId="166" fontId="51" fillId="23" borderId="34" xfId="0" applyNumberFormat="1" applyFont="1" applyFill="1" applyBorder="1" applyAlignment="1" applyProtection="1">
      <alignment horizontal="center" vertical="center" shrinkToFit="1"/>
    </xf>
    <xf numFmtId="166" fontId="51" fillId="23" borderId="35" xfId="0" applyNumberFormat="1" applyFont="1" applyFill="1" applyBorder="1" applyAlignment="1" applyProtection="1">
      <alignment horizontal="center" vertical="center" shrinkToFit="1"/>
    </xf>
    <xf numFmtId="166" fontId="51" fillId="23" borderId="36" xfId="0" applyNumberFormat="1" applyFont="1" applyFill="1" applyBorder="1" applyAlignment="1" applyProtection="1">
      <alignment horizontal="center" vertical="center" shrinkToFit="1"/>
    </xf>
    <xf numFmtId="0" fontId="41" fillId="20" borderId="14" xfId="0" applyFont="1" applyFill="1" applyBorder="1" applyAlignment="1" applyProtection="1">
      <alignment horizontal="left" vertical="center" indent="1"/>
    </xf>
    <xf numFmtId="0" fontId="41" fillId="20" borderId="10" xfId="0" applyFont="1" applyFill="1" applyBorder="1" applyAlignment="1" applyProtection="1">
      <alignment horizontal="left" vertical="center" indent="1"/>
    </xf>
    <xf numFmtId="165" fontId="58" fillId="20" borderId="10" xfId="0" applyNumberFormat="1" applyFont="1" applyFill="1" applyBorder="1" applyAlignment="1" applyProtection="1">
      <alignment horizontal="right" vertical="center"/>
    </xf>
    <xf numFmtId="165" fontId="59" fillId="20" borderId="10" xfId="0" applyNumberFormat="1" applyFont="1" applyFill="1" applyBorder="1" applyAlignment="1" applyProtection="1">
      <alignment horizontal="right" vertical="center"/>
    </xf>
    <xf numFmtId="0" fontId="50" fillId="27" borderId="16" xfId="0" applyFont="1" applyFill="1" applyBorder="1" applyAlignment="1" applyProtection="1">
      <alignment horizontal="right" vertical="center" wrapText="1"/>
    </xf>
    <xf numFmtId="165" fontId="59" fillId="21" borderId="11" xfId="0" applyNumberFormat="1" applyFont="1" applyFill="1" applyBorder="1" applyAlignment="1" applyProtection="1">
      <alignment horizontal="center" vertical="center"/>
    </xf>
    <xf numFmtId="165" fontId="58" fillId="20" borderId="10" xfId="0" applyNumberFormat="1" applyFont="1" applyFill="1" applyBorder="1" applyAlignment="1" applyProtection="1">
      <alignment horizontal="center" vertical="center"/>
    </xf>
    <xf numFmtId="165" fontId="59" fillId="20" borderId="10" xfId="0" applyNumberFormat="1" applyFont="1" applyFill="1" applyBorder="1" applyAlignment="1" applyProtection="1">
      <alignment horizontal="center" vertical="center"/>
    </xf>
    <xf numFmtId="0" fontId="60" fillId="0" borderId="10" xfId="0" applyFont="1" applyFill="1" applyBorder="1" applyAlignment="1" applyProtection="1">
      <alignment vertical="center"/>
    </xf>
    <xf numFmtId="165" fontId="61" fillId="0" borderId="11" xfId="0" applyNumberFormat="1" applyFont="1" applyFill="1" applyBorder="1" applyAlignment="1" applyProtection="1">
      <alignment horizontal="center" vertical="center"/>
    </xf>
    <xf numFmtId="0" fontId="61" fillId="0" borderId="10" xfId="0" applyFont="1" applyFill="1" applyBorder="1" applyAlignment="1" applyProtection="1">
      <alignment horizontal="left" vertical="center" wrapText="1" indent="1"/>
    </xf>
    <xf numFmtId="0" fontId="61" fillId="0" borderId="10" xfId="0" applyFont="1" applyFill="1" applyBorder="1" applyAlignment="1" applyProtection="1">
      <alignment vertical="center"/>
    </xf>
    <xf numFmtId="0" fontId="61" fillId="0" borderId="11" xfId="0" applyFont="1" applyBorder="1" applyAlignment="1" applyProtection="1">
      <alignment horizontal="center" vertical="center"/>
    </xf>
    <xf numFmtId="0" fontId="56" fillId="20" borderId="14" xfId="0" applyNumberFormat="1" applyFont="1" applyFill="1" applyBorder="1" applyAlignment="1" applyProtection="1">
      <alignment horizontal="left" vertical="center"/>
    </xf>
    <xf numFmtId="0" fontId="57" fillId="21" borderId="10" xfId="0" applyNumberFormat="1" applyFont="1" applyFill="1" applyBorder="1" applyAlignment="1" applyProtection="1">
      <alignment horizontal="left" vertical="center"/>
    </xf>
    <xf numFmtId="0" fontId="56" fillId="20" borderId="10" xfId="0" applyNumberFormat="1" applyFont="1" applyFill="1" applyBorder="1" applyAlignment="1" applyProtection="1">
      <alignment horizontal="left" vertical="center"/>
    </xf>
    <xf numFmtId="1" fontId="62" fillId="20" borderId="14" xfId="0" applyNumberFormat="1" applyFont="1" applyFill="1" applyBorder="1" applyAlignment="1" applyProtection="1">
      <alignment horizontal="center" vertical="center"/>
    </xf>
    <xf numFmtId="1" fontId="63" fillId="21" borderId="11" xfId="0" applyNumberFormat="1" applyFont="1" applyFill="1" applyBorder="1" applyAlignment="1" applyProtection="1">
      <alignment horizontal="center" vertical="center"/>
    </xf>
    <xf numFmtId="1" fontId="62" fillId="20" borderId="10" xfId="0" applyNumberFormat="1" applyFont="1" applyFill="1" applyBorder="1" applyAlignment="1" applyProtection="1">
      <alignment horizontal="center" vertical="center"/>
    </xf>
    <xf numFmtId="1" fontId="62" fillId="0" borderId="10" xfId="0" applyNumberFormat="1" applyFont="1" applyFill="1" applyBorder="1" applyAlignment="1" applyProtection="1">
      <alignment horizontal="center" vertical="center"/>
    </xf>
    <xf numFmtId="0" fontId="64" fillId="23" borderId="0" xfId="0" applyNumberFormat="1" applyFont="1" applyFill="1" applyBorder="1" applyProtection="1"/>
    <xf numFmtId="0" fontId="65" fillId="23" borderId="0" xfId="0" applyNumberFormat="1" applyFont="1" applyFill="1" applyBorder="1" applyAlignment="1" applyProtection="1">
      <alignment vertical="center"/>
      <protection locked="0"/>
    </xf>
    <xf numFmtId="0" fontId="66" fillId="23" borderId="0" xfId="34" applyNumberFormat="1" applyFont="1" applyFill="1" applyBorder="1" applyAlignment="1" applyProtection="1">
      <alignment horizontal="right" vertical="center"/>
      <protection locked="0"/>
    </xf>
    <xf numFmtId="0" fontId="65" fillId="23" borderId="0" xfId="0" applyFont="1" applyFill="1" applyBorder="1" applyAlignment="1" applyProtection="1">
      <alignment vertical="center"/>
      <protection locked="0"/>
    </xf>
    <xf numFmtId="0" fontId="67" fillId="23" borderId="0" xfId="0" applyFont="1" applyFill="1" applyBorder="1" applyAlignment="1" applyProtection="1">
      <alignment vertical="center"/>
      <protection locked="0"/>
    </xf>
    <xf numFmtId="0" fontId="68" fillId="23" borderId="0" xfId="0" applyFont="1" applyFill="1" applyBorder="1" applyAlignment="1" applyProtection="1">
      <alignment vertical="center"/>
    </xf>
    <xf numFmtId="0" fontId="69" fillId="20" borderId="10" xfId="0" applyFont="1" applyFill="1" applyBorder="1" applyAlignment="1" applyProtection="1">
      <alignment horizontal="left" vertical="center" indent="1"/>
    </xf>
    <xf numFmtId="1" fontId="59" fillId="21" borderId="11" xfId="0" applyNumberFormat="1" applyFont="1" applyFill="1" applyBorder="1" applyAlignment="1" applyProtection="1">
      <alignment horizontal="right" vertical="center" indent="1"/>
    </xf>
    <xf numFmtId="1" fontId="59" fillId="20" borderId="10" xfId="0" applyNumberFormat="1" applyFont="1" applyFill="1" applyBorder="1" applyAlignment="1" applyProtection="1">
      <alignment horizontal="right" vertical="center" indent="1"/>
    </xf>
    <xf numFmtId="1" fontId="59" fillId="20" borderId="14" xfId="0" applyNumberFormat="1" applyFont="1" applyFill="1" applyBorder="1" applyAlignment="1" applyProtection="1">
      <alignment horizontal="center" vertical="center"/>
    </xf>
    <xf numFmtId="1" fontId="59" fillId="0" borderId="10" xfId="0" applyNumberFormat="1" applyFont="1" applyFill="1" applyBorder="1" applyAlignment="1" applyProtection="1">
      <alignment horizontal="center" vertical="center"/>
    </xf>
    <xf numFmtId="0" fontId="47" fillId="27" borderId="16" xfId="0" applyFont="1" applyFill="1" applyBorder="1" applyAlignment="1" applyProtection="1">
      <alignment horizontal="left" vertical="center" indent="1"/>
    </xf>
    <xf numFmtId="0" fontId="42" fillId="0" borderId="0" xfId="0" applyFont="1" applyFill="1" applyBorder="1" applyAlignment="1" applyProtection="1">
      <alignment vertical="center"/>
    </xf>
    <xf numFmtId="0" fontId="39" fillId="0" borderId="0" xfId="0" applyFont="1" applyFill="1" applyAlignment="1" applyProtection="1">
      <alignment vertical="center"/>
    </xf>
    <xf numFmtId="0" fontId="61" fillId="0" borderId="0" xfId="0" applyFont="1" applyFill="1" applyAlignment="1" applyProtection="1">
      <alignment vertical="center"/>
    </xf>
    <xf numFmtId="0" fontId="59" fillId="0" borderId="0" xfId="0" applyFont="1" applyFill="1" applyAlignment="1" applyProtection="1">
      <alignment vertical="center"/>
    </xf>
    <xf numFmtId="0" fontId="62" fillId="0" borderId="0" xfId="0" applyFont="1" applyFill="1" applyAlignment="1" applyProtection="1">
      <alignment vertical="center"/>
    </xf>
    <xf numFmtId="0" fontId="70" fillId="23" borderId="0" xfId="0" applyFont="1" applyFill="1" applyBorder="1" applyProtection="1"/>
    <xf numFmtId="0" fontId="71" fillId="23" borderId="0" xfId="0" applyFont="1" applyFill="1" applyAlignment="1" applyProtection="1">
      <alignment vertical="center"/>
    </xf>
    <xf numFmtId="0" fontId="70" fillId="23" borderId="0" xfId="0" applyNumberFormat="1" applyFont="1" applyFill="1" applyBorder="1" applyProtection="1"/>
    <xf numFmtId="0" fontId="71" fillId="23" borderId="0" xfId="0" applyNumberFormat="1" applyFont="1" applyFill="1" applyBorder="1" applyAlignment="1" applyProtection="1">
      <alignment vertical="center"/>
    </xf>
    <xf numFmtId="0" fontId="73" fillId="25" borderId="0" xfId="0" applyNumberFormat="1" applyFont="1" applyFill="1" applyBorder="1" applyAlignment="1" applyProtection="1">
      <alignment horizontal="left" vertical="center" indent="1"/>
      <protection locked="0"/>
    </xf>
    <xf numFmtId="0" fontId="72" fillId="23" borderId="0" xfId="0" applyFont="1" applyFill="1" applyBorder="1" applyAlignment="1" applyProtection="1">
      <alignment horizontal="right" vertical="center" indent="1"/>
    </xf>
    <xf numFmtId="0" fontId="72" fillId="22" borderId="37" xfId="0" applyNumberFormat="1" applyFont="1" applyFill="1" applyBorder="1" applyAlignment="1" applyProtection="1">
      <alignment horizontal="center" vertical="center"/>
      <protection locked="0"/>
    </xf>
    <xf numFmtId="0" fontId="74" fillId="23" borderId="41" xfId="0" applyNumberFormat="1" applyFont="1" applyFill="1" applyBorder="1" applyAlignment="1" applyProtection="1">
      <alignment vertical="center"/>
    </xf>
    <xf numFmtId="0" fontId="74" fillId="23" borderId="0" xfId="0" applyNumberFormat="1" applyFont="1" applyFill="1" applyBorder="1" applyAlignment="1" applyProtection="1">
      <alignment vertical="center"/>
    </xf>
    <xf numFmtId="0" fontId="74" fillId="23" borderId="42" xfId="0" applyNumberFormat="1" applyFont="1" applyFill="1" applyBorder="1" applyAlignment="1" applyProtection="1">
      <alignment vertical="center"/>
    </xf>
    <xf numFmtId="0" fontId="75"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6" fillId="0" borderId="0" xfId="0" applyFont="1" applyFill="1" applyBorder="1" applyAlignment="1"/>
    <xf numFmtId="0" fontId="77" fillId="0" borderId="0" xfId="0" applyFont="1" applyAlignment="1">
      <alignment horizontal="left" wrapText="1"/>
    </xf>
    <xf numFmtId="0" fontId="77" fillId="0" borderId="0" xfId="0" applyFont="1" applyAlignment="1">
      <alignment wrapText="1"/>
    </xf>
    <xf numFmtId="0" fontId="78" fillId="0" borderId="0" xfId="0" applyFont="1" applyAlignment="1">
      <alignment vertical="center"/>
    </xf>
    <xf numFmtId="0" fontId="77" fillId="0" borderId="0" xfId="0" applyFont="1" applyAlignment="1">
      <alignment vertical="center" wrapText="1"/>
    </xf>
    <xf numFmtId="0" fontId="1" fillId="0" borderId="0" xfId="0" applyFont="1" applyAlignment="1">
      <alignment vertical="center"/>
    </xf>
    <xf numFmtId="0" fontId="77" fillId="0" borderId="0" xfId="0" applyFont="1" applyFill="1" applyBorder="1" applyAlignment="1">
      <alignment vertical="center" wrapText="1"/>
    </xf>
    <xf numFmtId="0" fontId="78" fillId="0" borderId="0" xfId="0" applyFont="1"/>
    <xf numFmtId="0" fontId="78" fillId="0" borderId="0" xfId="0" applyFont="1" applyBorder="1"/>
    <xf numFmtId="0" fontId="78" fillId="0" borderId="0" xfId="0" applyFont="1" applyAlignment="1"/>
    <xf numFmtId="0" fontId="79" fillId="0" borderId="0" xfId="0" applyFont="1" applyFill="1" applyBorder="1" applyAlignment="1">
      <alignment vertical="center" wrapText="1"/>
    </xf>
    <xf numFmtId="0" fontId="81" fillId="0" borderId="0" xfId="0" applyFont="1" applyFill="1" applyBorder="1" applyAlignment="1"/>
    <xf numFmtId="0" fontId="32" fillId="0" borderId="0" xfId="34" applyFont="1" applyFill="1" applyBorder="1" applyAlignment="1" applyProtection="1">
      <alignment vertical="center"/>
    </xf>
    <xf numFmtId="0" fontId="82" fillId="0" borderId="0" xfId="0" applyFont="1" applyAlignment="1">
      <alignment horizontal="right"/>
    </xf>
    <xf numFmtId="0" fontId="77" fillId="0" borderId="0" xfId="0" applyFont="1"/>
    <xf numFmtId="0" fontId="81" fillId="0" borderId="0" xfId="0" applyFont="1" applyAlignment="1">
      <alignment horizontal="right"/>
    </xf>
    <xf numFmtId="0" fontId="84" fillId="0" borderId="0" xfId="0" applyFont="1" applyFill="1" applyBorder="1" applyAlignment="1">
      <alignment vertical="center" wrapText="1"/>
    </xf>
    <xf numFmtId="0" fontId="77" fillId="0" borderId="0" xfId="0" applyFont="1" applyAlignment="1"/>
    <xf numFmtId="0" fontId="77" fillId="0" borderId="0" xfId="0" applyFont="1" applyFill="1" applyBorder="1" applyAlignment="1">
      <alignment horizontal="left" vertical="center" wrapText="1"/>
    </xf>
    <xf numFmtId="0" fontId="77" fillId="0" borderId="0" xfId="0" applyFont="1" applyAlignment="1">
      <alignment horizontal="left" indent="1"/>
    </xf>
    <xf numFmtId="0" fontId="84" fillId="0" borderId="0" xfId="0" applyFont="1" applyAlignment="1"/>
    <xf numFmtId="0" fontId="82" fillId="0" borderId="0" xfId="0" applyFont="1" applyAlignment="1">
      <alignment horizontal="left" wrapText="1"/>
    </xf>
    <xf numFmtId="0" fontId="31" fillId="0" borderId="0" xfId="0" quotePrefix="1" applyFont="1" applyAlignment="1">
      <alignment horizontal="left" indent="1"/>
    </xf>
    <xf numFmtId="0" fontId="77" fillId="0" borderId="0" xfId="0" quotePrefix="1" applyFont="1" applyAlignment="1">
      <alignment horizontal="left" wrapText="1" indent="1"/>
    </xf>
    <xf numFmtId="0" fontId="77" fillId="0" borderId="0" xfId="0" quotePrefix="1" applyFont="1" applyAlignment="1">
      <alignment wrapText="1"/>
    </xf>
    <xf numFmtId="0" fontId="84" fillId="0" borderId="0" xfId="0" applyFont="1"/>
    <xf numFmtId="0" fontId="47" fillId="24" borderId="0" xfId="0" applyFont="1" applyFill="1" applyAlignment="1" applyProtection="1">
      <alignment horizontal="center" vertical="center"/>
    </xf>
    <xf numFmtId="0" fontId="2" fillId="0" borderId="0" xfId="34" applyNumberFormat="1" applyFill="1" applyBorder="1" applyAlignment="1" applyProtection="1">
      <alignment vertical="center"/>
    </xf>
    <xf numFmtId="165" fontId="61" fillId="0" borderId="0" xfId="0" applyNumberFormat="1" applyFont="1" applyFill="1" applyBorder="1" applyAlignment="1" applyProtection="1">
      <alignment horizontal="center" vertical="center"/>
    </xf>
    <xf numFmtId="165" fontId="59" fillId="21" borderId="0" xfId="0" applyNumberFormat="1" applyFont="1" applyFill="1" applyBorder="1" applyAlignment="1" applyProtection="1">
      <alignment horizontal="center" vertical="center"/>
    </xf>
    <xf numFmtId="1" fontId="42" fillId="22" borderId="0" xfId="0" applyNumberFormat="1" applyFont="1" applyFill="1" applyBorder="1" applyAlignment="1" applyProtection="1">
      <alignment horizontal="center" vertical="center"/>
    </xf>
    <xf numFmtId="9" fontId="42" fillId="22" borderId="0" xfId="40" applyFont="1" applyFill="1" applyBorder="1" applyAlignment="1" applyProtection="1">
      <alignment horizontal="center" vertical="center"/>
    </xf>
    <xf numFmtId="1" fontId="59" fillId="21" borderId="0" xfId="0" applyNumberFormat="1" applyFont="1" applyFill="1" applyBorder="1" applyAlignment="1" applyProtection="1">
      <alignment horizontal="right" vertical="center" indent="1"/>
    </xf>
    <xf numFmtId="1" fontId="63" fillId="21" borderId="0" xfId="0" applyNumberFormat="1" applyFont="1" applyFill="1" applyBorder="1" applyAlignment="1" applyProtection="1">
      <alignment horizontal="center" vertical="center"/>
    </xf>
    <xf numFmtId="0" fontId="42" fillId="0" borderId="0" xfId="0" applyFont="1" applyBorder="1" applyAlignment="1" applyProtection="1">
      <alignment horizontal="center" vertical="center"/>
    </xf>
    <xf numFmtId="0" fontId="0" fillId="20" borderId="0" xfId="0" applyFill="1" applyAlignment="1">
      <alignment horizontal="center"/>
    </xf>
    <xf numFmtId="0" fontId="87" fillId="0" borderId="10" xfId="0" applyFont="1" applyFill="1" applyBorder="1" applyAlignment="1" applyProtection="1">
      <alignment horizontal="left" vertical="center" wrapText="1" indent="1"/>
    </xf>
    <xf numFmtId="0" fontId="87" fillId="0" borderId="10" xfId="0" applyFont="1" applyFill="1" applyBorder="1" applyAlignment="1" applyProtection="1">
      <alignment vertical="center"/>
    </xf>
    <xf numFmtId="0" fontId="87" fillId="0" borderId="11" xfId="0" applyFont="1" applyBorder="1" applyAlignment="1" applyProtection="1">
      <alignment horizontal="center" vertical="center"/>
    </xf>
    <xf numFmtId="165" fontId="87" fillId="0" borderId="11" xfId="0" applyNumberFormat="1" applyFont="1" applyFill="1" applyBorder="1" applyAlignment="1" applyProtection="1">
      <alignment horizontal="center" vertical="center"/>
    </xf>
    <xf numFmtId="165" fontId="88" fillId="21" borderId="11" xfId="0" applyNumberFormat="1" applyFont="1" applyFill="1" applyBorder="1" applyAlignment="1" applyProtection="1">
      <alignment horizontal="center" vertical="center"/>
    </xf>
    <xf numFmtId="1" fontId="89" fillId="22" borderId="11" xfId="0" applyNumberFormat="1" applyFont="1" applyFill="1" applyBorder="1" applyAlignment="1" applyProtection="1">
      <alignment horizontal="center" vertical="center"/>
    </xf>
    <xf numFmtId="9" fontId="89" fillId="22" borderId="11" xfId="40" applyFont="1" applyFill="1" applyBorder="1" applyAlignment="1" applyProtection="1">
      <alignment horizontal="center" vertical="center"/>
    </xf>
    <xf numFmtId="1" fontId="88" fillId="21" borderId="11" xfId="0" applyNumberFormat="1" applyFont="1" applyFill="1" applyBorder="1" applyAlignment="1" applyProtection="1">
      <alignment horizontal="right" vertical="center" indent="1"/>
    </xf>
    <xf numFmtId="0" fontId="68" fillId="0" borderId="10" xfId="0" applyFont="1" applyFill="1" applyBorder="1" applyAlignment="1" applyProtection="1">
      <alignment horizontal="left" vertical="center" wrapText="1" indent="1"/>
    </xf>
    <xf numFmtId="0" fontId="89" fillId="0" borderId="11" xfId="0" applyFont="1" applyBorder="1" applyAlignment="1" applyProtection="1">
      <alignment horizontal="center" vertical="center"/>
    </xf>
    <xf numFmtId="0" fontId="90" fillId="0" borderId="10" xfId="0" applyFont="1" applyFill="1" applyBorder="1" applyAlignment="1" applyProtection="1">
      <alignment horizontal="left" vertical="center" wrapText="1" indent="1"/>
    </xf>
    <xf numFmtId="9" fontId="91" fillId="22" borderId="11" xfId="40" applyFont="1" applyFill="1" applyBorder="1" applyAlignment="1" applyProtection="1">
      <alignment horizontal="center" vertical="center"/>
    </xf>
    <xf numFmtId="0" fontId="87" fillId="21" borderId="10" xfId="0" applyFont="1" applyFill="1" applyBorder="1" applyAlignment="1" applyProtection="1">
      <alignment horizontal="left" vertical="center" wrapText="1" indent="1"/>
    </xf>
    <xf numFmtId="0" fontId="61" fillId="21" borderId="11" xfId="0" applyFont="1" applyFill="1" applyBorder="1" applyAlignment="1" applyProtection="1">
      <alignment horizontal="center" vertical="center"/>
    </xf>
    <xf numFmtId="9" fontId="91" fillId="21" borderId="11" xfId="40" applyFont="1" applyFill="1" applyBorder="1" applyAlignment="1" applyProtection="1">
      <alignment horizontal="center" vertical="center"/>
    </xf>
    <xf numFmtId="0" fontId="87" fillId="21" borderId="10" xfId="0" applyFont="1" applyFill="1" applyBorder="1" applyAlignment="1" applyProtection="1">
      <alignment vertical="center"/>
    </xf>
    <xf numFmtId="0" fontId="87" fillId="21" borderId="11" xfId="0" applyFont="1" applyFill="1" applyBorder="1" applyAlignment="1" applyProtection="1">
      <alignment horizontal="center" vertical="center"/>
    </xf>
    <xf numFmtId="165" fontId="87" fillId="21" borderId="11" xfId="0" applyNumberFormat="1" applyFont="1" applyFill="1" applyBorder="1" applyAlignment="1" applyProtection="1">
      <alignment horizontal="center" vertical="center"/>
    </xf>
    <xf numFmtId="1" fontId="89" fillId="21" borderId="11" xfId="0" applyNumberFormat="1" applyFont="1" applyFill="1" applyBorder="1" applyAlignment="1" applyProtection="1">
      <alignment horizontal="center" vertical="center"/>
    </xf>
    <xf numFmtId="9" fontId="89" fillId="21" borderId="11" xfId="40" applyFont="1" applyFill="1" applyBorder="1" applyAlignment="1" applyProtection="1">
      <alignment horizontal="center" vertical="center"/>
    </xf>
    <xf numFmtId="0" fontId="89" fillId="21" borderId="11" xfId="0" applyFont="1" applyFill="1" applyBorder="1" applyAlignment="1" applyProtection="1">
      <alignment horizontal="center" vertical="center"/>
    </xf>
    <xf numFmtId="0" fontId="90" fillId="21" borderId="10" xfId="0" applyFont="1" applyFill="1" applyBorder="1" applyAlignment="1" applyProtection="1">
      <alignment horizontal="left" vertical="center" wrapText="1" indent="1"/>
    </xf>
    <xf numFmtId="167" fontId="53" fillId="23" borderId="33" xfId="0" applyNumberFormat="1" applyFont="1" applyFill="1" applyBorder="1" applyAlignment="1" applyProtection="1">
      <alignment horizontal="center" vertical="center"/>
    </xf>
    <xf numFmtId="167" fontId="53" fillId="23" borderId="15" xfId="0" applyNumberFormat="1" applyFont="1" applyFill="1" applyBorder="1" applyAlignment="1" applyProtection="1">
      <alignment horizontal="center" vertical="center"/>
    </xf>
    <xf numFmtId="167" fontId="53" fillId="23" borderId="34" xfId="0" applyNumberFormat="1" applyFont="1" applyFill="1" applyBorder="1" applyAlignment="1" applyProtection="1">
      <alignment horizontal="center" vertical="center"/>
    </xf>
    <xf numFmtId="167" fontId="53" fillId="23" borderId="35" xfId="0" applyNumberFormat="1" applyFont="1" applyFill="1" applyBorder="1" applyAlignment="1" applyProtection="1">
      <alignment horizontal="center" vertical="center"/>
    </xf>
    <xf numFmtId="167" fontId="53" fillId="23" borderId="36" xfId="0" applyNumberFormat="1" applyFont="1" applyFill="1" applyBorder="1" applyAlignment="1" applyProtection="1">
      <alignment horizontal="center" vertical="center"/>
    </xf>
    <xf numFmtId="0" fontId="72" fillId="23" borderId="31" xfId="0" applyNumberFormat="1" applyFont="1" applyFill="1" applyBorder="1" applyAlignment="1" applyProtection="1">
      <alignment horizontal="center" vertical="center"/>
    </xf>
    <xf numFmtId="0" fontId="72" fillId="23" borderId="15" xfId="0" applyNumberFormat="1" applyFont="1" applyFill="1" applyBorder="1" applyAlignment="1" applyProtection="1">
      <alignment horizontal="center" vertical="center"/>
    </xf>
    <xf numFmtId="0" fontId="72" fillId="23" borderId="32" xfId="0" applyNumberFormat="1" applyFont="1" applyFill="1" applyBorder="1" applyAlignment="1" applyProtection="1">
      <alignment horizontal="center" vertical="center"/>
    </xf>
    <xf numFmtId="0" fontId="72" fillId="23" borderId="33" xfId="0" applyNumberFormat="1" applyFont="1" applyFill="1" applyBorder="1" applyAlignment="1" applyProtection="1">
      <alignment horizontal="center" vertical="center"/>
    </xf>
    <xf numFmtId="0" fontId="72" fillId="23" borderId="34" xfId="0" applyNumberFormat="1" applyFont="1" applyFill="1" applyBorder="1" applyAlignment="1" applyProtection="1">
      <alignment horizontal="center" vertical="center"/>
    </xf>
    <xf numFmtId="0" fontId="72" fillId="23" borderId="35" xfId="0" applyNumberFormat="1" applyFont="1" applyFill="1" applyBorder="1" applyAlignment="1" applyProtection="1">
      <alignment horizontal="center" vertical="center"/>
    </xf>
    <xf numFmtId="0" fontId="72" fillId="23" borderId="36" xfId="0" applyNumberFormat="1" applyFont="1" applyFill="1" applyBorder="1" applyAlignment="1" applyProtection="1">
      <alignment horizontal="center" vertical="center"/>
    </xf>
    <xf numFmtId="167" fontId="53" fillId="23" borderId="29" xfId="0" applyNumberFormat="1" applyFont="1" applyFill="1" applyBorder="1" applyAlignment="1" applyProtection="1">
      <alignment horizontal="center" vertical="center"/>
    </xf>
    <xf numFmtId="167" fontId="53" fillId="23" borderId="30" xfId="0" applyNumberFormat="1" applyFont="1" applyFill="1" applyBorder="1" applyAlignment="1" applyProtection="1">
      <alignment horizontal="center" vertical="center"/>
    </xf>
    <xf numFmtId="167" fontId="53" fillId="23" borderId="31" xfId="0" applyNumberFormat="1" applyFont="1" applyFill="1" applyBorder="1" applyAlignment="1" applyProtection="1">
      <alignment horizontal="center" vertical="center"/>
    </xf>
    <xf numFmtId="167" fontId="53" fillId="23" borderId="32" xfId="0" applyNumberFormat="1" applyFont="1" applyFill="1" applyBorder="1" applyAlignment="1" applyProtection="1">
      <alignment horizontal="center" vertical="center"/>
    </xf>
    <xf numFmtId="0" fontId="86" fillId="24" borderId="0" xfId="34" applyFont="1" applyFill="1" applyAlignment="1" applyProtection="1">
      <alignment horizontal="left" vertical="center"/>
    </xf>
    <xf numFmtId="164" fontId="72" fillId="22" borderId="38" xfId="0" applyNumberFormat="1" applyFont="1" applyFill="1" applyBorder="1" applyAlignment="1" applyProtection="1">
      <alignment horizontal="center" vertical="center" shrinkToFit="1"/>
      <protection locked="0"/>
    </xf>
    <xf numFmtId="164" fontId="72" fillId="22" borderId="39" xfId="0" applyNumberFormat="1" applyFont="1" applyFill="1" applyBorder="1" applyAlignment="1" applyProtection="1">
      <alignment horizontal="center" vertical="center" shrinkToFit="1"/>
      <protection locked="0"/>
    </xf>
    <xf numFmtId="164" fontId="72" fillId="22" borderId="40" xfId="0" applyNumberFormat="1" applyFont="1" applyFill="1" applyBorder="1" applyAlignment="1" applyProtection="1">
      <alignment horizontal="center" vertical="center" shrinkToFit="1"/>
      <protection locked="0"/>
    </xf>
    <xf numFmtId="0" fontId="72" fillId="23" borderId="22" xfId="0" applyNumberFormat="1" applyFont="1" applyFill="1" applyBorder="1" applyAlignment="1" applyProtection="1">
      <alignment horizontal="center" vertical="center"/>
    </xf>
    <xf numFmtId="0" fontId="72" fillId="23" borderId="23" xfId="0" applyNumberFormat="1" applyFont="1" applyFill="1" applyBorder="1" applyAlignment="1" applyProtection="1">
      <alignment horizontal="center" vertical="center"/>
    </xf>
    <xf numFmtId="0" fontId="72" fillId="23" borderId="24" xfId="0" applyNumberFormat="1" applyFont="1" applyFill="1" applyBorder="1" applyAlignment="1" applyProtection="1">
      <alignment horizontal="center" vertical="center"/>
    </xf>
    <xf numFmtId="0" fontId="72" fillId="23" borderId="25" xfId="0" applyNumberFormat="1" applyFont="1" applyFill="1" applyBorder="1" applyAlignment="1" applyProtection="1">
      <alignment horizontal="center" vertical="center"/>
    </xf>
    <xf numFmtId="0" fontId="72" fillId="23" borderId="26" xfId="0" applyNumberFormat="1" applyFont="1" applyFill="1" applyBorder="1" applyAlignment="1" applyProtection="1">
      <alignment horizontal="center" vertical="center"/>
    </xf>
    <xf numFmtId="0" fontId="72" fillId="23" borderId="27" xfId="0" applyNumberFormat="1" applyFont="1" applyFill="1" applyBorder="1" applyAlignment="1" applyProtection="1">
      <alignment horizontal="center" vertical="center"/>
    </xf>
    <xf numFmtId="0" fontId="72" fillId="23" borderId="28" xfId="0" applyNumberFormat="1" applyFont="1" applyFill="1" applyBorder="1" applyAlignment="1" applyProtection="1">
      <alignment horizontal="center" vertical="center"/>
    </xf>
    <xf numFmtId="0" fontId="72" fillId="23" borderId="29" xfId="0" applyNumberFormat="1" applyFont="1" applyFill="1" applyBorder="1" applyAlignment="1" applyProtection="1">
      <alignment horizontal="center" vertical="center"/>
    </xf>
    <xf numFmtId="0" fontId="72" fillId="23" borderId="30" xfId="0" applyNumberFormat="1" applyFont="1" applyFill="1" applyBorder="1" applyAlignment="1" applyProtection="1">
      <alignment horizontal="center" vertical="center"/>
    </xf>
    <xf numFmtId="164" fontId="72" fillId="22" borderId="38" xfId="0" applyNumberFormat="1" applyFont="1" applyFill="1" applyBorder="1" applyAlignment="1" applyProtection="1">
      <alignment horizontal="left" vertical="center" shrinkToFit="1"/>
      <protection locked="0"/>
    </xf>
    <xf numFmtId="164" fontId="72" fillId="22" borderId="39" xfId="0" applyNumberFormat="1" applyFont="1" applyFill="1" applyBorder="1" applyAlignment="1" applyProtection="1">
      <alignment horizontal="left" vertical="center" shrinkToFit="1"/>
      <protection locked="0"/>
    </xf>
    <xf numFmtId="164" fontId="72" fillId="22" borderId="40" xfId="0" applyNumberFormat="1" applyFont="1" applyFill="1" applyBorder="1" applyAlignment="1" applyProtection="1">
      <alignment horizontal="left" vertical="center" shrinkToFit="1"/>
      <protection locked="0"/>
    </xf>
    <xf numFmtId="167" fontId="53" fillId="23" borderId="22" xfId="0" applyNumberFormat="1" applyFont="1" applyFill="1" applyBorder="1" applyAlignment="1" applyProtection="1">
      <alignment horizontal="center" vertical="center"/>
    </xf>
    <xf numFmtId="167" fontId="53" fillId="23" borderId="23" xfId="0" applyNumberFormat="1" applyFont="1" applyFill="1" applyBorder="1" applyAlignment="1" applyProtection="1">
      <alignment horizontal="center" vertical="center"/>
    </xf>
    <xf numFmtId="167" fontId="53" fillId="23" borderId="24" xfId="0" applyNumberFormat="1" applyFont="1" applyFill="1" applyBorder="1" applyAlignment="1" applyProtection="1">
      <alignment horizontal="center" vertical="center"/>
    </xf>
    <xf numFmtId="167" fontId="53" fillId="23" borderId="25" xfId="0" applyNumberFormat="1" applyFont="1" applyFill="1" applyBorder="1" applyAlignment="1" applyProtection="1">
      <alignment horizontal="center" vertical="center"/>
    </xf>
    <xf numFmtId="167" fontId="53" fillId="23" borderId="26" xfId="0" applyNumberFormat="1" applyFont="1" applyFill="1" applyBorder="1" applyAlignment="1" applyProtection="1">
      <alignment horizontal="center" vertical="center"/>
    </xf>
    <xf numFmtId="167" fontId="53" fillId="23" borderId="27" xfId="0" applyNumberFormat="1" applyFont="1" applyFill="1" applyBorder="1" applyAlignment="1" applyProtection="1">
      <alignment horizontal="center" vertical="center"/>
    </xf>
    <xf numFmtId="167" fontId="53" fillId="23" borderId="28" xfId="0" applyNumberFormat="1" applyFont="1" applyFill="1" applyBorder="1" applyAlignment="1" applyProtection="1">
      <alignment horizontal="center" vertical="center"/>
    </xf>
    <xf numFmtId="0" fontId="76"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5">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4</xdr:col>
      <xdr:colOff>762000</xdr:colOff>
      <xdr:row>5</xdr:row>
      <xdr:rowOff>104775</xdr:rowOff>
    </xdr:from>
    <xdr:to>
      <xdr:col>17</xdr:col>
      <xdr:colOff>114300</xdr:colOff>
      <xdr:row>9</xdr:row>
      <xdr:rowOff>76200</xdr:rowOff>
    </xdr:to>
    <xdr:sp macro="" textlink="">
      <xdr:nvSpPr>
        <xdr:cNvPr id="2" name="Text Box 44" hidden="1">
          <a:extLst>
            <a:ext uri="{FF2B5EF4-FFF2-40B4-BE49-F238E27FC236}">
              <a16:creationId xmlns:a16="http://schemas.microsoft.com/office/drawing/2014/main" id="{00000000-0008-0000-0000-0000020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16385" name="Scroll Bar 1" hidden="1">
              <a:extLst>
                <a:ext uri="{63B3BB69-23CF-44E3-9099-C40C66FF867C}">
                  <a14:compatExt spid="_x0000_s16385"/>
                </a:ext>
                <a:ext uri="{FF2B5EF4-FFF2-40B4-BE49-F238E27FC236}">
                  <a16:creationId xmlns:a16="http://schemas.microsoft.com/office/drawing/2014/main" id="{00000000-0008-0000-0000-0000014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T102"/>
  <sheetViews>
    <sheetView showGridLines="0" tabSelected="1" zoomScaleNormal="100" workbookViewId="0">
      <pane ySplit="7" topLeftCell="A8" activePane="bottomLeft" state="frozen"/>
      <selection pane="bottomLeft" activeCell="H22" sqref="H22"/>
    </sheetView>
  </sheetViews>
  <sheetFormatPr defaultColWidth="9.140625" defaultRowHeight="12.75" x14ac:dyDescent="0.2"/>
  <cols>
    <col min="1" max="1" width="6.85546875" style="35" customWidth="1"/>
    <col min="2" max="2" width="36.7109375" style="33" customWidth="1"/>
    <col min="3" max="3" width="6.85546875" style="33" customWidth="1"/>
    <col min="4" max="4" width="12.42578125" style="36" customWidth="1"/>
    <col min="5" max="6" width="12" style="33" customWidth="1"/>
    <col min="7" max="7" width="6" style="33" customWidth="1"/>
    <col min="8" max="8" width="6.7109375" style="33" customWidth="1"/>
    <col min="9" max="9" width="5.85546875" style="33" customWidth="1"/>
    <col min="10" max="10" width="1.42578125" style="33" customWidth="1"/>
    <col min="11" max="66" width="2.42578125" style="33" customWidth="1"/>
    <col min="67" max="16384" width="9.140625" style="34"/>
  </cols>
  <sheetData>
    <row r="1" spans="1:150" s="65" customFormat="1" ht="33" customHeight="1" x14ac:dyDescent="0.2">
      <c r="A1" s="155" t="s">
        <v>133</v>
      </c>
      <c r="B1" s="62"/>
      <c r="C1" s="62"/>
      <c r="D1" s="62"/>
      <c r="E1" s="62"/>
      <c r="F1" s="62"/>
      <c r="G1" s="183"/>
      <c r="H1" s="63"/>
      <c r="I1" s="63"/>
      <c r="J1" s="63"/>
      <c r="K1" s="64"/>
      <c r="L1" s="63"/>
      <c r="M1" s="63"/>
      <c r="N1" s="63"/>
      <c r="O1" s="63"/>
      <c r="P1" s="63"/>
      <c r="Q1" s="63"/>
      <c r="R1" s="63"/>
      <c r="S1" s="63"/>
      <c r="T1" s="63"/>
      <c r="U1" s="63"/>
      <c r="V1" s="63"/>
      <c r="W1" s="63"/>
      <c r="X1" s="63"/>
      <c r="Y1" s="63"/>
      <c r="Z1" s="63"/>
      <c r="AA1" s="63"/>
      <c r="AB1" s="63"/>
      <c r="AC1" s="63"/>
      <c r="AD1" s="231"/>
      <c r="AE1" s="231"/>
      <c r="AF1" s="231"/>
      <c r="AG1" s="231"/>
      <c r="AH1" s="231"/>
      <c r="AI1" s="231"/>
      <c r="AJ1" s="231"/>
      <c r="AK1" s="231"/>
      <c r="AL1" s="231"/>
      <c r="AM1" s="231"/>
      <c r="AN1" s="231"/>
      <c r="AO1" s="231"/>
      <c r="AP1" s="231"/>
      <c r="AQ1" s="231"/>
      <c r="AR1" s="231"/>
      <c r="AS1" s="63"/>
      <c r="AT1" s="63"/>
      <c r="AU1" s="63"/>
      <c r="AV1" s="63"/>
      <c r="AW1" s="63"/>
      <c r="AX1" s="63"/>
      <c r="AY1" s="63"/>
      <c r="AZ1" s="63"/>
      <c r="BA1" s="63"/>
      <c r="BB1" s="63"/>
      <c r="BC1" s="63"/>
      <c r="BD1" s="63"/>
      <c r="BE1" s="63"/>
      <c r="BF1" s="63"/>
      <c r="BG1" s="63"/>
      <c r="BH1" s="63"/>
      <c r="BI1" s="63"/>
      <c r="BJ1" s="63"/>
      <c r="BK1" s="63"/>
      <c r="BL1" s="63"/>
      <c r="BM1" s="63"/>
      <c r="BN1" s="63"/>
    </row>
    <row r="2" spans="1:150" s="88" customFormat="1" ht="21" customHeight="1" x14ac:dyDescent="0.2">
      <c r="A2" s="149" t="s">
        <v>132</v>
      </c>
      <c r="B2" s="84"/>
      <c r="C2" s="84"/>
      <c r="D2" s="85"/>
      <c r="E2" s="86"/>
      <c r="F2" s="87"/>
    </row>
    <row r="3" spans="1:150" s="133" customFormat="1" ht="6.75" customHeight="1" thickBot="1" x14ac:dyDescent="0.25">
      <c r="A3" s="128"/>
      <c r="B3" s="129"/>
      <c r="C3" s="129"/>
      <c r="D3" s="130"/>
      <c r="E3" s="131"/>
      <c r="F3" s="132"/>
      <c r="K3" s="152"/>
      <c r="L3" s="153"/>
      <c r="M3" s="153"/>
      <c r="N3" s="153"/>
      <c r="O3" s="153"/>
      <c r="P3" s="153"/>
      <c r="Q3" s="154"/>
      <c r="R3" s="152"/>
      <c r="S3" s="153"/>
      <c r="T3" s="153"/>
      <c r="U3" s="153"/>
      <c r="V3" s="153"/>
      <c r="W3" s="153"/>
      <c r="X3" s="154"/>
      <c r="Y3" s="152"/>
      <c r="Z3" s="153"/>
      <c r="AA3" s="153"/>
      <c r="AB3" s="153"/>
      <c r="AC3" s="153"/>
      <c r="AD3" s="153"/>
      <c r="AE3" s="154"/>
      <c r="AF3" s="152"/>
      <c r="AG3" s="153"/>
      <c r="AH3" s="153"/>
      <c r="AI3" s="153"/>
      <c r="AJ3" s="153"/>
      <c r="AK3" s="153"/>
      <c r="AL3" s="154"/>
      <c r="AM3" s="152"/>
      <c r="AN3" s="153"/>
      <c r="AO3" s="153"/>
      <c r="AP3" s="153"/>
      <c r="AQ3" s="153"/>
      <c r="AR3" s="153"/>
      <c r="AS3" s="154"/>
      <c r="AT3" s="152"/>
      <c r="AU3" s="153"/>
      <c r="AV3" s="153"/>
      <c r="AW3" s="153"/>
      <c r="AX3" s="153"/>
      <c r="AY3" s="153"/>
      <c r="AZ3" s="154"/>
      <c r="BA3" s="152"/>
      <c r="BB3" s="153"/>
      <c r="BC3" s="153"/>
      <c r="BD3" s="153"/>
      <c r="BE3" s="153"/>
      <c r="BF3" s="153"/>
      <c r="BG3" s="154"/>
      <c r="BH3" s="152"/>
      <c r="BI3" s="153"/>
      <c r="BJ3" s="153"/>
      <c r="BK3" s="153"/>
      <c r="BL3" s="153"/>
      <c r="BM3" s="153"/>
      <c r="BN3" s="154"/>
    </row>
    <row r="4" spans="1:150" s="145" customFormat="1" ht="19.5" customHeight="1" thickBot="1" x14ac:dyDescent="0.25">
      <c r="A4" s="147"/>
      <c r="B4" s="150" t="s">
        <v>130</v>
      </c>
      <c r="C4" s="232">
        <v>45082</v>
      </c>
      <c r="D4" s="233"/>
      <c r="E4" s="234"/>
      <c r="H4" s="150" t="s">
        <v>72</v>
      </c>
      <c r="I4" s="151">
        <v>1</v>
      </c>
      <c r="K4" s="235" t="str">
        <f>"Week "&amp;(K6-($C$4-WEEKDAY($C$4,1)+2))/7+1</f>
        <v>Week 1</v>
      </c>
      <c r="L4" s="221"/>
      <c r="M4" s="221"/>
      <c r="N4" s="221"/>
      <c r="O4" s="221"/>
      <c r="P4" s="221"/>
      <c r="Q4" s="236"/>
      <c r="R4" s="235" t="str">
        <f>"Week "&amp;(R6-($C$4-WEEKDAY($C$4,1)+2))/7+1</f>
        <v>Week 2</v>
      </c>
      <c r="S4" s="221"/>
      <c r="T4" s="221"/>
      <c r="U4" s="221"/>
      <c r="V4" s="221"/>
      <c r="W4" s="221"/>
      <c r="X4" s="237"/>
      <c r="Y4" s="238" t="str">
        <f>"Week "&amp;(Y6-($C$4-WEEKDAY($C$4,1)+2))/7+1</f>
        <v>Week 3</v>
      </c>
      <c r="Z4" s="221"/>
      <c r="AA4" s="221"/>
      <c r="AB4" s="221"/>
      <c r="AC4" s="221"/>
      <c r="AD4" s="221"/>
      <c r="AE4" s="239"/>
      <c r="AF4" s="240" t="str">
        <f>"Week "&amp;(AF6-($C$4-WEEKDAY($C$4,1)+2))/7+1</f>
        <v>Week 4</v>
      </c>
      <c r="AG4" s="221"/>
      <c r="AH4" s="221"/>
      <c r="AI4" s="221"/>
      <c r="AJ4" s="221"/>
      <c r="AK4" s="221"/>
      <c r="AL4" s="241"/>
      <c r="AM4" s="242" t="str">
        <f>"Week "&amp;(AM6-($C$4-WEEKDAY($C$4,1)+2))/7+1</f>
        <v>Week 5</v>
      </c>
      <c r="AN4" s="221"/>
      <c r="AO4" s="221"/>
      <c r="AP4" s="221"/>
      <c r="AQ4" s="221"/>
      <c r="AR4" s="221"/>
      <c r="AS4" s="243"/>
      <c r="AT4" s="220" t="str">
        <f>"Week "&amp;(AT6-($C$4-WEEKDAY($C$4,1)+2))/7+1</f>
        <v>Week 6</v>
      </c>
      <c r="AU4" s="221"/>
      <c r="AV4" s="221"/>
      <c r="AW4" s="221"/>
      <c r="AX4" s="221"/>
      <c r="AY4" s="221"/>
      <c r="AZ4" s="222"/>
      <c r="BA4" s="223" t="str">
        <f>"Week "&amp;(BA6-($C$4-WEEKDAY($C$4,1)+2))/7+1</f>
        <v>Week 7</v>
      </c>
      <c r="BB4" s="221"/>
      <c r="BC4" s="221"/>
      <c r="BD4" s="221"/>
      <c r="BE4" s="221"/>
      <c r="BF4" s="221"/>
      <c r="BG4" s="224"/>
      <c r="BH4" s="225" t="str">
        <f>"Week "&amp;(BH6-($C$4-WEEKDAY($C$4,1)+2))/7+1</f>
        <v>Week 8</v>
      </c>
      <c r="BI4" s="221"/>
      <c r="BJ4" s="221"/>
      <c r="BK4" s="221"/>
      <c r="BL4" s="221"/>
      <c r="BM4" s="221"/>
      <c r="BN4" s="226"/>
    </row>
    <row r="5" spans="1:150" s="83" customFormat="1" ht="19.5" customHeight="1" thickBot="1" x14ac:dyDescent="0.25">
      <c r="A5" s="148"/>
      <c r="B5" s="150" t="s">
        <v>73</v>
      </c>
      <c r="C5" s="244" t="s">
        <v>151</v>
      </c>
      <c r="D5" s="245"/>
      <c r="E5" s="246"/>
      <c r="F5" s="146"/>
      <c r="G5" s="146"/>
      <c r="H5" s="146"/>
      <c r="I5" s="146"/>
      <c r="J5" s="82"/>
      <c r="K5" s="247">
        <f>K6</f>
        <v>45082</v>
      </c>
      <c r="L5" s="216"/>
      <c r="M5" s="216"/>
      <c r="N5" s="216"/>
      <c r="O5" s="216"/>
      <c r="P5" s="216"/>
      <c r="Q5" s="248"/>
      <c r="R5" s="247">
        <f>R6</f>
        <v>45089</v>
      </c>
      <c r="S5" s="216"/>
      <c r="T5" s="216"/>
      <c r="U5" s="216"/>
      <c r="V5" s="216"/>
      <c r="W5" s="216"/>
      <c r="X5" s="249"/>
      <c r="Y5" s="250">
        <f>Y6</f>
        <v>45096</v>
      </c>
      <c r="Z5" s="216"/>
      <c r="AA5" s="216"/>
      <c r="AB5" s="216"/>
      <c r="AC5" s="216"/>
      <c r="AD5" s="216"/>
      <c r="AE5" s="251"/>
      <c r="AF5" s="252">
        <f>AF6</f>
        <v>45103</v>
      </c>
      <c r="AG5" s="216"/>
      <c r="AH5" s="216"/>
      <c r="AI5" s="216"/>
      <c r="AJ5" s="216"/>
      <c r="AK5" s="216"/>
      <c r="AL5" s="253"/>
      <c r="AM5" s="227">
        <f>AM6</f>
        <v>45110</v>
      </c>
      <c r="AN5" s="216"/>
      <c r="AO5" s="216"/>
      <c r="AP5" s="216"/>
      <c r="AQ5" s="216"/>
      <c r="AR5" s="216"/>
      <c r="AS5" s="228"/>
      <c r="AT5" s="229">
        <f>AT6</f>
        <v>45117</v>
      </c>
      <c r="AU5" s="216"/>
      <c r="AV5" s="216"/>
      <c r="AW5" s="216"/>
      <c r="AX5" s="216"/>
      <c r="AY5" s="216"/>
      <c r="AZ5" s="230"/>
      <c r="BA5" s="215">
        <f>BA6</f>
        <v>45124</v>
      </c>
      <c r="BB5" s="216"/>
      <c r="BC5" s="216"/>
      <c r="BD5" s="216"/>
      <c r="BE5" s="216"/>
      <c r="BF5" s="216"/>
      <c r="BG5" s="217"/>
      <c r="BH5" s="218">
        <f>BH6</f>
        <v>45131</v>
      </c>
      <c r="BI5" s="216"/>
      <c r="BJ5" s="216"/>
      <c r="BK5" s="216"/>
      <c r="BL5" s="216"/>
      <c r="BM5" s="216"/>
      <c r="BN5" s="219"/>
    </row>
    <row r="6" spans="1:150" s="81" customFormat="1" ht="14.25" customHeight="1" x14ac:dyDescent="0.2">
      <c r="A6" s="77"/>
      <c r="B6" s="78"/>
      <c r="C6" s="78"/>
      <c r="D6" s="79"/>
      <c r="E6" s="78"/>
      <c r="F6" s="78"/>
      <c r="G6" s="78"/>
      <c r="H6" s="78"/>
      <c r="I6" s="78"/>
      <c r="J6" s="78"/>
      <c r="K6" s="93">
        <f>C4-WEEKDAY(C4,1)+2+7*(I4-1)</f>
        <v>45082</v>
      </c>
      <c r="L6" s="80">
        <f t="shared" ref="L6:BN6" si="0">K6+1</f>
        <v>45083</v>
      </c>
      <c r="M6" s="80">
        <f t="shared" si="0"/>
        <v>45084</v>
      </c>
      <c r="N6" s="80">
        <f t="shared" si="0"/>
        <v>45085</v>
      </c>
      <c r="O6" s="80">
        <f t="shared" si="0"/>
        <v>45086</v>
      </c>
      <c r="P6" s="80">
        <f t="shared" si="0"/>
        <v>45087</v>
      </c>
      <c r="Q6" s="94">
        <f t="shared" si="0"/>
        <v>45088</v>
      </c>
      <c r="R6" s="93">
        <f t="shared" si="0"/>
        <v>45089</v>
      </c>
      <c r="S6" s="80">
        <f t="shared" si="0"/>
        <v>45090</v>
      </c>
      <c r="T6" s="80">
        <f t="shared" si="0"/>
        <v>45091</v>
      </c>
      <c r="U6" s="80">
        <f t="shared" si="0"/>
        <v>45092</v>
      </c>
      <c r="V6" s="80">
        <f t="shared" si="0"/>
        <v>45093</v>
      </c>
      <c r="W6" s="80">
        <f t="shared" si="0"/>
        <v>45094</v>
      </c>
      <c r="X6" s="95">
        <f t="shared" si="0"/>
        <v>45095</v>
      </c>
      <c r="Y6" s="96">
        <f t="shared" si="0"/>
        <v>45096</v>
      </c>
      <c r="Z6" s="80">
        <f t="shared" si="0"/>
        <v>45097</v>
      </c>
      <c r="AA6" s="80">
        <f t="shared" si="0"/>
        <v>45098</v>
      </c>
      <c r="AB6" s="80">
        <f t="shared" si="0"/>
        <v>45099</v>
      </c>
      <c r="AC6" s="80">
        <f t="shared" si="0"/>
        <v>45100</v>
      </c>
      <c r="AD6" s="80">
        <f t="shared" si="0"/>
        <v>45101</v>
      </c>
      <c r="AE6" s="97">
        <f t="shared" si="0"/>
        <v>45102</v>
      </c>
      <c r="AF6" s="98">
        <f t="shared" si="0"/>
        <v>45103</v>
      </c>
      <c r="AG6" s="80">
        <f t="shared" si="0"/>
        <v>45104</v>
      </c>
      <c r="AH6" s="80">
        <f t="shared" si="0"/>
        <v>45105</v>
      </c>
      <c r="AI6" s="80">
        <f t="shared" si="0"/>
        <v>45106</v>
      </c>
      <c r="AJ6" s="80">
        <f t="shared" si="0"/>
        <v>45107</v>
      </c>
      <c r="AK6" s="80">
        <f t="shared" si="0"/>
        <v>45108</v>
      </c>
      <c r="AL6" s="99">
        <f t="shared" si="0"/>
        <v>45109</v>
      </c>
      <c r="AM6" s="100">
        <f t="shared" si="0"/>
        <v>45110</v>
      </c>
      <c r="AN6" s="80">
        <f t="shared" si="0"/>
        <v>45111</v>
      </c>
      <c r="AO6" s="80">
        <f t="shared" si="0"/>
        <v>45112</v>
      </c>
      <c r="AP6" s="80">
        <f t="shared" si="0"/>
        <v>45113</v>
      </c>
      <c r="AQ6" s="80">
        <f t="shared" si="0"/>
        <v>45114</v>
      </c>
      <c r="AR6" s="80">
        <f t="shared" si="0"/>
        <v>45115</v>
      </c>
      <c r="AS6" s="101">
        <f t="shared" si="0"/>
        <v>45116</v>
      </c>
      <c r="AT6" s="102">
        <f t="shared" si="0"/>
        <v>45117</v>
      </c>
      <c r="AU6" s="80">
        <f t="shared" si="0"/>
        <v>45118</v>
      </c>
      <c r="AV6" s="80">
        <f t="shared" si="0"/>
        <v>45119</v>
      </c>
      <c r="AW6" s="80">
        <f t="shared" si="0"/>
        <v>45120</v>
      </c>
      <c r="AX6" s="80">
        <f t="shared" si="0"/>
        <v>45121</v>
      </c>
      <c r="AY6" s="80">
        <f t="shared" si="0"/>
        <v>45122</v>
      </c>
      <c r="AZ6" s="103">
        <f t="shared" si="0"/>
        <v>45123</v>
      </c>
      <c r="BA6" s="104">
        <f t="shared" si="0"/>
        <v>45124</v>
      </c>
      <c r="BB6" s="80">
        <f t="shared" si="0"/>
        <v>45125</v>
      </c>
      <c r="BC6" s="80">
        <f t="shared" si="0"/>
        <v>45126</v>
      </c>
      <c r="BD6" s="80">
        <f t="shared" si="0"/>
        <v>45127</v>
      </c>
      <c r="BE6" s="80">
        <f t="shared" si="0"/>
        <v>45128</v>
      </c>
      <c r="BF6" s="80">
        <f t="shared" si="0"/>
        <v>45129</v>
      </c>
      <c r="BG6" s="105">
        <f t="shared" si="0"/>
        <v>45130</v>
      </c>
      <c r="BH6" s="106">
        <f t="shared" si="0"/>
        <v>45131</v>
      </c>
      <c r="BI6" s="80">
        <f t="shared" si="0"/>
        <v>45132</v>
      </c>
      <c r="BJ6" s="80">
        <f t="shared" si="0"/>
        <v>45133</v>
      </c>
      <c r="BK6" s="80">
        <f t="shared" si="0"/>
        <v>45134</v>
      </c>
      <c r="BL6" s="80">
        <f t="shared" si="0"/>
        <v>45135</v>
      </c>
      <c r="BM6" s="80">
        <f t="shared" si="0"/>
        <v>45136</v>
      </c>
      <c r="BN6" s="107">
        <f t="shared" si="0"/>
        <v>45137</v>
      </c>
    </row>
    <row r="7" spans="1:150" s="76" customFormat="1" ht="30" customHeight="1" thickBot="1" x14ac:dyDescent="0.25">
      <c r="A7" s="69" t="s">
        <v>0</v>
      </c>
      <c r="B7" s="70" t="s">
        <v>64</v>
      </c>
      <c r="C7" s="71" t="s">
        <v>65</v>
      </c>
      <c r="D7" s="72" t="s">
        <v>71</v>
      </c>
      <c r="E7" s="73" t="s">
        <v>66</v>
      </c>
      <c r="F7" s="73" t="s">
        <v>67</v>
      </c>
      <c r="G7" s="71" t="s">
        <v>68</v>
      </c>
      <c r="H7" s="71" t="s">
        <v>69</v>
      </c>
      <c r="I7" s="112" t="s">
        <v>70</v>
      </c>
      <c r="J7" s="68"/>
      <c r="K7" s="90" t="str">
        <f t="shared" ref="K7:BN7" si="1">CHOOSE(WEEKDAY(K6,1),"S","M","T","W","T","F","S")</f>
        <v>M</v>
      </c>
      <c r="L7" s="74" t="str">
        <f t="shared" si="1"/>
        <v>T</v>
      </c>
      <c r="M7" s="74" t="str">
        <f t="shared" si="1"/>
        <v>W</v>
      </c>
      <c r="N7" s="74" t="str">
        <f t="shared" si="1"/>
        <v>T</v>
      </c>
      <c r="O7" s="74" t="str">
        <f t="shared" si="1"/>
        <v>F</v>
      </c>
      <c r="P7" s="74" t="str">
        <f t="shared" si="1"/>
        <v>S</v>
      </c>
      <c r="Q7" s="91" t="str">
        <f t="shared" si="1"/>
        <v>S</v>
      </c>
      <c r="R7" s="90" t="str">
        <f t="shared" si="1"/>
        <v>M</v>
      </c>
      <c r="S7" s="74" t="str">
        <f t="shared" si="1"/>
        <v>T</v>
      </c>
      <c r="T7" s="74" t="str">
        <f t="shared" si="1"/>
        <v>W</v>
      </c>
      <c r="U7" s="74" t="str">
        <f t="shared" si="1"/>
        <v>T</v>
      </c>
      <c r="V7" s="74" t="str">
        <f t="shared" si="1"/>
        <v>F</v>
      </c>
      <c r="W7" s="74" t="str">
        <f t="shared" si="1"/>
        <v>S</v>
      </c>
      <c r="X7" s="91" t="str">
        <f t="shared" si="1"/>
        <v>S</v>
      </c>
      <c r="Y7" s="89" t="str">
        <f t="shared" si="1"/>
        <v>M</v>
      </c>
      <c r="Z7" s="74" t="str">
        <f t="shared" si="1"/>
        <v>T</v>
      </c>
      <c r="AA7" s="74" t="str">
        <f t="shared" si="1"/>
        <v>W</v>
      </c>
      <c r="AB7" s="74" t="str">
        <f t="shared" si="1"/>
        <v>T</v>
      </c>
      <c r="AC7" s="74" t="str">
        <f t="shared" si="1"/>
        <v>F</v>
      </c>
      <c r="AD7" s="74" t="str">
        <f t="shared" si="1"/>
        <v>S</v>
      </c>
      <c r="AE7" s="92" t="str">
        <f t="shared" si="1"/>
        <v>S</v>
      </c>
      <c r="AF7" s="90" t="str">
        <f t="shared" si="1"/>
        <v>M</v>
      </c>
      <c r="AG7" s="74" t="str">
        <f t="shared" si="1"/>
        <v>T</v>
      </c>
      <c r="AH7" s="74" t="str">
        <f t="shared" si="1"/>
        <v>W</v>
      </c>
      <c r="AI7" s="74" t="str">
        <f t="shared" si="1"/>
        <v>T</v>
      </c>
      <c r="AJ7" s="74" t="str">
        <f t="shared" si="1"/>
        <v>F</v>
      </c>
      <c r="AK7" s="74" t="str">
        <f t="shared" si="1"/>
        <v>S</v>
      </c>
      <c r="AL7" s="91" t="str">
        <f t="shared" si="1"/>
        <v>S</v>
      </c>
      <c r="AM7" s="90" t="str">
        <f t="shared" si="1"/>
        <v>M</v>
      </c>
      <c r="AN7" s="74" t="str">
        <f t="shared" si="1"/>
        <v>T</v>
      </c>
      <c r="AO7" s="74" t="str">
        <f t="shared" si="1"/>
        <v>W</v>
      </c>
      <c r="AP7" s="74" t="str">
        <f t="shared" si="1"/>
        <v>T</v>
      </c>
      <c r="AQ7" s="74" t="str">
        <f t="shared" si="1"/>
        <v>F</v>
      </c>
      <c r="AR7" s="74" t="str">
        <f t="shared" si="1"/>
        <v>S</v>
      </c>
      <c r="AS7" s="91" t="str">
        <f t="shared" si="1"/>
        <v>S</v>
      </c>
      <c r="AT7" s="90" t="str">
        <f t="shared" si="1"/>
        <v>M</v>
      </c>
      <c r="AU7" s="74" t="str">
        <f t="shared" si="1"/>
        <v>T</v>
      </c>
      <c r="AV7" s="74" t="str">
        <f t="shared" si="1"/>
        <v>W</v>
      </c>
      <c r="AW7" s="74" t="str">
        <f t="shared" si="1"/>
        <v>T</v>
      </c>
      <c r="AX7" s="74" t="str">
        <f t="shared" si="1"/>
        <v>F</v>
      </c>
      <c r="AY7" s="74" t="str">
        <f t="shared" si="1"/>
        <v>S</v>
      </c>
      <c r="AZ7" s="91" t="str">
        <f t="shared" si="1"/>
        <v>S</v>
      </c>
      <c r="BA7" s="90" t="str">
        <f t="shared" si="1"/>
        <v>M</v>
      </c>
      <c r="BB7" s="74" t="str">
        <f t="shared" si="1"/>
        <v>T</v>
      </c>
      <c r="BC7" s="74" t="str">
        <f t="shared" si="1"/>
        <v>W</v>
      </c>
      <c r="BD7" s="74" t="str">
        <f t="shared" si="1"/>
        <v>T</v>
      </c>
      <c r="BE7" s="74" t="str">
        <f t="shared" si="1"/>
        <v>F</v>
      </c>
      <c r="BF7" s="74" t="str">
        <f t="shared" si="1"/>
        <v>S</v>
      </c>
      <c r="BG7" s="91" t="str">
        <f t="shared" si="1"/>
        <v>S</v>
      </c>
      <c r="BH7" s="90" t="str">
        <f t="shared" si="1"/>
        <v>M</v>
      </c>
      <c r="BI7" s="74" t="str">
        <f t="shared" si="1"/>
        <v>T</v>
      </c>
      <c r="BJ7" s="74" t="str">
        <f t="shared" si="1"/>
        <v>W</v>
      </c>
      <c r="BK7" s="74" t="str">
        <f t="shared" si="1"/>
        <v>T</v>
      </c>
      <c r="BL7" s="74" t="str">
        <f t="shared" si="1"/>
        <v>F</v>
      </c>
      <c r="BM7" s="74" t="str">
        <f t="shared" si="1"/>
        <v>S</v>
      </c>
      <c r="BN7" s="91" t="str">
        <f t="shared" si="1"/>
        <v>S</v>
      </c>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c r="DO7" s="75"/>
      <c r="DP7" s="75"/>
      <c r="DQ7" s="75"/>
      <c r="DR7" s="75"/>
      <c r="DS7" s="75"/>
      <c r="DT7" s="75"/>
      <c r="DU7" s="75"/>
      <c r="DV7" s="75"/>
      <c r="DW7" s="75"/>
      <c r="DX7" s="75"/>
      <c r="DY7" s="75"/>
      <c r="DZ7" s="75"/>
      <c r="EA7" s="75"/>
      <c r="EB7" s="75"/>
      <c r="EC7" s="75"/>
      <c r="ED7" s="75"/>
      <c r="EE7" s="75"/>
      <c r="EF7" s="75"/>
      <c r="EG7" s="75"/>
      <c r="EH7" s="75"/>
      <c r="EI7" s="75"/>
      <c r="EJ7" s="75"/>
      <c r="EK7" s="75"/>
      <c r="EL7" s="75"/>
      <c r="EM7" s="75"/>
      <c r="EN7" s="75"/>
      <c r="EO7" s="75"/>
      <c r="EP7" s="75"/>
      <c r="EQ7" s="75"/>
      <c r="ER7" s="75"/>
      <c r="ES7" s="75"/>
      <c r="ET7" s="75"/>
    </row>
    <row r="8" spans="1:150" s="37" customFormat="1" ht="22.5" customHeight="1" thickTop="1" x14ac:dyDescent="0.2">
      <c r="A8" s="121" t="str">
        <f>IF(ISERROR(VALUE(SUBSTITUTE(prevWBS,".",""))),"1",IF(ISERROR(FIND("`",SUBSTITUTE(prevWBS,".","`",1))),TEXT(VALUE(prevWBS)+1,"#"),TEXT(VALUE(LEFT(prevWBS,FIND("`",SUBSTITUTE(prevWBS,".","`",1))-1))+1,"#")))</f>
        <v>1</v>
      </c>
      <c r="B8" s="108" t="s">
        <v>138</v>
      </c>
      <c r="D8" s="38"/>
      <c r="E8" s="39"/>
      <c r="F8" s="39"/>
      <c r="G8" s="40"/>
      <c r="H8" s="41"/>
      <c r="I8" s="137"/>
      <c r="J8" s="124"/>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150" s="45" customFormat="1" ht="22.5" customHeight="1" x14ac:dyDescent="0.2">
      <c r="A9" s="122" t="str">
        <f t="shared" ref="A9" si="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8" t="s">
        <v>134</v>
      </c>
      <c r="C9" s="119" t="s">
        <v>216</v>
      </c>
      <c r="D9" s="120"/>
      <c r="E9" s="117">
        <v>45082</v>
      </c>
      <c r="F9" s="113">
        <f t="shared" ref="F9" si="3">IF(ISBLANK(E9)," - ",IF(G9=0,E9,E9+G9-1))</f>
        <v>45086</v>
      </c>
      <c r="G9" s="66">
        <v>5</v>
      </c>
      <c r="H9" s="67">
        <v>1</v>
      </c>
      <c r="I9" s="135">
        <f t="shared" ref="I9" si="4">IF(OR(F9=0,E9=0),0,NETWORKDAYS(E9,F9))</f>
        <v>5</v>
      </c>
      <c r="J9" s="125"/>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row>
    <row r="10" spans="1:150" s="43" customFormat="1" ht="22.5" customHeight="1" x14ac:dyDescent="0.2">
      <c r="A10" s="123" t="str">
        <f>IF(ISERROR(VALUE(SUBSTITUTE(prevWBS,".",""))),"1",IF(ISERROR(FIND("`",SUBSTITUTE(prevWBS,".","`",1))),TEXT(VALUE(prevWBS)+1,"#"),TEXT(VALUE(LEFT(prevWBS,FIND("`",SUBSTITUTE(prevWBS,".","`",1))-1))+1,"#")))</f>
        <v>2</v>
      </c>
      <c r="B10" s="109" t="s">
        <v>139</v>
      </c>
      <c r="D10" s="49"/>
      <c r="E10" s="110"/>
      <c r="F10" s="111"/>
      <c r="G10" s="50"/>
      <c r="H10" s="51"/>
      <c r="I10" s="136"/>
      <c r="J10" s="126"/>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row>
    <row r="11" spans="1:150" s="45" customFormat="1" ht="22.5" customHeight="1" x14ac:dyDescent="0.2">
      <c r="A11" s="122" t="str">
        <f t="shared" ref="A11:A13"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48" t="s">
        <v>135</v>
      </c>
      <c r="C11" s="119" t="s">
        <v>216</v>
      </c>
      <c r="D11" s="46"/>
      <c r="E11" s="117">
        <v>45083</v>
      </c>
      <c r="F11" s="113">
        <f t="shared" ref="F11" si="6">IF(ISBLANK(E11)," - ",IF(G11=0,E11,E11+G11-1))</f>
        <v>45090</v>
      </c>
      <c r="G11" s="66">
        <v>8</v>
      </c>
      <c r="H11" s="67">
        <v>1</v>
      </c>
      <c r="I11" s="135">
        <f t="shared" ref="I11" si="7">IF(OR(F11=0,E11=0),0,NETWORKDAYS(E11,F11))</f>
        <v>6</v>
      </c>
      <c r="J11" s="125"/>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row>
    <row r="12" spans="1:150" s="45" customFormat="1" ht="22.5" customHeight="1" x14ac:dyDescent="0.2">
      <c r="A12" s="122" t="str">
        <f t="shared" si="5"/>
        <v>2.2</v>
      </c>
      <c r="B12" s="48" t="s">
        <v>145</v>
      </c>
      <c r="C12" s="119" t="s">
        <v>216</v>
      </c>
      <c r="D12" s="46"/>
      <c r="E12" s="117">
        <v>45085</v>
      </c>
      <c r="F12" s="113">
        <f t="shared" ref="F12" si="8">IF(ISBLANK(E12)," - ",IF(G12=0,E12,E12+G12-1))</f>
        <v>45092</v>
      </c>
      <c r="G12" s="66">
        <v>8</v>
      </c>
      <c r="H12" s="67">
        <v>1</v>
      </c>
      <c r="I12" s="135">
        <f t="shared" ref="I12" si="9">IF(OR(F12=0,E12=0),0,NETWORKDAYS(E12,F12))</f>
        <v>6</v>
      </c>
      <c r="J12" s="125"/>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row>
    <row r="13" spans="1:150" s="45" customFormat="1" ht="22.5" customHeight="1" x14ac:dyDescent="0.2">
      <c r="A13" s="122" t="str">
        <f t="shared" si="5"/>
        <v>2.3</v>
      </c>
      <c r="B13" s="48" t="s">
        <v>146</v>
      </c>
      <c r="C13" s="119" t="s">
        <v>216</v>
      </c>
      <c r="D13" s="46"/>
      <c r="E13" s="117">
        <f>F12+1</f>
        <v>45093</v>
      </c>
      <c r="F13" s="113">
        <f t="shared" ref="F13" si="10">IF(ISBLANK(E13)," - ",IF(G13=0,E13,E13+G13-1))</f>
        <v>45094</v>
      </c>
      <c r="G13" s="66">
        <v>2</v>
      </c>
      <c r="H13" s="67">
        <v>0.5</v>
      </c>
      <c r="I13" s="135">
        <f t="shared" ref="I13" si="11">IF(OR(F13=0,E13=0),0,NETWORKDAYS(E13,F13))</f>
        <v>1</v>
      </c>
      <c r="J13" s="125"/>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row>
    <row r="14" spans="1:150" s="43" customFormat="1" ht="22.5" customHeight="1" x14ac:dyDescent="0.2">
      <c r="A14" s="123" t="str">
        <f>IF(ISERROR(VALUE(SUBSTITUTE(prevWBS,".",""))),"1",IF(ISERROR(FIND("`",SUBSTITUTE(prevWBS,".","`",1))),TEXT(VALUE(prevWBS)+1,"#"),TEXT(VALUE(LEFT(prevWBS,FIND("`",SUBSTITUTE(prevWBS,".","`",1))-1))+1,"#")))</f>
        <v>3</v>
      </c>
      <c r="B14" s="109" t="s">
        <v>220</v>
      </c>
      <c r="D14" s="49"/>
      <c r="E14" s="110"/>
      <c r="F14" s="111"/>
      <c r="G14" s="50"/>
      <c r="H14" s="51"/>
      <c r="I14" s="136"/>
      <c r="J14" s="126"/>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row>
    <row r="15" spans="1:150" s="45" customFormat="1" ht="22.5" customHeight="1" x14ac:dyDescent="0.2">
      <c r="A15" s="122" t="str">
        <f t="shared" ref="A15:A21" si="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5" s="205" t="s">
        <v>136</v>
      </c>
      <c r="C15" s="208" t="s">
        <v>137</v>
      </c>
      <c r="D15" s="209"/>
      <c r="E15" s="210">
        <f>F13+1</f>
        <v>45095</v>
      </c>
      <c r="F15" s="197">
        <f t="shared" ref="F15" si="13">IF(ISBLANK(E15)," - ",IF(G15=0,E15,E15+G15-1))</f>
        <v>45124</v>
      </c>
      <c r="G15" s="211">
        <v>30</v>
      </c>
      <c r="H15" s="212">
        <v>0.5</v>
      </c>
      <c r="I15" s="200">
        <f t="shared" ref="I15" si="14">IF(OR(F15=0,E15=0),0,NETWORKDAYS(E15,F15))</f>
        <v>21</v>
      </c>
      <c r="J15" s="125"/>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row>
    <row r="16" spans="1:150" s="45" customFormat="1" ht="22.5" customHeight="1" x14ac:dyDescent="0.2">
      <c r="A16"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16" s="201" t="s">
        <v>214</v>
      </c>
      <c r="C16" s="119" t="s">
        <v>137</v>
      </c>
      <c r="D16" s="120"/>
      <c r="E16" s="117"/>
      <c r="F16" s="113"/>
      <c r="G16" s="66"/>
      <c r="H16" s="204">
        <v>0.5</v>
      </c>
      <c r="I16" s="135"/>
      <c r="J16" s="125"/>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row>
    <row r="17" spans="1:66" s="45" customFormat="1" ht="22.5" customHeight="1" x14ac:dyDescent="0.2">
      <c r="A17"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17" s="201" t="s">
        <v>157</v>
      </c>
      <c r="C17" s="119" t="s">
        <v>137</v>
      </c>
      <c r="D17" s="120"/>
      <c r="E17" s="117"/>
      <c r="F17" s="113"/>
      <c r="G17" s="66"/>
      <c r="H17" s="204">
        <v>0.5</v>
      </c>
      <c r="I17" s="135"/>
      <c r="J17" s="125"/>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row>
    <row r="18" spans="1:66" s="45" customFormat="1" ht="22.5" customHeight="1" x14ac:dyDescent="0.2">
      <c r="A18"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18" s="201" t="s">
        <v>155</v>
      </c>
      <c r="C18" s="119" t="s">
        <v>137</v>
      </c>
      <c r="D18" s="120"/>
      <c r="E18" s="117"/>
      <c r="F18" s="113"/>
      <c r="G18" s="66"/>
      <c r="H18" s="204">
        <v>0.5</v>
      </c>
      <c r="I18" s="135"/>
      <c r="J18" s="125"/>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row>
    <row r="19" spans="1:66" s="45" customFormat="1" ht="22.5" customHeight="1" x14ac:dyDescent="0.2">
      <c r="A19"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3.1.4</v>
      </c>
      <c r="B19" s="201" t="s">
        <v>156</v>
      </c>
      <c r="C19" s="119" t="s">
        <v>137</v>
      </c>
      <c r="D19" s="120"/>
      <c r="E19" s="117"/>
      <c r="F19" s="113"/>
      <c r="G19" s="66"/>
      <c r="H19" s="204">
        <v>0.5</v>
      </c>
      <c r="I19" s="135"/>
      <c r="J19" s="125"/>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row>
    <row r="20" spans="1:66" s="43" customFormat="1" ht="22.5" customHeight="1" x14ac:dyDescent="0.2">
      <c r="A20" s="123" t="str">
        <f>IF(ISERROR(VALUE(SUBSTITUTE(prevWBS,".",""))),"1",IF(ISERROR(FIND("`",SUBSTITUTE(prevWBS,".","`",1))),TEXT(VALUE(prevWBS)+1,"#"),TEXT(VALUE(LEFT(prevWBS,FIND("`",SUBSTITUTE(prevWBS,".","`",1))-1))+1,"#")))</f>
        <v>4</v>
      </c>
      <c r="B20" s="109" t="s">
        <v>217</v>
      </c>
      <c r="D20" s="49"/>
      <c r="E20" s="110"/>
      <c r="F20" s="111"/>
      <c r="G20" s="50"/>
      <c r="H20" s="51"/>
      <c r="I20" s="136"/>
      <c r="J20" s="126"/>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row>
    <row r="21" spans="1:66" s="45" customFormat="1" ht="22.5" customHeight="1" x14ac:dyDescent="0.2">
      <c r="A21" s="122" t="str">
        <f t="shared" si="12"/>
        <v>4.1</v>
      </c>
      <c r="B21" s="205" t="s">
        <v>153</v>
      </c>
      <c r="C21" s="208" t="s">
        <v>137</v>
      </c>
      <c r="D21" s="209"/>
      <c r="E21" s="210">
        <f>E15+6</f>
        <v>45101</v>
      </c>
      <c r="F21" s="197">
        <f>IF(ISBLANK(E21)," - ",IF(G21=0,E21,E21+G21-1))</f>
        <v>45130</v>
      </c>
      <c r="G21" s="211">
        <v>30</v>
      </c>
      <c r="H21" s="207">
        <v>0</v>
      </c>
      <c r="I21" s="200">
        <f t="shared" ref="I21" si="15">IF(OR(F21=0,E21=0),0,NETWORKDAYS(E21,F21))</f>
        <v>20</v>
      </c>
      <c r="J21" s="125"/>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row>
    <row r="22" spans="1:66" s="45" customFormat="1" ht="22.5" customHeight="1" x14ac:dyDescent="0.2">
      <c r="A22" s="122" t="str">
        <f t="shared" ref="A22:A37" si="16">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22" s="201" t="s">
        <v>177</v>
      </c>
      <c r="C22" s="119" t="s">
        <v>137</v>
      </c>
      <c r="D22" s="120"/>
      <c r="E22" s="117"/>
      <c r="F22" s="113"/>
      <c r="G22" s="66"/>
      <c r="H22" s="204">
        <v>0.1</v>
      </c>
      <c r="I22" s="135"/>
      <c r="J22" s="125"/>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row>
    <row r="23" spans="1:66" s="45" customFormat="1" ht="22.5" customHeight="1" x14ac:dyDescent="0.2">
      <c r="A23" s="122" t="str">
        <f t="shared" si="16"/>
        <v>4.1.2</v>
      </c>
      <c r="B23" s="201" t="s">
        <v>178</v>
      </c>
      <c r="C23" s="119" t="s">
        <v>137</v>
      </c>
      <c r="D23" s="120"/>
      <c r="E23" s="117"/>
      <c r="F23" s="113"/>
      <c r="G23" s="66"/>
      <c r="H23" s="204">
        <v>0</v>
      </c>
      <c r="I23" s="135"/>
      <c r="J23" s="125"/>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row>
    <row r="24" spans="1:66" s="45" customFormat="1" ht="22.5" customHeight="1" x14ac:dyDescent="0.2">
      <c r="A24" s="122" t="str">
        <f t="shared" si="16"/>
        <v>4.1.3</v>
      </c>
      <c r="B24" s="201" t="s">
        <v>179</v>
      </c>
      <c r="C24" s="119" t="s">
        <v>137</v>
      </c>
      <c r="D24" s="120"/>
      <c r="E24" s="117"/>
      <c r="F24" s="113"/>
      <c r="G24" s="66"/>
      <c r="H24" s="204">
        <v>0</v>
      </c>
      <c r="I24" s="135"/>
      <c r="J24" s="125"/>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row>
    <row r="25" spans="1:66" s="45" customFormat="1" ht="22.5" customHeight="1" x14ac:dyDescent="0.2">
      <c r="A25" s="122" t="str">
        <f t="shared" si="16"/>
        <v>4.1.4</v>
      </c>
      <c r="B25" s="201" t="s">
        <v>180</v>
      </c>
      <c r="C25" s="119" t="s">
        <v>137</v>
      </c>
      <c r="D25" s="120"/>
      <c r="E25" s="117"/>
      <c r="F25" s="113"/>
      <c r="G25" s="66"/>
      <c r="H25" s="204">
        <v>0</v>
      </c>
      <c r="I25" s="135"/>
      <c r="J25" s="125"/>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row>
    <row r="26" spans="1:66" s="45" customFormat="1" ht="22.5" customHeight="1" x14ac:dyDescent="0.2">
      <c r="A26" s="122" t="str">
        <f t="shared" si="16"/>
        <v>4.1.5</v>
      </c>
      <c r="B26" s="201" t="s">
        <v>181</v>
      </c>
      <c r="C26" s="119" t="s">
        <v>137</v>
      </c>
      <c r="D26" s="120"/>
      <c r="E26" s="117"/>
      <c r="F26" s="113"/>
      <c r="G26" s="66"/>
      <c r="H26" s="204">
        <v>0</v>
      </c>
      <c r="I26" s="135"/>
      <c r="J26" s="125"/>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row>
    <row r="27" spans="1:66" s="45" customFormat="1" ht="22.5" customHeight="1" x14ac:dyDescent="0.2">
      <c r="A27" s="122" t="str">
        <f t="shared" si="16"/>
        <v>4.1.6</v>
      </c>
      <c r="B27" s="201" t="s">
        <v>182</v>
      </c>
      <c r="C27" s="119" t="s">
        <v>137</v>
      </c>
      <c r="D27" s="120"/>
      <c r="E27" s="117"/>
      <c r="F27" s="113"/>
      <c r="G27" s="66"/>
      <c r="H27" s="204">
        <v>0</v>
      </c>
      <c r="I27" s="135"/>
      <c r="J27" s="125"/>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row>
    <row r="28" spans="1:66" s="45" customFormat="1" ht="22.5" customHeight="1" x14ac:dyDescent="0.2">
      <c r="A28" s="122" t="str">
        <f t="shared" si="16"/>
        <v>4.1.7</v>
      </c>
      <c r="B28" s="201" t="s">
        <v>189</v>
      </c>
      <c r="C28" s="119" t="s">
        <v>137</v>
      </c>
      <c r="D28" s="120"/>
      <c r="E28" s="117"/>
      <c r="F28" s="113"/>
      <c r="G28" s="66"/>
      <c r="H28" s="204">
        <v>0</v>
      </c>
      <c r="I28" s="135"/>
      <c r="J28" s="125"/>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row>
    <row r="29" spans="1:66" s="45" customFormat="1" ht="22.5" customHeight="1" x14ac:dyDescent="0.2">
      <c r="A29" s="122" t="str">
        <f t="shared" si="16"/>
        <v>4.1.8</v>
      </c>
      <c r="B29" s="201" t="s">
        <v>186</v>
      </c>
      <c r="C29" s="119" t="s">
        <v>137</v>
      </c>
      <c r="D29" s="120"/>
      <c r="E29" s="117"/>
      <c r="F29" s="113"/>
      <c r="G29" s="66"/>
      <c r="H29" s="204">
        <v>0</v>
      </c>
      <c r="I29" s="135"/>
      <c r="J29" s="125"/>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row>
    <row r="30" spans="1:66" s="45" customFormat="1" ht="22.5" customHeight="1" x14ac:dyDescent="0.2">
      <c r="A30" s="122" t="str">
        <f t="shared" si="16"/>
        <v>4.1.9</v>
      </c>
      <c r="B30" s="201" t="s">
        <v>185</v>
      </c>
      <c r="C30" s="119" t="s">
        <v>137</v>
      </c>
      <c r="D30" s="120"/>
      <c r="E30" s="117"/>
      <c r="F30" s="113"/>
      <c r="G30" s="66"/>
      <c r="H30" s="204">
        <v>0</v>
      </c>
      <c r="I30" s="135"/>
      <c r="J30" s="125"/>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row>
    <row r="31" spans="1:66" s="45" customFormat="1" ht="22.5" customHeight="1" x14ac:dyDescent="0.2">
      <c r="A31" s="122" t="str">
        <f t="shared" si="16"/>
        <v>4.1.10</v>
      </c>
      <c r="B31" s="201" t="s">
        <v>187</v>
      </c>
      <c r="C31" s="119" t="s">
        <v>137</v>
      </c>
      <c r="D31" s="120"/>
      <c r="E31" s="117"/>
      <c r="F31" s="113"/>
      <c r="G31" s="66"/>
      <c r="H31" s="204">
        <v>0</v>
      </c>
      <c r="I31" s="135"/>
      <c r="J31" s="125"/>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row>
    <row r="32" spans="1:66" s="45" customFormat="1" ht="22.5" customHeight="1" x14ac:dyDescent="0.2">
      <c r="A32" s="122" t="str">
        <f t="shared" si="16"/>
        <v>4.1.11</v>
      </c>
      <c r="B32" s="201" t="s">
        <v>188</v>
      </c>
      <c r="C32" s="119" t="s">
        <v>137</v>
      </c>
      <c r="D32" s="120"/>
      <c r="E32" s="117"/>
      <c r="F32" s="113"/>
      <c r="G32" s="66"/>
      <c r="H32" s="204">
        <v>0</v>
      </c>
      <c r="I32" s="135"/>
      <c r="J32" s="125"/>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row>
    <row r="33" spans="1:66" s="45" customFormat="1" ht="22.5" customHeight="1" x14ac:dyDescent="0.2">
      <c r="A33" s="122" t="str">
        <f t="shared" si="16"/>
        <v>4.1.12</v>
      </c>
      <c r="B33" s="201" t="s">
        <v>183</v>
      </c>
      <c r="C33" s="119" t="s">
        <v>137</v>
      </c>
      <c r="D33" s="120"/>
      <c r="E33" s="117"/>
      <c r="F33" s="113"/>
      <c r="G33" s="66"/>
      <c r="H33" s="204">
        <v>0</v>
      </c>
      <c r="I33" s="135"/>
      <c r="J33" s="125"/>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row>
    <row r="34" spans="1:66" s="45" customFormat="1" ht="22.5" customHeight="1" x14ac:dyDescent="0.2">
      <c r="A34" s="122" t="str">
        <f t="shared" si="16"/>
        <v>4.1.13</v>
      </c>
      <c r="B34" s="201" t="s">
        <v>215</v>
      </c>
      <c r="C34" s="119" t="s">
        <v>137</v>
      </c>
      <c r="D34" s="120"/>
      <c r="E34" s="117"/>
      <c r="F34" s="113"/>
      <c r="G34" s="66"/>
      <c r="H34" s="204">
        <v>0</v>
      </c>
      <c r="I34" s="135"/>
      <c r="J34" s="125"/>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row>
    <row r="35" spans="1:66" s="45" customFormat="1" ht="22.5" customHeight="1" x14ac:dyDescent="0.2">
      <c r="A35" s="122" t="str">
        <f t="shared" si="16"/>
        <v>4.1.14</v>
      </c>
      <c r="B35" s="201" t="s">
        <v>176</v>
      </c>
      <c r="C35" s="119" t="s">
        <v>137</v>
      </c>
      <c r="D35" s="120"/>
      <c r="E35" s="117"/>
      <c r="F35" s="113"/>
      <c r="G35" s="66"/>
      <c r="H35" s="204">
        <v>0</v>
      </c>
      <c r="I35" s="135"/>
      <c r="J35" s="125"/>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row>
    <row r="36" spans="1:66" s="45" customFormat="1" ht="22.5" customHeight="1" x14ac:dyDescent="0.2">
      <c r="A36" s="122" t="str">
        <f t="shared" si="16"/>
        <v>4.1.15</v>
      </c>
      <c r="B36" s="201" t="s">
        <v>194</v>
      </c>
      <c r="C36" s="119" t="s">
        <v>137</v>
      </c>
      <c r="D36" s="120"/>
      <c r="E36" s="117"/>
      <c r="F36" s="113"/>
      <c r="G36" s="66"/>
      <c r="H36" s="204">
        <v>0</v>
      </c>
      <c r="I36" s="135"/>
      <c r="J36" s="125"/>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row>
    <row r="37" spans="1:66" s="45" customFormat="1" ht="22.5" customHeight="1" x14ac:dyDescent="0.2">
      <c r="A37" s="122" t="str">
        <f t="shared" si="16"/>
        <v>4.1.16</v>
      </c>
      <c r="B37" s="201" t="s">
        <v>195</v>
      </c>
      <c r="C37" s="119" t="s">
        <v>137</v>
      </c>
      <c r="D37" s="120"/>
      <c r="E37" s="117"/>
      <c r="F37" s="113"/>
      <c r="G37" s="66"/>
      <c r="H37" s="204">
        <v>0</v>
      </c>
      <c r="I37" s="135"/>
      <c r="J37" s="125"/>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row>
    <row r="38" spans="1:66" s="45" customFormat="1" ht="22.5" customHeight="1" x14ac:dyDescent="0.2">
      <c r="A38" s="122" t="str">
        <f t="shared" ref="A38" si="1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8" s="205" t="s">
        <v>154</v>
      </c>
      <c r="C38" s="208" t="s">
        <v>137</v>
      </c>
      <c r="D38" s="213"/>
      <c r="E38" s="210">
        <f>F21+6</f>
        <v>45136</v>
      </c>
      <c r="F38" s="197">
        <f t="shared" ref="F38" si="18">IF(ISBLANK(E38)," - ",IF(G38=0,E38,E38+G38-1))</f>
        <v>45145</v>
      </c>
      <c r="G38" s="211">
        <v>10</v>
      </c>
      <c r="H38" s="212">
        <v>0</v>
      </c>
      <c r="I38" s="200">
        <f t="shared" ref="I38" si="19">IF(OR(F38=0,E38=0),0,NETWORKDAYS(E38,F38))</f>
        <v>6</v>
      </c>
      <c r="J38" s="125"/>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row>
    <row r="39" spans="1:66" s="45" customFormat="1" ht="22.5" customHeight="1" x14ac:dyDescent="0.2">
      <c r="A39" s="122"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4.2.1</v>
      </c>
      <c r="B39" s="201" t="s">
        <v>191</v>
      </c>
      <c r="C39" s="119" t="s">
        <v>137</v>
      </c>
      <c r="D39" s="120"/>
      <c r="E39" s="117"/>
      <c r="F39" s="113"/>
      <c r="G39" s="66"/>
      <c r="H39" s="204">
        <v>0</v>
      </c>
      <c r="I39" s="135"/>
      <c r="J39" s="125"/>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row>
    <row r="40" spans="1:66" s="45" customFormat="1" ht="22.5" customHeight="1" x14ac:dyDescent="0.2">
      <c r="A40" s="122"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4.2.1.1</v>
      </c>
      <c r="B40" s="201" t="s">
        <v>190</v>
      </c>
      <c r="C40" s="119" t="s">
        <v>137</v>
      </c>
      <c r="D40" s="120"/>
      <c r="E40" s="117"/>
      <c r="F40" s="113"/>
      <c r="G40" s="66"/>
      <c r="H40" s="204">
        <v>0</v>
      </c>
      <c r="I40" s="135"/>
      <c r="J40" s="125"/>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row>
    <row r="41" spans="1:66" s="45" customFormat="1" ht="22.5" customHeight="1" x14ac:dyDescent="0.2">
      <c r="A41" s="122"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4.2.1.2</v>
      </c>
      <c r="B41" s="201" t="s">
        <v>192</v>
      </c>
      <c r="C41" s="119" t="s">
        <v>137</v>
      </c>
      <c r="D41" s="120"/>
      <c r="E41" s="117"/>
      <c r="F41" s="113"/>
      <c r="G41" s="66"/>
      <c r="H41" s="204">
        <v>0</v>
      </c>
      <c r="I41" s="135"/>
      <c r="J41" s="125"/>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row>
    <row r="42" spans="1:66" s="45" customFormat="1" ht="22.5" customHeight="1" x14ac:dyDescent="0.2">
      <c r="A42" s="122"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4.2.1.3</v>
      </c>
      <c r="B42" s="201" t="s">
        <v>193</v>
      </c>
      <c r="C42" s="119" t="s">
        <v>137</v>
      </c>
      <c r="D42" s="120"/>
      <c r="E42" s="117"/>
      <c r="F42" s="113"/>
      <c r="G42" s="66"/>
      <c r="H42" s="204">
        <v>0</v>
      </c>
      <c r="I42" s="135"/>
      <c r="J42" s="125"/>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row>
    <row r="43" spans="1:66" s="45" customFormat="1" ht="22.5" customHeight="1" x14ac:dyDescent="0.2">
      <c r="A43" s="122" t="str">
        <f t="shared" ref="A43:A79" si="2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43" s="193" t="s">
        <v>210</v>
      </c>
      <c r="C43" s="194" t="s">
        <v>137</v>
      </c>
      <c r="D43" s="202"/>
      <c r="E43" s="196">
        <f>F38+6</f>
        <v>45151</v>
      </c>
      <c r="F43" s="197">
        <f t="shared" ref="F43:F75" si="21">IF(ISBLANK(E43)," - ",IF(G43=0,E43,E43+G43-1))</f>
        <v>45170</v>
      </c>
      <c r="G43" s="198">
        <v>20</v>
      </c>
      <c r="H43" s="199">
        <v>0</v>
      </c>
      <c r="I43" s="200">
        <f t="shared" ref="I43:I75" si="22">IF(OR(F43=0,E43=0),0,NETWORKDAYS(E43,F43))</f>
        <v>15</v>
      </c>
      <c r="J43" s="125"/>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row>
    <row r="44" spans="1:66" s="45" customFormat="1" ht="22.5" customHeight="1" x14ac:dyDescent="0.2">
      <c r="A44"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4.3.1</v>
      </c>
      <c r="B44" s="201" t="s">
        <v>209</v>
      </c>
      <c r="C44" s="119" t="s">
        <v>137</v>
      </c>
      <c r="D44" s="120"/>
      <c r="E44" s="117"/>
      <c r="F44" s="113"/>
      <c r="G44" s="66"/>
      <c r="H44" s="199">
        <v>0</v>
      </c>
      <c r="I44" s="135"/>
      <c r="J44" s="125"/>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row>
    <row r="45" spans="1:66" s="45" customFormat="1" ht="22.5" customHeight="1" x14ac:dyDescent="0.2">
      <c r="A45"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4.3.2</v>
      </c>
      <c r="B45" s="201" t="s">
        <v>207</v>
      </c>
      <c r="C45" s="119" t="s">
        <v>137</v>
      </c>
      <c r="D45" s="120"/>
      <c r="E45" s="117"/>
      <c r="F45" s="113"/>
      <c r="G45" s="66"/>
      <c r="H45" s="199">
        <v>0</v>
      </c>
      <c r="I45" s="135"/>
      <c r="J45" s="125"/>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row>
    <row r="46" spans="1:66" s="45" customFormat="1" ht="22.5" customHeight="1" x14ac:dyDescent="0.2">
      <c r="A46"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4.3.3</v>
      </c>
      <c r="B46" s="201" t="s">
        <v>208</v>
      </c>
      <c r="C46" s="119" t="s">
        <v>137</v>
      </c>
      <c r="D46" s="120"/>
      <c r="E46" s="117"/>
      <c r="F46" s="113"/>
      <c r="G46" s="66"/>
      <c r="H46" s="199">
        <v>0</v>
      </c>
      <c r="I46" s="135"/>
      <c r="J46" s="125"/>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c r="BG46" s="47"/>
      <c r="BH46" s="47"/>
      <c r="BI46" s="47"/>
      <c r="BJ46" s="47"/>
      <c r="BK46" s="47"/>
      <c r="BL46" s="47"/>
      <c r="BM46" s="47"/>
      <c r="BN46" s="47"/>
    </row>
    <row r="47" spans="1:66" s="45" customFormat="1" ht="22.5" customHeight="1" x14ac:dyDescent="0.2">
      <c r="A47"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4.3.4</v>
      </c>
      <c r="B47" s="201" t="s">
        <v>192</v>
      </c>
      <c r="C47" s="119" t="s">
        <v>137</v>
      </c>
      <c r="D47" s="120"/>
      <c r="E47" s="117"/>
      <c r="F47" s="113"/>
      <c r="G47" s="66"/>
      <c r="H47" s="199">
        <v>0</v>
      </c>
      <c r="I47" s="135"/>
      <c r="J47" s="125"/>
      <c r="K47" s="47"/>
      <c r="L47" s="47"/>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row>
    <row r="48" spans="1:66" s="45" customFormat="1" ht="22.5" customHeight="1" x14ac:dyDescent="0.2">
      <c r="A48"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4.3.5</v>
      </c>
      <c r="B48" s="201" t="s">
        <v>184</v>
      </c>
      <c r="C48" s="119" t="s">
        <v>137</v>
      </c>
      <c r="D48" s="120"/>
      <c r="E48" s="117"/>
      <c r="F48" s="113"/>
      <c r="G48" s="66"/>
      <c r="H48" s="199">
        <v>0</v>
      </c>
      <c r="I48" s="135"/>
      <c r="J48" s="125"/>
      <c r="K48" s="47"/>
      <c r="L48" s="47"/>
      <c r="M48" s="47"/>
      <c r="N48" s="47"/>
      <c r="O48" s="47"/>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row>
    <row r="49" spans="1:66" s="43" customFormat="1" ht="22.5" customHeight="1" x14ac:dyDescent="0.2">
      <c r="A49" s="123" t="str">
        <f>IF(ISERROR(VALUE(SUBSTITUTE(prevWBS,".",""))),"1",IF(ISERROR(FIND("`",SUBSTITUTE(prevWBS,".","`",1))),TEXT(VALUE(prevWBS)+1,"#"),TEXT(VALUE(LEFT(prevWBS,FIND("`",SUBSTITUTE(prevWBS,".","`",1))-1))+1,"#")))</f>
        <v>5</v>
      </c>
      <c r="B49" s="109" t="s">
        <v>218</v>
      </c>
      <c r="D49" s="49"/>
      <c r="E49" s="110"/>
      <c r="F49" s="111"/>
      <c r="G49" s="50"/>
      <c r="H49" s="51"/>
      <c r="I49" s="136"/>
      <c r="J49" s="126"/>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2"/>
      <c r="AS49" s="52"/>
      <c r="AT49" s="52"/>
      <c r="AU49" s="52"/>
      <c r="AV49" s="52"/>
      <c r="AW49" s="52"/>
      <c r="AX49" s="52"/>
      <c r="AY49" s="52"/>
      <c r="AZ49" s="52"/>
      <c r="BA49" s="52"/>
      <c r="BB49" s="52"/>
      <c r="BC49" s="52"/>
      <c r="BD49" s="52"/>
      <c r="BE49" s="52"/>
      <c r="BF49" s="52"/>
      <c r="BG49" s="52"/>
      <c r="BH49" s="52"/>
      <c r="BI49" s="52"/>
      <c r="BJ49" s="52"/>
      <c r="BK49" s="52"/>
      <c r="BL49" s="52"/>
      <c r="BM49" s="52"/>
      <c r="BN49" s="52"/>
    </row>
    <row r="50" spans="1:66" s="45" customFormat="1" ht="22.5" customHeight="1" x14ac:dyDescent="0.2">
      <c r="A50" s="122" t="str">
        <f t="shared" si="20"/>
        <v>5.1</v>
      </c>
      <c r="B50" s="214" t="s">
        <v>219</v>
      </c>
      <c r="C50" s="208" t="s">
        <v>137</v>
      </c>
      <c r="D50" s="213"/>
      <c r="E50" s="210">
        <f>F43+6</f>
        <v>45176</v>
      </c>
      <c r="F50" s="197">
        <f t="shared" ref="F50" si="23">IF(ISBLANK(E50)," - ",IF(G50=0,E50,E50+G50-1))</f>
        <v>45190</v>
      </c>
      <c r="G50" s="211">
        <v>15</v>
      </c>
      <c r="H50" s="212">
        <v>0</v>
      </c>
      <c r="I50" s="200">
        <f t="shared" ref="I50" si="24">IF(OR(F50=0,E50=0),0,NETWORKDAYS(E50,F50))</f>
        <v>11</v>
      </c>
      <c r="J50" s="125"/>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row>
    <row r="51" spans="1:66" s="45" customFormat="1" ht="22.5" customHeight="1" x14ac:dyDescent="0.2">
      <c r="A51" s="122" t="str">
        <f t="shared" ref="A51:A58" si="25">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51" s="201" t="s">
        <v>196</v>
      </c>
      <c r="C51" s="119" t="s">
        <v>137</v>
      </c>
      <c r="D51" s="120"/>
      <c r="E51" s="117"/>
      <c r="F51" s="113"/>
      <c r="G51" s="66"/>
      <c r="H51" s="199">
        <v>0</v>
      </c>
      <c r="I51" s="135"/>
      <c r="J51" s="125"/>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row>
    <row r="52" spans="1:66" s="45" customFormat="1" ht="22.5" customHeight="1" x14ac:dyDescent="0.2">
      <c r="A52" s="122" t="str">
        <f t="shared" si="25"/>
        <v>5.1.2</v>
      </c>
      <c r="B52" s="201" t="s">
        <v>197</v>
      </c>
      <c r="C52" s="119" t="s">
        <v>137</v>
      </c>
      <c r="D52" s="120"/>
      <c r="E52" s="117"/>
      <c r="F52" s="113"/>
      <c r="G52" s="66"/>
      <c r="H52" s="199">
        <v>0</v>
      </c>
      <c r="I52" s="135"/>
      <c r="J52" s="125"/>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c r="BM52" s="47"/>
      <c r="BN52" s="47"/>
    </row>
    <row r="53" spans="1:66" s="45" customFormat="1" ht="22.5" customHeight="1" x14ac:dyDescent="0.2">
      <c r="A53" s="122" t="str">
        <f t="shared" si="25"/>
        <v>5.1.3</v>
      </c>
      <c r="B53" s="201" t="s">
        <v>200</v>
      </c>
      <c r="C53" s="119" t="s">
        <v>137</v>
      </c>
      <c r="D53" s="120"/>
      <c r="E53" s="117"/>
      <c r="F53" s="113"/>
      <c r="G53" s="66"/>
      <c r="H53" s="199">
        <v>0</v>
      </c>
      <c r="I53" s="135"/>
      <c r="J53" s="125"/>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row>
    <row r="54" spans="1:66" s="45" customFormat="1" ht="22.5" customHeight="1" x14ac:dyDescent="0.2">
      <c r="A54" s="122" t="str">
        <f t="shared" si="25"/>
        <v>5.1.4</v>
      </c>
      <c r="B54" s="201" t="s">
        <v>198</v>
      </c>
      <c r="C54" s="119" t="s">
        <v>137</v>
      </c>
      <c r="D54" s="120"/>
      <c r="E54" s="117"/>
      <c r="F54" s="113"/>
      <c r="G54" s="66"/>
      <c r="H54" s="199">
        <v>0</v>
      </c>
      <c r="I54" s="135"/>
      <c r="J54" s="125"/>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row>
    <row r="55" spans="1:66" s="45" customFormat="1" ht="22.5" customHeight="1" x14ac:dyDescent="0.2">
      <c r="A55" s="122" t="str">
        <f t="shared" si="25"/>
        <v>5.1.5</v>
      </c>
      <c r="B55" s="201" t="s">
        <v>199</v>
      </c>
      <c r="C55" s="119" t="s">
        <v>137</v>
      </c>
      <c r="D55" s="120"/>
      <c r="E55" s="117"/>
      <c r="F55" s="113"/>
      <c r="G55" s="66"/>
      <c r="H55" s="199">
        <v>0</v>
      </c>
      <c r="I55" s="135"/>
      <c r="J55" s="125"/>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row>
    <row r="56" spans="1:66" s="45" customFormat="1" ht="22.5" customHeight="1" x14ac:dyDescent="0.2">
      <c r="A56" s="122" t="str">
        <f t="shared" si="25"/>
        <v>5.1.6</v>
      </c>
      <c r="B56" s="201" t="s">
        <v>201</v>
      </c>
      <c r="C56" s="119" t="s">
        <v>137</v>
      </c>
      <c r="D56" s="120"/>
      <c r="E56" s="117"/>
      <c r="F56" s="113"/>
      <c r="G56" s="66"/>
      <c r="H56" s="199">
        <v>0</v>
      </c>
      <c r="I56" s="135"/>
      <c r="J56" s="125"/>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row>
    <row r="57" spans="1:66" s="45" customFormat="1" ht="22.5" customHeight="1" x14ac:dyDescent="0.2">
      <c r="A57" s="122" t="str">
        <f t="shared" si="25"/>
        <v>5.1.7</v>
      </c>
      <c r="B57" s="201" t="s">
        <v>205</v>
      </c>
      <c r="C57" s="119" t="s">
        <v>137</v>
      </c>
      <c r="D57" s="120"/>
      <c r="E57" s="117"/>
      <c r="F57" s="113"/>
      <c r="G57" s="66"/>
      <c r="H57" s="199">
        <v>0</v>
      </c>
      <c r="I57" s="135"/>
      <c r="J57" s="125"/>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row>
    <row r="58" spans="1:66" s="45" customFormat="1" ht="22.5" customHeight="1" x14ac:dyDescent="0.2">
      <c r="A58" s="122" t="str">
        <f t="shared" si="25"/>
        <v>5.1.8</v>
      </c>
      <c r="B58" s="201" t="s">
        <v>206</v>
      </c>
      <c r="C58" s="119" t="s">
        <v>137</v>
      </c>
      <c r="D58" s="120"/>
      <c r="E58" s="117"/>
      <c r="F58" s="113"/>
      <c r="G58" s="66"/>
      <c r="H58" s="199">
        <v>0</v>
      </c>
      <c r="I58" s="135"/>
      <c r="J58" s="125"/>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row>
    <row r="59" spans="1:66" s="45" customFormat="1" ht="22.5" customHeight="1" x14ac:dyDescent="0.2">
      <c r="A59" s="122" t="str">
        <f t="shared" si="20"/>
        <v>5.2</v>
      </c>
      <c r="B59" s="205" t="s">
        <v>154</v>
      </c>
      <c r="C59" s="208" t="s">
        <v>137</v>
      </c>
      <c r="D59" s="206"/>
      <c r="E59" s="210">
        <f>F50+6</f>
        <v>45196</v>
      </c>
      <c r="F59" s="197">
        <f t="shared" ref="F59" si="26">IF(ISBLANK(E59)," - ",IF(G59=0,E59,E59+G59-1))</f>
        <v>45210</v>
      </c>
      <c r="G59" s="211">
        <v>15</v>
      </c>
      <c r="H59" s="212">
        <v>0</v>
      </c>
      <c r="I59" s="200">
        <f t="shared" ref="I59" si="27">IF(OR(F59=0,E59=0),0,NETWORKDAYS(E59,F59))</f>
        <v>11</v>
      </c>
      <c r="J59" s="125"/>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row>
    <row r="60" spans="1:66" s="45" customFormat="1" ht="22.5" customHeight="1" x14ac:dyDescent="0.2">
      <c r="A60" s="122" t="str">
        <f t="shared" ref="A60:A68" si="2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5.2.1</v>
      </c>
      <c r="B60" s="201" t="s">
        <v>191</v>
      </c>
      <c r="C60" s="119" t="s">
        <v>137</v>
      </c>
      <c r="D60" s="120"/>
      <c r="E60" s="117"/>
      <c r="F60" s="113"/>
      <c r="G60" s="66"/>
      <c r="H60" s="199">
        <v>0</v>
      </c>
      <c r="I60" s="135"/>
      <c r="J60" s="125"/>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row>
    <row r="61" spans="1:66" s="45" customFormat="1" ht="22.5" customHeight="1" x14ac:dyDescent="0.2">
      <c r="A61" s="122" t="str">
        <f t="shared" si="28"/>
        <v>5.2.2</v>
      </c>
      <c r="B61" s="201" t="s">
        <v>202</v>
      </c>
      <c r="C61" s="119" t="s">
        <v>137</v>
      </c>
      <c r="D61" s="120"/>
      <c r="E61" s="117"/>
      <c r="F61" s="113"/>
      <c r="G61" s="66"/>
      <c r="H61" s="199">
        <v>0</v>
      </c>
      <c r="I61" s="135"/>
      <c r="J61" s="125"/>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47"/>
      <c r="AY61" s="47"/>
      <c r="AZ61" s="47"/>
      <c r="BA61" s="47"/>
      <c r="BB61" s="47"/>
      <c r="BC61" s="47"/>
      <c r="BD61" s="47"/>
      <c r="BE61" s="47"/>
      <c r="BF61" s="47"/>
      <c r="BG61" s="47"/>
      <c r="BH61" s="47"/>
      <c r="BI61" s="47"/>
      <c r="BJ61" s="47"/>
      <c r="BK61" s="47"/>
      <c r="BL61" s="47"/>
      <c r="BM61" s="47"/>
      <c r="BN61" s="47"/>
    </row>
    <row r="62" spans="1:66" s="45" customFormat="1" ht="22.5" customHeight="1" x14ac:dyDescent="0.2">
      <c r="A62" s="122" t="str">
        <f t="shared" si="28"/>
        <v>5.2.3</v>
      </c>
      <c r="B62" s="201" t="s">
        <v>204</v>
      </c>
      <c r="C62" s="119" t="s">
        <v>137</v>
      </c>
      <c r="D62" s="120"/>
      <c r="E62" s="117"/>
      <c r="F62" s="113"/>
      <c r="G62" s="66"/>
      <c r="H62" s="199">
        <v>0</v>
      </c>
      <c r="I62" s="135"/>
      <c r="J62" s="125"/>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row>
    <row r="63" spans="1:66" s="45" customFormat="1" ht="22.5" customHeight="1" x14ac:dyDescent="0.2">
      <c r="A63" s="122" t="str">
        <f t="shared" si="28"/>
        <v>5.2.4</v>
      </c>
      <c r="B63" s="201" t="s">
        <v>198</v>
      </c>
      <c r="C63" s="119" t="s">
        <v>137</v>
      </c>
      <c r="D63" s="120"/>
      <c r="E63" s="117"/>
      <c r="F63" s="113"/>
      <c r="G63" s="66"/>
      <c r="H63" s="199">
        <v>0</v>
      </c>
      <c r="I63" s="135"/>
      <c r="J63" s="125"/>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47"/>
      <c r="AY63" s="47"/>
      <c r="AZ63" s="47"/>
      <c r="BA63" s="47"/>
      <c r="BB63" s="47"/>
      <c r="BC63" s="47"/>
      <c r="BD63" s="47"/>
      <c r="BE63" s="47"/>
      <c r="BF63" s="47"/>
      <c r="BG63" s="47"/>
      <c r="BH63" s="47"/>
      <c r="BI63" s="47"/>
      <c r="BJ63" s="47"/>
      <c r="BK63" s="47"/>
      <c r="BL63" s="47"/>
      <c r="BM63" s="47"/>
      <c r="BN63" s="47"/>
    </row>
    <row r="64" spans="1:66" s="45" customFormat="1" ht="22.5" customHeight="1" x14ac:dyDescent="0.2">
      <c r="A64" s="122" t="str">
        <f t="shared" si="28"/>
        <v>5.2.5</v>
      </c>
      <c r="B64" s="201" t="s">
        <v>199</v>
      </c>
      <c r="C64" s="119" t="s">
        <v>137</v>
      </c>
      <c r="D64" s="120"/>
      <c r="E64" s="117"/>
      <c r="F64" s="113"/>
      <c r="G64" s="66"/>
      <c r="H64" s="199">
        <v>0</v>
      </c>
      <c r="I64" s="135"/>
      <c r="J64" s="125"/>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47"/>
      <c r="AY64" s="47"/>
      <c r="AZ64" s="47"/>
      <c r="BA64" s="47"/>
      <c r="BB64" s="47"/>
      <c r="BC64" s="47"/>
      <c r="BD64" s="47"/>
      <c r="BE64" s="47"/>
      <c r="BF64" s="47"/>
      <c r="BG64" s="47"/>
      <c r="BH64" s="47"/>
      <c r="BI64" s="47"/>
      <c r="BJ64" s="47"/>
      <c r="BK64" s="47"/>
      <c r="BL64" s="47"/>
      <c r="BM64" s="47"/>
      <c r="BN64" s="47"/>
    </row>
    <row r="65" spans="1:66" s="45" customFormat="1" ht="22.5" customHeight="1" x14ac:dyDescent="0.2">
      <c r="A65" s="122" t="str">
        <f t="shared" si="28"/>
        <v>5.2.6</v>
      </c>
      <c r="B65" s="201" t="s">
        <v>201</v>
      </c>
      <c r="C65" s="119" t="s">
        <v>137</v>
      </c>
      <c r="D65" s="120"/>
      <c r="E65" s="117"/>
      <c r="F65" s="113"/>
      <c r="G65" s="66"/>
      <c r="H65" s="199">
        <v>0</v>
      </c>
      <c r="I65" s="135"/>
      <c r="J65" s="125"/>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row>
    <row r="66" spans="1:66" s="45" customFormat="1" ht="22.5" customHeight="1" x14ac:dyDescent="0.2">
      <c r="A66" s="122" t="str">
        <f t="shared" si="28"/>
        <v>5.2.7</v>
      </c>
      <c r="B66" s="201" t="s">
        <v>203</v>
      </c>
      <c r="C66" s="119" t="s">
        <v>137</v>
      </c>
      <c r="D66" s="120"/>
      <c r="E66" s="117"/>
      <c r="F66" s="113"/>
      <c r="G66" s="66"/>
      <c r="H66" s="199">
        <v>0</v>
      </c>
      <c r="I66" s="135"/>
      <c r="J66" s="125"/>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c r="BG66" s="47"/>
      <c r="BH66" s="47"/>
      <c r="BI66" s="47"/>
      <c r="BJ66" s="47"/>
      <c r="BK66" s="47"/>
      <c r="BL66" s="47"/>
      <c r="BM66" s="47"/>
      <c r="BN66" s="47"/>
    </row>
    <row r="67" spans="1:66" s="45" customFormat="1" ht="22.5" customHeight="1" x14ac:dyDescent="0.2">
      <c r="A67" s="122" t="str">
        <f t="shared" si="28"/>
        <v>5.2.8</v>
      </c>
      <c r="B67" s="201" t="s">
        <v>159</v>
      </c>
      <c r="C67" s="119" t="s">
        <v>137</v>
      </c>
      <c r="D67" s="120"/>
      <c r="E67" s="117"/>
      <c r="F67" s="113"/>
      <c r="G67" s="66"/>
      <c r="H67" s="199">
        <v>0</v>
      </c>
      <c r="I67" s="135"/>
      <c r="J67" s="125"/>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row>
    <row r="68" spans="1:66" s="45" customFormat="1" ht="22.5" customHeight="1" x14ac:dyDescent="0.2">
      <c r="A68" s="122" t="str">
        <f t="shared" si="28"/>
        <v>5.2.9</v>
      </c>
      <c r="B68" s="201" t="s">
        <v>199</v>
      </c>
      <c r="C68" s="119" t="s">
        <v>137</v>
      </c>
      <c r="D68" s="120"/>
      <c r="E68" s="117"/>
      <c r="F68" s="113"/>
      <c r="G68" s="66"/>
      <c r="H68" s="199">
        <v>0</v>
      </c>
      <c r="I68" s="135"/>
      <c r="J68" s="125"/>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row>
    <row r="69" spans="1:66" s="43" customFormat="1" ht="22.5" customHeight="1" x14ac:dyDescent="0.2">
      <c r="A69" s="123" t="str">
        <f>IF(ISERROR(VALUE(SUBSTITUTE(prevWBS,".",""))),"1",IF(ISERROR(FIND("`",SUBSTITUTE(prevWBS,".","`",1))),TEXT(VALUE(prevWBS)+1,"#"),TEXT(VALUE(LEFT(prevWBS,FIND("`",SUBSTITUTE(prevWBS,".","`",1))-1))+1,"#")))</f>
        <v>6</v>
      </c>
      <c r="B69" s="109" t="s">
        <v>221</v>
      </c>
      <c r="D69" s="49"/>
      <c r="E69" s="110"/>
      <c r="F69" s="111"/>
      <c r="G69" s="50"/>
      <c r="H69" s="51"/>
      <c r="I69" s="136"/>
      <c r="J69" s="126"/>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c r="AU69" s="52"/>
      <c r="AV69" s="52"/>
      <c r="AW69" s="52"/>
      <c r="AX69" s="52"/>
      <c r="AY69" s="52"/>
      <c r="AZ69" s="52"/>
      <c r="BA69" s="52"/>
      <c r="BB69" s="52"/>
      <c r="BC69" s="52"/>
      <c r="BD69" s="52"/>
      <c r="BE69" s="52"/>
      <c r="BF69" s="52"/>
      <c r="BG69" s="52"/>
      <c r="BH69" s="52"/>
      <c r="BI69" s="52"/>
      <c r="BJ69" s="52"/>
      <c r="BK69" s="52"/>
      <c r="BL69" s="52"/>
      <c r="BM69" s="52"/>
      <c r="BN69" s="52"/>
    </row>
    <row r="70" spans="1:66" s="45" customFormat="1" ht="22.5" customHeight="1" x14ac:dyDescent="0.2">
      <c r="A70" s="122" t="str">
        <f t="shared" si="20"/>
        <v>6.1</v>
      </c>
      <c r="B70" s="193" t="s">
        <v>158</v>
      </c>
      <c r="C70" s="194" t="s">
        <v>137</v>
      </c>
      <c r="D70" s="202"/>
      <c r="E70" s="196">
        <f>F59+6</f>
        <v>45216</v>
      </c>
      <c r="F70" s="197">
        <f t="shared" si="21"/>
        <v>45225</v>
      </c>
      <c r="G70" s="198">
        <v>10</v>
      </c>
      <c r="H70" s="199">
        <v>0</v>
      </c>
      <c r="I70" s="135">
        <f t="shared" si="22"/>
        <v>8</v>
      </c>
      <c r="J70" s="125"/>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47"/>
      <c r="BA70" s="47"/>
      <c r="BB70" s="47"/>
      <c r="BC70" s="47"/>
      <c r="BD70" s="47"/>
      <c r="BE70" s="47"/>
      <c r="BF70" s="47"/>
      <c r="BG70" s="47"/>
      <c r="BH70" s="47"/>
      <c r="BI70" s="47"/>
      <c r="BJ70" s="47"/>
      <c r="BK70" s="47"/>
      <c r="BL70" s="47"/>
      <c r="BM70" s="47"/>
      <c r="BN70" s="47"/>
    </row>
    <row r="71" spans="1:66" s="45" customFormat="1" ht="22.5" customHeight="1" x14ac:dyDescent="0.2">
      <c r="A71"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71" s="201" t="s">
        <v>173</v>
      </c>
      <c r="C71" s="119" t="s">
        <v>137</v>
      </c>
      <c r="D71" s="120"/>
      <c r="E71" s="117"/>
      <c r="F71" s="113"/>
      <c r="G71" s="66"/>
      <c r="H71" s="67">
        <v>0</v>
      </c>
      <c r="I71" s="135"/>
      <c r="J71" s="125"/>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c r="AZ71" s="47"/>
      <c r="BA71" s="47"/>
      <c r="BB71" s="47"/>
      <c r="BC71" s="47"/>
      <c r="BD71" s="47"/>
      <c r="BE71" s="47"/>
      <c r="BF71" s="47"/>
      <c r="BG71" s="47"/>
      <c r="BH71" s="47"/>
      <c r="BI71" s="47"/>
      <c r="BJ71" s="47"/>
      <c r="BK71" s="47"/>
      <c r="BL71" s="47"/>
      <c r="BM71" s="47"/>
      <c r="BN71" s="47"/>
    </row>
    <row r="72" spans="1:66" s="45" customFormat="1" ht="22.5" customHeight="1" x14ac:dyDescent="0.2">
      <c r="A72"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72" s="201" t="s">
        <v>174</v>
      </c>
      <c r="C72" s="119" t="s">
        <v>137</v>
      </c>
      <c r="D72" s="120"/>
      <c r="E72" s="117"/>
      <c r="F72" s="113"/>
      <c r="G72" s="66"/>
      <c r="H72" s="67">
        <v>0</v>
      </c>
      <c r="I72" s="135"/>
      <c r="J72" s="125"/>
      <c r="K72" s="47"/>
      <c r="L72" s="47"/>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47"/>
      <c r="AY72" s="47"/>
      <c r="AZ72" s="47"/>
      <c r="BA72" s="47"/>
      <c r="BB72" s="47"/>
      <c r="BC72" s="47"/>
      <c r="BD72" s="47"/>
      <c r="BE72" s="47"/>
      <c r="BF72" s="47"/>
      <c r="BG72" s="47"/>
      <c r="BH72" s="47"/>
      <c r="BI72" s="47"/>
      <c r="BJ72" s="47"/>
      <c r="BK72" s="47"/>
      <c r="BL72" s="47"/>
      <c r="BM72" s="47"/>
      <c r="BN72" s="47"/>
    </row>
    <row r="73" spans="1:66" s="45" customFormat="1" ht="22.5" customHeight="1" x14ac:dyDescent="0.2">
      <c r="A73"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6.1.3</v>
      </c>
      <c r="B73" s="201" t="s">
        <v>175</v>
      </c>
      <c r="C73" s="119" t="s">
        <v>137</v>
      </c>
      <c r="D73" s="120"/>
      <c r="E73" s="117"/>
      <c r="F73" s="113"/>
      <c r="G73" s="66"/>
      <c r="H73" s="67">
        <v>0</v>
      </c>
      <c r="I73" s="135"/>
      <c r="J73" s="125"/>
      <c r="K73" s="47"/>
      <c r="L73" s="47"/>
      <c r="M73" s="47"/>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c r="AX73" s="47"/>
      <c r="AY73" s="47"/>
      <c r="AZ73" s="47"/>
      <c r="BA73" s="47"/>
      <c r="BB73" s="47"/>
      <c r="BC73" s="47"/>
      <c r="BD73" s="47"/>
      <c r="BE73" s="47"/>
      <c r="BF73" s="47"/>
      <c r="BG73" s="47"/>
      <c r="BH73" s="47"/>
      <c r="BI73" s="47"/>
      <c r="BJ73" s="47"/>
      <c r="BK73" s="47"/>
      <c r="BL73" s="47"/>
      <c r="BM73" s="47"/>
      <c r="BN73" s="47"/>
    </row>
    <row r="74" spans="1:66" s="43" customFormat="1" ht="22.5" customHeight="1" x14ac:dyDescent="0.2">
      <c r="A74" s="123" t="str">
        <f>IF(ISERROR(VALUE(SUBSTITUTE(prevWBS,".",""))),"1",IF(ISERROR(FIND("`",SUBSTITUTE(prevWBS,".","`",1))),TEXT(VALUE(prevWBS)+1,"#"),TEXT(VALUE(LEFT(prevWBS,FIND("`",SUBSTITUTE(prevWBS,".","`",1))-1))+1,"#")))</f>
        <v>7</v>
      </c>
      <c r="B74" s="109" t="s">
        <v>222</v>
      </c>
      <c r="D74" s="49"/>
      <c r="E74" s="110"/>
      <c r="F74" s="111"/>
      <c r="G74" s="50"/>
      <c r="H74" s="51"/>
      <c r="I74" s="136"/>
      <c r="J74" s="126"/>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c r="AU74" s="52"/>
      <c r="AV74" s="52"/>
      <c r="AW74" s="52"/>
      <c r="AX74" s="52"/>
      <c r="AY74" s="52"/>
      <c r="AZ74" s="52"/>
      <c r="BA74" s="52"/>
      <c r="BB74" s="52"/>
      <c r="BC74" s="52"/>
      <c r="BD74" s="52"/>
      <c r="BE74" s="52"/>
      <c r="BF74" s="52"/>
      <c r="BG74" s="52"/>
      <c r="BH74" s="52"/>
      <c r="BI74" s="52"/>
      <c r="BJ74" s="52"/>
      <c r="BK74" s="52"/>
      <c r="BL74" s="52"/>
      <c r="BM74" s="52"/>
      <c r="BN74" s="52"/>
    </row>
    <row r="75" spans="1:66" s="45" customFormat="1" ht="22.5" customHeight="1" x14ac:dyDescent="0.2">
      <c r="A75" s="122" t="str">
        <f t="shared" si="20"/>
        <v>7.1</v>
      </c>
      <c r="B75" s="203" t="s">
        <v>211</v>
      </c>
      <c r="C75" s="194" t="s">
        <v>137</v>
      </c>
      <c r="D75" s="202"/>
      <c r="E75" s="196">
        <f>F70+1</f>
        <v>45226</v>
      </c>
      <c r="F75" s="197">
        <f t="shared" si="21"/>
        <v>45235</v>
      </c>
      <c r="G75" s="198">
        <v>10</v>
      </c>
      <c r="H75" s="199">
        <v>0</v>
      </c>
      <c r="I75" s="200">
        <f t="shared" si="22"/>
        <v>6</v>
      </c>
      <c r="J75" s="125"/>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7"/>
      <c r="AN75" s="47"/>
      <c r="AO75" s="47"/>
      <c r="AP75" s="47"/>
      <c r="AQ75" s="47"/>
      <c r="AR75" s="47"/>
      <c r="AS75" s="47"/>
      <c r="AT75" s="47"/>
      <c r="AU75" s="47"/>
      <c r="AV75" s="47"/>
      <c r="AW75" s="47"/>
      <c r="AX75" s="47"/>
      <c r="AY75" s="47"/>
      <c r="AZ75" s="47"/>
      <c r="BA75" s="47"/>
      <c r="BB75" s="47"/>
      <c r="BC75" s="47"/>
      <c r="BD75" s="47"/>
      <c r="BE75" s="47"/>
      <c r="BF75" s="47"/>
      <c r="BG75" s="47"/>
      <c r="BH75" s="47"/>
      <c r="BI75" s="47"/>
      <c r="BJ75" s="47"/>
      <c r="BK75" s="47"/>
      <c r="BL75" s="47"/>
      <c r="BM75" s="47"/>
      <c r="BN75" s="47"/>
    </row>
    <row r="76" spans="1:66" s="45" customFormat="1" ht="22.5" customHeight="1" x14ac:dyDescent="0.2">
      <c r="A76"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7.1.1</v>
      </c>
      <c r="B76" s="201" t="s">
        <v>212</v>
      </c>
      <c r="C76" s="119" t="s">
        <v>137</v>
      </c>
      <c r="D76" s="120"/>
      <c r="E76" s="117"/>
      <c r="F76" s="113"/>
      <c r="G76" s="66"/>
      <c r="H76" s="67">
        <v>0</v>
      </c>
      <c r="I76" s="135"/>
      <c r="J76" s="125"/>
      <c r="K76" s="47"/>
      <c r="L76" s="47"/>
      <c r="M76" s="47"/>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c r="AM76" s="47"/>
      <c r="AN76" s="47"/>
      <c r="AO76" s="47"/>
      <c r="AP76" s="47"/>
      <c r="AQ76" s="47"/>
      <c r="AR76" s="47"/>
      <c r="AS76" s="47"/>
      <c r="AT76" s="47"/>
      <c r="AU76" s="47"/>
      <c r="AV76" s="47"/>
      <c r="AW76" s="47"/>
      <c r="AX76" s="47"/>
      <c r="AY76" s="47"/>
      <c r="AZ76" s="47"/>
      <c r="BA76" s="47"/>
      <c r="BB76" s="47"/>
      <c r="BC76" s="47"/>
      <c r="BD76" s="47"/>
      <c r="BE76" s="47"/>
      <c r="BF76" s="47"/>
      <c r="BG76" s="47"/>
      <c r="BH76" s="47"/>
      <c r="BI76" s="47"/>
      <c r="BJ76" s="47"/>
      <c r="BK76" s="47"/>
      <c r="BL76" s="47"/>
      <c r="BM76" s="47"/>
      <c r="BN76" s="47"/>
    </row>
    <row r="77" spans="1:66" s="45" customFormat="1" ht="22.5" customHeight="1" x14ac:dyDescent="0.2">
      <c r="A77"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7.1.2</v>
      </c>
      <c r="B77" s="201" t="s">
        <v>213</v>
      </c>
      <c r="C77" s="119" t="s">
        <v>137</v>
      </c>
      <c r="D77" s="120"/>
      <c r="E77" s="117"/>
      <c r="F77" s="113"/>
      <c r="G77" s="66"/>
      <c r="H77" s="67">
        <v>0</v>
      </c>
      <c r="I77" s="135"/>
      <c r="J77" s="125"/>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c r="AP77" s="47"/>
      <c r="AQ77" s="47"/>
      <c r="AR77" s="47"/>
      <c r="AS77" s="47"/>
      <c r="AT77" s="47"/>
      <c r="AU77" s="47"/>
      <c r="AV77" s="47"/>
      <c r="AW77" s="47"/>
      <c r="AX77" s="47"/>
      <c r="AY77" s="47"/>
      <c r="AZ77" s="47"/>
      <c r="BA77" s="47"/>
      <c r="BB77" s="47"/>
      <c r="BC77" s="47"/>
      <c r="BD77" s="47"/>
      <c r="BE77" s="47"/>
      <c r="BF77" s="47"/>
      <c r="BG77" s="47"/>
      <c r="BH77" s="47"/>
      <c r="BI77" s="47"/>
      <c r="BJ77" s="47"/>
      <c r="BK77" s="47"/>
      <c r="BL77" s="47"/>
      <c r="BM77" s="47"/>
      <c r="BN77" s="47"/>
    </row>
    <row r="78" spans="1:66" s="43" customFormat="1" ht="22.5" customHeight="1" x14ac:dyDescent="0.2">
      <c r="A78" s="123" t="str">
        <f>IF(ISERROR(VALUE(SUBSTITUTE(prevWBS,".",""))),"1",IF(ISERROR(FIND("`",SUBSTITUTE(prevWBS,".","`",1))),TEXT(VALUE(prevWBS)+1,"#"),TEXT(VALUE(LEFT(prevWBS,FIND("`",SUBSTITUTE(prevWBS,".","`",1))-1))+1,"#")))</f>
        <v>8</v>
      </c>
      <c r="B78" s="109" t="s">
        <v>223</v>
      </c>
      <c r="D78" s="49"/>
      <c r="E78" s="110"/>
      <c r="F78" s="111"/>
      <c r="G78" s="50"/>
      <c r="H78" s="51"/>
      <c r="I78" s="136"/>
      <c r="J78" s="126"/>
      <c r="K78" s="52"/>
      <c r="L78" s="52"/>
      <c r="M78" s="52"/>
      <c r="N78" s="52"/>
      <c r="O78" s="52"/>
      <c r="P78" s="52"/>
      <c r="Q78" s="52"/>
      <c r="R78" s="52"/>
      <c r="S78" s="52"/>
      <c r="T78" s="52"/>
      <c r="U78" s="52"/>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c r="AU78" s="52"/>
      <c r="AV78" s="52"/>
      <c r="AW78" s="52"/>
      <c r="AX78" s="52"/>
      <c r="AY78" s="52"/>
      <c r="AZ78" s="52"/>
      <c r="BA78" s="52"/>
      <c r="BB78" s="52"/>
      <c r="BC78" s="52"/>
      <c r="BD78" s="52"/>
      <c r="BE78" s="52"/>
      <c r="BF78" s="52"/>
      <c r="BG78" s="52"/>
      <c r="BH78" s="52"/>
      <c r="BI78" s="52"/>
      <c r="BJ78" s="52"/>
      <c r="BK78" s="52"/>
      <c r="BL78" s="52"/>
      <c r="BM78" s="52"/>
      <c r="BN78" s="52"/>
    </row>
    <row r="79" spans="1:66" s="45" customFormat="1" ht="22.5" customHeight="1" x14ac:dyDescent="0.2">
      <c r="A79" s="122" t="str">
        <f t="shared" si="20"/>
        <v>8.1</v>
      </c>
      <c r="B79" s="193" t="s">
        <v>140</v>
      </c>
      <c r="C79" s="194" t="s">
        <v>137</v>
      </c>
      <c r="D79" s="195"/>
      <c r="E79" s="196">
        <f>F75+1</f>
        <v>45236</v>
      </c>
      <c r="F79" s="197">
        <f t="shared" ref="F79" si="29">IF(ISBLANK(E79)," - ",IF(G79=0,E79,E79+G79-1))</f>
        <v>45245</v>
      </c>
      <c r="G79" s="198">
        <v>10</v>
      </c>
      <c r="H79" s="199">
        <v>0</v>
      </c>
      <c r="I79" s="200">
        <f t="shared" ref="I79" si="30">IF(OR(F79=0,E79=0),0,NETWORKDAYS(E79,F79))</f>
        <v>8</v>
      </c>
      <c r="J79" s="125"/>
      <c r="K79" s="47"/>
      <c r="L79" s="47"/>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c r="AZ79" s="47"/>
      <c r="BA79" s="47"/>
      <c r="BB79" s="47"/>
      <c r="BC79" s="47"/>
      <c r="BD79" s="47"/>
      <c r="BE79" s="47"/>
      <c r="BF79" s="47"/>
      <c r="BG79" s="47"/>
      <c r="BH79" s="47"/>
      <c r="BI79" s="47"/>
      <c r="BJ79" s="47"/>
      <c r="BK79" s="47"/>
      <c r="BL79" s="47"/>
      <c r="BM79" s="47"/>
      <c r="BN79" s="47"/>
    </row>
    <row r="80" spans="1:66" s="43" customFormat="1" ht="22.5" customHeight="1" x14ac:dyDescent="0.2">
      <c r="A80" s="123" t="str">
        <f>IF(ISERROR(VALUE(SUBSTITUTE(prevWBS,".",""))),"1",IF(ISERROR(FIND("`",SUBSTITUTE(prevWBS,".","`",1))),TEXT(VALUE(prevWBS)+1,"#"),TEXT(VALUE(LEFT(prevWBS,FIND("`",SUBSTITUTE(prevWBS,".","`",1))-1))+1,"#")))</f>
        <v>9</v>
      </c>
      <c r="B80" s="109" t="s">
        <v>141</v>
      </c>
      <c r="D80" s="49"/>
      <c r="E80" s="114"/>
      <c r="F80" s="115"/>
      <c r="G80" s="50"/>
      <c r="H80" s="51"/>
      <c r="I80" s="136"/>
      <c r="J80" s="126"/>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c r="AU80" s="52"/>
      <c r="AV80" s="52"/>
      <c r="AW80" s="52"/>
      <c r="AX80" s="52"/>
      <c r="AY80" s="52"/>
      <c r="AZ80" s="52"/>
      <c r="BA80" s="52"/>
      <c r="BB80" s="52"/>
      <c r="BC80" s="52"/>
      <c r="BD80" s="52"/>
      <c r="BE80" s="52"/>
      <c r="BF80" s="52"/>
      <c r="BG80" s="52"/>
      <c r="BH80" s="52"/>
      <c r="BI80" s="52"/>
      <c r="BJ80" s="52"/>
      <c r="BK80" s="52"/>
      <c r="BL80" s="52"/>
      <c r="BM80" s="52"/>
      <c r="BN80" s="52"/>
    </row>
    <row r="81" spans="1:66" s="45" customFormat="1" ht="22.5" customHeight="1" x14ac:dyDescent="0.2">
      <c r="A81" s="122" t="str">
        <f t="shared" ref="A81:A85" si="3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81" s="48" t="s">
        <v>142</v>
      </c>
      <c r="C81" s="119" t="s">
        <v>137</v>
      </c>
      <c r="D81" s="46"/>
      <c r="E81" s="117">
        <f>F79+1</f>
        <v>45246</v>
      </c>
      <c r="F81" s="113">
        <f t="shared" ref="F81:F82" si="32">IF(ISBLANK(E81)," - ",IF(G81=0,E81,E81+G81-1))</f>
        <v>45250</v>
      </c>
      <c r="G81" s="66">
        <v>5</v>
      </c>
      <c r="H81" s="67">
        <v>0</v>
      </c>
      <c r="I81" s="135">
        <f t="shared" ref="I81:I83" si="33">IF(OR(F81=0,E81=0),0,NETWORKDAYS(E81,F81))</f>
        <v>3</v>
      </c>
      <c r="J81" s="125"/>
      <c r="K81" s="47"/>
      <c r="L81" s="47"/>
      <c r="M81" s="47"/>
      <c r="N81" s="47"/>
      <c r="O81" s="47"/>
      <c r="P81" s="47"/>
      <c r="Q81" s="47"/>
      <c r="R81" s="47"/>
      <c r="S81" s="47"/>
      <c r="T81" s="47"/>
      <c r="U81" s="47"/>
      <c r="V81" s="47"/>
      <c r="W81" s="47"/>
      <c r="X81" s="47"/>
      <c r="Y81" s="47"/>
      <c r="Z81" s="47"/>
      <c r="AA81" s="47"/>
      <c r="AB81" s="47"/>
      <c r="AC81" s="47"/>
      <c r="AD81" s="47"/>
      <c r="AE81" s="47"/>
      <c r="AF81" s="47"/>
      <c r="AG81" s="47"/>
      <c r="AH81" s="47"/>
      <c r="AI81" s="47"/>
      <c r="AJ81" s="47"/>
      <c r="AK81" s="47"/>
      <c r="AL81" s="47"/>
      <c r="AM81" s="47"/>
      <c r="AN81" s="47"/>
      <c r="AO81" s="47"/>
      <c r="AP81" s="47"/>
      <c r="AQ81" s="47"/>
      <c r="AR81" s="47"/>
      <c r="AS81" s="47"/>
      <c r="AT81" s="47"/>
      <c r="AU81" s="47"/>
      <c r="AV81" s="47"/>
      <c r="AW81" s="47"/>
      <c r="AX81" s="47"/>
      <c r="AY81" s="47"/>
      <c r="AZ81" s="47"/>
      <c r="BA81" s="47"/>
      <c r="BB81" s="47"/>
      <c r="BC81" s="47"/>
      <c r="BD81" s="47"/>
      <c r="BE81" s="47"/>
      <c r="BF81" s="47"/>
      <c r="BG81" s="47"/>
      <c r="BH81" s="47"/>
      <c r="BI81" s="47"/>
      <c r="BJ81" s="47"/>
      <c r="BK81" s="47"/>
      <c r="BL81" s="47"/>
      <c r="BM81" s="47"/>
      <c r="BN81" s="47"/>
    </row>
    <row r="82" spans="1:66" s="45" customFormat="1" ht="22.5" customHeight="1" x14ac:dyDescent="0.2">
      <c r="A82" s="122" t="str">
        <f t="shared" si="31"/>
        <v>9.2</v>
      </c>
      <c r="B82" s="48" t="s">
        <v>143</v>
      </c>
      <c r="C82" s="119" t="s">
        <v>152</v>
      </c>
      <c r="D82" s="46"/>
      <c r="E82" s="117">
        <f>F81+1</f>
        <v>45251</v>
      </c>
      <c r="F82" s="113">
        <f t="shared" si="32"/>
        <v>45265</v>
      </c>
      <c r="G82" s="66">
        <v>15</v>
      </c>
      <c r="H82" s="67">
        <v>0</v>
      </c>
      <c r="I82" s="135">
        <f t="shared" si="33"/>
        <v>11</v>
      </c>
      <c r="J82" s="125"/>
      <c r="K82" s="47"/>
      <c r="L82" s="47"/>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c r="AM82" s="47"/>
      <c r="AN82" s="47"/>
      <c r="AO82" s="47"/>
      <c r="AP82" s="47"/>
      <c r="AQ82" s="47"/>
      <c r="AR82" s="47"/>
      <c r="AS82" s="47"/>
      <c r="AT82" s="47"/>
      <c r="AU82" s="47"/>
      <c r="AV82" s="47"/>
      <c r="AW82" s="47"/>
      <c r="AX82" s="47"/>
      <c r="AY82" s="47"/>
      <c r="AZ82" s="47"/>
      <c r="BA82" s="47"/>
      <c r="BB82" s="47"/>
      <c r="BC82" s="47"/>
      <c r="BD82" s="47"/>
      <c r="BE82" s="47"/>
      <c r="BF82" s="47"/>
      <c r="BG82" s="47"/>
      <c r="BH82" s="47"/>
      <c r="BI82" s="47"/>
      <c r="BJ82" s="47"/>
      <c r="BK82" s="47"/>
      <c r="BL82" s="47"/>
      <c r="BM82" s="47"/>
      <c r="BN82" s="47"/>
    </row>
    <row r="83" spans="1:66" s="45" customFormat="1" ht="22.5" customHeight="1" x14ac:dyDescent="0.2">
      <c r="A83" s="122" t="str">
        <f t="shared" si="31"/>
        <v>9.3</v>
      </c>
      <c r="B83" s="48" t="s">
        <v>144</v>
      </c>
      <c r="C83" s="119" t="s">
        <v>137</v>
      </c>
      <c r="D83" s="46"/>
      <c r="E83" s="117">
        <f>F82+1</f>
        <v>45266</v>
      </c>
      <c r="F83" s="113">
        <f>IF(ISBLANK(E83)," - ",IF(G83=0,E83,E83+G83-1))</f>
        <v>45270</v>
      </c>
      <c r="G83" s="66">
        <v>5</v>
      </c>
      <c r="H83" s="67">
        <v>0</v>
      </c>
      <c r="I83" s="135">
        <f t="shared" si="33"/>
        <v>3</v>
      </c>
      <c r="J83" s="125"/>
      <c r="K83" s="47"/>
      <c r="L83" s="47"/>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c r="AM83" s="47"/>
      <c r="AN83" s="47"/>
      <c r="AO83" s="47"/>
      <c r="AP83" s="47"/>
      <c r="AQ83" s="47"/>
      <c r="AR83" s="47"/>
      <c r="AS83" s="47"/>
      <c r="AT83" s="47"/>
      <c r="AU83" s="47"/>
      <c r="AV83" s="47"/>
      <c r="AW83" s="47"/>
      <c r="AX83" s="47"/>
      <c r="AY83" s="47"/>
      <c r="AZ83" s="47"/>
      <c r="BA83" s="47"/>
      <c r="BB83" s="47"/>
      <c r="BC83" s="47"/>
      <c r="BD83" s="47"/>
      <c r="BE83" s="47"/>
      <c r="BF83" s="47"/>
      <c r="BG83" s="47"/>
      <c r="BH83" s="47"/>
      <c r="BI83" s="47"/>
      <c r="BJ83" s="47"/>
      <c r="BK83" s="47"/>
      <c r="BL83" s="47"/>
      <c r="BM83" s="47"/>
      <c r="BN83" s="47"/>
    </row>
    <row r="84" spans="1:66" s="45" customFormat="1" ht="22.5" customHeight="1" x14ac:dyDescent="0.2">
      <c r="A84" s="122" t="str">
        <f t="shared" si="31"/>
        <v>9.4</v>
      </c>
      <c r="B84" s="48" t="s">
        <v>150</v>
      </c>
      <c r="C84" s="119" t="s">
        <v>152</v>
      </c>
      <c r="D84" s="46"/>
      <c r="E84" s="117">
        <f>F83+1</f>
        <v>45271</v>
      </c>
      <c r="F84" s="113">
        <f>IF(ISBLANK(E84)," - ",IF(G84=0,E84,E84+G84-1))</f>
        <v>45271</v>
      </c>
      <c r="G84" s="66">
        <v>1</v>
      </c>
      <c r="H84" s="67">
        <v>0</v>
      </c>
      <c r="I84" s="135">
        <f t="shared" ref="I84" si="34">IF(OR(F84=0,E84=0),0,NETWORKDAYS(E84,F84))</f>
        <v>1</v>
      </c>
      <c r="J84" s="125"/>
      <c r="K84" s="47"/>
      <c r="L84" s="47"/>
      <c r="M84" s="47"/>
      <c r="N84" s="47"/>
      <c r="O84" s="47"/>
      <c r="P84" s="47"/>
      <c r="Q84" s="47"/>
      <c r="R84" s="47"/>
      <c r="S84" s="47"/>
      <c r="T84" s="47"/>
      <c r="U84" s="47"/>
      <c r="V84" s="47"/>
      <c r="W84" s="47"/>
      <c r="X84" s="47"/>
      <c r="Y84" s="47"/>
      <c r="Z84" s="47"/>
      <c r="AA84" s="47"/>
      <c r="AB84" s="47"/>
      <c r="AC84" s="47"/>
      <c r="AD84" s="47"/>
      <c r="AE84" s="47"/>
      <c r="AF84" s="47"/>
      <c r="AG84" s="47"/>
      <c r="AH84" s="47"/>
      <c r="AI84" s="47"/>
      <c r="AJ84" s="47"/>
      <c r="AK84" s="47"/>
      <c r="AL84" s="47"/>
      <c r="AM84" s="47"/>
      <c r="AN84" s="47"/>
      <c r="AO84" s="47"/>
      <c r="AP84" s="47"/>
      <c r="AQ84" s="47"/>
      <c r="AR84" s="47"/>
      <c r="AS84" s="47"/>
      <c r="AT84" s="47"/>
      <c r="AU84" s="47"/>
      <c r="AV84" s="47"/>
      <c r="AW84" s="47"/>
      <c r="AX84" s="47"/>
      <c r="AY84" s="47"/>
      <c r="AZ84" s="47"/>
      <c r="BA84" s="47"/>
      <c r="BB84" s="47"/>
      <c r="BC84" s="47"/>
      <c r="BD84" s="47"/>
      <c r="BE84" s="47"/>
      <c r="BF84" s="47"/>
      <c r="BG84" s="47"/>
      <c r="BH84" s="47"/>
      <c r="BI84" s="47"/>
      <c r="BJ84" s="47"/>
      <c r="BK84" s="47"/>
      <c r="BL84" s="47"/>
      <c r="BM84" s="47"/>
      <c r="BN84" s="47"/>
    </row>
    <row r="85" spans="1:66" s="45" customFormat="1" ht="22.5" customHeight="1" x14ac:dyDescent="0.2">
      <c r="A85" s="122" t="str">
        <f t="shared" si="31"/>
        <v>9.5</v>
      </c>
      <c r="B85" s="48" t="s">
        <v>149</v>
      </c>
      <c r="C85" s="119" t="s">
        <v>152</v>
      </c>
      <c r="D85" s="46"/>
      <c r="E85" s="117">
        <f>F84+1</f>
        <v>45272</v>
      </c>
      <c r="F85" s="113">
        <f>IF(ISBLANK(E85)," - ",IF(G85=0,E85,E85+G85-1))</f>
        <v>45276</v>
      </c>
      <c r="G85" s="66">
        <v>5</v>
      </c>
      <c r="H85" s="67">
        <v>0</v>
      </c>
      <c r="I85" s="135">
        <f t="shared" ref="I85" si="35">IF(OR(F85=0,E85=0),0,NETWORKDAYS(E85,F85))</f>
        <v>4</v>
      </c>
      <c r="J85" s="125"/>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c r="BM85" s="47"/>
      <c r="BN85" s="47"/>
    </row>
    <row r="86" spans="1:66" s="43" customFormat="1" ht="22.5" customHeight="1" x14ac:dyDescent="0.2">
      <c r="A86" s="123" t="str">
        <f>IF(ISERROR(VALUE(SUBSTITUTE(prevWBS,".",""))),"1",IF(ISERROR(FIND("`",SUBSTITUTE(prevWBS,".","`",1))),TEXT(VALUE(prevWBS)+1,"#"),TEXT(VALUE(LEFT(prevWBS,FIND("`",SUBSTITUTE(prevWBS,".","`",1))-1))+1,"#")))</f>
        <v>10</v>
      </c>
      <c r="B86" s="109" t="s">
        <v>147</v>
      </c>
      <c r="D86" s="49"/>
      <c r="E86" s="114"/>
      <c r="F86" s="115"/>
      <c r="G86" s="50"/>
      <c r="H86" s="51"/>
      <c r="I86" s="136"/>
      <c r="J86" s="126"/>
      <c r="K86" s="52"/>
      <c r="L86" s="52"/>
      <c r="M86" s="52"/>
      <c r="N86" s="52"/>
      <c r="O86" s="52"/>
      <c r="P86" s="52"/>
      <c r="Q86" s="52"/>
      <c r="R86" s="52"/>
      <c r="S86" s="52"/>
      <c r="T86" s="52"/>
      <c r="U86" s="52"/>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c r="AU86" s="52"/>
      <c r="AV86" s="52"/>
      <c r="AW86" s="52"/>
      <c r="AX86" s="52"/>
      <c r="AY86" s="52"/>
      <c r="AZ86" s="52"/>
      <c r="BA86" s="52"/>
      <c r="BB86" s="52"/>
      <c r="BC86" s="52"/>
      <c r="BD86" s="52"/>
      <c r="BE86" s="52"/>
      <c r="BF86" s="52"/>
      <c r="BG86" s="52"/>
      <c r="BH86" s="52"/>
      <c r="BI86" s="52"/>
      <c r="BJ86" s="52"/>
      <c r="BK86" s="52"/>
      <c r="BL86" s="52"/>
      <c r="BM86" s="52"/>
      <c r="BN86" s="52"/>
    </row>
    <row r="87" spans="1:66" s="45" customFormat="1" ht="22.5" customHeight="1" x14ac:dyDescent="0.2">
      <c r="A87" s="122" t="str">
        <f t="shared" ref="A87" si="3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87" s="48" t="s">
        <v>148</v>
      </c>
      <c r="C87" s="119" t="s">
        <v>137</v>
      </c>
      <c r="D87" s="46"/>
      <c r="E87" s="117">
        <f>F85+1</f>
        <v>45277</v>
      </c>
      <c r="F87" s="113">
        <f t="shared" ref="F87" si="37">IF(ISBLANK(E87)," - ",IF(G87=0,E87,E87+G87-1))</f>
        <v>45876</v>
      </c>
      <c r="G87" s="66">
        <f>(20*30)</f>
        <v>600</v>
      </c>
      <c r="H87" s="67">
        <v>0</v>
      </c>
      <c r="I87" s="135">
        <f t="shared" ref="I87" si="38">IF(OR(F87=0,E87=0),0,NETWORKDAYS(E87,F87))</f>
        <v>429</v>
      </c>
      <c r="J87" s="125"/>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c r="AZ87" s="47"/>
      <c r="BA87" s="47"/>
      <c r="BB87" s="47"/>
      <c r="BC87" s="47"/>
      <c r="BD87" s="47"/>
      <c r="BE87" s="47"/>
      <c r="BF87" s="47"/>
      <c r="BG87" s="47"/>
      <c r="BH87" s="47"/>
      <c r="BI87" s="47"/>
      <c r="BJ87" s="47"/>
      <c r="BK87" s="47"/>
      <c r="BL87" s="47"/>
      <c r="BM87" s="47"/>
      <c r="BN87" s="47"/>
    </row>
    <row r="88" spans="1:66" s="57" customFormat="1" ht="18" x14ac:dyDescent="0.2">
      <c r="A88" s="122"/>
      <c r="B88" s="48"/>
      <c r="C88" s="45"/>
      <c r="D88" s="191"/>
      <c r="E88" s="185"/>
      <c r="F88" s="186"/>
      <c r="G88" s="187"/>
      <c r="H88" s="188"/>
      <c r="I88" s="189"/>
      <c r="J88" s="190"/>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c r="AX88" s="47"/>
      <c r="AY88" s="47"/>
      <c r="AZ88" s="47"/>
      <c r="BA88" s="47"/>
      <c r="BB88" s="47"/>
      <c r="BC88" s="47"/>
      <c r="BD88" s="47"/>
      <c r="BE88" s="47"/>
      <c r="BF88" s="47"/>
      <c r="BG88" s="47"/>
      <c r="BH88" s="47"/>
      <c r="BI88" s="47"/>
      <c r="BJ88" s="47"/>
      <c r="BK88" s="47"/>
      <c r="BL88" s="47"/>
      <c r="BM88" s="47"/>
      <c r="BN88" s="47"/>
    </row>
    <row r="89" spans="1:66" s="57" customFormat="1" ht="18" x14ac:dyDescent="0.2">
      <c r="A89" s="122"/>
      <c r="B89" s="48"/>
      <c r="C89" s="45"/>
      <c r="D89" s="191"/>
      <c r="E89" s="185"/>
      <c r="F89" s="186"/>
      <c r="G89" s="187"/>
      <c r="H89" s="188"/>
      <c r="I89" s="189"/>
      <c r="J89" s="190"/>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c r="AZ89" s="47"/>
      <c r="BA89" s="47"/>
      <c r="BB89" s="47"/>
      <c r="BC89" s="47"/>
      <c r="BD89" s="47"/>
      <c r="BE89" s="47"/>
      <c r="BF89" s="47"/>
      <c r="BG89" s="47"/>
      <c r="BH89" s="47"/>
      <c r="BI89" s="47"/>
      <c r="BJ89" s="47"/>
      <c r="BK89" s="47"/>
      <c r="BL89" s="47"/>
      <c r="BM89" s="47"/>
      <c r="BN89" s="47"/>
    </row>
    <row r="90" spans="1:66" s="57" customFormat="1" ht="18" x14ac:dyDescent="0.2">
      <c r="A90" s="122"/>
      <c r="B90" s="48"/>
      <c r="C90" s="45"/>
      <c r="D90" s="191"/>
      <c r="E90" s="185"/>
      <c r="F90" s="186"/>
      <c r="G90" s="187"/>
      <c r="H90" s="188"/>
      <c r="I90" s="189"/>
      <c r="J90" s="190"/>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c r="BF90" s="47"/>
      <c r="BG90" s="47"/>
      <c r="BH90" s="47"/>
      <c r="BI90" s="47"/>
      <c r="BJ90" s="47"/>
      <c r="BK90" s="47"/>
      <c r="BL90" s="47"/>
      <c r="BM90" s="47"/>
      <c r="BN90" s="47"/>
    </row>
    <row r="91" spans="1:66" s="57" customFormat="1" ht="18" x14ac:dyDescent="0.2">
      <c r="A91" s="122"/>
      <c r="B91" s="48"/>
      <c r="C91" s="45"/>
      <c r="D91" s="191"/>
      <c r="E91" s="185"/>
      <c r="F91" s="186"/>
      <c r="G91" s="187"/>
      <c r="H91" s="188"/>
      <c r="I91" s="189"/>
      <c r="J91" s="190"/>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c r="BF91" s="47"/>
      <c r="BG91" s="47"/>
      <c r="BH91" s="47"/>
      <c r="BI91" s="47"/>
      <c r="BJ91" s="47"/>
      <c r="BK91" s="47"/>
      <c r="BL91" s="47"/>
      <c r="BM91" s="47"/>
      <c r="BN91" s="47"/>
    </row>
    <row r="92" spans="1:66" s="57" customFormat="1" ht="18" x14ac:dyDescent="0.2">
      <c r="A92" s="44"/>
      <c r="B92" s="53"/>
      <c r="C92" s="53"/>
      <c r="D92" s="54"/>
      <c r="E92" s="116"/>
      <c r="F92" s="116"/>
      <c r="G92" s="55"/>
      <c r="H92" s="56"/>
      <c r="I92" s="138"/>
      <c r="J92" s="12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c r="AZ92" s="47"/>
      <c r="BA92" s="47"/>
      <c r="BB92" s="47"/>
      <c r="BC92" s="47"/>
      <c r="BD92" s="47"/>
      <c r="BE92" s="47"/>
      <c r="BF92" s="47"/>
      <c r="BG92" s="47"/>
      <c r="BH92" s="47"/>
      <c r="BI92" s="47"/>
      <c r="BJ92" s="47"/>
      <c r="BK92" s="47"/>
      <c r="BL92" s="47"/>
      <c r="BM92" s="47"/>
      <c r="BN92" s="47"/>
    </row>
    <row r="93" spans="1:66" s="57" customFormat="1" ht="18" x14ac:dyDescent="0.2">
      <c r="A93" s="44"/>
      <c r="B93" s="53"/>
      <c r="C93" s="53"/>
      <c r="D93" s="54"/>
      <c r="E93" s="116"/>
      <c r="F93" s="116"/>
      <c r="G93" s="55"/>
      <c r="H93" s="56"/>
      <c r="I93" s="138"/>
      <c r="J93" s="12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7"/>
      <c r="BA93" s="47"/>
      <c r="BB93" s="47"/>
      <c r="BC93" s="47"/>
      <c r="BD93" s="47"/>
      <c r="BE93" s="47"/>
      <c r="BF93" s="47"/>
      <c r="BG93" s="47"/>
      <c r="BH93" s="47"/>
      <c r="BI93" s="47"/>
      <c r="BJ93" s="47"/>
      <c r="BK93" s="47"/>
      <c r="BL93" s="47"/>
      <c r="BM93" s="47"/>
      <c r="BN93" s="47"/>
    </row>
    <row r="94" spans="1:66" s="58" customFormat="1" ht="27" customHeight="1" thickBot="1" x14ac:dyDescent="0.25">
      <c r="A94" s="139" t="s">
        <v>1</v>
      </c>
      <c r="B94" s="70"/>
      <c r="C94" s="70"/>
      <c r="D94" s="70"/>
      <c r="E94" s="70"/>
      <c r="F94" s="70"/>
      <c r="G94" s="70"/>
      <c r="H94" s="70"/>
      <c r="I94" s="70"/>
      <c r="J94" s="70"/>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c r="BA94" s="47"/>
      <c r="BB94" s="47"/>
      <c r="BC94" s="47"/>
      <c r="BD94" s="47"/>
      <c r="BE94" s="47"/>
      <c r="BF94" s="47"/>
      <c r="BG94" s="47"/>
      <c r="BH94" s="47"/>
      <c r="BI94" s="47"/>
      <c r="BJ94" s="47"/>
      <c r="BK94" s="47"/>
      <c r="BL94" s="47"/>
      <c r="BM94" s="47"/>
      <c r="BN94" s="47"/>
    </row>
    <row r="95" spans="1:66" s="57" customFormat="1" ht="18.75" thickTop="1" x14ac:dyDescent="0.2">
      <c r="A95" s="140" t="s">
        <v>74</v>
      </c>
      <c r="B95" s="141"/>
      <c r="C95" s="141"/>
      <c r="D95" s="141"/>
      <c r="E95" s="142"/>
      <c r="F95" s="142"/>
      <c r="G95" s="141"/>
      <c r="H95" s="141"/>
      <c r="I95" s="143"/>
      <c r="J95" s="144"/>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7"/>
      <c r="AU95" s="47"/>
      <c r="AV95" s="47"/>
      <c r="AW95" s="47"/>
      <c r="AX95" s="47"/>
      <c r="AY95" s="47"/>
      <c r="AZ95" s="47"/>
      <c r="BA95" s="47"/>
      <c r="BB95" s="47"/>
      <c r="BC95" s="47"/>
      <c r="BD95" s="47"/>
      <c r="BE95" s="47"/>
      <c r="BF95" s="47"/>
      <c r="BG95" s="47"/>
      <c r="BH95" s="47"/>
      <c r="BI95" s="47"/>
      <c r="BJ95" s="47"/>
      <c r="BK95" s="47"/>
      <c r="BL95" s="47"/>
      <c r="BM95" s="47"/>
      <c r="BN95" s="47"/>
    </row>
    <row r="96" spans="1:66" s="57" customFormat="1" ht="18" x14ac:dyDescent="0.2">
      <c r="A96" s="123" t="str">
        <f>IF(ISERROR(VALUE(SUBSTITUTE(prevWBS,".",""))),"1",IF(ISERROR(FIND("`",SUBSTITUTE(prevWBS,".","`",1))),TEXT(VALUE(prevWBS)+1,"#"),TEXT(VALUE(LEFT(prevWBS,FIND("`",SUBSTITUTE(prevWBS,".","`",1))-1))+1,"#")))</f>
        <v>1</v>
      </c>
      <c r="B96" s="134" t="s">
        <v>60</v>
      </c>
      <c r="C96" s="43"/>
      <c r="D96" s="49"/>
      <c r="E96" s="114"/>
      <c r="F96" s="115"/>
      <c r="G96" s="50"/>
      <c r="H96" s="51"/>
      <c r="I96" s="136"/>
      <c r="J96" s="126"/>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c r="AX96" s="47"/>
      <c r="AY96" s="47"/>
      <c r="AZ96" s="47"/>
      <c r="BA96" s="47"/>
      <c r="BB96" s="47"/>
      <c r="BC96" s="47"/>
      <c r="BD96" s="47"/>
      <c r="BE96" s="47"/>
      <c r="BF96" s="47"/>
      <c r="BG96" s="47"/>
      <c r="BH96" s="47"/>
      <c r="BI96" s="47"/>
      <c r="BJ96" s="47"/>
      <c r="BK96" s="47"/>
      <c r="BL96" s="47"/>
      <c r="BM96" s="47"/>
      <c r="BN96" s="47"/>
    </row>
    <row r="97" spans="1:150" s="57" customFormat="1" ht="18" x14ac:dyDescent="0.2">
      <c r="A97" s="1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7" s="48" t="s">
        <v>61</v>
      </c>
      <c r="C97" s="45"/>
      <c r="D97" s="46"/>
      <c r="E97" s="117"/>
      <c r="F97" s="113" t="str">
        <f>IF(ISBLANK(E97)," - ",IF(G97=0,E97,E97+G97-1))</f>
        <v xml:space="preserve"> - </v>
      </c>
      <c r="G97" s="66"/>
      <c r="H97" s="67">
        <v>0</v>
      </c>
      <c r="I97" s="135">
        <f>IF(OR(F97=0,E97=0),0,NETWORKDAYS(E97,F97))</f>
        <v>0</v>
      </c>
      <c r="J97" s="125"/>
      <c r="K97" s="47"/>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c r="AQ97" s="47"/>
      <c r="AR97" s="47"/>
      <c r="AS97" s="47"/>
      <c r="AT97" s="47"/>
      <c r="AU97" s="47"/>
      <c r="AV97" s="47"/>
      <c r="AW97" s="47"/>
      <c r="AX97" s="47"/>
      <c r="AY97" s="47"/>
      <c r="AZ97" s="47"/>
      <c r="BA97" s="47"/>
      <c r="BB97" s="47"/>
      <c r="BC97" s="47"/>
      <c r="BD97" s="47"/>
      <c r="BE97" s="47"/>
      <c r="BF97" s="47"/>
      <c r="BG97" s="47"/>
      <c r="BH97" s="47"/>
      <c r="BI97" s="47"/>
      <c r="BJ97" s="47"/>
      <c r="BK97" s="47"/>
      <c r="BL97" s="47"/>
      <c r="BM97" s="47"/>
      <c r="BN97" s="47"/>
    </row>
    <row r="98" spans="1:150" s="57" customFormat="1" ht="18" x14ac:dyDescent="0.2">
      <c r="A98"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98" s="48" t="s">
        <v>62</v>
      </c>
      <c r="C98" s="45"/>
      <c r="D98" s="46"/>
      <c r="E98" s="117"/>
      <c r="F98" s="113" t="str">
        <f t="shared" ref="F98:F99" si="39">IF(ISBLANK(E98)," - ",IF(G98=0,E98,E98+G98-1))</f>
        <v xml:space="preserve"> - </v>
      </c>
      <c r="G98" s="66"/>
      <c r="H98" s="67">
        <v>0</v>
      </c>
      <c r="I98" s="135">
        <f t="shared" ref="I98:I99" si="40">IF(OR(F98=0,E98=0),0,NETWORKDAYS(E98,F98))</f>
        <v>0</v>
      </c>
      <c r="J98" s="125"/>
      <c r="K98" s="47"/>
      <c r="L98" s="47"/>
      <c r="M98" s="47"/>
      <c r="N98" s="47"/>
      <c r="O98" s="47"/>
      <c r="P98" s="47"/>
      <c r="Q98" s="47"/>
      <c r="R98" s="47"/>
      <c r="S98" s="47"/>
      <c r="T98" s="47"/>
      <c r="U98" s="47"/>
      <c r="V98" s="47"/>
      <c r="W98" s="47"/>
      <c r="X98" s="47"/>
      <c r="Y98" s="47"/>
      <c r="Z98" s="47"/>
      <c r="AA98" s="47"/>
      <c r="AB98" s="47"/>
      <c r="AC98" s="47"/>
      <c r="AD98" s="47"/>
      <c r="AE98" s="47"/>
      <c r="AF98" s="47"/>
      <c r="AG98" s="47"/>
      <c r="AH98" s="47"/>
      <c r="AI98" s="47"/>
      <c r="AJ98" s="47"/>
      <c r="AK98" s="47"/>
      <c r="AL98" s="47"/>
      <c r="AM98" s="47"/>
      <c r="AN98" s="47"/>
      <c r="AO98" s="47"/>
      <c r="AP98" s="47"/>
      <c r="AQ98" s="47"/>
      <c r="AR98" s="47"/>
      <c r="AS98" s="47"/>
      <c r="AT98" s="47"/>
      <c r="AU98" s="47"/>
      <c r="AV98" s="47"/>
      <c r="AW98" s="47"/>
      <c r="AX98" s="47"/>
      <c r="AY98" s="47"/>
      <c r="AZ98" s="47"/>
      <c r="BA98" s="47"/>
      <c r="BB98" s="47"/>
      <c r="BC98" s="47"/>
      <c r="BD98" s="47"/>
      <c r="BE98" s="47"/>
      <c r="BF98" s="47"/>
      <c r="BG98" s="47"/>
      <c r="BH98" s="47"/>
      <c r="BI98" s="47"/>
      <c r="BJ98" s="47"/>
      <c r="BK98" s="47"/>
      <c r="BL98" s="47"/>
      <c r="BM98" s="47"/>
      <c r="BN98" s="47"/>
    </row>
    <row r="99" spans="1:150" s="57" customFormat="1" ht="18" x14ac:dyDescent="0.2">
      <c r="A99" s="122"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99" s="48" t="s">
        <v>63</v>
      </c>
      <c r="C99" s="45"/>
      <c r="D99" s="46"/>
      <c r="E99" s="117"/>
      <c r="F99" s="113" t="str">
        <f t="shared" si="39"/>
        <v xml:space="preserve"> - </v>
      </c>
      <c r="G99" s="66"/>
      <c r="H99" s="67">
        <v>0</v>
      </c>
      <c r="I99" s="135">
        <f t="shared" si="40"/>
        <v>0</v>
      </c>
      <c r="J99" s="125"/>
      <c r="K99" s="47"/>
      <c r="L99" s="47"/>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c r="AP99" s="47"/>
      <c r="AQ99" s="47"/>
      <c r="AR99" s="47"/>
      <c r="AS99" s="47"/>
      <c r="AT99" s="47"/>
      <c r="AU99" s="47"/>
      <c r="AV99" s="47"/>
      <c r="AW99" s="47"/>
      <c r="AX99" s="47"/>
      <c r="AY99" s="47"/>
      <c r="AZ99" s="47"/>
      <c r="BA99" s="47"/>
      <c r="BB99" s="47"/>
      <c r="BC99" s="47"/>
      <c r="BD99" s="47"/>
      <c r="BE99" s="47"/>
      <c r="BF99" s="47"/>
      <c r="BG99" s="47"/>
      <c r="BH99" s="47"/>
      <c r="BI99" s="47"/>
      <c r="BJ99" s="47"/>
      <c r="BK99" s="47"/>
      <c r="BL99" s="47"/>
      <c r="BM99" s="47"/>
      <c r="BN99" s="47"/>
    </row>
    <row r="100" spans="1:150" s="61" customFormat="1" ht="19.5" customHeight="1" x14ac:dyDescent="0.2">
      <c r="A100" s="184" t="str">
        <f>HYPERLINK("https://vertex42.link/HowToCreateAGanttChart","► Watch How to Create a Gantt Chart in Excel")</f>
        <v>► Watch How to Create a Gantt Chart in Excel</v>
      </c>
      <c r="B100" s="59"/>
      <c r="C100" s="59"/>
      <c r="D100" s="60"/>
      <c r="E100" s="59"/>
      <c r="F100" s="59"/>
      <c r="G100" s="59"/>
      <c r="H100" s="59"/>
      <c r="I100" s="59"/>
      <c r="J100" s="59"/>
      <c r="K100" s="59"/>
      <c r="L100" s="59"/>
      <c r="M100" s="59"/>
      <c r="N100" s="59"/>
      <c r="O100" s="59"/>
      <c r="P100" s="59"/>
      <c r="Q100" s="59"/>
      <c r="R100" s="59"/>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row>
    <row r="101" spans="1:150" s="35" customFormat="1" ht="19.5" customHeight="1" x14ac:dyDescent="0.2">
      <c r="B101" s="33"/>
      <c r="C101" s="33"/>
      <c r="D101" s="36"/>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row>
    <row r="102" spans="1:150" s="35" customFormat="1" ht="19.5" customHeight="1" x14ac:dyDescent="0.2">
      <c r="B102" s="33"/>
      <c r="C102" s="33"/>
      <c r="D102" s="36"/>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row>
  </sheetData>
  <sheetProtection formatCells="0" formatColumns="0" formatRows="0" insertRows="0" deleteRows="0"/>
  <autoFilter ref="A7:I87" xr:uid="{00000000-0009-0000-0000-000000000000}"/>
  <mergeCells count="19">
    <mergeCell ref="AM5:AS5"/>
    <mergeCell ref="AT5:AZ5"/>
    <mergeCell ref="AD1:AR1"/>
    <mergeCell ref="C4:E4"/>
    <mergeCell ref="K4:Q4"/>
    <mergeCell ref="R4:X4"/>
    <mergeCell ref="Y4:AE4"/>
    <mergeCell ref="AF4:AL4"/>
    <mergeCell ref="AM4:AS4"/>
    <mergeCell ref="C5:E5"/>
    <mergeCell ref="K5:Q5"/>
    <mergeCell ref="R5:X5"/>
    <mergeCell ref="Y5:AE5"/>
    <mergeCell ref="AF5:AL5"/>
    <mergeCell ref="BA5:BG5"/>
    <mergeCell ref="BH5:BN5"/>
    <mergeCell ref="AT4:AZ4"/>
    <mergeCell ref="BA4:BG4"/>
    <mergeCell ref="BH4:BN4"/>
  </mergeCells>
  <conditionalFormatting sqref="H95:H99 H8:H11 H88:H93 H80:H82 H86 H21:H37 H50:H58 H39:H42 H60:H68">
    <cfRule type="dataBar" priority="442">
      <dataBar>
        <cfvo type="num" val="0"/>
        <cfvo type="num" val="1"/>
        <color theme="0" tint="-0.249977111117893"/>
      </dataBar>
      <extLst>
        <ext xmlns:x14="http://schemas.microsoft.com/office/spreadsheetml/2009/9/main" uri="{B025F937-C7B1-47D3-B67F-A62EFF666E3E}">
          <x14:id>{57F9B348-9FD9-4140-AEB1-4468FCF4077B}</x14:id>
        </ext>
      </extLst>
    </cfRule>
  </conditionalFormatting>
  <conditionalFormatting sqref="K6:BM7">
    <cfRule type="expression" dxfId="84" priority="443">
      <formula>K$6=TODAY()</formula>
    </cfRule>
  </conditionalFormatting>
  <conditionalFormatting sqref="K8:BN19 K21:BN37 K70:BN73 K75:BN77 K79:BN99 K39:BN68">
    <cfRule type="expression" dxfId="83" priority="444">
      <formula>AND($E8&lt;=K$6,ROUNDDOWN(($F8-$E8+1)*$H8,0)+$E8-1&gt;=K$6)</formula>
    </cfRule>
    <cfRule type="expression" dxfId="82" priority="445">
      <formula>AND(NOT(ISBLANK($E8)),$E8&lt;=K$6,$F8&gt;=K$6)</formula>
    </cfRule>
  </conditionalFormatting>
  <conditionalFormatting sqref="K6:BN11 K88:BN99 K80:BN82 K86:BN86 K51:BN58">
    <cfRule type="expression" dxfId="81" priority="441">
      <formula>K$6=TODAY()</formula>
    </cfRule>
  </conditionalFormatting>
  <conditionalFormatting sqref="H14">
    <cfRule type="dataBar" priority="430">
      <dataBar>
        <cfvo type="num" val="0"/>
        <cfvo type="num" val="1"/>
        <color theme="0" tint="-0.249977111117893"/>
      </dataBar>
      <extLst>
        <ext xmlns:x14="http://schemas.microsoft.com/office/spreadsheetml/2009/9/main" uri="{B025F937-C7B1-47D3-B67F-A62EFF666E3E}">
          <x14:id>{2B20E2AF-1686-4356-A6D1-47D36B2B4218}</x14:id>
        </ext>
      </extLst>
    </cfRule>
  </conditionalFormatting>
  <conditionalFormatting sqref="K14:BN14">
    <cfRule type="expression" dxfId="80" priority="429">
      <formula>K$6=TODAY()</formula>
    </cfRule>
  </conditionalFormatting>
  <conditionalFormatting sqref="H83">
    <cfRule type="dataBar" priority="388">
      <dataBar>
        <cfvo type="num" val="0"/>
        <cfvo type="num" val="1"/>
        <color theme="0" tint="-0.249977111117893"/>
      </dataBar>
      <extLst>
        <ext xmlns:x14="http://schemas.microsoft.com/office/spreadsheetml/2009/9/main" uri="{B025F937-C7B1-47D3-B67F-A62EFF666E3E}">
          <x14:id>{38B091C1-21D6-4DC7-A34F-5CE562069437}</x14:id>
        </ext>
      </extLst>
    </cfRule>
  </conditionalFormatting>
  <conditionalFormatting sqref="K83:BN83">
    <cfRule type="expression" dxfId="79" priority="387">
      <formula>K$6=TODAY()</formula>
    </cfRule>
  </conditionalFormatting>
  <conditionalFormatting sqref="H15:H19">
    <cfRule type="dataBar" priority="360">
      <dataBar>
        <cfvo type="num" val="0"/>
        <cfvo type="num" val="1"/>
        <color theme="0" tint="-0.249977111117893"/>
      </dataBar>
      <extLst>
        <ext xmlns:x14="http://schemas.microsoft.com/office/spreadsheetml/2009/9/main" uri="{B025F937-C7B1-47D3-B67F-A62EFF666E3E}">
          <x14:id>{7ABA592C-1693-4C95-ACFE-D8957D7F48F8}</x14:id>
        </ext>
      </extLst>
    </cfRule>
  </conditionalFormatting>
  <conditionalFormatting sqref="K15:BN16">
    <cfRule type="expression" dxfId="78" priority="359">
      <formula>K$6=TODAY()</formula>
    </cfRule>
  </conditionalFormatting>
  <conditionalFormatting sqref="H87">
    <cfRule type="dataBar" priority="344">
      <dataBar>
        <cfvo type="num" val="0"/>
        <cfvo type="num" val="1"/>
        <color theme="0" tint="-0.249977111117893"/>
      </dataBar>
      <extLst>
        <ext xmlns:x14="http://schemas.microsoft.com/office/spreadsheetml/2009/9/main" uri="{B025F937-C7B1-47D3-B67F-A62EFF666E3E}">
          <x14:id>{74CFB81F-2BE5-4CF1-A9C1-A7ADABAC1BB9}</x14:id>
        </ext>
      </extLst>
    </cfRule>
  </conditionalFormatting>
  <conditionalFormatting sqref="K87:BN87">
    <cfRule type="expression" dxfId="77" priority="343">
      <formula>K$6=TODAY()</formula>
    </cfRule>
  </conditionalFormatting>
  <conditionalFormatting sqref="H12">
    <cfRule type="dataBar" priority="324">
      <dataBar>
        <cfvo type="num" val="0"/>
        <cfvo type="num" val="1"/>
        <color theme="0" tint="-0.249977111117893"/>
      </dataBar>
      <extLst>
        <ext xmlns:x14="http://schemas.microsoft.com/office/spreadsheetml/2009/9/main" uri="{B025F937-C7B1-47D3-B67F-A62EFF666E3E}">
          <x14:id>{521A5501-4B5E-4DFC-A1DE-97A85B13EC59}</x14:id>
        </ext>
      </extLst>
    </cfRule>
  </conditionalFormatting>
  <conditionalFormatting sqref="K12:BN12">
    <cfRule type="expression" dxfId="76" priority="323">
      <formula>K$6=TODAY()</formula>
    </cfRule>
  </conditionalFormatting>
  <conditionalFormatting sqref="H43:H48">
    <cfRule type="dataBar" priority="320">
      <dataBar>
        <cfvo type="num" val="0"/>
        <cfvo type="num" val="1"/>
        <color theme="0" tint="-0.249977111117893"/>
      </dataBar>
      <extLst>
        <ext xmlns:x14="http://schemas.microsoft.com/office/spreadsheetml/2009/9/main" uri="{B025F937-C7B1-47D3-B67F-A62EFF666E3E}">
          <x14:id>{3468367E-061C-4DA3-AFC1-04978CF48B31}</x14:id>
        </ext>
      </extLst>
    </cfRule>
  </conditionalFormatting>
  <conditionalFormatting sqref="K43:BN43">
    <cfRule type="expression" dxfId="75" priority="319">
      <formula>K$6=TODAY()</formula>
    </cfRule>
  </conditionalFormatting>
  <conditionalFormatting sqref="H70:H73">
    <cfRule type="dataBar" priority="312">
      <dataBar>
        <cfvo type="num" val="0"/>
        <cfvo type="num" val="1"/>
        <color theme="0" tint="-0.249977111117893"/>
      </dataBar>
      <extLst>
        <ext xmlns:x14="http://schemas.microsoft.com/office/spreadsheetml/2009/9/main" uri="{B025F937-C7B1-47D3-B67F-A62EFF666E3E}">
          <x14:id>{5EBF337C-3A4E-4696-A759-190BD0503174}</x14:id>
        </ext>
      </extLst>
    </cfRule>
  </conditionalFormatting>
  <conditionalFormatting sqref="K70:BN70">
    <cfRule type="expression" dxfId="74" priority="311">
      <formula>K$6=TODAY()</formula>
    </cfRule>
  </conditionalFormatting>
  <conditionalFormatting sqref="H75:H77">
    <cfRule type="dataBar" priority="308">
      <dataBar>
        <cfvo type="num" val="0"/>
        <cfvo type="num" val="1"/>
        <color theme="0" tint="-0.249977111117893"/>
      </dataBar>
      <extLst>
        <ext xmlns:x14="http://schemas.microsoft.com/office/spreadsheetml/2009/9/main" uri="{B025F937-C7B1-47D3-B67F-A62EFF666E3E}">
          <x14:id>{A1EA0970-8EC7-4029-AA76-45436CF788E0}</x14:id>
        </ext>
      </extLst>
    </cfRule>
  </conditionalFormatting>
  <conditionalFormatting sqref="K75:BN75">
    <cfRule type="expression" dxfId="73" priority="307">
      <formula>K$6=TODAY()</formula>
    </cfRule>
  </conditionalFormatting>
  <conditionalFormatting sqref="H13">
    <cfRule type="dataBar" priority="300">
      <dataBar>
        <cfvo type="num" val="0"/>
        <cfvo type="num" val="1"/>
        <color theme="0" tint="-0.249977111117893"/>
      </dataBar>
      <extLst>
        <ext xmlns:x14="http://schemas.microsoft.com/office/spreadsheetml/2009/9/main" uri="{B025F937-C7B1-47D3-B67F-A62EFF666E3E}">
          <x14:id>{2A7E8B10-9D66-415D-B6A9-DB96EB76DDA0}</x14:id>
        </ext>
      </extLst>
    </cfRule>
  </conditionalFormatting>
  <conditionalFormatting sqref="K13:BN13">
    <cfRule type="expression" dxfId="72" priority="299">
      <formula>K$6=TODAY()</formula>
    </cfRule>
  </conditionalFormatting>
  <conditionalFormatting sqref="H85">
    <cfRule type="dataBar" priority="292">
      <dataBar>
        <cfvo type="num" val="0"/>
        <cfvo type="num" val="1"/>
        <color theme="0" tint="-0.249977111117893"/>
      </dataBar>
      <extLst>
        <ext xmlns:x14="http://schemas.microsoft.com/office/spreadsheetml/2009/9/main" uri="{B025F937-C7B1-47D3-B67F-A62EFF666E3E}">
          <x14:id>{A7863715-5CA0-4C5A-9016-274005A70360}</x14:id>
        </ext>
      </extLst>
    </cfRule>
  </conditionalFormatting>
  <conditionalFormatting sqref="K21:BN21">
    <cfRule type="expression" dxfId="71" priority="295">
      <formula>K$6=TODAY()</formula>
    </cfRule>
  </conditionalFormatting>
  <conditionalFormatting sqref="K85:BN85">
    <cfRule type="expression" dxfId="70" priority="291">
      <formula>K$6=TODAY()</formula>
    </cfRule>
  </conditionalFormatting>
  <conditionalFormatting sqref="H84">
    <cfRule type="dataBar" priority="288">
      <dataBar>
        <cfvo type="num" val="0"/>
        <cfvo type="num" val="1"/>
        <color theme="0" tint="-0.249977111117893"/>
      </dataBar>
      <extLst>
        <ext xmlns:x14="http://schemas.microsoft.com/office/spreadsheetml/2009/9/main" uri="{B025F937-C7B1-47D3-B67F-A62EFF666E3E}">
          <x14:id>{712178FF-D4F4-4A51-BE0A-593A9705EAFE}</x14:id>
        </ext>
      </extLst>
    </cfRule>
  </conditionalFormatting>
  <conditionalFormatting sqref="K84:BN84">
    <cfRule type="expression" dxfId="69" priority="287">
      <formula>K$6=TODAY()</formula>
    </cfRule>
  </conditionalFormatting>
  <conditionalFormatting sqref="K17:BN17">
    <cfRule type="expression" dxfId="68" priority="271">
      <formula>K$6=TODAY()</formula>
    </cfRule>
  </conditionalFormatting>
  <conditionalFormatting sqref="K19:BN19">
    <cfRule type="expression" dxfId="67" priority="255">
      <formula>K$6=TODAY()</formula>
    </cfRule>
  </conditionalFormatting>
  <conditionalFormatting sqref="K18:BN18">
    <cfRule type="expression" dxfId="66" priority="251">
      <formula>K$6=TODAY()</formula>
    </cfRule>
  </conditionalFormatting>
  <conditionalFormatting sqref="K68:BN68">
    <cfRule type="expression" dxfId="65" priority="239">
      <formula>K$6=TODAY()</formula>
    </cfRule>
  </conditionalFormatting>
  <conditionalFormatting sqref="K67:BN67">
    <cfRule type="expression" dxfId="64" priority="235">
      <formula>K$6=TODAY()</formula>
    </cfRule>
  </conditionalFormatting>
  <conditionalFormatting sqref="K46:BN46">
    <cfRule type="expression" dxfId="63" priority="227">
      <formula>K$6=TODAY()</formula>
    </cfRule>
  </conditionalFormatting>
  <conditionalFormatting sqref="K59:BN59">
    <cfRule type="expression" dxfId="62" priority="225">
      <formula>K$6=TODAY()</formula>
    </cfRule>
  </conditionalFormatting>
  <conditionalFormatting sqref="K72:BN72">
    <cfRule type="expression" dxfId="61" priority="221">
      <formula>K$6=TODAY()</formula>
    </cfRule>
  </conditionalFormatting>
  <conditionalFormatting sqref="K71:BN71">
    <cfRule type="expression" dxfId="60" priority="219">
      <formula>K$6=TODAY()</formula>
    </cfRule>
  </conditionalFormatting>
  <conditionalFormatting sqref="K73:BN73">
    <cfRule type="expression" dxfId="59" priority="215">
      <formula>K$6=TODAY()</formula>
    </cfRule>
  </conditionalFormatting>
  <conditionalFormatting sqref="K24:BN24">
    <cfRule type="expression" dxfId="58" priority="211">
      <formula>K$6=TODAY()</formula>
    </cfRule>
  </conditionalFormatting>
  <conditionalFormatting sqref="K25:BN25">
    <cfRule type="expression" dxfId="57" priority="207">
      <formula>K$6=TODAY()</formula>
    </cfRule>
  </conditionalFormatting>
  <conditionalFormatting sqref="K22:BN22">
    <cfRule type="expression" dxfId="56" priority="203">
      <formula>K$6=TODAY()</formula>
    </cfRule>
  </conditionalFormatting>
  <conditionalFormatting sqref="K23:BN23">
    <cfRule type="expression" dxfId="55" priority="199">
      <formula>K$6=TODAY()</formula>
    </cfRule>
  </conditionalFormatting>
  <conditionalFormatting sqref="K29:BN29">
    <cfRule type="expression" dxfId="54" priority="195">
      <formula>K$6=TODAY()</formula>
    </cfRule>
  </conditionalFormatting>
  <conditionalFormatting sqref="K30:BN30">
    <cfRule type="expression" dxfId="53" priority="191">
      <formula>K$6=TODAY()</formula>
    </cfRule>
  </conditionalFormatting>
  <conditionalFormatting sqref="K26:BN26">
    <cfRule type="expression" dxfId="52" priority="187">
      <formula>K$6=TODAY()</formula>
    </cfRule>
  </conditionalFormatting>
  <conditionalFormatting sqref="K27:BN28">
    <cfRule type="expression" dxfId="51" priority="183">
      <formula>K$6=TODAY()</formula>
    </cfRule>
  </conditionalFormatting>
  <conditionalFormatting sqref="K28:BN28">
    <cfRule type="expression" dxfId="50" priority="179">
      <formula>K$6=TODAY()</formula>
    </cfRule>
  </conditionalFormatting>
  <conditionalFormatting sqref="K35:BN35">
    <cfRule type="expression" dxfId="49" priority="175">
      <formula>K$6=TODAY()</formula>
    </cfRule>
  </conditionalFormatting>
  <conditionalFormatting sqref="K31:BN31">
    <cfRule type="expression" dxfId="48" priority="171">
      <formula>K$6=TODAY()</formula>
    </cfRule>
  </conditionalFormatting>
  <conditionalFormatting sqref="K32:BN32">
    <cfRule type="expression" dxfId="47" priority="167">
      <formula>K$6=TODAY()</formula>
    </cfRule>
  </conditionalFormatting>
  <conditionalFormatting sqref="K34:BN34">
    <cfRule type="expression" dxfId="46" priority="163">
      <formula>K$6=TODAY()</formula>
    </cfRule>
  </conditionalFormatting>
  <conditionalFormatting sqref="K33:BN33">
    <cfRule type="expression" dxfId="45" priority="155">
      <formula>K$6=TODAY()</formula>
    </cfRule>
  </conditionalFormatting>
  <conditionalFormatting sqref="K39:BN39">
    <cfRule type="expression" dxfId="44" priority="151">
      <formula>K$6=TODAY()</formula>
    </cfRule>
  </conditionalFormatting>
  <conditionalFormatting sqref="K40:BN40">
    <cfRule type="expression" dxfId="43" priority="149">
      <formula>K$6=TODAY()</formula>
    </cfRule>
  </conditionalFormatting>
  <conditionalFormatting sqref="K41:BN41">
    <cfRule type="expression" dxfId="42" priority="145">
      <formula>K$6=TODAY()</formula>
    </cfRule>
  </conditionalFormatting>
  <conditionalFormatting sqref="K42:BN42">
    <cfRule type="expression" dxfId="41" priority="143">
      <formula>K$6=TODAY()</formula>
    </cfRule>
  </conditionalFormatting>
  <conditionalFormatting sqref="K37:BN37">
    <cfRule type="expression" dxfId="40" priority="135">
      <formula>K$6=TODAY()</formula>
    </cfRule>
  </conditionalFormatting>
  <conditionalFormatting sqref="K36:BN36">
    <cfRule type="expression" dxfId="39" priority="133">
      <formula>K$6=TODAY()</formula>
    </cfRule>
  </conditionalFormatting>
  <conditionalFormatting sqref="K53:BN53">
    <cfRule type="expression" dxfId="38" priority="127">
      <formula>K$6=TODAY()</formula>
    </cfRule>
  </conditionalFormatting>
  <conditionalFormatting sqref="K54:BN54">
    <cfRule type="expression" dxfId="37" priority="123">
      <formula>K$6=TODAY()</formula>
    </cfRule>
  </conditionalFormatting>
  <conditionalFormatting sqref="K51:BN51">
    <cfRule type="expression" dxfId="36" priority="119">
      <formula>K$6=TODAY()</formula>
    </cfRule>
  </conditionalFormatting>
  <conditionalFormatting sqref="K52:BN52">
    <cfRule type="expression" dxfId="35" priority="115">
      <formula>K$6=TODAY()</formula>
    </cfRule>
  </conditionalFormatting>
  <conditionalFormatting sqref="K55:BN55">
    <cfRule type="expression" dxfId="34" priority="111">
      <formula>K$6=TODAY()</formula>
    </cfRule>
  </conditionalFormatting>
  <conditionalFormatting sqref="K58:BN58">
    <cfRule type="expression" dxfId="33" priority="109">
      <formula>K$6=TODAY()</formula>
    </cfRule>
  </conditionalFormatting>
  <conditionalFormatting sqref="K62:BN62">
    <cfRule type="expression" dxfId="32" priority="101">
      <formula>K$6=TODAY()</formula>
    </cfRule>
  </conditionalFormatting>
  <conditionalFormatting sqref="K63:BN63">
    <cfRule type="expression" dxfId="31" priority="97">
      <formula>K$6=TODAY()</formula>
    </cfRule>
  </conditionalFormatting>
  <conditionalFormatting sqref="K60:BN60">
    <cfRule type="expression" dxfId="30" priority="93">
      <formula>K$6=TODAY()</formula>
    </cfRule>
  </conditionalFormatting>
  <conditionalFormatting sqref="K61:BN61">
    <cfRule type="expression" dxfId="29" priority="89">
      <formula>K$6=TODAY()</formula>
    </cfRule>
  </conditionalFormatting>
  <conditionalFormatting sqref="K64:BN64">
    <cfRule type="expression" dxfId="28" priority="85">
      <formula>K$6=TODAY()</formula>
    </cfRule>
  </conditionalFormatting>
  <conditionalFormatting sqref="K65:BN65">
    <cfRule type="expression" dxfId="27" priority="83">
      <formula>K$6=TODAY()</formula>
    </cfRule>
  </conditionalFormatting>
  <conditionalFormatting sqref="K66:BN66">
    <cfRule type="expression" dxfId="26" priority="79">
      <formula>K$6=TODAY()</formula>
    </cfRule>
  </conditionalFormatting>
  <conditionalFormatting sqref="K56:BN56">
    <cfRule type="expression" dxfId="25" priority="75">
      <formula>K$6=TODAY()</formula>
    </cfRule>
  </conditionalFormatting>
  <conditionalFormatting sqref="K57:BN57">
    <cfRule type="expression" dxfId="24" priority="71">
      <formula>K$6=TODAY()</formula>
    </cfRule>
  </conditionalFormatting>
  <conditionalFormatting sqref="K45:BN45">
    <cfRule type="expression" dxfId="23" priority="63">
      <formula>K$6=TODAY()</formula>
    </cfRule>
  </conditionalFormatting>
  <conditionalFormatting sqref="K48:BN48">
    <cfRule type="expression" dxfId="22" priority="59">
      <formula>K$6=TODAY()</formula>
    </cfRule>
  </conditionalFormatting>
  <conditionalFormatting sqref="K47:BN47">
    <cfRule type="expression" dxfId="21" priority="55">
      <formula>K$6=TODAY()</formula>
    </cfRule>
  </conditionalFormatting>
  <conditionalFormatting sqref="K44:BN44">
    <cfRule type="expression" dxfId="20" priority="51">
      <formula>K$6=TODAY()</formula>
    </cfRule>
  </conditionalFormatting>
  <conditionalFormatting sqref="K77:BN77">
    <cfRule type="expression" dxfId="19" priority="47">
      <formula>K$6=TODAY()</formula>
    </cfRule>
  </conditionalFormatting>
  <conditionalFormatting sqref="K76:BN76">
    <cfRule type="expression" dxfId="18" priority="45">
      <formula>K$6=TODAY()</formula>
    </cfRule>
  </conditionalFormatting>
  <conditionalFormatting sqref="K79:BN79">
    <cfRule type="expression" dxfId="17" priority="39">
      <formula>K$6=TODAY()</formula>
    </cfRule>
  </conditionalFormatting>
  <conditionalFormatting sqref="K50:BN50">
    <cfRule type="expression" dxfId="16" priority="31">
      <formula>K$6=TODAY()</formula>
    </cfRule>
  </conditionalFormatting>
  <conditionalFormatting sqref="H49">
    <cfRule type="dataBar" priority="28">
      <dataBar>
        <cfvo type="num" val="0"/>
        <cfvo type="num" val="1"/>
        <color theme="0" tint="-0.249977111117893"/>
      </dataBar>
      <extLst>
        <ext xmlns:x14="http://schemas.microsoft.com/office/spreadsheetml/2009/9/main" uri="{B025F937-C7B1-47D3-B67F-A62EFF666E3E}">
          <x14:id>{D20D58F9-6A5A-44FB-9F84-4BAD6B61F31D}</x14:id>
        </ext>
      </extLst>
    </cfRule>
  </conditionalFormatting>
  <conditionalFormatting sqref="K49:BN49">
    <cfRule type="expression" dxfId="15" priority="27">
      <formula>K$6=TODAY()</formula>
    </cfRule>
  </conditionalFormatting>
  <conditionalFormatting sqref="K20:BN20">
    <cfRule type="expression" dxfId="14" priority="21">
      <formula>AND($E20&lt;=K$6,ROUNDDOWN(($F20-$E20+1)*$H20,0)+$E20-1&gt;=K$6)</formula>
    </cfRule>
    <cfRule type="expression" dxfId="13" priority="22">
      <formula>AND(NOT(ISBLANK($E20)),$E20&lt;=K$6,$F20&gt;=K$6)</formula>
    </cfRule>
  </conditionalFormatting>
  <conditionalFormatting sqref="H20">
    <cfRule type="dataBar" priority="20">
      <dataBar>
        <cfvo type="num" val="0"/>
        <cfvo type="num" val="1"/>
        <color theme="0" tint="-0.249977111117893"/>
      </dataBar>
      <extLst>
        <ext xmlns:x14="http://schemas.microsoft.com/office/spreadsheetml/2009/9/main" uri="{B025F937-C7B1-47D3-B67F-A62EFF666E3E}">
          <x14:id>{633C7150-1994-4947-B17A-E4EEC50156C0}</x14:id>
        </ext>
      </extLst>
    </cfRule>
  </conditionalFormatting>
  <conditionalFormatting sqref="K20:BN20">
    <cfRule type="expression" dxfId="12" priority="19">
      <formula>K$6=TODAY()</formula>
    </cfRule>
  </conditionalFormatting>
  <conditionalFormatting sqref="K69:BN69">
    <cfRule type="expression" dxfId="11" priority="17">
      <formula>AND($E69&lt;=K$6,ROUNDDOWN(($F69-$E69+1)*$H69,0)+$E69-1&gt;=K$6)</formula>
    </cfRule>
    <cfRule type="expression" dxfId="10" priority="18">
      <formula>AND(NOT(ISBLANK($E69)),$E69&lt;=K$6,$F69&gt;=K$6)</formula>
    </cfRule>
  </conditionalFormatting>
  <conditionalFormatting sqref="H69">
    <cfRule type="dataBar" priority="16">
      <dataBar>
        <cfvo type="num" val="0"/>
        <cfvo type="num" val="1"/>
        <color theme="0" tint="-0.249977111117893"/>
      </dataBar>
      <extLst>
        <ext xmlns:x14="http://schemas.microsoft.com/office/spreadsheetml/2009/9/main" uri="{B025F937-C7B1-47D3-B67F-A62EFF666E3E}">
          <x14:id>{58405C5C-5580-4CDD-AB16-D929434F335D}</x14:id>
        </ext>
      </extLst>
    </cfRule>
  </conditionalFormatting>
  <conditionalFormatting sqref="K69:BN69">
    <cfRule type="expression" dxfId="9" priority="15">
      <formula>K$6=TODAY()</formula>
    </cfRule>
  </conditionalFormatting>
  <conditionalFormatting sqref="K74:BN74">
    <cfRule type="expression" dxfId="8" priority="13">
      <formula>AND($E74&lt;=K$6,ROUNDDOWN(($F74-$E74+1)*$H74,0)+$E74-1&gt;=K$6)</formula>
    </cfRule>
    <cfRule type="expression" dxfId="7" priority="14">
      <formula>AND(NOT(ISBLANK($E74)),$E74&lt;=K$6,$F74&gt;=K$6)</formula>
    </cfRule>
  </conditionalFormatting>
  <conditionalFormatting sqref="H74">
    <cfRule type="dataBar" priority="12">
      <dataBar>
        <cfvo type="num" val="0"/>
        <cfvo type="num" val="1"/>
        <color theme="0" tint="-0.249977111117893"/>
      </dataBar>
      <extLst>
        <ext xmlns:x14="http://schemas.microsoft.com/office/spreadsheetml/2009/9/main" uri="{B025F937-C7B1-47D3-B67F-A62EFF666E3E}">
          <x14:id>{5A1E29BF-8588-4A82-B368-17AE7544F722}</x14:id>
        </ext>
      </extLst>
    </cfRule>
  </conditionalFormatting>
  <conditionalFormatting sqref="K74:BN74">
    <cfRule type="expression" dxfId="6" priority="11">
      <formula>K$6=TODAY()</formula>
    </cfRule>
  </conditionalFormatting>
  <conditionalFormatting sqref="H79">
    <cfRule type="dataBar" priority="10">
      <dataBar>
        <cfvo type="num" val="0"/>
        <cfvo type="num" val="1"/>
        <color theme="0" tint="-0.249977111117893"/>
      </dataBar>
      <extLst>
        <ext xmlns:x14="http://schemas.microsoft.com/office/spreadsheetml/2009/9/main" uri="{B025F937-C7B1-47D3-B67F-A62EFF666E3E}">
          <x14:id>{0242FB7B-A3C4-44EA-AD8A-CF1CE90AEA79}</x14:id>
        </ext>
      </extLst>
    </cfRule>
  </conditionalFormatting>
  <conditionalFormatting sqref="K78:BN78">
    <cfRule type="expression" dxfId="5" priority="8">
      <formula>AND($E78&lt;=K$6,ROUNDDOWN(($F78-$E78+1)*$H78,0)+$E78-1&gt;=K$6)</formula>
    </cfRule>
    <cfRule type="expression" dxfId="4" priority="9">
      <formula>AND(NOT(ISBLANK($E78)),$E78&lt;=K$6,$F78&gt;=K$6)</formula>
    </cfRule>
  </conditionalFormatting>
  <conditionalFormatting sqref="H78">
    <cfRule type="dataBar" priority="7">
      <dataBar>
        <cfvo type="num" val="0"/>
        <cfvo type="num" val="1"/>
        <color theme="0" tint="-0.249977111117893"/>
      </dataBar>
      <extLst>
        <ext xmlns:x14="http://schemas.microsoft.com/office/spreadsheetml/2009/9/main" uri="{B025F937-C7B1-47D3-B67F-A62EFF666E3E}">
          <x14:id>{D5F86A2D-4346-4E1E-8B90-A6FB0BFEFFC7}</x14:id>
        </ext>
      </extLst>
    </cfRule>
  </conditionalFormatting>
  <conditionalFormatting sqref="K78:BN78">
    <cfRule type="expression" dxfId="3" priority="6">
      <formula>K$6=TODAY()</formula>
    </cfRule>
  </conditionalFormatting>
  <conditionalFormatting sqref="K38:BN38">
    <cfRule type="expression" dxfId="2" priority="4">
      <formula>AND($E38&lt;=K$6,ROUNDDOWN(($F38-$E38+1)*$H38,0)+$E38-1&gt;=K$6)</formula>
    </cfRule>
    <cfRule type="expression" dxfId="1" priority="5">
      <formula>AND(NOT(ISBLANK($E38)),$E38&lt;=K$6,$F38&gt;=K$6)</formula>
    </cfRule>
  </conditionalFormatting>
  <conditionalFormatting sqref="H38">
    <cfRule type="dataBar" priority="3">
      <dataBar>
        <cfvo type="num" val="0"/>
        <cfvo type="num" val="1"/>
        <color theme="0" tint="-0.249977111117893"/>
      </dataBar>
      <extLst>
        <ext xmlns:x14="http://schemas.microsoft.com/office/spreadsheetml/2009/9/main" uri="{B025F937-C7B1-47D3-B67F-A62EFF666E3E}">
          <x14:id>{0EBB72D9-106F-46CD-BC5B-F5BFFFA50674}</x14:id>
        </ext>
      </extLst>
    </cfRule>
  </conditionalFormatting>
  <conditionalFormatting sqref="K38:BN38">
    <cfRule type="expression" dxfId="0" priority="2">
      <formula>K$6=TODAY()</formula>
    </cfRule>
  </conditionalFormatting>
  <conditionalFormatting sqref="H59">
    <cfRule type="dataBar" priority="1">
      <dataBar>
        <cfvo type="num" val="0"/>
        <cfvo type="num" val="1"/>
        <color theme="0" tint="-0.249977111117893"/>
      </dataBar>
      <extLst>
        <ext xmlns:x14="http://schemas.microsoft.com/office/spreadsheetml/2009/9/main" uri="{B025F937-C7B1-47D3-B67F-A62EFF666E3E}">
          <x14:id>{058F2081-8332-4787-903E-05B5F09D0C56}</x14:id>
        </ext>
      </extLst>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A9:A10 A14 A80 A8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7F9B348-9FD9-4140-AEB1-4468FCF4077B}">
            <x14:dataBar minLength="0" maxLength="100" gradient="0">
              <x14:cfvo type="num">
                <xm:f>0</xm:f>
              </x14:cfvo>
              <x14:cfvo type="num">
                <xm:f>1</xm:f>
              </x14:cfvo>
              <x14:negativeFillColor rgb="FFFF0000"/>
              <x14:axisColor rgb="FF000000"/>
            </x14:dataBar>
          </x14:cfRule>
          <xm:sqref>H95:H99 H8:H11 H88:H93 H80:H82 H86 H21:H37 H50:H58 H39:H42 H60:H68</xm:sqref>
        </x14:conditionalFormatting>
        <x14:conditionalFormatting xmlns:xm="http://schemas.microsoft.com/office/excel/2006/main">
          <x14:cfRule type="dataBar" id="{2B20E2AF-1686-4356-A6D1-47D36B2B42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38B091C1-21D6-4DC7-A34F-5CE562069437}">
            <x14:dataBar minLength="0" maxLength="100" gradient="0">
              <x14:cfvo type="num">
                <xm:f>0</xm:f>
              </x14:cfvo>
              <x14:cfvo type="num">
                <xm:f>1</xm:f>
              </x14:cfvo>
              <x14:negativeFillColor rgb="FFFF0000"/>
              <x14:axisColor rgb="FF000000"/>
            </x14:dataBar>
          </x14:cfRule>
          <xm:sqref>H83</xm:sqref>
        </x14:conditionalFormatting>
        <x14:conditionalFormatting xmlns:xm="http://schemas.microsoft.com/office/excel/2006/main">
          <x14:cfRule type="dataBar" id="{7ABA592C-1693-4C95-ACFE-D8957D7F48F8}">
            <x14:dataBar minLength="0" maxLength="100" gradient="0">
              <x14:cfvo type="num">
                <xm:f>0</xm:f>
              </x14:cfvo>
              <x14:cfvo type="num">
                <xm:f>1</xm:f>
              </x14:cfvo>
              <x14:negativeFillColor rgb="FFFF0000"/>
              <x14:axisColor rgb="FF000000"/>
            </x14:dataBar>
          </x14:cfRule>
          <xm:sqref>H15:H19</xm:sqref>
        </x14:conditionalFormatting>
        <x14:conditionalFormatting xmlns:xm="http://schemas.microsoft.com/office/excel/2006/main">
          <x14:cfRule type="dataBar" id="{74CFB81F-2BE5-4CF1-A9C1-A7ADABAC1BB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21A5501-4B5E-4DFC-A1DE-97A85B13EC59}">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468367E-061C-4DA3-AFC1-04978CF48B31}">
            <x14:dataBar minLength="0" maxLength="100" gradient="0">
              <x14:cfvo type="num">
                <xm:f>0</xm:f>
              </x14:cfvo>
              <x14:cfvo type="num">
                <xm:f>1</xm:f>
              </x14:cfvo>
              <x14:negativeFillColor rgb="FFFF0000"/>
              <x14:axisColor rgb="FF000000"/>
            </x14:dataBar>
          </x14:cfRule>
          <xm:sqref>H43:H48</xm:sqref>
        </x14:conditionalFormatting>
        <x14:conditionalFormatting xmlns:xm="http://schemas.microsoft.com/office/excel/2006/main">
          <x14:cfRule type="dataBar" id="{5EBF337C-3A4E-4696-A759-190BD0503174}">
            <x14:dataBar minLength="0" maxLength="100" gradient="0">
              <x14:cfvo type="num">
                <xm:f>0</xm:f>
              </x14:cfvo>
              <x14:cfvo type="num">
                <xm:f>1</xm:f>
              </x14:cfvo>
              <x14:negativeFillColor rgb="FFFF0000"/>
              <x14:axisColor rgb="FF000000"/>
            </x14:dataBar>
          </x14:cfRule>
          <xm:sqref>H70:H73</xm:sqref>
        </x14:conditionalFormatting>
        <x14:conditionalFormatting xmlns:xm="http://schemas.microsoft.com/office/excel/2006/main">
          <x14:cfRule type="dataBar" id="{A1EA0970-8EC7-4029-AA76-45436CF788E0}">
            <x14:dataBar minLength="0" maxLength="100" gradient="0">
              <x14:cfvo type="num">
                <xm:f>0</xm:f>
              </x14:cfvo>
              <x14:cfvo type="num">
                <xm:f>1</xm:f>
              </x14:cfvo>
              <x14:negativeFillColor rgb="FFFF0000"/>
              <x14:axisColor rgb="FF000000"/>
            </x14:dataBar>
          </x14:cfRule>
          <xm:sqref>H75:H77</xm:sqref>
        </x14:conditionalFormatting>
        <x14:conditionalFormatting xmlns:xm="http://schemas.microsoft.com/office/excel/2006/main">
          <x14:cfRule type="dataBar" id="{2A7E8B10-9D66-415D-B6A9-DB96EB76DDA0}">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A7863715-5CA0-4C5A-9016-274005A70360}">
            <x14:dataBar minLength="0" maxLength="100" gradient="0">
              <x14:cfvo type="num">
                <xm:f>0</xm:f>
              </x14:cfvo>
              <x14:cfvo type="num">
                <xm:f>1</xm:f>
              </x14:cfvo>
              <x14:negativeFillColor rgb="FFFF0000"/>
              <x14:axisColor rgb="FF000000"/>
            </x14:dataBar>
          </x14:cfRule>
          <xm:sqref>H85</xm:sqref>
        </x14:conditionalFormatting>
        <x14:conditionalFormatting xmlns:xm="http://schemas.microsoft.com/office/excel/2006/main">
          <x14:cfRule type="dataBar" id="{712178FF-D4F4-4A51-BE0A-593A9705EAFE}">
            <x14:dataBar minLength="0" maxLength="100" gradient="0">
              <x14:cfvo type="num">
                <xm:f>0</xm:f>
              </x14:cfvo>
              <x14:cfvo type="num">
                <xm:f>1</xm:f>
              </x14:cfvo>
              <x14:negativeFillColor rgb="FFFF0000"/>
              <x14:axisColor rgb="FF000000"/>
            </x14:dataBar>
          </x14:cfRule>
          <xm:sqref>H84</xm:sqref>
        </x14:conditionalFormatting>
        <x14:conditionalFormatting xmlns:xm="http://schemas.microsoft.com/office/excel/2006/main">
          <x14:cfRule type="dataBar" id="{D20D58F9-6A5A-44FB-9F84-4BAD6B61F31D}">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633C7150-1994-4947-B17A-E4EEC50156C0}">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58405C5C-5580-4CDD-AB16-D929434F33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5A1E29BF-8588-4A82-B368-17AE7544F72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0242FB7B-A3C4-44EA-AD8A-CF1CE90AEA79}">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D5F86A2D-4346-4E1E-8B90-A6FB0BFEFFC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0EBB72D9-106F-46CD-BC5B-F5BFFFA50674}">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58F2081-8332-4787-903E-05B5F09D0C56}">
            <x14:dataBar minLength="0" maxLength="100" gradient="0">
              <x14:cfvo type="num">
                <xm:f>0</xm:f>
              </x14:cfvo>
              <x14:cfvo type="num">
                <xm:f>1</xm:f>
              </x14:cfvo>
              <x14:negativeFillColor rgb="FFFF0000"/>
              <x14:axisColor rgb="FF000000"/>
            </x14:dataBar>
          </x14:cfRule>
          <xm:sqref>H59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58952-A0FC-41D4-90E2-0D85A2E9F189}">
  <dimension ref="A1:B12"/>
  <sheetViews>
    <sheetView workbookViewId="0">
      <selection activeCell="A11" sqref="A11"/>
    </sheetView>
  </sheetViews>
  <sheetFormatPr defaultRowHeight="12.75" x14ac:dyDescent="0.2"/>
  <cols>
    <col min="1" max="1" width="24.140625" customWidth="1"/>
  </cols>
  <sheetData>
    <row r="1" spans="1:2" x14ac:dyDescent="0.2">
      <c r="A1" t="s">
        <v>160</v>
      </c>
    </row>
    <row r="2" spans="1:2" x14ac:dyDescent="0.2">
      <c r="A2" s="192" t="s">
        <v>161</v>
      </c>
      <c r="B2" s="192" t="s">
        <v>162</v>
      </c>
    </row>
    <row r="3" spans="1:2" s="9" customFormat="1" x14ac:dyDescent="0.2">
      <c r="A3" s="9" t="s">
        <v>166</v>
      </c>
    </row>
    <row r="4" spans="1:2" s="9" customFormat="1" x14ac:dyDescent="0.2">
      <c r="A4" s="9" t="s">
        <v>167</v>
      </c>
    </row>
    <row r="5" spans="1:2" x14ac:dyDescent="0.2">
      <c r="A5" t="s">
        <v>170</v>
      </c>
    </row>
    <row r="6" spans="1:2" s="9" customFormat="1" x14ac:dyDescent="0.2">
      <c r="A6" s="9" t="s">
        <v>172</v>
      </c>
    </row>
    <row r="7" spans="1:2" s="9" customFormat="1" x14ac:dyDescent="0.2">
      <c r="A7" s="9" t="s">
        <v>171</v>
      </c>
    </row>
    <row r="8" spans="1:2" x14ac:dyDescent="0.2">
      <c r="A8" t="s">
        <v>163</v>
      </c>
    </row>
    <row r="9" spans="1:2" x14ac:dyDescent="0.2">
      <c r="A9" t="s">
        <v>164</v>
      </c>
    </row>
    <row r="10" spans="1:2" x14ac:dyDescent="0.2">
      <c r="A10" t="s">
        <v>165</v>
      </c>
    </row>
    <row r="11" spans="1:2" x14ac:dyDescent="0.2">
      <c r="A11" t="s">
        <v>168</v>
      </c>
    </row>
    <row r="12" spans="1:2" x14ac:dyDescent="0.2">
      <c r="A12" t="s">
        <v>169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workbookViewId="0">
      <selection activeCell="A3" sqref="A3"/>
    </sheetView>
  </sheetViews>
  <sheetFormatPr defaultColWidth="8.85546875" defaultRowHeight="12.75" x14ac:dyDescent="0.2"/>
  <cols>
    <col min="1" max="1" width="5.5703125" style="13" customWidth="1"/>
    <col min="2" max="2" width="90.42578125" style="13" customWidth="1"/>
    <col min="3" max="3" width="16.42578125" style="13" bestFit="1" customWidth="1"/>
    <col min="4" max="4" width="8.85546875" style="13"/>
    <col min="5" max="16384" width="8.85546875" style="1"/>
  </cols>
  <sheetData>
    <row r="1" spans="1:4" ht="30" customHeight="1" x14ac:dyDescent="0.2">
      <c r="A1" s="26" t="s">
        <v>75</v>
      </c>
      <c r="B1" s="27"/>
      <c r="C1" s="28"/>
    </row>
    <row r="2" spans="1:4" ht="14.25" x14ac:dyDescent="0.2">
      <c r="A2" s="156" t="s">
        <v>46</v>
      </c>
      <c r="B2" s="3"/>
      <c r="C2" s="2"/>
    </row>
    <row r="3" spans="1:4" x14ac:dyDescent="0.2">
      <c r="A3" s="2"/>
      <c r="B3" s="3"/>
      <c r="C3" s="2"/>
    </row>
    <row r="4" spans="1:4" s="2" customFormat="1" ht="18" x14ac:dyDescent="0.25">
      <c r="A4" s="157" t="s">
        <v>76</v>
      </c>
      <c r="B4" s="25"/>
    </row>
    <row r="5" spans="1:4" s="2" customFormat="1" ht="57" x14ac:dyDescent="0.2">
      <c r="B5" s="158" t="s">
        <v>77</v>
      </c>
    </row>
    <row r="7" spans="1:4" ht="28.5" x14ac:dyDescent="0.2">
      <c r="B7" s="158" t="s">
        <v>19</v>
      </c>
    </row>
    <row r="9" spans="1:4" ht="14.25" x14ac:dyDescent="0.2">
      <c r="B9" s="156" t="s">
        <v>58</v>
      </c>
    </row>
    <row r="11" spans="1:4" ht="28.5" x14ac:dyDescent="0.2">
      <c r="B11" s="159" t="s">
        <v>59</v>
      </c>
    </row>
    <row r="12" spans="1:4" s="13" customFormat="1" x14ac:dyDescent="0.2"/>
    <row r="13" spans="1:4" ht="18" x14ac:dyDescent="0.25">
      <c r="A13" s="254" t="s">
        <v>2</v>
      </c>
      <c r="B13" s="254"/>
    </row>
    <row r="14" spans="1:4" s="2" customFormat="1" x14ac:dyDescent="0.2">
      <c r="A14" s="13"/>
      <c r="B14" s="13"/>
      <c r="C14" s="13"/>
      <c r="D14" s="13"/>
    </row>
    <row r="15" spans="1:4" s="2" customFormat="1" ht="18" x14ac:dyDescent="0.2">
      <c r="A15" s="160"/>
      <c r="B15" s="161" t="s">
        <v>78</v>
      </c>
      <c r="C15" s="162"/>
      <c r="D15" s="162"/>
    </row>
    <row r="16" spans="1:4" ht="18" x14ac:dyDescent="0.2">
      <c r="A16" s="160"/>
      <c r="B16" s="163" t="s">
        <v>79</v>
      </c>
      <c r="C16" s="162"/>
      <c r="D16" s="162"/>
    </row>
    <row r="17" spans="1:4" ht="18" x14ac:dyDescent="0.25">
      <c r="A17" s="164"/>
      <c r="B17" s="163" t="s">
        <v>80</v>
      </c>
    </row>
    <row r="18" spans="1:4" ht="18" x14ac:dyDescent="0.25">
      <c r="A18" s="164"/>
      <c r="B18" s="163" t="s">
        <v>81</v>
      </c>
    </row>
    <row r="19" spans="1:4" s="2" customFormat="1" ht="28.5" x14ac:dyDescent="0.25">
      <c r="A19" s="165"/>
      <c r="B19" s="163" t="s">
        <v>131</v>
      </c>
      <c r="C19" s="28"/>
      <c r="D19" s="28"/>
    </row>
    <row r="20" spans="1:4" ht="18" x14ac:dyDescent="0.25">
      <c r="A20" s="164"/>
      <c r="B20" s="163" t="s">
        <v>82</v>
      </c>
    </row>
    <row r="21" spans="1:4" s="2" customFormat="1" ht="18" x14ac:dyDescent="0.25">
      <c r="A21" s="166"/>
      <c r="B21" s="167" t="s">
        <v>83</v>
      </c>
    </row>
    <row r="22" spans="1:4" s="2" customFormat="1" ht="18" x14ac:dyDescent="0.25">
      <c r="A22" s="166"/>
      <c r="B22" s="4"/>
    </row>
    <row r="23" spans="1:4" ht="18" x14ac:dyDescent="0.25">
      <c r="A23" s="254" t="s">
        <v>84</v>
      </c>
      <c r="B23" s="254"/>
      <c r="C23" s="2"/>
      <c r="D23" s="2"/>
    </row>
    <row r="24" spans="1:4" ht="43.5" x14ac:dyDescent="0.25">
      <c r="A24" s="166"/>
      <c r="B24" s="163" t="s">
        <v>85</v>
      </c>
      <c r="C24" s="2"/>
      <c r="D24" s="2"/>
    </row>
    <row r="25" spans="1:4" ht="18" x14ac:dyDescent="0.25">
      <c r="A25" s="166"/>
      <c r="B25" s="163"/>
      <c r="C25" s="2"/>
      <c r="D25" s="2"/>
    </row>
    <row r="26" spans="1:4" ht="18" x14ac:dyDescent="0.25">
      <c r="A26" s="166"/>
      <c r="B26" s="168" t="s">
        <v>86</v>
      </c>
      <c r="C26" s="2"/>
      <c r="D26" s="2"/>
    </row>
    <row r="27" spans="1:4" ht="18" x14ac:dyDescent="0.25">
      <c r="A27" s="166"/>
      <c r="B27" s="163" t="s">
        <v>87</v>
      </c>
      <c r="C27" s="2"/>
      <c r="D27" s="2"/>
    </row>
    <row r="28" spans="1:4" ht="28.5" x14ac:dyDescent="0.25">
      <c r="A28" s="166"/>
      <c r="B28" s="163" t="s">
        <v>88</v>
      </c>
      <c r="C28" s="2"/>
      <c r="D28" s="2"/>
    </row>
    <row r="29" spans="1:4" ht="18" x14ac:dyDescent="0.25">
      <c r="A29" s="166"/>
      <c r="B29" s="163"/>
      <c r="C29" s="2"/>
      <c r="D29" s="2"/>
    </row>
    <row r="30" spans="1:4" ht="18" x14ac:dyDescent="0.25">
      <c r="A30" s="166"/>
      <c r="B30" s="168" t="s">
        <v>89</v>
      </c>
      <c r="C30" s="2"/>
      <c r="D30" s="2"/>
    </row>
    <row r="31" spans="1:4" ht="18" x14ac:dyDescent="0.25">
      <c r="A31" s="166"/>
      <c r="B31" s="163" t="s">
        <v>90</v>
      </c>
      <c r="C31" s="2"/>
      <c r="D31" s="2"/>
    </row>
    <row r="32" spans="1:4" ht="18" x14ac:dyDescent="0.25">
      <c r="A32" s="166"/>
      <c r="B32" s="163" t="s">
        <v>91</v>
      </c>
      <c r="C32" s="2"/>
      <c r="D32" s="2"/>
    </row>
    <row r="33" spans="1:4" ht="18" x14ac:dyDescent="0.25">
      <c r="A33" s="166"/>
      <c r="B33" s="4"/>
      <c r="C33" s="2"/>
      <c r="D33" s="2"/>
    </row>
    <row r="34" spans="1:4" ht="28.5" x14ac:dyDescent="0.25">
      <c r="A34" s="166"/>
      <c r="B34" s="163" t="s">
        <v>92</v>
      </c>
      <c r="C34" s="2"/>
      <c r="D34" s="2"/>
    </row>
    <row r="35" spans="1:4" ht="18" x14ac:dyDescent="0.25">
      <c r="A35" s="166"/>
      <c r="B35" s="169" t="s">
        <v>93</v>
      </c>
      <c r="C35" s="2"/>
      <c r="D35" s="2"/>
    </row>
    <row r="36" spans="1:4" ht="18" x14ac:dyDescent="0.25">
      <c r="A36" s="166"/>
      <c r="B36" s="4"/>
      <c r="C36" s="2"/>
      <c r="D36" s="2"/>
    </row>
    <row r="37" spans="1:4" ht="18" x14ac:dyDescent="0.25">
      <c r="A37" s="254" t="s">
        <v>7</v>
      </c>
      <c r="B37" s="254"/>
    </row>
    <row r="38" spans="1:4" ht="28.5" x14ac:dyDescent="0.2">
      <c r="B38" s="163" t="s">
        <v>94</v>
      </c>
    </row>
    <row r="40" spans="1:4" ht="14.25" x14ac:dyDescent="0.2">
      <c r="B40" s="163" t="s">
        <v>95</v>
      </c>
    </row>
    <row r="42" spans="1:4" s="2" customFormat="1" ht="28.5" x14ac:dyDescent="0.2">
      <c r="A42" s="13"/>
      <c r="B42" s="163" t="s">
        <v>96</v>
      </c>
      <c r="C42" s="13"/>
      <c r="D42" s="13"/>
    </row>
    <row r="44" spans="1:4" ht="28.5" x14ac:dyDescent="0.2">
      <c r="B44" s="163" t="s">
        <v>97</v>
      </c>
    </row>
    <row r="45" spans="1:4" x14ac:dyDescent="0.2">
      <c r="B45" s="14"/>
    </row>
    <row r="46" spans="1:4" ht="28.5" x14ac:dyDescent="0.2">
      <c r="B46" s="163" t="s">
        <v>98</v>
      </c>
    </row>
    <row r="47" spans="1:4" x14ac:dyDescent="0.2">
      <c r="B47" s="6"/>
    </row>
    <row r="48" spans="1:4" ht="18" x14ac:dyDescent="0.25">
      <c r="A48" s="254" t="s">
        <v>5</v>
      </c>
      <c r="B48" s="254"/>
    </row>
    <row r="49" spans="1:2" ht="28.5" x14ac:dyDescent="0.2">
      <c r="B49" s="163" t="s">
        <v>99</v>
      </c>
    </row>
    <row r="50" spans="1:2" x14ac:dyDescent="0.2">
      <c r="B50" s="6"/>
    </row>
    <row r="51" spans="1:2" ht="14.25" x14ac:dyDescent="0.2">
      <c r="A51" s="170" t="s">
        <v>8</v>
      </c>
      <c r="B51" s="163" t="s">
        <v>9</v>
      </c>
    </row>
    <row r="52" spans="1:2" ht="14.25" x14ac:dyDescent="0.2">
      <c r="A52" s="170" t="s">
        <v>10</v>
      </c>
      <c r="B52" s="163" t="s">
        <v>11</v>
      </c>
    </row>
    <row r="53" spans="1:2" ht="14.25" x14ac:dyDescent="0.2">
      <c r="A53" s="170" t="s">
        <v>12</v>
      </c>
      <c r="B53" s="163" t="s">
        <v>13</v>
      </c>
    </row>
    <row r="54" spans="1:2" ht="28.5" x14ac:dyDescent="0.2">
      <c r="A54" s="159"/>
      <c r="B54" s="163" t="s">
        <v>100</v>
      </c>
    </row>
    <row r="55" spans="1:2" ht="28.5" x14ac:dyDescent="0.2">
      <c r="A55" s="159"/>
      <c r="B55" s="163" t="s">
        <v>101</v>
      </c>
    </row>
    <row r="56" spans="1:2" ht="14.25" x14ac:dyDescent="0.2">
      <c r="A56" s="170" t="s">
        <v>14</v>
      </c>
      <c r="B56" s="163" t="s">
        <v>15</v>
      </c>
    </row>
    <row r="57" spans="1:2" ht="14.25" x14ac:dyDescent="0.2">
      <c r="A57" s="159"/>
      <c r="B57" s="163" t="s">
        <v>102</v>
      </c>
    </row>
    <row r="58" spans="1:2" s="13" customFormat="1" ht="14.25" x14ac:dyDescent="0.2">
      <c r="A58" s="159"/>
      <c r="B58" s="163" t="s">
        <v>103</v>
      </c>
    </row>
    <row r="59" spans="1:2" s="13" customFormat="1" ht="14.25" x14ac:dyDescent="0.2">
      <c r="A59" s="170" t="s">
        <v>16</v>
      </c>
      <c r="B59" s="163" t="s">
        <v>17</v>
      </c>
    </row>
    <row r="60" spans="1:2" s="13" customFormat="1" ht="28.5" x14ac:dyDescent="0.2">
      <c r="A60" s="159"/>
      <c r="B60" s="163" t="s">
        <v>104</v>
      </c>
    </row>
    <row r="61" spans="1:2" ht="14.25" x14ac:dyDescent="0.2">
      <c r="A61" s="170" t="s">
        <v>105</v>
      </c>
      <c r="B61" s="163" t="s">
        <v>106</v>
      </c>
    </row>
    <row r="62" spans="1:2" s="13" customFormat="1" ht="14.25" x14ac:dyDescent="0.2">
      <c r="A62" s="171"/>
      <c r="B62" s="163" t="s">
        <v>107</v>
      </c>
    </row>
    <row r="63" spans="1:2" s="13" customFormat="1" x14ac:dyDescent="0.2">
      <c r="B63" s="5"/>
    </row>
    <row r="64" spans="1:2" s="13" customFormat="1" ht="18" x14ac:dyDescent="0.25">
      <c r="A64" s="254" t="s">
        <v>6</v>
      </c>
      <c r="B64" s="254"/>
    </row>
    <row r="65" spans="1:4" s="2" customFormat="1" ht="42.75" x14ac:dyDescent="0.2">
      <c r="A65" s="13"/>
      <c r="B65" s="163" t="s">
        <v>108</v>
      </c>
      <c r="C65" s="13"/>
      <c r="D65" s="13"/>
    </row>
    <row r="66" spans="1:4" s="13" customFormat="1" x14ac:dyDescent="0.2">
      <c r="B66" s="6"/>
    </row>
    <row r="67" spans="1:4" s="2" customFormat="1" ht="18" x14ac:dyDescent="0.25">
      <c r="A67" s="254" t="s">
        <v>3</v>
      </c>
      <c r="B67" s="254"/>
    </row>
    <row r="68" spans="1:4" s="2" customFormat="1" ht="15" x14ac:dyDescent="0.25">
      <c r="A68" s="172" t="s">
        <v>4</v>
      </c>
      <c r="B68" s="173" t="s">
        <v>109</v>
      </c>
      <c r="C68" s="13"/>
      <c r="D68" s="13"/>
    </row>
    <row r="69" spans="1:4" ht="28.5" x14ac:dyDescent="0.2">
      <c r="A69" s="174"/>
      <c r="B69" s="175" t="s">
        <v>110</v>
      </c>
      <c r="C69" s="2"/>
      <c r="D69" s="2"/>
    </row>
    <row r="70" spans="1:4" s="2" customFormat="1" ht="14.25" x14ac:dyDescent="0.2">
      <c r="A70" s="174"/>
      <c r="B70" s="176"/>
    </row>
    <row r="71" spans="1:4" s="2" customFormat="1" ht="15" x14ac:dyDescent="0.25">
      <c r="A71" s="172" t="s">
        <v>4</v>
      </c>
      <c r="B71" s="173" t="s">
        <v>111</v>
      </c>
      <c r="C71" s="13"/>
      <c r="D71" s="13"/>
    </row>
    <row r="72" spans="1:4" s="2" customFormat="1" ht="28.5" x14ac:dyDescent="0.2">
      <c r="A72" s="174"/>
      <c r="B72" s="175" t="s">
        <v>112</v>
      </c>
    </row>
    <row r="73" spans="1:4" s="2" customFormat="1" ht="14.25" x14ac:dyDescent="0.2">
      <c r="A73" s="174"/>
      <c r="B73" s="176"/>
    </row>
    <row r="74" spans="1:4" ht="15" x14ac:dyDescent="0.25">
      <c r="A74" s="172" t="s">
        <v>4</v>
      </c>
      <c r="B74" s="177" t="s">
        <v>113</v>
      </c>
    </row>
    <row r="75" spans="1:4" ht="42.75" x14ac:dyDescent="0.2">
      <c r="A75" s="174"/>
      <c r="B75" s="158" t="s">
        <v>114</v>
      </c>
      <c r="C75" s="2"/>
      <c r="D75" s="2"/>
    </row>
    <row r="76" spans="1:4" s="2" customFormat="1" ht="14.25" x14ac:dyDescent="0.2">
      <c r="A76" s="171"/>
      <c r="B76" s="171"/>
      <c r="C76" s="13"/>
      <c r="D76" s="13"/>
    </row>
    <row r="77" spans="1:4" s="2" customFormat="1" ht="15" x14ac:dyDescent="0.25">
      <c r="A77" s="172" t="s">
        <v>4</v>
      </c>
      <c r="B77" s="177" t="s">
        <v>115</v>
      </c>
      <c r="C77" s="13"/>
      <c r="D77" s="13"/>
    </row>
    <row r="78" spans="1:4" s="2" customFormat="1" ht="28.5" x14ac:dyDescent="0.2">
      <c r="A78" s="174"/>
      <c r="B78" s="158" t="s">
        <v>116</v>
      </c>
    </row>
    <row r="79" spans="1:4" ht="14.25" x14ac:dyDescent="0.2">
      <c r="A79" s="171"/>
      <c r="B79" s="171"/>
    </row>
    <row r="80" spans="1:4" ht="15" x14ac:dyDescent="0.25">
      <c r="A80" s="172" t="s">
        <v>4</v>
      </c>
      <c r="B80" s="177" t="s">
        <v>117</v>
      </c>
    </row>
    <row r="81" spans="1:4" s="2" customFormat="1" ht="14.25" x14ac:dyDescent="0.2">
      <c r="A81" s="174"/>
      <c r="B81" s="178" t="s">
        <v>118</v>
      </c>
    </row>
    <row r="82" spans="1:4" s="2" customFormat="1" ht="14.25" x14ac:dyDescent="0.2">
      <c r="A82" s="174"/>
      <c r="B82" s="178" t="s">
        <v>119</v>
      </c>
    </row>
    <row r="83" spans="1:4" s="2" customFormat="1" ht="14.25" x14ac:dyDescent="0.2">
      <c r="A83" s="174"/>
      <c r="B83" s="178" t="s">
        <v>120</v>
      </c>
    </row>
    <row r="84" spans="1:4" ht="15" x14ac:dyDescent="0.25">
      <c r="A84" s="171"/>
      <c r="B84" s="179"/>
    </row>
    <row r="85" spans="1:4" ht="15" x14ac:dyDescent="0.25">
      <c r="A85" s="172" t="s">
        <v>4</v>
      </c>
      <c r="B85" s="177" t="s">
        <v>121</v>
      </c>
    </row>
    <row r="86" spans="1:4" ht="42.75" x14ac:dyDescent="0.2">
      <c r="A86" s="174"/>
      <c r="B86" s="158" t="s">
        <v>122</v>
      </c>
      <c r="C86" s="2"/>
      <c r="D86" s="2"/>
    </row>
    <row r="87" spans="1:4" ht="14.25" x14ac:dyDescent="0.2">
      <c r="A87" s="174"/>
      <c r="B87" s="180" t="s">
        <v>123</v>
      </c>
      <c r="C87" s="2"/>
      <c r="D87" s="2"/>
    </row>
    <row r="88" spans="1:4" ht="57" x14ac:dyDescent="0.2">
      <c r="A88" s="174"/>
      <c r="B88" s="181" t="s">
        <v>124</v>
      </c>
      <c r="C88" s="2"/>
      <c r="D88" s="2"/>
    </row>
    <row r="89" spans="1:4" ht="14.25" x14ac:dyDescent="0.2">
      <c r="A89" s="171"/>
      <c r="B89" s="171"/>
    </row>
    <row r="90" spans="1:4" ht="15" x14ac:dyDescent="0.25">
      <c r="A90" s="172" t="s">
        <v>4</v>
      </c>
      <c r="B90" s="182" t="s">
        <v>125</v>
      </c>
    </row>
    <row r="91" spans="1:4" ht="28.5" x14ac:dyDescent="0.2">
      <c r="A91" s="159"/>
      <c r="B91" s="178" t="s">
        <v>18</v>
      </c>
    </row>
    <row r="93" spans="1:4" x14ac:dyDescent="0.2">
      <c r="A93" s="20" t="s">
        <v>51</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6"/>
  <sheetViews>
    <sheetView showGridLines="0" workbookViewId="0">
      <selection activeCell="A2" sqref="A2"/>
    </sheetView>
  </sheetViews>
  <sheetFormatPr defaultRowHeight="12.75" x14ac:dyDescent="0.2"/>
  <cols>
    <col min="1" max="1" width="5.5703125" style="9" customWidth="1"/>
    <col min="2" max="2" width="37.7109375" style="9" customWidth="1"/>
    <col min="3" max="3" width="55.140625" style="9" customWidth="1"/>
    <col min="4" max="7" width="8.85546875" style="9"/>
  </cols>
  <sheetData>
    <row r="1" spans="1:3" ht="30" customHeight="1" x14ac:dyDescent="0.2">
      <c r="A1" s="21" t="s">
        <v>20</v>
      </c>
    </row>
    <row r="4" spans="1:3" x14ac:dyDescent="0.2">
      <c r="C4" s="15" t="s">
        <v>28</v>
      </c>
    </row>
    <row r="5" spans="1:3" x14ac:dyDescent="0.2">
      <c r="C5" s="13" t="s">
        <v>29</v>
      </c>
    </row>
    <row r="6" spans="1:3" x14ac:dyDescent="0.2">
      <c r="C6" s="13"/>
    </row>
    <row r="7" spans="1:3" ht="18" x14ac:dyDescent="0.25">
      <c r="C7" s="16" t="s">
        <v>48</v>
      </c>
    </row>
    <row r="8" spans="1:3" x14ac:dyDescent="0.2">
      <c r="C8" s="17" t="s">
        <v>46</v>
      </c>
    </row>
    <row r="10" spans="1:3" x14ac:dyDescent="0.2">
      <c r="C10" s="13" t="s">
        <v>45</v>
      </c>
    </row>
    <row r="11" spans="1:3" x14ac:dyDescent="0.2">
      <c r="C11" s="13" t="s">
        <v>44</v>
      </c>
    </row>
    <row r="13" spans="1:3" ht="18" x14ac:dyDescent="0.25">
      <c r="C13" s="16" t="s">
        <v>43</v>
      </c>
    </row>
    <row r="16" spans="1:3" ht="15.75" x14ac:dyDescent="0.25">
      <c r="A16" s="19" t="s">
        <v>22</v>
      </c>
    </row>
    <row r="17" spans="2:2" s="9" customFormat="1" x14ac:dyDescent="0.2"/>
    <row r="18" spans="2:2" ht="15" x14ac:dyDescent="0.25">
      <c r="B18" s="18" t="s">
        <v>33</v>
      </c>
    </row>
    <row r="19" spans="2:2" x14ac:dyDescent="0.2">
      <c r="B19" s="13" t="s">
        <v>38</v>
      </c>
    </row>
    <row r="20" spans="2:2" x14ac:dyDescent="0.2">
      <c r="B20" s="13" t="s">
        <v>39</v>
      </c>
    </row>
    <row r="22" spans="2:2" s="9" customFormat="1" ht="15" x14ac:dyDescent="0.25">
      <c r="B22" s="18" t="s">
        <v>40</v>
      </c>
    </row>
    <row r="23" spans="2:2" s="9" customFormat="1" x14ac:dyDescent="0.2">
      <c r="B23" s="13" t="s">
        <v>41</v>
      </c>
    </row>
    <row r="24" spans="2:2" s="9" customFormat="1" x14ac:dyDescent="0.2">
      <c r="B24" s="13" t="s">
        <v>42</v>
      </c>
    </row>
    <row r="26" spans="2:2" s="9" customFormat="1" ht="15" x14ac:dyDescent="0.25">
      <c r="B26" s="18" t="s">
        <v>30</v>
      </c>
    </row>
    <row r="27" spans="2:2" s="9" customFormat="1" x14ac:dyDescent="0.2">
      <c r="B27" s="13" t="s">
        <v>34</v>
      </c>
    </row>
    <row r="28" spans="2:2" s="9" customFormat="1" x14ac:dyDescent="0.2">
      <c r="B28" s="13" t="s">
        <v>35</v>
      </c>
    </row>
    <row r="29" spans="2:2" x14ac:dyDescent="0.2">
      <c r="B29" s="13" t="s">
        <v>36</v>
      </c>
    </row>
    <row r="30" spans="2:2" x14ac:dyDescent="0.2">
      <c r="B30" s="9" t="s">
        <v>23</v>
      </c>
    </row>
    <row r="31" spans="2:2" x14ac:dyDescent="0.2">
      <c r="B31" s="9" t="s">
        <v>24</v>
      </c>
    </row>
    <row r="32" spans="2:2" x14ac:dyDescent="0.2">
      <c r="B32" s="9" t="s">
        <v>25</v>
      </c>
    </row>
    <row r="34" spans="2:2" ht="15" x14ac:dyDescent="0.25">
      <c r="B34" s="18" t="s">
        <v>26</v>
      </c>
    </row>
    <row r="35" spans="2:2" x14ac:dyDescent="0.2">
      <c r="B35" s="13" t="s">
        <v>126</v>
      </c>
    </row>
    <row r="36" spans="2:2" x14ac:dyDescent="0.2">
      <c r="B36" s="13" t="s">
        <v>127</v>
      </c>
    </row>
    <row r="37" spans="2:2" x14ac:dyDescent="0.2">
      <c r="B37" s="13" t="s">
        <v>128</v>
      </c>
    </row>
    <row r="39" spans="2:2" ht="15" x14ac:dyDescent="0.25">
      <c r="B39" s="18" t="s">
        <v>27</v>
      </c>
    </row>
    <row r="40" spans="2:2" x14ac:dyDescent="0.2">
      <c r="B40" s="13" t="s">
        <v>37</v>
      </c>
    </row>
    <row r="42" spans="2:2" s="9" customFormat="1" ht="15" x14ac:dyDescent="0.25">
      <c r="B42" s="18" t="s">
        <v>31</v>
      </c>
    </row>
    <row r="43" spans="2:2" s="9" customFormat="1" x14ac:dyDescent="0.2">
      <c r="B43" s="13" t="s">
        <v>129</v>
      </c>
    </row>
    <row r="44" spans="2:2" s="9" customFormat="1" x14ac:dyDescent="0.2">
      <c r="B44" s="13" t="s">
        <v>32</v>
      </c>
    </row>
    <row r="45" spans="2:2" s="9" customFormat="1" x14ac:dyDescent="0.2"/>
    <row r="46" spans="2:2" ht="18" x14ac:dyDescent="0.25">
      <c r="B46" s="16" t="s">
        <v>21</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13" customWidth="1"/>
    <col min="2" max="2" width="82.140625" style="13" customWidth="1"/>
    <col min="3" max="16384" width="8.85546875" style="9"/>
  </cols>
  <sheetData>
    <row r="1" spans="1:4" ht="30" customHeight="1" x14ac:dyDescent="0.2">
      <c r="A1" s="26" t="s">
        <v>49</v>
      </c>
      <c r="B1" s="26"/>
      <c r="C1" s="31"/>
      <c r="D1" s="31"/>
    </row>
    <row r="2" spans="1:4" ht="15" x14ac:dyDescent="0.2">
      <c r="A2" s="28"/>
      <c r="B2" s="32"/>
      <c r="C2" s="31"/>
      <c r="D2" s="31"/>
    </row>
    <row r="3" spans="1:4" ht="15" x14ac:dyDescent="0.2">
      <c r="A3" s="29"/>
      <c r="B3" s="22" t="s">
        <v>50</v>
      </c>
      <c r="C3" s="30"/>
    </row>
    <row r="4" spans="1:4" ht="14.25" x14ac:dyDescent="0.2">
      <c r="A4" s="7"/>
      <c r="B4" s="24" t="s">
        <v>46</v>
      </c>
      <c r="C4" s="8"/>
    </row>
    <row r="5" spans="1:4" ht="15" x14ac:dyDescent="0.2">
      <c r="A5" s="7"/>
      <c r="B5" s="10"/>
      <c r="C5" s="8"/>
    </row>
    <row r="6" spans="1:4" ht="15.75" x14ac:dyDescent="0.25">
      <c r="A6" s="7"/>
      <c r="B6" s="11" t="s">
        <v>51</v>
      </c>
      <c r="C6" s="8"/>
    </row>
    <row r="7" spans="1:4" ht="15" x14ac:dyDescent="0.2">
      <c r="A7" s="7"/>
      <c r="B7" s="10"/>
      <c r="C7" s="8"/>
    </row>
    <row r="8" spans="1:4" ht="30" x14ac:dyDescent="0.2">
      <c r="A8" s="7"/>
      <c r="B8" s="10" t="s">
        <v>52</v>
      </c>
      <c r="C8" s="8"/>
    </row>
    <row r="9" spans="1:4" ht="15" x14ac:dyDescent="0.2">
      <c r="A9" s="7"/>
      <c r="B9" s="10"/>
      <c r="C9" s="8"/>
    </row>
    <row r="10" spans="1:4" ht="46.5" x14ac:dyDescent="0.25">
      <c r="A10" s="7"/>
      <c r="B10" s="10" t="s">
        <v>53</v>
      </c>
      <c r="C10" s="8"/>
    </row>
    <row r="11" spans="1:4" ht="15" x14ac:dyDescent="0.2">
      <c r="A11" s="7"/>
      <c r="B11" s="10"/>
      <c r="C11" s="8"/>
    </row>
    <row r="12" spans="1:4" ht="45" x14ac:dyDescent="0.2">
      <c r="A12" s="7"/>
      <c r="B12" s="10" t="s">
        <v>54</v>
      </c>
      <c r="C12" s="8"/>
    </row>
    <row r="13" spans="1:4" ht="15" x14ac:dyDescent="0.2">
      <c r="A13" s="7"/>
      <c r="B13" s="10"/>
      <c r="C13" s="8"/>
    </row>
    <row r="14" spans="1:4" ht="60" x14ac:dyDescent="0.2">
      <c r="A14" s="7"/>
      <c r="B14" s="10" t="s">
        <v>55</v>
      </c>
      <c r="C14" s="8"/>
    </row>
    <row r="15" spans="1:4" ht="15" x14ac:dyDescent="0.2">
      <c r="A15" s="7"/>
      <c r="B15" s="10"/>
      <c r="C15" s="8"/>
    </row>
    <row r="16" spans="1:4" ht="30.75" x14ac:dyDescent="0.2">
      <c r="A16" s="7"/>
      <c r="B16" s="10" t="s">
        <v>56</v>
      </c>
      <c r="C16" s="8"/>
    </row>
    <row r="17" spans="1:3" ht="15" x14ac:dyDescent="0.2">
      <c r="A17" s="7"/>
      <c r="B17" s="10"/>
      <c r="C17" s="8"/>
    </row>
    <row r="18" spans="1:3" ht="15.75" x14ac:dyDescent="0.25">
      <c r="A18" s="7"/>
      <c r="B18" s="11" t="s">
        <v>57</v>
      </c>
      <c r="C18" s="8"/>
    </row>
    <row r="19" spans="1:3" ht="15" x14ac:dyDescent="0.2">
      <c r="A19" s="7"/>
      <c r="B19" s="23" t="s">
        <v>47</v>
      </c>
      <c r="C19" s="8"/>
    </row>
    <row r="20" spans="1:3" ht="15" x14ac:dyDescent="0.2">
      <c r="A20" s="7"/>
      <c r="B20" s="12"/>
      <c r="C20" s="8"/>
    </row>
    <row r="21" spans="1:3" x14ac:dyDescent="0.2">
      <c r="A21" s="7"/>
      <c r="B21" s="7"/>
      <c r="C21" s="8"/>
    </row>
    <row r="22" spans="1:3" x14ac:dyDescent="0.2">
      <c r="A22" s="7"/>
      <c r="B22" s="7"/>
      <c r="C22" s="8"/>
    </row>
    <row r="23" spans="1:3" x14ac:dyDescent="0.2">
      <c r="A23" s="7"/>
      <c r="B23" s="7"/>
      <c r="C23" s="8"/>
    </row>
    <row r="24" spans="1:3" x14ac:dyDescent="0.2">
      <c r="A24" s="7"/>
      <c r="B24" s="7"/>
      <c r="C24" s="8"/>
    </row>
    <row r="25" spans="1:3" x14ac:dyDescent="0.2">
      <c r="A25" s="7"/>
      <c r="B25" s="7"/>
      <c r="C25" s="8"/>
    </row>
    <row r="26" spans="1:3" x14ac:dyDescent="0.2">
      <c r="A26" s="7"/>
      <c r="B26" s="7"/>
      <c r="C26" s="8"/>
    </row>
    <row r="27" spans="1:3" x14ac:dyDescent="0.2">
      <c r="A27" s="7"/>
      <c r="B27" s="7"/>
      <c r="C27" s="8"/>
    </row>
    <row r="28" spans="1:3" x14ac:dyDescent="0.2">
      <c r="A28" s="7"/>
      <c r="B28" s="7"/>
      <c r="C28" s="8"/>
    </row>
    <row r="29" spans="1:3" x14ac:dyDescent="0.2">
      <c r="A29" s="7"/>
      <c r="B29" s="7"/>
      <c r="C29" s="8"/>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Deposito Syariah</vt:lpstr>
      <vt:lpstr>Role</vt:lpstr>
      <vt:lpstr>Help</vt:lpstr>
      <vt:lpstr>GanttChartPro</vt:lpstr>
      <vt:lpstr>TermsOfUse</vt:lpstr>
      <vt:lpstr>'Deposito Syariah'!prevWBS</vt:lpstr>
      <vt:lpstr>'Deposito Syariah'!Print_Area</vt:lpstr>
      <vt:lpstr>GanttChartPro!Print_Area</vt:lpstr>
      <vt:lpstr>'Deposito Syariah'!Print_Titles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Arief Rahadian</cp:lastModifiedBy>
  <cp:lastPrinted>2018-02-09T22:40:51Z</cp:lastPrinted>
  <dcterms:created xsi:type="dcterms:W3CDTF">2010-06-09T16:05:03Z</dcterms:created>
  <dcterms:modified xsi:type="dcterms:W3CDTF">2023-06-14T09:42:29Z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