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-15" windowWidth="11610" windowHeight="9090"/>
  </bookViews>
  <sheets>
    <sheet name="LRA" sheetId="4" r:id="rId1"/>
    <sheet name="FISIK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2" i="4"/>
  <c r="I14" l="1"/>
  <c r="N24" i="2"/>
  <c r="N17"/>
  <c r="N11"/>
  <c r="M24"/>
  <c r="M17"/>
  <c r="M11"/>
  <c r="G29" i="4"/>
  <c r="J16"/>
  <c r="K16" s="1"/>
  <c r="I16"/>
  <c r="K15"/>
  <c r="J15"/>
  <c r="I15"/>
  <c r="J14"/>
  <c r="K14" s="1"/>
  <c r="G12"/>
  <c r="G18" s="1"/>
  <c r="J9"/>
  <c r="K9" s="1"/>
  <c r="K8" s="1"/>
  <c r="I9"/>
  <c r="I8" s="1"/>
  <c r="H8"/>
  <c r="G8"/>
  <c r="M10" i="2" l="1"/>
  <c r="M9" s="1"/>
  <c r="M7" s="1"/>
  <c r="H18" i="4"/>
  <c r="I18" s="1"/>
  <c r="J13"/>
  <c r="K13" s="1"/>
  <c r="I13"/>
  <c r="N10" i="2"/>
  <c r="N9" s="1"/>
  <c r="J8" i="4"/>
  <c r="I12" l="1"/>
  <c r="J12"/>
  <c r="K12" s="1"/>
  <c r="J18" l="1"/>
  <c r="K18" s="1"/>
</calcChain>
</file>

<file path=xl/sharedStrings.xml><?xml version="1.0" encoding="utf-8"?>
<sst xmlns="http://schemas.openxmlformats.org/spreadsheetml/2006/main" count="86" uniqueCount="69">
  <si>
    <t>LAPORAN REALISASI KEUANGAN APBD</t>
  </si>
  <si>
    <t>DINAS PEMUDA DAN OLAHRAGA PROVINSI SUMATERA UTARA</t>
  </si>
  <si>
    <t>.</t>
  </si>
  <si>
    <t>No.</t>
  </si>
  <si>
    <t>URAIAN</t>
  </si>
  <si>
    <t>%</t>
  </si>
  <si>
    <t>SISA PAGU</t>
  </si>
  <si>
    <t>KET</t>
  </si>
  <si>
    <t>I</t>
  </si>
  <si>
    <t>PENDAPATAN ASLI DAERAH (PAD)</t>
  </si>
  <si>
    <t>Pendapatan Asli Daerah (PAD)</t>
  </si>
  <si>
    <t>II.</t>
  </si>
  <si>
    <t>-</t>
  </si>
  <si>
    <t>BELANJA PEGAWAI</t>
  </si>
  <si>
    <t>BELANJA BARANG DAN JASA</t>
  </si>
  <si>
    <t>BELANJA HIBAH</t>
  </si>
  <si>
    <t>BELANJA MODAL</t>
  </si>
  <si>
    <t>Note :</t>
  </si>
  <si>
    <t>•</t>
  </si>
  <si>
    <t>SPM Belanja Hibah Per Tanggal 04 Mei 2021 :</t>
  </si>
  <si>
    <t>KONI sebesar Rp. 52.000.000.000</t>
  </si>
  <si>
    <t>KEPALA DINAS PEMUDA DAN OLAHRAGA</t>
  </si>
  <si>
    <t>NPC Sebesar Rp. 2.000.000.000</t>
  </si>
  <si>
    <t>Selaku,</t>
  </si>
  <si>
    <t>PENGGUNA ANGGARAN</t>
  </si>
  <si>
    <t>SPM TU NIHIL per tanggl 04 Mei 2021 Sebesar Rp. 1.081.380.000</t>
  </si>
  <si>
    <t>Realisasi SP2D UP</t>
  </si>
  <si>
    <t>Realisasi SP2D GU I</t>
  </si>
  <si>
    <t>Realisasi SP2D TU</t>
  </si>
  <si>
    <t>BELANJA OPERASI</t>
  </si>
  <si>
    <t xml:space="preserve">J U M L A H </t>
  </si>
  <si>
    <t>Medan,                       2022</t>
  </si>
  <si>
    <t>TUAHTA RAMAJAYA SARAGIH. AP. M.Si</t>
  </si>
  <si>
    <t>NIP. 19760808 199511 1 001</t>
  </si>
  <si>
    <t>DINAS PEMUDA DAN OLAHRAGA PROVSU</t>
  </si>
  <si>
    <t>Koordinasi, Sinkronisasi dan Pelaksanaan Penyediaan Sarana dan Prasarana Olahraga Provinsi</t>
  </si>
  <si>
    <t>Belanja Modal Gedung dan Bangunan</t>
  </si>
  <si>
    <t>Belanja Modal Bangunan Gedung Tempat Olahraga</t>
  </si>
  <si>
    <t>Peningkatan Pembangunan Sarana dan Prasarana Olahraga</t>
  </si>
  <si>
    <t>- PEMBANGUNAN TRIBUN PENONTON SIRKUIT IMI</t>
  </si>
  <si>
    <t>- PEMBANGUNAN WISMA ATLET SIOSAR DI KAB. KARO</t>
  </si>
  <si>
    <t>- PEMBUATAN LAPANGAN SEPAKBOLA SIOSAR DI KAB. KARO</t>
  </si>
  <si>
    <t>- REHAB PENINGKATAN SIRKUIT IMI</t>
  </si>
  <si>
    <t>Peningkatan Pembangunan Sarana dan Prasarana Olahraga di Kawasan</t>
  </si>
  <si>
    <t>Pusat Olahraga Deli, Desa Sena Kec. Batang Kuis</t>
  </si>
  <si>
    <t>- PEMBANGUNAN BOWLING ARENA (TAHAP I, MULTIYEARS 2022-2023)</t>
  </si>
  <si>
    <t>- PEMBANGUNAN MARTIAL ARTS ARENA (TAHAP I, MULTIYEARS 2022-2023)</t>
  </si>
  <si>
    <t>- PEMBANGUNAN STADION MADYA ATLETIK (TAHAP I, MULTIYEARS 2022-2023)</t>
  </si>
  <si>
    <t>LAPORAN REALISASI FISIK DAN KEUANGAN - BELANJA MODAL GEDUNG DAN BANGUNAN</t>
  </si>
  <si>
    <t>REALISASI KEUANGAN</t>
  </si>
  <si>
    <t>REALISASI FISIK</t>
  </si>
  <si>
    <t>Belanja Modal Bangunan Gedung Tempat Kerja Lainnya</t>
  </si>
  <si>
    <t>- PEMBANGUNAN KANTOR DI AREA SIRKUIT IMI</t>
  </si>
  <si>
    <t>- PEMELIHARAAN MASJID DI AREA SPORT CENTER SUMUT</t>
  </si>
  <si>
    <t>- REHAB KANTOR KONI</t>
  </si>
  <si>
    <t>- REHAB RUANG KASUBBAG DAN SUBBAG UMUM DISPORASU</t>
  </si>
  <si>
    <t>PAGU APBD TA. 2022 (PERGESERAN KE III)</t>
  </si>
  <si>
    <t>U R A I A N</t>
  </si>
  <si>
    <t>Review / tahap lelang</t>
  </si>
  <si>
    <t>DP 30 %</t>
  </si>
  <si>
    <t>- PEMBUATAN SUMUR BOR DI BUMI PERKEMAHAN PRAMUKA SIBOLANGIT</t>
  </si>
  <si>
    <t>DP 20 %</t>
  </si>
  <si>
    <t>selesai</t>
  </si>
  <si>
    <t>anggaran dialihkan ke kegiatan lain pada P-APBD</t>
  </si>
  <si>
    <t>belum kontrak</t>
  </si>
  <si>
    <t>PAGU DPA &amp; DPPA   TA. 2022</t>
  </si>
  <si>
    <t xml:space="preserve">REALISASI </t>
  </si>
  <si>
    <t xml:space="preserve"> S.D 22 NOPEMBER 2022</t>
  </si>
  <si>
    <t>pengambilan Termin I (60%)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</si>
</sst>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.00_);_(* \(#,##0.00\);_(* &quot;-&quot;_);_(@_)"/>
    <numFmt numFmtId="167" formatCode="_(* #,##0_);_(* \(#,##0\);_(* &quot;-&quot;??_);_(@_)"/>
    <numFmt numFmtId="168" formatCode="_([$Rp-421]* #,##0.00_);_([$Rp-421]* \(#,##0.00\);_([$Rp-421]* &quot;-&quot;??_);_(@_)"/>
  </numFmts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i/>
      <sz val="11"/>
      <color theme="0"/>
      <name val="Arial"/>
      <family val="2"/>
    </font>
    <font>
      <b/>
      <sz val="10"/>
      <name val="Arial Narrow"/>
      <family val="2"/>
    </font>
    <font>
      <sz val="10"/>
      <color theme="0"/>
      <name val="Calibri"/>
      <family val="2"/>
    </font>
    <font>
      <sz val="10"/>
      <name val="Arial Narrow"/>
      <family val="2"/>
    </font>
    <font>
      <sz val="10"/>
      <color theme="0"/>
      <name val="Arial"/>
      <family val="2"/>
    </font>
    <font>
      <sz val="10"/>
      <name val="Liberation Sans"/>
      <family val="2"/>
    </font>
    <font>
      <b/>
      <sz val="10"/>
      <name val="Liberation Sans"/>
    </font>
    <font>
      <sz val="10"/>
      <name val="Liberation Sans"/>
    </font>
    <font>
      <b/>
      <sz val="14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2" fillId="0" borderId="0" applyFill="0" applyBorder="0" applyAlignment="0" applyProtection="0"/>
    <xf numFmtId="0" fontId="12" fillId="0" borderId="0"/>
  </cellStyleXfs>
  <cellXfs count="99">
    <xf numFmtId="0" fontId="0" fillId="0" borderId="0" xfId="0"/>
    <xf numFmtId="43" fontId="0" fillId="0" borderId="0" xfId="0" applyNumberFormat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164" fontId="2" fillId="2" borderId="1" xfId="2" applyFont="1" applyFill="1" applyBorder="1" applyAlignment="1">
      <alignment horizontal="center" vertical="center" wrapText="1"/>
    </xf>
    <xf numFmtId="164" fontId="0" fillId="2" borderId="1" xfId="2" applyFont="1" applyFill="1" applyBorder="1" applyAlignment="1">
      <alignment horizontal="center" vertical="center" wrapText="1"/>
    </xf>
    <xf numFmtId="164" fontId="1" fillId="2" borderId="1" xfId="2" applyFill="1" applyBorder="1" applyAlignment="1">
      <alignment horizontal="center" vertical="center"/>
    </xf>
    <xf numFmtId="164" fontId="0" fillId="2" borderId="1" xfId="2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1" xfId="2" applyBorder="1" applyAlignment="1">
      <alignment vertical="center"/>
    </xf>
    <xf numFmtId="43" fontId="3" fillId="3" borderId="1" xfId="2" applyNumberFormat="1" applyFont="1" applyFill="1" applyBorder="1" applyAlignment="1">
      <alignment vertical="center"/>
    </xf>
    <xf numFmtId="164" fontId="3" fillId="3" borderId="1" xfId="2" applyFont="1" applyFill="1" applyBorder="1" applyAlignment="1">
      <alignment vertical="center"/>
    </xf>
    <xf numFmtId="165" fontId="3" fillId="3" borderId="1" xfId="1" applyFont="1" applyFill="1" applyBorder="1" applyAlignment="1">
      <alignment vertical="center"/>
    </xf>
    <xf numFmtId="165" fontId="3" fillId="3" borderId="1" xfId="1" applyFont="1" applyFill="1" applyBorder="1" applyAlignment="1">
      <alignment horizontal="center" vertical="center"/>
    </xf>
    <xf numFmtId="43" fontId="1" fillId="0" borderId="1" xfId="2" applyNumberFormat="1" applyBorder="1" applyAlignment="1">
      <alignment vertical="center"/>
    </xf>
    <xf numFmtId="43" fontId="1" fillId="4" borderId="1" xfId="2" applyNumberFormat="1" applyFill="1" applyBorder="1" applyAlignment="1">
      <alignment vertical="center"/>
    </xf>
    <xf numFmtId="165" fontId="1" fillId="0" borderId="1" xfId="1" applyBorder="1" applyAlignment="1">
      <alignment vertical="center"/>
    </xf>
    <xf numFmtId="166" fontId="1" fillId="0" borderId="1" xfId="2" applyNumberFormat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43" fontId="4" fillId="2" borderId="1" xfId="2" applyNumberFormat="1" applyFont="1" applyFill="1" applyBorder="1" applyAlignment="1">
      <alignment vertical="center"/>
    </xf>
    <xf numFmtId="166" fontId="4" fillId="2" borderId="1" xfId="2" applyNumberFormat="1" applyFont="1" applyFill="1" applyBorder="1" applyAlignment="1">
      <alignment vertical="center"/>
    </xf>
    <xf numFmtId="164" fontId="1" fillId="2" borderId="1" xfId="2" applyFill="1" applyBorder="1" applyAlignment="1">
      <alignment vertical="center"/>
    </xf>
    <xf numFmtId="0" fontId="0" fillId="0" borderId="2" xfId="0" applyBorder="1" applyAlignment="1">
      <alignment vertical="center"/>
    </xf>
    <xf numFmtId="43" fontId="1" fillId="0" borderId="1" xfId="1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43" fontId="4" fillId="0" borderId="1" xfId="2" applyNumberFormat="1" applyFont="1" applyBorder="1" applyAlignment="1">
      <alignment vertical="center"/>
    </xf>
    <xf numFmtId="166" fontId="4" fillId="0" borderId="1" xfId="2" applyNumberFormat="1" applyFont="1" applyBorder="1" applyAlignment="1">
      <alignment vertical="center"/>
    </xf>
    <xf numFmtId="164" fontId="4" fillId="0" borderId="1" xfId="2" applyFont="1" applyBorder="1" applyAlignment="1">
      <alignment vertical="center"/>
    </xf>
    <xf numFmtId="165" fontId="0" fillId="0" borderId="0" xfId="1" applyFont="1" applyAlignment="1">
      <alignment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43" fontId="0" fillId="0" borderId="0" xfId="0" applyNumberFormat="1" applyAlignment="1">
      <alignment vertical="center"/>
    </xf>
    <xf numFmtId="167" fontId="8" fillId="0" borderId="0" xfId="3" applyNumberFormat="1" applyFont="1" applyBorder="1" applyAlignment="1">
      <alignment horizontal="centerContinuous" vertical="center"/>
    </xf>
    <xf numFmtId="0" fontId="9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1" fontId="0" fillId="0" borderId="0" xfId="0" applyNumberFormat="1" applyAlignment="1">
      <alignment vertical="center"/>
    </xf>
    <xf numFmtId="167" fontId="6" fillId="4" borderId="0" xfId="1" applyNumberFormat="1" applyFont="1" applyFill="1" applyAlignment="1">
      <alignment vertical="center"/>
    </xf>
    <xf numFmtId="167" fontId="10" fillId="0" borderId="0" xfId="3" applyNumberFormat="1" applyFont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165" fontId="6" fillId="4" borderId="0" xfId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168" fontId="7" fillId="4" borderId="0" xfId="0" applyNumberFormat="1" applyFont="1" applyFill="1" applyAlignment="1">
      <alignment vertical="center"/>
    </xf>
    <xf numFmtId="0" fontId="12" fillId="0" borderId="0" xfId="4" applyFont="1" applyAlignment="1">
      <alignment vertical="center"/>
    </xf>
    <xf numFmtId="0" fontId="7" fillId="4" borderId="0" xfId="0" applyFont="1" applyFill="1"/>
    <xf numFmtId="168" fontId="7" fillId="4" borderId="0" xfId="0" applyNumberFormat="1" applyFont="1" applyFill="1"/>
    <xf numFmtId="168" fontId="0" fillId="0" borderId="0" xfId="0" applyNumberFormat="1"/>
    <xf numFmtId="165" fontId="3" fillId="5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3" fillId="6" borderId="1" xfId="1" applyFont="1" applyFill="1" applyBorder="1" applyAlignment="1">
      <alignment vertical="center"/>
    </xf>
    <xf numFmtId="43" fontId="16" fillId="4" borderId="0" xfId="0" applyNumberFormat="1" applyFont="1" applyFill="1" applyAlignment="1">
      <alignment vertical="center"/>
    </xf>
    <xf numFmtId="43" fontId="0" fillId="0" borderId="0" xfId="0" quotePrefix="1" applyNumberFormat="1"/>
    <xf numFmtId="0" fontId="3" fillId="0" borderId="0" xfId="0" applyFont="1"/>
    <xf numFmtId="0" fontId="3" fillId="0" borderId="0" xfId="0" applyFont="1" applyAlignment="1">
      <alignment horizontal="center"/>
    </xf>
    <xf numFmtId="43" fontId="3" fillId="0" borderId="1" xfId="0" applyNumberFormat="1" applyFont="1" applyBorder="1" applyAlignment="1">
      <alignment horizontal="center" vertical="center" wrapText="1"/>
    </xf>
    <xf numFmtId="43" fontId="3" fillId="0" borderId="1" xfId="0" applyNumberFormat="1" applyFont="1" applyBorder="1"/>
    <xf numFmtId="43" fontId="0" fillId="0" borderId="1" xfId="0" applyNumberFormat="1" applyBorder="1"/>
    <xf numFmtId="43" fontId="3" fillId="0" borderId="2" xfId="0" applyNumberFormat="1" applyFont="1" applyBorder="1"/>
    <xf numFmtId="43" fontId="3" fillId="0" borderId="3" xfId="0" applyNumberFormat="1" applyFont="1" applyBorder="1"/>
    <xf numFmtId="43" fontId="3" fillId="0" borderId="4" xfId="0" applyNumberFormat="1" applyFont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43" fontId="17" fillId="0" borderId="3" xfId="0" quotePrefix="1" applyNumberFormat="1" applyFont="1" applyBorder="1"/>
    <xf numFmtId="43" fontId="17" fillId="0" borderId="3" xfId="0" applyNumberFormat="1" applyFont="1" applyBorder="1"/>
    <xf numFmtId="43" fontId="17" fillId="0" borderId="4" xfId="0" applyNumberFormat="1" applyFont="1" applyBorder="1"/>
    <xf numFmtId="43" fontId="0" fillId="0" borderId="1" xfId="0" applyNumberFormat="1" applyBorder="1" applyAlignment="1">
      <alignment horizontal="center" wrapText="1"/>
    </xf>
    <xf numFmtId="43" fontId="0" fillId="0" borderId="1" xfId="0" applyNumberFormat="1" applyBorder="1" applyAlignment="1">
      <alignment horizontal="center"/>
    </xf>
    <xf numFmtId="43" fontId="0" fillId="0" borderId="1" xfId="0" applyNumberFormat="1" applyFont="1" applyBorder="1"/>
    <xf numFmtId="43" fontId="0" fillId="0" borderId="1" xfId="0" applyNumberFormat="1" applyFont="1" applyBorder="1" applyAlignment="1">
      <alignment horizontal="center" wrapText="1"/>
    </xf>
    <xf numFmtId="43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167" fontId="10" fillId="0" borderId="0" xfId="3" applyNumberFormat="1" applyFont="1" applyBorder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43" fontId="3" fillId="0" borderId="3" xfId="0" applyNumberFormat="1" applyFont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43" fontId="18" fillId="0" borderId="1" xfId="0" applyNumberFormat="1" applyFont="1" applyBorder="1" applyAlignment="1">
      <alignment horizontal="center" wrapText="1"/>
    </xf>
  </cellXfs>
  <cellStyles count="5">
    <cellStyle name="Comma" xfId="1" builtinId="3"/>
    <cellStyle name="Comma [0]" xfId="2" builtinId="6"/>
    <cellStyle name="Comma_REKAP BELANJA APBD &amp; PAPBD TA. 2010" xfId="3"/>
    <cellStyle name="Normal" xfId="0" builtinId="0"/>
    <cellStyle name="Normal_REKAP BELANJA APBD &amp; PAPBD TA. 2010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34"/>
  <sheetViews>
    <sheetView tabSelected="1" zoomScale="120" zoomScaleNormal="120" workbookViewId="0">
      <selection activeCell="G22" sqref="G22"/>
    </sheetView>
  </sheetViews>
  <sheetFormatPr defaultRowHeight="15"/>
  <cols>
    <col min="1" max="1" width="3.85546875" customWidth="1"/>
    <col min="2" max="2" width="4.28515625" customWidth="1"/>
    <col min="3" max="3" width="2.85546875" customWidth="1"/>
    <col min="6" max="6" width="10.7109375" customWidth="1"/>
    <col min="7" max="7" width="21.7109375" customWidth="1"/>
    <col min="8" max="8" width="19.7109375" customWidth="1"/>
    <col min="9" max="9" width="8.42578125" customWidth="1"/>
    <col min="10" max="10" width="19.42578125" customWidth="1"/>
    <col min="11" max="11" width="9.5703125" customWidth="1"/>
    <col min="12" max="12" width="9.85546875" customWidth="1"/>
    <col min="14" max="14" width="23.28515625" customWidth="1"/>
    <col min="256" max="256" width="4.28515625" customWidth="1"/>
    <col min="257" max="257" width="2.85546875" customWidth="1"/>
    <col min="260" max="260" width="11.7109375" customWidth="1"/>
    <col min="261" max="264" width="16.140625" customWidth="1"/>
    <col min="265" max="265" width="8.42578125" customWidth="1"/>
    <col min="266" max="266" width="16.140625" customWidth="1"/>
    <col min="267" max="267" width="8.42578125" customWidth="1"/>
    <col min="268" max="268" width="13.140625" customWidth="1"/>
    <col min="512" max="512" width="4.28515625" customWidth="1"/>
    <col min="513" max="513" width="2.85546875" customWidth="1"/>
    <col min="516" max="516" width="11.7109375" customWidth="1"/>
    <col min="517" max="520" width="16.140625" customWidth="1"/>
    <col min="521" max="521" width="8.42578125" customWidth="1"/>
    <col min="522" max="522" width="16.140625" customWidth="1"/>
    <col min="523" max="523" width="8.42578125" customWidth="1"/>
    <col min="524" max="524" width="13.140625" customWidth="1"/>
    <col min="768" max="768" width="4.28515625" customWidth="1"/>
    <col min="769" max="769" width="2.85546875" customWidth="1"/>
    <col min="772" max="772" width="11.7109375" customWidth="1"/>
    <col min="773" max="776" width="16.140625" customWidth="1"/>
    <col min="777" max="777" width="8.42578125" customWidth="1"/>
    <col min="778" max="778" width="16.140625" customWidth="1"/>
    <col min="779" max="779" width="8.42578125" customWidth="1"/>
    <col min="780" max="780" width="13.140625" customWidth="1"/>
    <col min="1024" max="1024" width="4.28515625" customWidth="1"/>
    <col min="1025" max="1025" width="2.85546875" customWidth="1"/>
    <col min="1028" max="1028" width="11.7109375" customWidth="1"/>
    <col min="1029" max="1032" width="16.140625" customWidth="1"/>
    <col min="1033" max="1033" width="8.42578125" customWidth="1"/>
    <col min="1034" max="1034" width="16.140625" customWidth="1"/>
    <col min="1035" max="1035" width="8.42578125" customWidth="1"/>
    <col min="1036" max="1036" width="13.140625" customWidth="1"/>
    <col min="1280" max="1280" width="4.28515625" customWidth="1"/>
    <col min="1281" max="1281" width="2.85546875" customWidth="1"/>
    <col min="1284" max="1284" width="11.7109375" customWidth="1"/>
    <col min="1285" max="1288" width="16.140625" customWidth="1"/>
    <col min="1289" max="1289" width="8.42578125" customWidth="1"/>
    <col min="1290" max="1290" width="16.140625" customWidth="1"/>
    <col min="1291" max="1291" width="8.42578125" customWidth="1"/>
    <col min="1292" max="1292" width="13.140625" customWidth="1"/>
    <col min="1536" max="1536" width="4.28515625" customWidth="1"/>
    <col min="1537" max="1537" width="2.85546875" customWidth="1"/>
    <col min="1540" max="1540" width="11.7109375" customWidth="1"/>
    <col min="1541" max="1544" width="16.140625" customWidth="1"/>
    <col min="1545" max="1545" width="8.42578125" customWidth="1"/>
    <col min="1546" max="1546" width="16.140625" customWidth="1"/>
    <col min="1547" max="1547" width="8.42578125" customWidth="1"/>
    <col min="1548" max="1548" width="13.140625" customWidth="1"/>
    <col min="1792" max="1792" width="4.28515625" customWidth="1"/>
    <col min="1793" max="1793" width="2.85546875" customWidth="1"/>
    <col min="1796" max="1796" width="11.7109375" customWidth="1"/>
    <col min="1797" max="1800" width="16.140625" customWidth="1"/>
    <col min="1801" max="1801" width="8.42578125" customWidth="1"/>
    <col min="1802" max="1802" width="16.140625" customWidth="1"/>
    <col min="1803" max="1803" width="8.42578125" customWidth="1"/>
    <col min="1804" max="1804" width="13.140625" customWidth="1"/>
    <col min="2048" max="2048" width="4.28515625" customWidth="1"/>
    <col min="2049" max="2049" width="2.85546875" customWidth="1"/>
    <col min="2052" max="2052" width="11.7109375" customWidth="1"/>
    <col min="2053" max="2056" width="16.140625" customWidth="1"/>
    <col min="2057" max="2057" width="8.42578125" customWidth="1"/>
    <col min="2058" max="2058" width="16.140625" customWidth="1"/>
    <col min="2059" max="2059" width="8.42578125" customWidth="1"/>
    <col min="2060" max="2060" width="13.140625" customWidth="1"/>
    <col min="2304" max="2304" width="4.28515625" customWidth="1"/>
    <col min="2305" max="2305" width="2.85546875" customWidth="1"/>
    <col min="2308" max="2308" width="11.7109375" customWidth="1"/>
    <col min="2309" max="2312" width="16.140625" customWidth="1"/>
    <col min="2313" max="2313" width="8.42578125" customWidth="1"/>
    <col min="2314" max="2314" width="16.140625" customWidth="1"/>
    <col min="2315" max="2315" width="8.42578125" customWidth="1"/>
    <col min="2316" max="2316" width="13.140625" customWidth="1"/>
    <col min="2560" max="2560" width="4.28515625" customWidth="1"/>
    <col min="2561" max="2561" width="2.85546875" customWidth="1"/>
    <col min="2564" max="2564" width="11.7109375" customWidth="1"/>
    <col min="2565" max="2568" width="16.140625" customWidth="1"/>
    <col min="2569" max="2569" width="8.42578125" customWidth="1"/>
    <col min="2570" max="2570" width="16.140625" customWidth="1"/>
    <col min="2571" max="2571" width="8.42578125" customWidth="1"/>
    <col min="2572" max="2572" width="13.140625" customWidth="1"/>
    <col min="2816" max="2816" width="4.28515625" customWidth="1"/>
    <col min="2817" max="2817" width="2.85546875" customWidth="1"/>
    <col min="2820" max="2820" width="11.7109375" customWidth="1"/>
    <col min="2821" max="2824" width="16.140625" customWidth="1"/>
    <col min="2825" max="2825" width="8.42578125" customWidth="1"/>
    <col min="2826" max="2826" width="16.140625" customWidth="1"/>
    <col min="2827" max="2827" width="8.42578125" customWidth="1"/>
    <col min="2828" max="2828" width="13.140625" customWidth="1"/>
    <col min="3072" max="3072" width="4.28515625" customWidth="1"/>
    <col min="3073" max="3073" width="2.85546875" customWidth="1"/>
    <col min="3076" max="3076" width="11.7109375" customWidth="1"/>
    <col min="3077" max="3080" width="16.140625" customWidth="1"/>
    <col min="3081" max="3081" width="8.42578125" customWidth="1"/>
    <col min="3082" max="3082" width="16.140625" customWidth="1"/>
    <col min="3083" max="3083" width="8.42578125" customWidth="1"/>
    <col min="3084" max="3084" width="13.140625" customWidth="1"/>
    <col min="3328" max="3328" width="4.28515625" customWidth="1"/>
    <col min="3329" max="3329" width="2.85546875" customWidth="1"/>
    <col min="3332" max="3332" width="11.7109375" customWidth="1"/>
    <col min="3333" max="3336" width="16.140625" customWidth="1"/>
    <col min="3337" max="3337" width="8.42578125" customWidth="1"/>
    <col min="3338" max="3338" width="16.140625" customWidth="1"/>
    <col min="3339" max="3339" width="8.42578125" customWidth="1"/>
    <col min="3340" max="3340" width="13.140625" customWidth="1"/>
    <col min="3584" max="3584" width="4.28515625" customWidth="1"/>
    <col min="3585" max="3585" width="2.85546875" customWidth="1"/>
    <col min="3588" max="3588" width="11.7109375" customWidth="1"/>
    <col min="3589" max="3592" width="16.140625" customWidth="1"/>
    <col min="3593" max="3593" width="8.42578125" customWidth="1"/>
    <col min="3594" max="3594" width="16.140625" customWidth="1"/>
    <col min="3595" max="3595" width="8.42578125" customWidth="1"/>
    <col min="3596" max="3596" width="13.140625" customWidth="1"/>
    <col min="3840" max="3840" width="4.28515625" customWidth="1"/>
    <col min="3841" max="3841" width="2.85546875" customWidth="1"/>
    <col min="3844" max="3844" width="11.7109375" customWidth="1"/>
    <col min="3845" max="3848" width="16.140625" customWidth="1"/>
    <col min="3849" max="3849" width="8.42578125" customWidth="1"/>
    <col min="3850" max="3850" width="16.140625" customWidth="1"/>
    <col min="3851" max="3851" width="8.42578125" customWidth="1"/>
    <col min="3852" max="3852" width="13.140625" customWidth="1"/>
    <col min="4096" max="4096" width="4.28515625" customWidth="1"/>
    <col min="4097" max="4097" width="2.85546875" customWidth="1"/>
    <col min="4100" max="4100" width="11.7109375" customWidth="1"/>
    <col min="4101" max="4104" width="16.140625" customWidth="1"/>
    <col min="4105" max="4105" width="8.42578125" customWidth="1"/>
    <col min="4106" max="4106" width="16.140625" customWidth="1"/>
    <col min="4107" max="4107" width="8.42578125" customWidth="1"/>
    <col min="4108" max="4108" width="13.140625" customWidth="1"/>
    <col min="4352" max="4352" width="4.28515625" customWidth="1"/>
    <col min="4353" max="4353" width="2.85546875" customWidth="1"/>
    <col min="4356" max="4356" width="11.7109375" customWidth="1"/>
    <col min="4357" max="4360" width="16.140625" customWidth="1"/>
    <col min="4361" max="4361" width="8.42578125" customWidth="1"/>
    <col min="4362" max="4362" width="16.140625" customWidth="1"/>
    <col min="4363" max="4363" width="8.42578125" customWidth="1"/>
    <col min="4364" max="4364" width="13.140625" customWidth="1"/>
    <col min="4608" max="4608" width="4.28515625" customWidth="1"/>
    <col min="4609" max="4609" width="2.85546875" customWidth="1"/>
    <col min="4612" max="4612" width="11.7109375" customWidth="1"/>
    <col min="4613" max="4616" width="16.140625" customWidth="1"/>
    <col min="4617" max="4617" width="8.42578125" customWidth="1"/>
    <col min="4618" max="4618" width="16.140625" customWidth="1"/>
    <col min="4619" max="4619" width="8.42578125" customWidth="1"/>
    <col min="4620" max="4620" width="13.140625" customWidth="1"/>
    <col min="4864" max="4864" width="4.28515625" customWidth="1"/>
    <col min="4865" max="4865" width="2.85546875" customWidth="1"/>
    <col min="4868" max="4868" width="11.7109375" customWidth="1"/>
    <col min="4869" max="4872" width="16.140625" customWidth="1"/>
    <col min="4873" max="4873" width="8.42578125" customWidth="1"/>
    <col min="4874" max="4874" width="16.140625" customWidth="1"/>
    <col min="4875" max="4875" width="8.42578125" customWidth="1"/>
    <col min="4876" max="4876" width="13.140625" customWidth="1"/>
    <col min="5120" max="5120" width="4.28515625" customWidth="1"/>
    <col min="5121" max="5121" width="2.85546875" customWidth="1"/>
    <col min="5124" max="5124" width="11.7109375" customWidth="1"/>
    <col min="5125" max="5128" width="16.140625" customWidth="1"/>
    <col min="5129" max="5129" width="8.42578125" customWidth="1"/>
    <col min="5130" max="5130" width="16.140625" customWidth="1"/>
    <col min="5131" max="5131" width="8.42578125" customWidth="1"/>
    <col min="5132" max="5132" width="13.140625" customWidth="1"/>
    <col min="5376" max="5376" width="4.28515625" customWidth="1"/>
    <col min="5377" max="5377" width="2.85546875" customWidth="1"/>
    <col min="5380" max="5380" width="11.7109375" customWidth="1"/>
    <col min="5381" max="5384" width="16.140625" customWidth="1"/>
    <col min="5385" max="5385" width="8.42578125" customWidth="1"/>
    <col min="5386" max="5386" width="16.140625" customWidth="1"/>
    <col min="5387" max="5387" width="8.42578125" customWidth="1"/>
    <col min="5388" max="5388" width="13.140625" customWidth="1"/>
    <col min="5632" max="5632" width="4.28515625" customWidth="1"/>
    <col min="5633" max="5633" width="2.85546875" customWidth="1"/>
    <col min="5636" max="5636" width="11.7109375" customWidth="1"/>
    <col min="5637" max="5640" width="16.140625" customWidth="1"/>
    <col min="5641" max="5641" width="8.42578125" customWidth="1"/>
    <col min="5642" max="5642" width="16.140625" customWidth="1"/>
    <col min="5643" max="5643" width="8.42578125" customWidth="1"/>
    <col min="5644" max="5644" width="13.140625" customWidth="1"/>
    <col min="5888" max="5888" width="4.28515625" customWidth="1"/>
    <col min="5889" max="5889" width="2.85546875" customWidth="1"/>
    <col min="5892" max="5892" width="11.7109375" customWidth="1"/>
    <col min="5893" max="5896" width="16.140625" customWidth="1"/>
    <col min="5897" max="5897" width="8.42578125" customWidth="1"/>
    <col min="5898" max="5898" width="16.140625" customWidth="1"/>
    <col min="5899" max="5899" width="8.42578125" customWidth="1"/>
    <col min="5900" max="5900" width="13.140625" customWidth="1"/>
    <col min="6144" max="6144" width="4.28515625" customWidth="1"/>
    <col min="6145" max="6145" width="2.85546875" customWidth="1"/>
    <col min="6148" max="6148" width="11.7109375" customWidth="1"/>
    <col min="6149" max="6152" width="16.140625" customWidth="1"/>
    <col min="6153" max="6153" width="8.42578125" customWidth="1"/>
    <col min="6154" max="6154" width="16.140625" customWidth="1"/>
    <col min="6155" max="6155" width="8.42578125" customWidth="1"/>
    <col min="6156" max="6156" width="13.140625" customWidth="1"/>
    <col min="6400" max="6400" width="4.28515625" customWidth="1"/>
    <col min="6401" max="6401" width="2.85546875" customWidth="1"/>
    <col min="6404" max="6404" width="11.7109375" customWidth="1"/>
    <col min="6405" max="6408" width="16.140625" customWidth="1"/>
    <col min="6409" max="6409" width="8.42578125" customWidth="1"/>
    <col min="6410" max="6410" width="16.140625" customWidth="1"/>
    <col min="6411" max="6411" width="8.42578125" customWidth="1"/>
    <col min="6412" max="6412" width="13.140625" customWidth="1"/>
    <col min="6656" max="6656" width="4.28515625" customWidth="1"/>
    <col min="6657" max="6657" width="2.85546875" customWidth="1"/>
    <col min="6660" max="6660" width="11.7109375" customWidth="1"/>
    <col min="6661" max="6664" width="16.140625" customWidth="1"/>
    <col min="6665" max="6665" width="8.42578125" customWidth="1"/>
    <col min="6666" max="6666" width="16.140625" customWidth="1"/>
    <col min="6667" max="6667" width="8.42578125" customWidth="1"/>
    <col min="6668" max="6668" width="13.140625" customWidth="1"/>
    <col min="6912" max="6912" width="4.28515625" customWidth="1"/>
    <col min="6913" max="6913" width="2.85546875" customWidth="1"/>
    <col min="6916" max="6916" width="11.7109375" customWidth="1"/>
    <col min="6917" max="6920" width="16.140625" customWidth="1"/>
    <col min="6921" max="6921" width="8.42578125" customWidth="1"/>
    <col min="6922" max="6922" width="16.140625" customWidth="1"/>
    <col min="6923" max="6923" width="8.42578125" customWidth="1"/>
    <col min="6924" max="6924" width="13.140625" customWidth="1"/>
    <col min="7168" max="7168" width="4.28515625" customWidth="1"/>
    <col min="7169" max="7169" width="2.85546875" customWidth="1"/>
    <col min="7172" max="7172" width="11.7109375" customWidth="1"/>
    <col min="7173" max="7176" width="16.140625" customWidth="1"/>
    <col min="7177" max="7177" width="8.42578125" customWidth="1"/>
    <col min="7178" max="7178" width="16.140625" customWidth="1"/>
    <col min="7179" max="7179" width="8.42578125" customWidth="1"/>
    <col min="7180" max="7180" width="13.140625" customWidth="1"/>
    <col min="7424" max="7424" width="4.28515625" customWidth="1"/>
    <col min="7425" max="7425" width="2.85546875" customWidth="1"/>
    <col min="7428" max="7428" width="11.7109375" customWidth="1"/>
    <col min="7429" max="7432" width="16.140625" customWidth="1"/>
    <col min="7433" max="7433" width="8.42578125" customWidth="1"/>
    <col min="7434" max="7434" width="16.140625" customWidth="1"/>
    <col min="7435" max="7435" width="8.42578125" customWidth="1"/>
    <col min="7436" max="7436" width="13.140625" customWidth="1"/>
    <col min="7680" max="7680" width="4.28515625" customWidth="1"/>
    <col min="7681" max="7681" width="2.85546875" customWidth="1"/>
    <col min="7684" max="7684" width="11.7109375" customWidth="1"/>
    <col min="7685" max="7688" width="16.140625" customWidth="1"/>
    <col min="7689" max="7689" width="8.42578125" customWidth="1"/>
    <col min="7690" max="7690" width="16.140625" customWidth="1"/>
    <col min="7691" max="7691" width="8.42578125" customWidth="1"/>
    <col min="7692" max="7692" width="13.140625" customWidth="1"/>
    <col min="7936" max="7936" width="4.28515625" customWidth="1"/>
    <col min="7937" max="7937" width="2.85546875" customWidth="1"/>
    <col min="7940" max="7940" width="11.7109375" customWidth="1"/>
    <col min="7941" max="7944" width="16.140625" customWidth="1"/>
    <col min="7945" max="7945" width="8.42578125" customWidth="1"/>
    <col min="7946" max="7946" width="16.140625" customWidth="1"/>
    <col min="7947" max="7947" width="8.42578125" customWidth="1"/>
    <col min="7948" max="7948" width="13.140625" customWidth="1"/>
    <col min="8192" max="8192" width="4.28515625" customWidth="1"/>
    <col min="8193" max="8193" width="2.85546875" customWidth="1"/>
    <col min="8196" max="8196" width="11.7109375" customWidth="1"/>
    <col min="8197" max="8200" width="16.140625" customWidth="1"/>
    <col min="8201" max="8201" width="8.42578125" customWidth="1"/>
    <col min="8202" max="8202" width="16.140625" customWidth="1"/>
    <col min="8203" max="8203" width="8.42578125" customWidth="1"/>
    <col min="8204" max="8204" width="13.140625" customWidth="1"/>
    <col min="8448" max="8448" width="4.28515625" customWidth="1"/>
    <col min="8449" max="8449" width="2.85546875" customWidth="1"/>
    <col min="8452" max="8452" width="11.7109375" customWidth="1"/>
    <col min="8453" max="8456" width="16.140625" customWidth="1"/>
    <col min="8457" max="8457" width="8.42578125" customWidth="1"/>
    <col min="8458" max="8458" width="16.140625" customWidth="1"/>
    <col min="8459" max="8459" width="8.42578125" customWidth="1"/>
    <col min="8460" max="8460" width="13.140625" customWidth="1"/>
    <col min="8704" max="8704" width="4.28515625" customWidth="1"/>
    <col min="8705" max="8705" width="2.85546875" customWidth="1"/>
    <col min="8708" max="8708" width="11.7109375" customWidth="1"/>
    <col min="8709" max="8712" width="16.140625" customWidth="1"/>
    <col min="8713" max="8713" width="8.42578125" customWidth="1"/>
    <col min="8714" max="8714" width="16.140625" customWidth="1"/>
    <col min="8715" max="8715" width="8.42578125" customWidth="1"/>
    <col min="8716" max="8716" width="13.140625" customWidth="1"/>
    <col min="8960" max="8960" width="4.28515625" customWidth="1"/>
    <col min="8961" max="8961" width="2.85546875" customWidth="1"/>
    <col min="8964" max="8964" width="11.7109375" customWidth="1"/>
    <col min="8965" max="8968" width="16.140625" customWidth="1"/>
    <col min="8969" max="8969" width="8.42578125" customWidth="1"/>
    <col min="8970" max="8970" width="16.140625" customWidth="1"/>
    <col min="8971" max="8971" width="8.42578125" customWidth="1"/>
    <col min="8972" max="8972" width="13.140625" customWidth="1"/>
    <col min="9216" max="9216" width="4.28515625" customWidth="1"/>
    <col min="9217" max="9217" width="2.85546875" customWidth="1"/>
    <col min="9220" max="9220" width="11.7109375" customWidth="1"/>
    <col min="9221" max="9224" width="16.140625" customWidth="1"/>
    <col min="9225" max="9225" width="8.42578125" customWidth="1"/>
    <col min="9226" max="9226" width="16.140625" customWidth="1"/>
    <col min="9227" max="9227" width="8.42578125" customWidth="1"/>
    <col min="9228" max="9228" width="13.140625" customWidth="1"/>
    <col min="9472" max="9472" width="4.28515625" customWidth="1"/>
    <col min="9473" max="9473" width="2.85546875" customWidth="1"/>
    <col min="9476" max="9476" width="11.7109375" customWidth="1"/>
    <col min="9477" max="9480" width="16.140625" customWidth="1"/>
    <col min="9481" max="9481" width="8.42578125" customWidth="1"/>
    <col min="9482" max="9482" width="16.140625" customWidth="1"/>
    <col min="9483" max="9483" width="8.42578125" customWidth="1"/>
    <col min="9484" max="9484" width="13.140625" customWidth="1"/>
    <col min="9728" max="9728" width="4.28515625" customWidth="1"/>
    <col min="9729" max="9729" width="2.85546875" customWidth="1"/>
    <col min="9732" max="9732" width="11.7109375" customWidth="1"/>
    <col min="9733" max="9736" width="16.140625" customWidth="1"/>
    <col min="9737" max="9737" width="8.42578125" customWidth="1"/>
    <col min="9738" max="9738" width="16.140625" customWidth="1"/>
    <col min="9739" max="9739" width="8.42578125" customWidth="1"/>
    <col min="9740" max="9740" width="13.140625" customWidth="1"/>
    <col min="9984" max="9984" width="4.28515625" customWidth="1"/>
    <col min="9985" max="9985" width="2.85546875" customWidth="1"/>
    <col min="9988" max="9988" width="11.7109375" customWidth="1"/>
    <col min="9989" max="9992" width="16.140625" customWidth="1"/>
    <col min="9993" max="9993" width="8.42578125" customWidth="1"/>
    <col min="9994" max="9994" width="16.140625" customWidth="1"/>
    <col min="9995" max="9995" width="8.42578125" customWidth="1"/>
    <col min="9996" max="9996" width="13.140625" customWidth="1"/>
    <col min="10240" max="10240" width="4.28515625" customWidth="1"/>
    <col min="10241" max="10241" width="2.85546875" customWidth="1"/>
    <col min="10244" max="10244" width="11.7109375" customWidth="1"/>
    <col min="10245" max="10248" width="16.140625" customWidth="1"/>
    <col min="10249" max="10249" width="8.42578125" customWidth="1"/>
    <col min="10250" max="10250" width="16.140625" customWidth="1"/>
    <col min="10251" max="10251" width="8.42578125" customWidth="1"/>
    <col min="10252" max="10252" width="13.140625" customWidth="1"/>
    <col min="10496" max="10496" width="4.28515625" customWidth="1"/>
    <col min="10497" max="10497" width="2.85546875" customWidth="1"/>
    <col min="10500" max="10500" width="11.7109375" customWidth="1"/>
    <col min="10501" max="10504" width="16.140625" customWidth="1"/>
    <col min="10505" max="10505" width="8.42578125" customWidth="1"/>
    <col min="10506" max="10506" width="16.140625" customWidth="1"/>
    <col min="10507" max="10507" width="8.42578125" customWidth="1"/>
    <col min="10508" max="10508" width="13.140625" customWidth="1"/>
    <col min="10752" max="10752" width="4.28515625" customWidth="1"/>
    <col min="10753" max="10753" width="2.85546875" customWidth="1"/>
    <col min="10756" max="10756" width="11.7109375" customWidth="1"/>
    <col min="10757" max="10760" width="16.140625" customWidth="1"/>
    <col min="10761" max="10761" width="8.42578125" customWidth="1"/>
    <col min="10762" max="10762" width="16.140625" customWidth="1"/>
    <col min="10763" max="10763" width="8.42578125" customWidth="1"/>
    <col min="10764" max="10764" width="13.140625" customWidth="1"/>
    <col min="11008" max="11008" width="4.28515625" customWidth="1"/>
    <col min="11009" max="11009" width="2.85546875" customWidth="1"/>
    <col min="11012" max="11012" width="11.7109375" customWidth="1"/>
    <col min="11013" max="11016" width="16.140625" customWidth="1"/>
    <col min="11017" max="11017" width="8.42578125" customWidth="1"/>
    <col min="11018" max="11018" width="16.140625" customWidth="1"/>
    <col min="11019" max="11019" width="8.42578125" customWidth="1"/>
    <col min="11020" max="11020" width="13.140625" customWidth="1"/>
    <col min="11264" max="11264" width="4.28515625" customWidth="1"/>
    <col min="11265" max="11265" width="2.85546875" customWidth="1"/>
    <col min="11268" max="11268" width="11.7109375" customWidth="1"/>
    <col min="11269" max="11272" width="16.140625" customWidth="1"/>
    <col min="11273" max="11273" width="8.42578125" customWidth="1"/>
    <col min="11274" max="11274" width="16.140625" customWidth="1"/>
    <col min="11275" max="11275" width="8.42578125" customWidth="1"/>
    <col min="11276" max="11276" width="13.140625" customWidth="1"/>
    <col min="11520" max="11520" width="4.28515625" customWidth="1"/>
    <col min="11521" max="11521" width="2.85546875" customWidth="1"/>
    <col min="11524" max="11524" width="11.7109375" customWidth="1"/>
    <col min="11525" max="11528" width="16.140625" customWidth="1"/>
    <col min="11529" max="11529" width="8.42578125" customWidth="1"/>
    <col min="11530" max="11530" width="16.140625" customWidth="1"/>
    <col min="11531" max="11531" width="8.42578125" customWidth="1"/>
    <col min="11532" max="11532" width="13.140625" customWidth="1"/>
    <col min="11776" max="11776" width="4.28515625" customWidth="1"/>
    <col min="11777" max="11777" width="2.85546875" customWidth="1"/>
    <col min="11780" max="11780" width="11.7109375" customWidth="1"/>
    <col min="11781" max="11784" width="16.140625" customWidth="1"/>
    <col min="11785" max="11785" width="8.42578125" customWidth="1"/>
    <col min="11786" max="11786" width="16.140625" customWidth="1"/>
    <col min="11787" max="11787" width="8.42578125" customWidth="1"/>
    <col min="11788" max="11788" width="13.140625" customWidth="1"/>
    <col min="12032" max="12032" width="4.28515625" customWidth="1"/>
    <col min="12033" max="12033" width="2.85546875" customWidth="1"/>
    <col min="12036" max="12036" width="11.7109375" customWidth="1"/>
    <col min="12037" max="12040" width="16.140625" customWidth="1"/>
    <col min="12041" max="12041" width="8.42578125" customWidth="1"/>
    <col min="12042" max="12042" width="16.140625" customWidth="1"/>
    <col min="12043" max="12043" width="8.42578125" customWidth="1"/>
    <col min="12044" max="12044" width="13.140625" customWidth="1"/>
    <col min="12288" max="12288" width="4.28515625" customWidth="1"/>
    <col min="12289" max="12289" width="2.85546875" customWidth="1"/>
    <col min="12292" max="12292" width="11.7109375" customWidth="1"/>
    <col min="12293" max="12296" width="16.140625" customWidth="1"/>
    <col min="12297" max="12297" width="8.42578125" customWidth="1"/>
    <col min="12298" max="12298" width="16.140625" customWidth="1"/>
    <col min="12299" max="12299" width="8.42578125" customWidth="1"/>
    <col min="12300" max="12300" width="13.140625" customWidth="1"/>
    <col min="12544" max="12544" width="4.28515625" customWidth="1"/>
    <col min="12545" max="12545" width="2.85546875" customWidth="1"/>
    <col min="12548" max="12548" width="11.7109375" customWidth="1"/>
    <col min="12549" max="12552" width="16.140625" customWidth="1"/>
    <col min="12553" max="12553" width="8.42578125" customWidth="1"/>
    <col min="12554" max="12554" width="16.140625" customWidth="1"/>
    <col min="12555" max="12555" width="8.42578125" customWidth="1"/>
    <col min="12556" max="12556" width="13.140625" customWidth="1"/>
    <col min="12800" max="12800" width="4.28515625" customWidth="1"/>
    <col min="12801" max="12801" width="2.85546875" customWidth="1"/>
    <col min="12804" max="12804" width="11.7109375" customWidth="1"/>
    <col min="12805" max="12808" width="16.140625" customWidth="1"/>
    <col min="12809" max="12809" width="8.42578125" customWidth="1"/>
    <col min="12810" max="12810" width="16.140625" customWidth="1"/>
    <col min="12811" max="12811" width="8.42578125" customWidth="1"/>
    <col min="12812" max="12812" width="13.140625" customWidth="1"/>
    <col min="13056" max="13056" width="4.28515625" customWidth="1"/>
    <col min="13057" max="13057" width="2.85546875" customWidth="1"/>
    <col min="13060" max="13060" width="11.7109375" customWidth="1"/>
    <col min="13061" max="13064" width="16.140625" customWidth="1"/>
    <col min="13065" max="13065" width="8.42578125" customWidth="1"/>
    <col min="13066" max="13066" width="16.140625" customWidth="1"/>
    <col min="13067" max="13067" width="8.42578125" customWidth="1"/>
    <col min="13068" max="13068" width="13.140625" customWidth="1"/>
    <col min="13312" max="13312" width="4.28515625" customWidth="1"/>
    <col min="13313" max="13313" width="2.85546875" customWidth="1"/>
    <col min="13316" max="13316" width="11.7109375" customWidth="1"/>
    <col min="13317" max="13320" width="16.140625" customWidth="1"/>
    <col min="13321" max="13321" width="8.42578125" customWidth="1"/>
    <col min="13322" max="13322" width="16.140625" customWidth="1"/>
    <col min="13323" max="13323" width="8.42578125" customWidth="1"/>
    <col min="13324" max="13324" width="13.140625" customWidth="1"/>
    <col min="13568" max="13568" width="4.28515625" customWidth="1"/>
    <col min="13569" max="13569" width="2.85546875" customWidth="1"/>
    <col min="13572" max="13572" width="11.7109375" customWidth="1"/>
    <col min="13573" max="13576" width="16.140625" customWidth="1"/>
    <col min="13577" max="13577" width="8.42578125" customWidth="1"/>
    <col min="13578" max="13578" width="16.140625" customWidth="1"/>
    <col min="13579" max="13579" width="8.42578125" customWidth="1"/>
    <col min="13580" max="13580" width="13.140625" customWidth="1"/>
    <col min="13824" max="13824" width="4.28515625" customWidth="1"/>
    <col min="13825" max="13825" width="2.85546875" customWidth="1"/>
    <col min="13828" max="13828" width="11.7109375" customWidth="1"/>
    <col min="13829" max="13832" width="16.140625" customWidth="1"/>
    <col min="13833" max="13833" width="8.42578125" customWidth="1"/>
    <col min="13834" max="13834" width="16.140625" customWidth="1"/>
    <col min="13835" max="13835" width="8.42578125" customWidth="1"/>
    <col min="13836" max="13836" width="13.140625" customWidth="1"/>
    <col min="14080" max="14080" width="4.28515625" customWidth="1"/>
    <col min="14081" max="14081" width="2.85546875" customWidth="1"/>
    <col min="14084" max="14084" width="11.7109375" customWidth="1"/>
    <col min="14085" max="14088" width="16.140625" customWidth="1"/>
    <col min="14089" max="14089" width="8.42578125" customWidth="1"/>
    <col min="14090" max="14090" width="16.140625" customWidth="1"/>
    <col min="14091" max="14091" width="8.42578125" customWidth="1"/>
    <col min="14092" max="14092" width="13.140625" customWidth="1"/>
    <col min="14336" max="14336" width="4.28515625" customWidth="1"/>
    <col min="14337" max="14337" width="2.85546875" customWidth="1"/>
    <col min="14340" max="14340" width="11.7109375" customWidth="1"/>
    <col min="14341" max="14344" width="16.140625" customWidth="1"/>
    <col min="14345" max="14345" width="8.42578125" customWidth="1"/>
    <col min="14346" max="14346" width="16.140625" customWidth="1"/>
    <col min="14347" max="14347" width="8.42578125" customWidth="1"/>
    <col min="14348" max="14348" width="13.140625" customWidth="1"/>
    <col min="14592" max="14592" width="4.28515625" customWidth="1"/>
    <col min="14593" max="14593" width="2.85546875" customWidth="1"/>
    <col min="14596" max="14596" width="11.7109375" customWidth="1"/>
    <col min="14597" max="14600" width="16.140625" customWidth="1"/>
    <col min="14601" max="14601" width="8.42578125" customWidth="1"/>
    <col min="14602" max="14602" width="16.140625" customWidth="1"/>
    <col min="14603" max="14603" width="8.42578125" customWidth="1"/>
    <col min="14604" max="14604" width="13.140625" customWidth="1"/>
    <col min="14848" max="14848" width="4.28515625" customWidth="1"/>
    <col min="14849" max="14849" width="2.85546875" customWidth="1"/>
    <col min="14852" max="14852" width="11.7109375" customWidth="1"/>
    <col min="14853" max="14856" width="16.140625" customWidth="1"/>
    <col min="14857" max="14857" width="8.42578125" customWidth="1"/>
    <col min="14858" max="14858" width="16.140625" customWidth="1"/>
    <col min="14859" max="14859" width="8.42578125" customWidth="1"/>
    <col min="14860" max="14860" width="13.140625" customWidth="1"/>
    <col min="15104" max="15104" width="4.28515625" customWidth="1"/>
    <col min="15105" max="15105" width="2.85546875" customWidth="1"/>
    <col min="15108" max="15108" width="11.7109375" customWidth="1"/>
    <col min="15109" max="15112" width="16.140625" customWidth="1"/>
    <col min="15113" max="15113" width="8.42578125" customWidth="1"/>
    <col min="15114" max="15114" width="16.140625" customWidth="1"/>
    <col min="15115" max="15115" width="8.42578125" customWidth="1"/>
    <col min="15116" max="15116" width="13.140625" customWidth="1"/>
    <col min="15360" max="15360" width="4.28515625" customWidth="1"/>
    <col min="15361" max="15361" width="2.85546875" customWidth="1"/>
    <col min="15364" max="15364" width="11.7109375" customWidth="1"/>
    <col min="15365" max="15368" width="16.140625" customWidth="1"/>
    <col min="15369" max="15369" width="8.42578125" customWidth="1"/>
    <col min="15370" max="15370" width="16.140625" customWidth="1"/>
    <col min="15371" max="15371" width="8.42578125" customWidth="1"/>
    <col min="15372" max="15372" width="13.140625" customWidth="1"/>
    <col min="15616" max="15616" width="4.28515625" customWidth="1"/>
    <col min="15617" max="15617" width="2.85546875" customWidth="1"/>
    <col min="15620" max="15620" width="11.7109375" customWidth="1"/>
    <col min="15621" max="15624" width="16.140625" customWidth="1"/>
    <col min="15625" max="15625" width="8.42578125" customWidth="1"/>
    <col min="15626" max="15626" width="16.140625" customWidth="1"/>
    <col min="15627" max="15627" width="8.42578125" customWidth="1"/>
    <col min="15628" max="15628" width="13.140625" customWidth="1"/>
    <col min="15872" max="15872" width="4.28515625" customWidth="1"/>
    <col min="15873" max="15873" width="2.85546875" customWidth="1"/>
    <col min="15876" max="15876" width="11.7109375" customWidth="1"/>
    <col min="15877" max="15880" width="16.140625" customWidth="1"/>
    <col min="15881" max="15881" width="8.42578125" customWidth="1"/>
    <col min="15882" max="15882" width="16.140625" customWidth="1"/>
    <col min="15883" max="15883" width="8.42578125" customWidth="1"/>
    <col min="15884" max="15884" width="13.140625" customWidth="1"/>
    <col min="16128" max="16128" width="4.28515625" customWidth="1"/>
    <col min="16129" max="16129" width="2.85546875" customWidth="1"/>
    <col min="16132" max="16132" width="11.7109375" customWidth="1"/>
    <col min="16133" max="16136" width="16.140625" customWidth="1"/>
    <col min="16137" max="16137" width="8.42578125" customWidth="1"/>
    <col min="16138" max="16138" width="16.140625" customWidth="1"/>
    <col min="16139" max="16139" width="8.42578125" customWidth="1"/>
    <col min="16140" max="16140" width="13.140625" customWidth="1"/>
  </cols>
  <sheetData>
    <row r="1" spans="2:14" ht="6.75" customHeight="1">
      <c r="N1" s="1"/>
    </row>
    <row r="2" spans="2:14" ht="18">
      <c r="B2" s="82" t="s">
        <v>0</v>
      </c>
      <c r="C2" s="82"/>
      <c r="D2" s="82"/>
      <c r="E2" s="82"/>
      <c r="F2" s="82"/>
      <c r="G2" s="82"/>
      <c r="H2" s="82"/>
      <c r="I2" s="82"/>
      <c r="J2" s="82"/>
      <c r="K2" s="82"/>
      <c r="L2" s="82"/>
      <c r="N2" s="1"/>
    </row>
    <row r="3" spans="2:14" ht="18">
      <c r="B3" s="82" t="s">
        <v>1</v>
      </c>
      <c r="C3" s="82"/>
      <c r="D3" s="82"/>
      <c r="E3" s="82"/>
      <c r="F3" s="82"/>
      <c r="G3" s="82"/>
      <c r="H3" s="82"/>
      <c r="I3" s="82"/>
      <c r="J3" s="82"/>
      <c r="K3" s="82"/>
      <c r="L3" s="82"/>
      <c r="N3" s="1"/>
    </row>
    <row r="4" spans="2:14" ht="18">
      <c r="B4" s="82" t="s">
        <v>67</v>
      </c>
      <c r="C4" s="82"/>
      <c r="D4" s="82"/>
      <c r="E4" s="82"/>
      <c r="F4" s="82"/>
      <c r="G4" s="82"/>
      <c r="H4" s="82"/>
      <c r="I4" s="82"/>
      <c r="J4" s="82"/>
      <c r="K4" s="82"/>
      <c r="L4" s="82"/>
      <c r="N4" s="1"/>
    </row>
    <row r="5" spans="2:14">
      <c r="B5" s="2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N5" s="1"/>
    </row>
    <row r="6" spans="2:14" ht="40.5" customHeight="1">
      <c r="B6" s="3" t="s">
        <v>3</v>
      </c>
      <c r="C6" s="83" t="s">
        <v>4</v>
      </c>
      <c r="D6" s="84"/>
      <c r="E6" s="84"/>
      <c r="F6" s="85"/>
      <c r="G6" s="4" t="s">
        <v>65</v>
      </c>
      <c r="H6" s="5" t="s">
        <v>66</v>
      </c>
      <c r="I6" s="6" t="s">
        <v>5</v>
      </c>
      <c r="J6" s="7" t="s">
        <v>6</v>
      </c>
      <c r="K6" s="6" t="s">
        <v>5</v>
      </c>
      <c r="L6" s="7" t="s">
        <v>7</v>
      </c>
      <c r="N6" s="1"/>
    </row>
    <row r="7" spans="2:14" ht="18.75" customHeight="1">
      <c r="B7" s="8"/>
      <c r="C7" s="9"/>
      <c r="D7" s="10"/>
      <c r="E7" s="10"/>
      <c r="F7" s="11"/>
      <c r="G7" s="12"/>
      <c r="H7" s="12"/>
      <c r="I7" s="12"/>
      <c r="J7" s="12"/>
      <c r="K7" s="12"/>
      <c r="L7" s="12"/>
      <c r="N7" s="1"/>
    </row>
    <row r="8" spans="2:14" ht="18.75" customHeight="1">
      <c r="B8" s="54" t="s">
        <v>8</v>
      </c>
      <c r="C8" s="86" t="s">
        <v>9</v>
      </c>
      <c r="D8" s="87"/>
      <c r="E8" s="87"/>
      <c r="F8" s="88"/>
      <c r="G8" s="13">
        <f>G9</f>
        <v>145860000</v>
      </c>
      <c r="H8" s="13">
        <f>H9</f>
        <v>266619750</v>
      </c>
      <c r="I8" s="15">
        <f>I9</f>
        <v>182.79154668860551</v>
      </c>
      <c r="J8" s="14">
        <f>J9</f>
        <v>-120759750</v>
      </c>
      <c r="K8" s="16">
        <f>K9</f>
        <v>-82.791546688605507</v>
      </c>
      <c r="L8" s="14"/>
      <c r="N8" s="1"/>
    </row>
    <row r="9" spans="2:14" ht="18.75" customHeight="1">
      <c r="B9" s="55"/>
      <c r="C9" s="79" t="s">
        <v>10</v>
      </c>
      <c r="D9" s="80"/>
      <c r="E9" s="80"/>
      <c r="F9" s="81"/>
      <c r="G9" s="17">
        <v>145860000</v>
      </c>
      <c r="H9" s="18">
        <v>266619750</v>
      </c>
      <c r="I9" s="19">
        <f>H9/G9*100</f>
        <v>182.79154668860551</v>
      </c>
      <c r="J9" s="12">
        <f>G9-H9</f>
        <v>-120759750</v>
      </c>
      <c r="K9" s="20">
        <f>J9/G9*100</f>
        <v>-82.791546688605507</v>
      </c>
      <c r="L9" s="12"/>
      <c r="N9" s="1"/>
    </row>
    <row r="10" spans="2:14" ht="18.75" customHeight="1">
      <c r="B10" s="55"/>
      <c r="C10" s="9"/>
      <c r="D10" s="10"/>
      <c r="E10" s="10"/>
      <c r="F10" s="11"/>
      <c r="G10" s="12"/>
      <c r="H10" s="12"/>
      <c r="I10" s="12"/>
      <c r="J10" s="12"/>
      <c r="K10" s="12"/>
      <c r="L10" s="12"/>
      <c r="N10" s="1"/>
    </row>
    <row r="11" spans="2:14" ht="18.75" customHeight="1">
      <c r="B11" s="55"/>
      <c r="C11" s="27"/>
      <c r="D11" s="29"/>
      <c r="E11" s="29"/>
      <c r="F11" s="30"/>
      <c r="G11" s="17"/>
      <c r="H11" s="17"/>
      <c r="I11" s="20"/>
      <c r="J11" s="17"/>
      <c r="K11" s="20"/>
      <c r="L11" s="12"/>
      <c r="N11" s="1"/>
    </row>
    <row r="12" spans="2:14" ht="18.75" customHeight="1">
      <c r="B12" s="56" t="s">
        <v>11</v>
      </c>
      <c r="C12" s="21" t="s">
        <v>29</v>
      </c>
      <c r="D12" s="22"/>
      <c r="E12" s="22"/>
      <c r="F12" s="23"/>
      <c r="G12" s="24">
        <f>SUM(G13:G16)</f>
        <v>263552048833</v>
      </c>
      <c r="H12" s="24">
        <f>SUM(H13:H16)</f>
        <v>119046594608.5</v>
      </c>
      <c r="I12" s="53">
        <f>H12/G12*100</f>
        <v>45.170050901002092</v>
      </c>
      <c r="J12" s="24">
        <f>SUM(J13:J16)</f>
        <v>144505454224.5</v>
      </c>
      <c r="K12" s="25">
        <f>J12/G12*100</f>
        <v>54.829949098997901</v>
      </c>
      <c r="L12" s="26"/>
      <c r="N12" s="1"/>
    </row>
    <row r="13" spans="2:14" ht="18.75" customHeight="1">
      <c r="B13" s="8"/>
      <c r="C13" s="27" t="s">
        <v>12</v>
      </c>
      <c r="D13" s="80" t="s">
        <v>13</v>
      </c>
      <c r="E13" s="80"/>
      <c r="F13" s="81"/>
      <c r="G13" s="28">
        <v>17063197100</v>
      </c>
      <c r="H13" s="28">
        <v>13649777976</v>
      </c>
      <c r="I13" s="19">
        <f>H13/G13*100</f>
        <v>79.995430492917421</v>
      </c>
      <c r="J13" s="12">
        <f>G13-H13</f>
        <v>3413419124</v>
      </c>
      <c r="K13" s="20">
        <f>J13/G13*100</f>
        <v>20.004569507082586</v>
      </c>
      <c r="L13" s="12"/>
      <c r="N13" s="1"/>
    </row>
    <row r="14" spans="2:14" ht="18.75" customHeight="1">
      <c r="B14" s="8"/>
      <c r="C14" s="27" t="s">
        <v>12</v>
      </c>
      <c r="D14" s="80" t="s">
        <v>14</v>
      </c>
      <c r="E14" s="80"/>
      <c r="F14" s="81"/>
      <c r="G14" s="28">
        <v>62506594474</v>
      </c>
      <c r="H14" s="28">
        <v>33203626214</v>
      </c>
      <c r="I14" s="19">
        <f>H14/G14*100</f>
        <v>53.120197146256707</v>
      </c>
      <c r="J14" s="12">
        <f>G14-H14</f>
        <v>29302968260</v>
      </c>
      <c r="K14" s="20">
        <f>J14/G14*100</f>
        <v>46.8798028537433</v>
      </c>
      <c r="L14" s="12"/>
      <c r="N14" s="59"/>
    </row>
    <row r="15" spans="2:14" ht="18.75" customHeight="1">
      <c r="B15" s="8"/>
      <c r="C15" s="27" t="s">
        <v>12</v>
      </c>
      <c r="D15" s="80" t="s">
        <v>15</v>
      </c>
      <c r="E15" s="80"/>
      <c r="F15" s="81"/>
      <c r="G15" s="28">
        <v>69983663400</v>
      </c>
      <c r="H15" s="28">
        <v>60500000000</v>
      </c>
      <c r="I15" s="19">
        <f>H15/G15*100</f>
        <v>86.448746837108274</v>
      </c>
      <c r="J15" s="12">
        <f>G15-H15</f>
        <v>9483663400</v>
      </c>
      <c r="K15" s="20">
        <f>J15/G15*100</f>
        <v>13.551253162891728</v>
      </c>
      <c r="L15" s="12"/>
      <c r="N15" s="1"/>
    </row>
    <row r="16" spans="2:14" ht="18.75" customHeight="1">
      <c r="B16" s="8"/>
      <c r="C16" s="27" t="s">
        <v>12</v>
      </c>
      <c r="D16" s="80" t="s">
        <v>16</v>
      </c>
      <c r="E16" s="80"/>
      <c r="F16" s="81"/>
      <c r="G16" s="28">
        <v>113998593859</v>
      </c>
      <c r="H16" s="28">
        <v>11693190418.5</v>
      </c>
      <c r="I16" s="19">
        <f>H16/G16*100</f>
        <v>10.257311097155117</v>
      </c>
      <c r="J16" s="12">
        <f>G16-H16</f>
        <v>102305403440.5</v>
      </c>
      <c r="K16" s="20">
        <f>J16/G16*100</f>
        <v>89.742688902844876</v>
      </c>
      <c r="L16" s="12"/>
      <c r="N16" s="1"/>
    </row>
    <row r="17" spans="2:14" ht="18.75" customHeight="1">
      <c r="B17" s="8"/>
      <c r="C17" s="27"/>
      <c r="D17" s="29"/>
      <c r="E17" s="29"/>
      <c r="F17" s="30"/>
      <c r="G17" s="17"/>
      <c r="H17" s="17"/>
      <c r="I17" s="20"/>
      <c r="J17" s="17"/>
      <c r="K17" s="20"/>
      <c r="L17" s="12"/>
      <c r="N17" s="1"/>
    </row>
    <row r="18" spans="2:14" ht="18.75" customHeight="1">
      <c r="B18" s="8"/>
      <c r="C18" s="92" t="s">
        <v>30</v>
      </c>
      <c r="D18" s="93"/>
      <c r="E18" s="93"/>
      <c r="F18" s="94"/>
      <c r="G18" s="31">
        <f>G12</f>
        <v>263552048833</v>
      </c>
      <c r="H18" s="31">
        <f>H12</f>
        <v>119046594608.5</v>
      </c>
      <c r="I18" s="57">
        <f>H18/G18*100</f>
        <v>45.170050901002092</v>
      </c>
      <c r="J18" s="31">
        <f>J12</f>
        <v>144505454224.5</v>
      </c>
      <c r="K18" s="32">
        <f>J18/G18*100</f>
        <v>54.829949098997901</v>
      </c>
      <c r="L18" s="33"/>
      <c r="N18" s="1"/>
    </row>
    <row r="19" spans="2:14">
      <c r="B19" s="2"/>
      <c r="C19" s="2"/>
      <c r="D19" s="2"/>
      <c r="E19" s="2"/>
      <c r="F19" s="2"/>
      <c r="G19" s="2"/>
      <c r="H19" s="2"/>
      <c r="I19" s="34"/>
      <c r="J19" s="2"/>
      <c r="K19" s="2"/>
      <c r="L19" s="2"/>
      <c r="N19" s="1"/>
    </row>
    <row r="20" spans="2:14">
      <c r="B20" s="35" t="s">
        <v>17</v>
      </c>
      <c r="C20" s="35"/>
      <c r="D20" s="36"/>
      <c r="E20" s="36"/>
      <c r="F20" s="36"/>
      <c r="G20" s="36"/>
      <c r="H20" s="2"/>
      <c r="I20" s="38" t="s">
        <v>31</v>
      </c>
      <c r="J20" s="38"/>
      <c r="K20" s="38"/>
      <c r="L20" s="2"/>
      <c r="N20" s="1"/>
    </row>
    <row r="21" spans="2:14">
      <c r="B21" s="39" t="s">
        <v>18</v>
      </c>
      <c r="C21" s="36" t="s">
        <v>19</v>
      </c>
      <c r="D21" s="36"/>
      <c r="E21" s="36"/>
      <c r="F21" s="36"/>
      <c r="G21" s="58"/>
      <c r="H21" s="37"/>
      <c r="L21" s="2"/>
      <c r="N21" s="1"/>
    </row>
    <row r="22" spans="2:14">
      <c r="B22" s="40"/>
      <c r="C22" s="40" t="s">
        <v>12</v>
      </c>
      <c r="D22" s="36" t="s">
        <v>20</v>
      </c>
      <c r="E22" s="36"/>
      <c r="F22" s="36"/>
      <c r="G22" s="36"/>
      <c r="H22" s="41"/>
      <c r="I22" s="89" t="s">
        <v>21</v>
      </c>
      <c r="J22" s="89"/>
      <c r="K22" s="89"/>
      <c r="L22" s="2"/>
      <c r="N22" s="1"/>
    </row>
    <row r="23" spans="2:14">
      <c r="B23" s="40"/>
      <c r="C23" s="40" t="s">
        <v>12</v>
      </c>
      <c r="D23" s="36" t="s">
        <v>22</v>
      </c>
      <c r="E23" s="36"/>
      <c r="F23" s="36"/>
      <c r="G23" s="42"/>
      <c r="H23" s="37"/>
      <c r="I23" s="89" t="s">
        <v>23</v>
      </c>
      <c r="J23" s="89"/>
      <c r="K23" s="89"/>
      <c r="L23" s="2"/>
      <c r="N23" s="1"/>
    </row>
    <row r="24" spans="2:14">
      <c r="B24" s="40"/>
      <c r="C24" s="40"/>
      <c r="D24" s="36"/>
      <c r="E24" s="36"/>
      <c r="F24" s="36"/>
      <c r="G24" s="42"/>
      <c r="H24" s="2"/>
      <c r="I24" s="89" t="s">
        <v>24</v>
      </c>
      <c r="J24" s="89"/>
      <c r="K24" s="89"/>
      <c r="L24" s="2"/>
      <c r="N24" s="1"/>
    </row>
    <row r="25" spans="2:14">
      <c r="B25" s="39" t="s">
        <v>18</v>
      </c>
      <c r="C25" s="36" t="s">
        <v>25</v>
      </c>
      <c r="D25" s="36"/>
      <c r="E25" s="36"/>
      <c r="F25" s="36"/>
      <c r="G25" s="36"/>
      <c r="H25" s="2"/>
      <c r="I25" s="43"/>
      <c r="J25" s="43"/>
      <c r="K25" s="43"/>
      <c r="L25" s="2"/>
      <c r="N25" s="1"/>
    </row>
    <row r="26" spans="2:14">
      <c r="B26" s="44"/>
      <c r="C26" s="36"/>
      <c r="D26" s="36"/>
      <c r="E26" s="36"/>
      <c r="F26" s="36"/>
      <c r="G26" s="45"/>
      <c r="H26" s="2"/>
      <c r="I26" s="43"/>
      <c r="J26" s="43"/>
      <c r="K26" s="43"/>
      <c r="L26" s="2"/>
      <c r="N26" s="1"/>
    </row>
    <row r="27" spans="2:14">
      <c r="B27" s="46" t="s">
        <v>18</v>
      </c>
      <c r="C27" s="47" t="s">
        <v>26</v>
      </c>
      <c r="D27" s="47"/>
      <c r="E27" s="47"/>
      <c r="F27" s="47"/>
      <c r="G27" s="48"/>
      <c r="H27" s="2"/>
      <c r="I27" s="49"/>
      <c r="J27" s="49"/>
      <c r="K27" s="49"/>
      <c r="L27" s="2"/>
      <c r="N27" s="1"/>
    </row>
    <row r="28" spans="2:14">
      <c r="B28" s="46" t="s">
        <v>18</v>
      </c>
      <c r="C28" s="47" t="s">
        <v>27</v>
      </c>
      <c r="D28" s="47"/>
      <c r="E28" s="47"/>
      <c r="F28" s="47"/>
      <c r="G28" s="48"/>
      <c r="I28" s="90" t="s">
        <v>32</v>
      </c>
      <c r="J28" s="90"/>
      <c r="K28" s="90"/>
      <c r="N28" s="1"/>
    </row>
    <row r="29" spans="2:14">
      <c r="B29" s="46" t="s">
        <v>18</v>
      </c>
      <c r="C29" s="47" t="s">
        <v>28</v>
      </c>
      <c r="D29" s="47"/>
      <c r="E29" s="47"/>
      <c r="F29" s="47"/>
      <c r="G29" s="48">
        <f>3229728369</f>
        <v>3229728369</v>
      </c>
      <c r="I29" s="91" t="s">
        <v>33</v>
      </c>
      <c r="J29" s="91"/>
      <c r="K29" s="91"/>
    </row>
    <row r="30" spans="2:14">
      <c r="B30" s="50"/>
      <c r="C30" s="47"/>
      <c r="D30" s="47"/>
      <c r="E30" s="47"/>
      <c r="F30" s="47"/>
      <c r="G30" s="48">
        <v>1088200000</v>
      </c>
    </row>
    <row r="31" spans="2:14">
      <c r="B31" s="50"/>
      <c r="C31" s="47"/>
      <c r="D31" s="47"/>
      <c r="E31" s="47"/>
      <c r="F31" s="47"/>
      <c r="G31" s="48"/>
    </row>
    <row r="32" spans="2:14">
      <c r="B32" s="50"/>
      <c r="C32" s="50"/>
      <c r="D32" s="50"/>
      <c r="E32" s="50"/>
      <c r="F32" s="50"/>
      <c r="G32" s="51"/>
    </row>
    <row r="33" spans="7:7">
      <c r="G33" s="52"/>
    </row>
    <row r="34" spans="7:7">
      <c r="G34" s="52"/>
    </row>
  </sheetData>
  <mergeCells count="16">
    <mergeCell ref="I23:K23"/>
    <mergeCell ref="I24:K24"/>
    <mergeCell ref="I28:K28"/>
    <mergeCell ref="I29:K29"/>
    <mergeCell ref="D13:F13"/>
    <mergeCell ref="D14:F14"/>
    <mergeCell ref="D15:F15"/>
    <mergeCell ref="D16:F16"/>
    <mergeCell ref="C18:F18"/>
    <mergeCell ref="I22:K22"/>
    <mergeCell ref="C9:F9"/>
    <mergeCell ref="B2:L2"/>
    <mergeCell ref="B3:L3"/>
    <mergeCell ref="B4:L4"/>
    <mergeCell ref="C6:F6"/>
    <mergeCell ref="C8:F8"/>
  </mergeCells>
  <pageMargins left="1.1811023622047245" right="0.70866141732283472" top="0.74803149606299213" bottom="0.74803149606299213" header="0.31496062992125984" footer="0.31496062992125984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29"/>
  <sheetViews>
    <sheetView zoomScale="110" zoomScaleNormal="110" workbookViewId="0">
      <selection activeCell="Q18" sqref="Q18"/>
    </sheetView>
  </sheetViews>
  <sheetFormatPr defaultRowHeight="15"/>
  <cols>
    <col min="1" max="1" width="6" customWidth="1"/>
    <col min="2" max="2" width="5.140625" customWidth="1"/>
    <col min="3" max="3" width="4.5703125" customWidth="1"/>
    <col min="4" max="4" width="4.140625" customWidth="1"/>
    <col min="13" max="13" width="20.42578125" style="1" customWidth="1"/>
    <col min="14" max="14" width="22" customWidth="1"/>
    <col min="15" max="15" width="34.140625" customWidth="1"/>
  </cols>
  <sheetData>
    <row r="2" spans="1:15" ht="18">
      <c r="A2" s="82" t="s">
        <v>48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 ht="18">
      <c r="A3" s="82" t="s">
        <v>34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5" ht="18">
      <c r="A4" s="82" t="s">
        <v>67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6" spans="1:15" s="61" customFormat="1" ht="30">
      <c r="B6" s="95" t="s">
        <v>57</v>
      </c>
      <c r="C6" s="96"/>
      <c r="D6" s="96"/>
      <c r="E6" s="96"/>
      <c r="F6" s="96"/>
      <c r="G6" s="96"/>
      <c r="H6" s="96"/>
      <c r="I6" s="96"/>
      <c r="J6" s="96"/>
      <c r="K6" s="96"/>
      <c r="L6" s="97"/>
      <c r="M6" s="62" t="s">
        <v>56</v>
      </c>
      <c r="N6" s="62" t="s">
        <v>49</v>
      </c>
      <c r="O6" s="62" t="s">
        <v>50</v>
      </c>
    </row>
    <row r="7" spans="1:15" s="60" customFormat="1">
      <c r="B7" s="65" t="s">
        <v>35</v>
      </c>
      <c r="C7" s="66"/>
      <c r="D7" s="66"/>
      <c r="E7" s="66"/>
      <c r="F7" s="66"/>
      <c r="G7" s="66"/>
      <c r="H7" s="66"/>
      <c r="I7" s="66"/>
      <c r="J7" s="66"/>
      <c r="K7" s="66"/>
      <c r="L7" s="67"/>
      <c r="M7" s="63">
        <f>M9</f>
        <v>113047084504</v>
      </c>
      <c r="N7" s="63"/>
      <c r="O7" s="63"/>
    </row>
    <row r="8" spans="1:15">
      <c r="B8" s="68"/>
      <c r="C8" s="69"/>
      <c r="D8" s="69"/>
      <c r="E8" s="69"/>
      <c r="F8" s="69"/>
      <c r="G8" s="69"/>
      <c r="H8" s="69"/>
      <c r="I8" s="69"/>
      <c r="J8" s="69"/>
      <c r="K8" s="69"/>
      <c r="L8" s="70"/>
      <c r="M8" s="64"/>
      <c r="N8" s="64"/>
      <c r="O8" s="64"/>
    </row>
    <row r="9" spans="1:15" s="60" customFormat="1">
      <c r="B9" s="65" t="s">
        <v>36</v>
      </c>
      <c r="C9" s="66"/>
      <c r="D9" s="66"/>
      <c r="E9" s="66"/>
      <c r="F9" s="66"/>
      <c r="G9" s="66"/>
      <c r="H9" s="66"/>
      <c r="I9" s="66"/>
      <c r="J9" s="66"/>
      <c r="K9" s="66"/>
      <c r="L9" s="67"/>
      <c r="M9" s="63">
        <f>M10+M24</f>
        <v>113047084504</v>
      </c>
      <c r="N9" s="63">
        <f>N10+N24</f>
        <v>10972198856</v>
      </c>
      <c r="O9" s="63"/>
    </row>
    <row r="10" spans="1:15" s="60" customFormat="1">
      <c r="B10" s="65"/>
      <c r="C10" s="66" t="s">
        <v>37</v>
      </c>
      <c r="D10" s="66"/>
      <c r="E10" s="66"/>
      <c r="F10" s="66"/>
      <c r="G10" s="66"/>
      <c r="H10" s="66"/>
      <c r="I10" s="66"/>
      <c r="J10" s="66"/>
      <c r="K10" s="66"/>
      <c r="L10" s="67"/>
      <c r="M10" s="63">
        <f>M11+M17</f>
        <v>105700000000</v>
      </c>
      <c r="N10" s="63">
        <f>N11+N17</f>
        <v>8818910339</v>
      </c>
      <c r="O10" s="63"/>
    </row>
    <row r="11" spans="1:15" s="60" customFormat="1">
      <c r="B11" s="65"/>
      <c r="C11" s="66"/>
      <c r="D11" s="66" t="s">
        <v>38</v>
      </c>
      <c r="E11" s="66"/>
      <c r="F11" s="66"/>
      <c r="G11" s="66"/>
      <c r="H11" s="66"/>
      <c r="I11" s="66"/>
      <c r="J11" s="66"/>
      <c r="K11" s="66"/>
      <c r="L11" s="67"/>
      <c r="M11" s="63">
        <f>SUM(M12:M15)</f>
        <v>41600000000</v>
      </c>
      <c r="N11" s="63">
        <f>SUM(N12:N15)</f>
        <v>8818910339</v>
      </c>
      <c r="O11" s="63"/>
    </row>
    <row r="12" spans="1:15" ht="16.5" customHeight="1">
      <c r="B12" s="68"/>
      <c r="C12" s="69"/>
      <c r="D12" s="69"/>
      <c r="E12" s="71" t="s">
        <v>39</v>
      </c>
      <c r="F12" s="72"/>
      <c r="G12" s="72"/>
      <c r="H12" s="72"/>
      <c r="I12" s="72"/>
      <c r="J12" s="72"/>
      <c r="K12" s="69"/>
      <c r="L12" s="70"/>
      <c r="M12" s="64">
        <v>5000000000</v>
      </c>
      <c r="N12" s="64">
        <v>1453371380</v>
      </c>
      <c r="O12" s="74" t="s">
        <v>59</v>
      </c>
    </row>
    <row r="13" spans="1:15" ht="16.5" customHeight="1">
      <c r="B13" s="68"/>
      <c r="C13" s="69"/>
      <c r="D13" s="69"/>
      <c r="E13" s="71" t="s">
        <v>40</v>
      </c>
      <c r="F13" s="72"/>
      <c r="G13" s="72"/>
      <c r="H13" s="72"/>
      <c r="I13" s="72"/>
      <c r="J13" s="72"/>
      <c r="K13" s="69"/>
      <c r="L13" s="70"/>
      <c r="M13" s="64">
        <v>22000000000</v>
      </c>
      <c r="N13" s="64">
        <v>4296558917</v>
      </c>
      <c r="O13" s="74" t="s">
        <v>61</v>
      </c>
    </row>
    <row r="14" spans="1:15" ht="16.5" customHeight="1">
      <c r="B14" s="68"/>
      <c r="C14" s="69"/>
      <c r="D14" s="69"/>
      <c r="E14" s="71" t="s">
        <v>41</v>
      </c>
      <c r="F14" s="72"/>
      <c r="G14" s="72"/>
      <c r="H14" s="72"/>
      <c r="I14" s="72"/>
      <c r="J14" s="72"/>
      <c r="K14" s="69"/>
      <c r="L14" s="70"/>
      <c r="M14" s="64">
        <v>12100000000</v>
      </c>
      <c r="N14" s="64">
        <v>2326483042</v>
      </c>
      <c r="O14" s="74" t="s">
        <v>61</v>
      </c>
    </row>
    <row r="15" spans="1:15" ht="16.5" customHeight="1">
      <c r="B15" s="68"/>
      <c r="C15" s="69"/>
      <c r="D15" s="69"/>
      <c r="E15" s="71" t="s">
        <v>42</v>
      </c>
      <c r="F15" s="72"/>
      <c r="G15" s="72"/>
      <c r="H15" s="72"/>
      <c r="I15" s="72"/>
      <c r="J15" s="72"/>
      <c r="K15" s="69"/>
      <c r="L15" s="70"/>
      <c r="M15" s="64">
        <v>2500000000</v>
      </c>
      <c r="N15" s="64">
        <v>742497000</v>
      </c>
      <c r="O15" s="77" t="s">
        <v>59</v>
      </c>
    </row>
    <row r="16" spans="1:15"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70"/>
      <c r="M16" s="64"/>
      <c r="N16" s="64"/>
      <c r="O16" s="64"/>
    </row>
    <row r="17" spans="2:15" s="60" customFormat="1">
      <c r="B17" s="65"/>
      <c r="C17" s="66"/>
      <c r="D17" s="66" t="s">
        <v>43</v>
      </c>
      <c r="E17" s="66"/>
      <c r="F17" s="66"/>
      <c r="G17" s="66"/>
      <c r="H17" s="66"/>
      <c r="I17" s="66"/>
      <c r="J17" s="66"/>
      <c r="K17" s="66"/>
      <c r="L17" s="67"/>
      <c r="M17" s="63">
        <f>SUM(M19:M21)</f>
        <v>64100000000</v>
      </c>
      <c r="N17" s="63">
        <f>SUM(N19:N21)</f>
        <v>0</v>
      </c>
      <c r="O17" s="63"/>
    </row>
    <row r="18" spans="2:15" s="60" customFormat="1">
      <c r="B18" s="65"/>
      <c r="C18" s="66"/>
      <c r="D18" s="66" t="s">
        <v>44</v>
      </c>
      <c r="E18" s="66"/>
      <c r="F18" s="66"/>
      <c r="G18" s="66"/>
      <c r="H18" s="66"/>
      <c r="I18" s="66"/>
      <c r="J18" s="66"/>
      <c r="K18" s="66"/>
      <c r="L18" s="67"/>
      <c r="M18" s="63"/>
      <c r="N18" s="63"/>
      <c r="O18" s="63"/>
    </row>
    <row r="19" spans="2:15">
      <c r="B19" s="68"/>
      <c r="C19" s="69"/>
      <c r="D19" s="69"/>
      <c r="E19" s="71" t="s">
        <v>45</v>
      </c>
      <c r="F19" s="72"/>
      <c r="G19" s="72"/>
      <c r="H19" s="72"/>
      <c r="I19" s="72"/>
      <c r="J19" s="72"/>
      <c r="K19" s="72"/>
      <c r="L19" s="73"/>
      <c r="M19" s="64">
        <v>17000000000</v>
      </c>
      <c r="N19" s="64"/>
      <c r="O19" s="75" t="s">
        <v>58</v>
      </c>
    </row>
    <row r="20" spans="2:15">
      <c r="B20" s="68"/>
      <c r="C20" s="69"/>
      <c r="D20" s="69"/>
      <c r="E20" s="71" t="s">
        <v>46</v>
      </c>
      <c r="F20" s="72"/>
      <c r="G20" s="72"/>
      <c r="H20" s="72"/>
      <c r="I20" s="72"/>
      <c r="J20" s="72"/>
      <c r="K20" s="72"/>
      <c r="L20" s="73"/>
      <c r="M20" s="64">
        <v>15400000000</v>
      </c>
      <c r="N20" s="64"/>
      <c r="O20" s="75" t="s">
        <v>58</v>
      </c>
    </row>
    <row r="21" spans="2:15">
      <c r="B21" s="68"/>
      <c r="C21" s="69"/>
      <c r="D21" s="69"/>
      <c r="E21" s="71" t="s">
        <v>47</v>
      </c>
      <c r="F21" s="72"/>
      <c r="G21" s="72"/>
      <c r="H21" s="72"/>
      <c r="I21" s="72"/>
      <c r="J21" s="72"/>
      <c r="K21" s="72"/>
      <c r="L21" s="73"/>
      <c r="M21" s="64">
        <v>31700000000</v>
      </c>
      <c r="N21" s="64"/>
      <c r="O21" s="75" t="s">
        <v>58</v>
      </c>
    </row>
    <row r="22" spans="2:15">
      <c r="B22" s="68"/>
      <c r="C22" s="69"/>
      <c r="D22" s="69"/>
      <c r="E22" s="72"/>
      <c r="F22" s="72"/>
      <c r="G22" s="72"/>
      <c r="H22" s="72"/>
      <c r="I22" s="72"/>
      <c r="J22" s="72"/>
      <c r="K22" s="72"/>
      <c r="L22" s="73"/>
      <c r="M22" s="64"/>
      <c r="N22" s="64"/>
      <c r="O22" s="64"/>
    </row>
    <row r="23" spans="2:15">
      <c r="B23" s="68"/>
      <c r="C23" s="66" t="s">
        <v>51</v>
      </c>
      <c r="D23" s="66"/>
      <c r="E23" s="66"/>
      <c r="F23" s="66"/>
      <c r="G23" s="66"/>
      <c r="H23" s="66"/>
      <c r="I23" s="66"/>
      <c r="J23" s="69"/>
      <c r="K23" s="69"/>
      <c r="L23" s="70"/>
      <c r="M23" s="64"/>
      <c r="N23" s="64"/>
      <c r="O23" s="64"/>
    </row>
    <row r="24" spans="2:15" s="60" customFormat="1">
      <c r="B24" s="65"/>
      <c r="C24" s="66"/>
      <c r="D24" s="66" t="s">
        <v>38</v>
      </c>
      <c r="E24" s="66"/>
      <c r="F24" s="66"/>
      <c r="G24" s="66"/>
      <c r="H24" s="66"/>
      <c r="I24" s="66"/>
      <c r="J24" s="66"/>
      <c r="K24" s="66"/>
      <c r="L24" s="67"/>
      <c r="M24" s="63">
        <f>SUM(M25:M29)</f>
        <v>7347084504</v>
      </c>
      <c r="N24" s="63">
        <f>SUM(N25:N29)</f>
        <v>2153288517</v>
      </c>
      <c r="O24" s="63"/>
    </row>
    <row r="25" spans="2:15">
      <c r="B25" s="68"/>
      <c r="C25" s="69"/>
      <c r="D25" s="69"/>
      <c r="E25" s="71" t="s">
        <v>52</v>
      </c>
      <c r="F25" s="72"/>
      <c r="G25" s="72"/>
      <c r="H25" s="72"/>
      <c r="I25" s="72"/>
      <c r="J25" s="72"/>
      <c r="K25" s="72"/>
      <c r="L25" s="73"/>
      <c r="M25" s="64">
        <v>2850000000</v>
      </c>
      <c r="N25" s="64">
        <v>828743837</v>
      </c>
      <c r="O25" s="74" t="s">
        <v>59</v>
      </c>
    </row>
    <row r="26" spans="2:15" ht="30">
      <c r="B26" s="68"/>
      <c r="C26" s="69"/>
      <c r="D26" s="69"/>
      <c r="E26" s="71" t="s">
        <v>60</v>
      </c>
      <c r="F26" s="72"/>
      <c r="G26" s="72"/>
      <c r="H26" s="72"/>
      <c r="I26" s="72"/>
      <c r="J26" s="72"/>
      <c r="K26" s="72"/>
      <c r="L26" s="73"/>
      <c r="M26" s="76">
        <v>200000000</v>
      </c>
      <c r="N26" s="64"/>
      <c r="O26" s="78" t="s">
        <v>63</v>
      </c>
    </row>
    <row r="27" spans="2:15">
      <c r="B27" s="68"/>
      <c r="C27" s="69"/>
      <c r="D27" s="69"/>
      <c r="E27" s="71" t="s">
        <v>53</v>
      </c>
      <c r="F27" s="72"/>
      <c r="G27" s="72"/>
      <c r="H27" s="72"/>
      <c r="I27" s="72"/>
      <c r="J27" s="72"/>
      <c r="K27" s="72"/>
      <c r="L27" s="73"/>
      <c r="M27" s="76">
        <v>100000000</v>
      </c>
      <c r="N27" s="64"/>
      <c r="O27" s="75" t="s">
        <v>64</v>
      </c>
    </row>
    <row r="28" spans="2:15">
      <c r="B28" s="68"/>
      <c r="C28" s="69"/>
      <c r="D28" s="69"/>
      <c r="E28" s="71" t="s">
        <v>54</v>
      </c>
      <c r="F28" s="72"/>
      <c r="G28" s="72"/>
      <c r="H28" s="72"/>
      <c r="I28" s="72"/>
      <c r="J28" s="72"/>
      <c r="K28" s="72"/>
      <c r="L28" s="73"/>
      <c r="M28" s="64">
        <v>3997084504</v>
      </c>
      <c r="N28" s="64">
        <v>1127032780</v>
      </c>
      <c r="O28" s="98" t="s">
        <v>68</v>
      </c>
    </row>
    <row r="29" spans="2:15">
      <c r="B29" s="68"/>
      <c r="C29" s="69"/>
      <c r="D29" s="69"/>
      <c r="E29" s="71" t="s">
        <v>55</v>
      </c>
      <c r="F29" s="72"/>
      <c r="G29" s="72"/>
      <c r="H29" s="72"/>
      <c r="I29" s="72"/>
      <c r="J29" s="72"/>
      <c r="K29" s="72"/>
      <c r="L29" s="73"/>
      <c r="M29" s="64">
        <v>200000000</v>
      </c>
      <c r="N29" s="64">
        <v>197511900</v>
      </c>
      <c r="O29" s="75" t="s">
        <v>62</v>
      </c>
    </row>
  </sheetData>
  <mergeCells count="4">
    <mergeCell ref="B6:L6"/>
    <mergeCell ref="A2:O2"/>
    <mergeCell ref="A3:O3"/>
    <mergeCell ref="A4:O4"/>
  </mergeCells>
  <pageMargins left="0.70866141732283472" right="0.70866141732283472" top="0.74803149606299213" bottom="0.74803149606299213" header="0.31496062992125984" footer="0.31496062992125984"/>
  <pageSetup paperSize="5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LRA</vt:lpstr>
      <vt:lpstr>FISIK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2022-11-22T04:07:19Z</cp:lastPrinted>
  <dcterms:created xsi:type="dcterms:W3CDTF">2021-07-23T02:50:11Z</dcterms:created>
  <dcterms:modified xsi:type="dcterms:W3CDTF">2022-11-22T04:34:18Z</dcterms:modified>
</cp:coreProperties>
</file>