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Mining\"/>
    </mc:Choice>
  </mc:AlternateContent>
  <xr:revisionPtr revIDLastSave="0" documentId="13_ncr:1_{AD34520D-DAF1-4E1E-B6C7-8BC02BA119C4}" xr6:coauthVersionLast="45" xr6:coauthVersionMax="47" xr10:uidLastSave="{00000000-0000-0000-0000-000000000000}"/>
  <bookViews>
    <workbookView xWindow="-110" yWindow="-110" windowWidth="19420" windowHeight="10300" activeTab="3" xr2:uid="{A410B6BE-5782-463A-A87C-1F88E3DCDBB4}"/>
  </bookViews>
  <sheets>
    <sheet name="KEAKTIFAN" sheetId="1" r:id="rId1"/>
    <sheet name="NILAI UAS" sheetId="2" r:id="rId2"/>
    <sheet name="INDEKS" sheetId="3" r:id="rId3"/>
    <sheet name="CAMPURA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5" l="1"/>
  <c r="F16" i="5"/>
  <c r="F17" i="5"/>
  <c r="F18" i="5"/>
  <c r="F19" i="5"/>
  <c r="E15" i="5"/>
  <c r="E16" i="5"/>
  <c r="E17" i="5"/>
  <c r="E18" i="5"/>
  <c r="E19" i="5"/>
  <c r="D15" i="5"/>
  <c r="D16" i="5"/>
  <c r="D17" i="5"/>
  <c r="D18" i="5"/>
  <c r="D19" i="5"/>
  <c r="C15" i="5"/>
  <c r="C16" i="5"/>
  <c r="C17" i="5"/>
  <c r="C18" i="5"/>
  <c r="C19" i="5"/>
  <c r="B15" i="5"/>
  <c r="B16" i="5"/>
  <c r="B17" i="5"/>
  <c r="B18" i="5"/>
  <c r="B19" i="5"/>
  <c r="B14" i="5"/>
  <c r="C14" i="5"/>
  <c r="D14" i="5"/>
  <c r="E14" i="5"/>
  <c r="F14" i="5"/>
  <c r="A16" i="5"/>
  <c r="A17" i="5"/>
  <c r="A18" i="5"/>
  <c r="A19" i="5"/>
  <c r="A15" i="5"/>
  <c r="A14" i="5"/>
  <c r="G15" i="3" l="1"/>
  <c r="G14" i="3"/>
  <c r="G13" i="3"/>
  <c r="G12" i="3"/>
  <c r="G11" i="3"/>
  <c r="F14" i="3"/>
  <c r="F13" i="3"/>
  <c r="F12" i="3"/>
  <c r="F11" i="3"/>
  <c r="E13" i="3"/>
  <c r="E12" i="3"/>
  <c r="E11" i="3"/>
  <c r="D12" i="3"/>
  <c r="D11" i="3"/>
  <c r="C11" i="3"/>
  <c r="O34" i="2"/>
  <c r="N34" i="2"/>
  <c r="N33" i="2"/>
  <c r="O32" i="2" s="1"/>
  <c r="M33" i="2"/>
  <c r="M34" i="2"/>
  <c r="P31" i="2" s="1"/>
  <c r="M32" i="2"/>
  <c r="N31" i="2" s="1"/>
  <c r="L32" i="2"/>
  <c r="L33" i="2"/>
  <c r="L34" i="2"/>
  <c r="P30" i="2" s="1"/>
  <c r="L31" i="2"/>
  <c r="M30" i="2" s="1"/>
  <c r="K31" i="2"/>
  <c r="K32" i="2"/>
  <c r="K33" i="2"/>
  <c r="O29" i="2" s="1"/>
  <c r="K34" i="2"/>
  <c r="P29" i="2" s="1"/>
  <c r="K30" i="2"/>
  <c r="L29" i="2"/>
  <c r="P33" i="2"/>
  <c r="O31" i="2"/>
  <c r="P32" i="2"/>
  <c r="N29" i="2"/>
  <c r="O30" i="2"/>
  <c r="N30" i="2"/>
  <c r="M29" i="2"/>
  <c r="D30" i="2"/>
  <c r="D33" i="2"/>
  <c r="F31" i="2" s="1"/>
  <c r="D34" i="2"/>
  <c r="G31" i="2" s="1"/>
  <c r="D32" i="2"/>
  <c r="E31" i="2" s="1"/>
  <c r="C31" i="2"/>
  <c r="B34" i="2"/>
  <c r="G29" i="2" s="1"/>
  <c r="C20" i="2"/>
  <c r="B30" i="2" s="1"/>
  <c r="C29" i="2" s="1"/>
  <c r="C21" i="2"/>
  <c r="C22" i="2"/>
  <c r="C32" i="2" s="1"/>
  <c r="E30" i="2" s="1"/>
  <c r="C23" i="2"/>
  <c r="C33" i="2" s="1"/>
  <c r="F30" i="2" s="1"/>
  <c r="C24" i="2"/>
  <c r="F34" i="2" s="1"/>
  <c r="G33" i="2" s="1"/>
  <c r="C19" i="2"/>
  <c r="B31" i="2" s="1"/>
  <c r="D29" i="2" s="1"/>
  <c r="B30" i="1"/>
  <c r="C21" i="1"/>
  <c r="C22" i="1"/>
  <c r="C23" i="1"/>
  <c r="C24" i="1"/>
  <c r="C25" i="1"/>
  <c r="C26" i="1"/>
  <c r="A29" i="1"/>
  <c r="C29" i="1"/>
  <c r="A30" i="1"/>
  <c r="D30" i="1"/>
  <c r="E30" i="1"/>
  <c r="A31" i="1"/>
  <c r="B31" i="1"/>
  <c r="D29" i="1" s="1"/>
  <c r="C31" i="1"/>
  <c r="E31" i="1"/>
  <c r="A32" i="1"/>
  <c r="B32" i="1"/>
  <c r="E29" i="1" s="1"/>
  <c r="C32" i="1"/>
  <c r="D32" i="1"/>
  <c r="A33" i="1"/>
  <c r="C33" i="1" s="1"/>
  <c r="F30" i="1" s="1"/>
  <c r="B33" i="1"/>
  <c r="F29" i="1" s="1"/>
  <c r="A34" i="1"/>
  <c r="E34" i="1" s="1"/>
  <c r="G32" i="1" s="1"/>
  <c r="B34" i="1"/>
  <c r="G29" i="1" s="1"/>
  <c r="C34" i="1"/>
  <c r="G30" i="1" s="1"/>
  <c r="D34" i="1"/>
  <c r="G31" i="1" s="1"/>
  <c r="B33" i="2" l="1"/>
  <c r="F29" i="2" s="1"/>
  <c r="E33" i="2"/>
  <c r="F32" i="2" s="1"/>
  <c r="C34" i="2"/>
  <c r="G30" i="2" s="1"/>
  <c r="B32" i="2"/>
  <c r="E29" i="2" s="1"/>
  <c r="E34" i="2"/>
  <c r="G32" i="2" s="1"/>
  <c r="E33" i="1"/>
  <c r="F32" i="1" s="1"/>
  <c r="F34" i="1"/>
  <c r="G33" i="1" s="1"/>
  <c r="D33" i="1"/>
  <c r="F31" i="1" s="1"/>
</calcChain>
</file>

<file path=xl/sharedStrings.xml><?xml version="1.0" encoding="utf-8"?>
<sst xmlns="http://schemas.openxmlformats.org/spreadsheetml/2006/main" count="113" uniqueCount="31">
  <si>
    <t>Object Indentifier</t>
  </si>
  <si>
    <t>Keaktifan</t>
  </si>
  <si>
    <t>Nilai UAS</t>
  </si>
  <si>
    <t>Indeks</t>
  </si>
  <si>
    <t>excellent</t>
  </si>
  <si>
    <t>fair</t>
  </si>
  <si>
    <t>good</t>
  </si>
  <si>
    <t>B</t>
  </si>
  <si>
    <t>D</t>
  </si>
  <si>
    <t>A</t>
  </si>
  <si>
    <t>C</t>
  </si>
  <si>
    <t>SOAL</t>
  </si>
  <si>
    <t>1. Perhitungan jarak keaktifan dengan rumus Euclidean Distance</t>
  </si>
  <si>
    <t xml:space="preserve">Dimana : </t>
  </si>
  <si>
    <t>excellent :</t>
  </si>
  <si>
    <t>fair           :</t>
  </si>
  <si>
    <t>good        :</t>
  </si>
  <si>
    <t>Normalisasi :</t>
  </si>
  <si>
    <t>Min</t>
  </si>
  <si>
    <t>Max</t>
  </si>
  <si>
    <t>Data ke-1</t>
  </si>
  <si>
    <t>Data ke-2</t>
  </si>
  <si>
    <t>Data ke-3</t>
  </si>
  <si>
    <t>Data ke-4</t>
  </si>
  <si>
    <t>Data ke-5</t>
  </si>
  <si>
    <t>Data ke-6</t>
  </si>
  <si>
    <t>Perhitungan jarak</t>
  </si>
  <si>
    <t>2. Perhitungan jarak Nilai UAS dengan rumus Manhattan Distance</t>
  </si>
  <si>
    <t>Normalilasi  :</t>
  </si>
  <si>
    <t>DENGAN RUMUS LANGSUNG</t>
  </si>
  <si>
    <t>DENGAN RUMUS NORMALISASI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</si>
</sst>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1"/>
    </font>
    <font>
      <sz val="8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0" borderId="2" xfId="0" applyFont="1" applyBorder="1"/>
    <xf numFmtId="0" fontId="1" fillId="0" borderId="0" xfId="0" applyFont="1" applyBorder="1"/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20" fontId="1" fillId="0" borderId="0" xfId="0" applyNumberFormat="1" applyFont="1"/>
    <xf numFmtId="0" fontId="1" fillId="10" borderId="2" xfId="0" applyFont="1" applyFill="1" applyBorder="1" applyAlignment="1">
      <alignment horizontal="center"/>
    </xf>
    <xf numFmtId="2" fontId="1" fillId="5" borderId="2" xfId="0" applyNumberFormat="1" applyFont="1" applyFill="1" applyBorder="1" applyAlignment="1">
      <alignment horizontal="center" vertical="center"/>
    </xf>
    <xf numFmtId="0" fontId="1" fillId="11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2" fontId="1" fillId="13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2" fontId="1" fillId="8" borderId="2" xfId="0" applyNumberFormat="1" applyFont="1" applyFill="1" applyBorder="1" applyAlignment="1">
      <alignment horizontal="center" vertical="center"/>
    </xf>
    <xf numFmtId="2" fontId="1" fillId="14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5" borderId="2" xfId="0" applyNumberFormat="1" applyFill="1" applyBorder="1"/>
    <xf numFmtId="2" fontId="0" fillId="7" borderId="2" xfId="0" applyNumberFormat="1" applyFill="1" applyBorder="1"/>
    <xf numFmtId="2" fontId="0" fillId="16" borderId="2" xfId="0" applyNumberFormat="1" applyFill="1" applyBorder="1"/>
    <xf numFmtId="2" fontId="0" fillId="17" borderId="2" xfId="0" applyNumberFormat="1" applyFill="1" applyBorder="1"/>
    <xf numFmtId="2" fontId="3" fillId="18" borderId="2" xfId="0" applyNumberFormat="1" applyFont="1" applyFill="1" applyBorder="1"/>
    <xf numFmtId="2" fontId="0" fillId="1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10</xdr:row>
          <xdr:rowOff>88900</xdr:rowOff>
        </xdr:from>
        <xdr:to>
          <xdr:col>5</xdr:col>
          <xdr:colOff>127000</xdr:colOff>
          <xdr:row>11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184975</xdr:colOff>
      <xdr:row>16</xdr:row>
      <xdr:rowOff>175228</xdr:rowOff>
    </xdr:from>
    <xdr:ext cx="1827975" cy="292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286825" y="3305778"/>
              <a:ext cx="1827975" cy="292196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000" b="0" i="1">
                        <a:latin typeface="Cambria Math" panose="02040503050406030204" pitchFamily="18" charset="0"/>
                      </a:rPr>
                      <m:t>𝑁𝑜𝑟𝑚𝑎𝑙𝑖𝑠𝑎𝑠𝑖</m:t>
                    </m:r>
                    <m:r>
                      <a:rPr lang="en-US" sz="1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000" b="0" i="1">
                            <a:latin typeface="Cambria Math" panose="02040503050406030204" pitchFamily="18" charset="0"/>
                          </a:rPr>
                          <m:t>𝑑𝑎𝑡𝑎</m:t>
                        </m:r>
                        <m:r>
                          <a:rPr lang="id-ID" sz="1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id-ID" sz="10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d-ID" sz="10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id-ID" sz="10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num>
                      <m:den>
                        <m:func>
                          <m:funcPr>
                            <m:ctrlPr>
                              <a:rPr lang="id-ID" sz="10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id-ID" sz="1000" b="0" i="0">
                                <a:latin typeface="Cambria Math" panose="02040503050406030204" pitchFamily="18" charset="0"/>
                              </a:rPr>
                              <m:t>max</m:t>
                            </m:r>
                          </m:fName>
                          <m:e>
                            <m:r>
                              <a:rPr lang="id-ID" sz="1000" b="0" i="1">
                                <a:latin typeface="Cambria Math" panose="02040503050406030204" pitchFamily="18" charset="0"/>
                              </a:rPr>
                              <m:t>− </m:t>
                            </m:r>
                            <m:r>
                              <a:rPr lang="id-ID" sz="10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e>
                        </m:func>
                      </m:den>
                    </m:f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4BA6B0D-7FED-A11B-A7E2-59DABD4D174D}"/>
                </a:ext>
              </a:extLst>
            </xdr:cNvPr>
            <xdr:cNvSpPr txBox="1"/>
          </xdr:nvSpPr>
          <xdr:spPr>
            <a:xfrm>
              <a:off x="2286825" y="3305778"/>
              <a:ext cx="1827975" cy="292196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000" b="0" i="0">
                  <a:latin typeface="Cambria Math" panose="02040503050406030204" pitchFamily="18" charset="0"/>
                </a:rPr>
                <a:t>𝑁𝑜𝑟𝑚𝑎𝑙𝑖𝑠𝑎𝑠𝑖</a:t>
              </a:r>
              <a:r>
                <a:rPr lang="en-US" sz="1000" i="0">
                  <a:latin typeface="Cambria Math" panose="02040503050406030204" pitchFamily="18" charset="0"/>
                </a:rPr>
                <a:t>=(</a:t>
              </a:r>
              <a:r>
                <a:rPr lang="id-ID" sz="1000" b="0" i="0">
                  <a:latin typeface="Cambria Math" panose="02040503050406030204" pitchFamily="18" charset="0"/>
                </a:rPr>
                <a:t>𝑑𝑎𝑡𝑎 𝑖 −𝑚𝑖𝑛</a:t>
              </a:r>
              <a:r>
                <a:rPr lang="en-US" sz="1000" b="0" i="0">
                  <a:latin typeface="Cambria Math" panose="02040503050406030204" pitchFamily="18" charset="0"/>
                </a:rPr>
                <a:t>)/</a:t>
              </a:r>
              <a:r>
                <a:rPr lang="id-ID" sz="1000" b="0" i="0">
                  <a:latin typeface="Cambria Math" panose="02040503050406030204" pitchFamily="18" charset="0"/>
                </a:rPr>
                <a:t>max⁡〖− 𝑚𝑖𝑛〗</a:t>
              </a:r>
              <a:r>
                <a:rPr lang="en-US" sz="1000" b="0" i="0">
                  <a:latin typeface="Cambria Math" panose="02040503050406030204" pitchFamily="18" charset="0"/>
                </a:rPr>
                <a:t> </a:t>
              </a:r>
              <a:endParaRPr lang="en-US" sz="1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254000</xdr:colOff>
          <xdr:row>10</xdr:row>
          <xdr:rowOff>107950</xdr:rowOff>
        </xdr:from>
        <xdr:to>
          <xdr:col>5</xdr:col>
          <xdr:colOff>558800</xdr:colOff>
          <xdr:row>12</xdr:row>
          <xdr:rowOff>38100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164352</xdr:colOff>
      <xdr:row>13</xdr:row>
      <xdr:rowOff>164353</xdr:rowOff>
    </xdr:from>
    <xdr:ext cx="2196354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002117" y="2846294"/>
              <a:ext cx="2196354" cy="38100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𝑁𝑜𝑟𝑚𝑎𝑙𝑖𝑙𝑎𝑠𝑖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𝑑𝑎𝑡𝑎</m:t>
                        </m:r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num>
                      <m:den>
                        <m:func>
                          <m:func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id-ID" sz="1200" b="0" i="0">
                                <a:latin typeface="Cambria Math" panose="02040503050406030204" pitchFamily="18" charset="0"/>
                              </a:rPr>
                              <m:t>max</m:t>
                            </m:r>
                          </m:fName>
                          <m:e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− </m:t>
                            </m:r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e>
                        </m:func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4E22C77-BB68-4846-B695-26BCA56B914E}"/>
                </a:ext>
              </a:extLst>
            </xdr:cNvPr>
            <xdr:cNvSpPr txBox="1"/>
          </xdr:nvSpPr>
          <xdr:spPr>
            <a:xfrm>
              <a:off x="2002117" y="2846294"/>
              <a:ext cx="2196354" cy="38100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d-ID" sz="1200" b="0" i="0">
                  <a:latin typeface="Cambria Math" panose="02040503050406030204" pitchFamily="18" charset="0"/>
                </a:rPr>
                <a:t>𝑁𝑜𝑟𝑚𝑎𝑙𝑖𝑙𝑎𝑠𝑖</a:t>
              </a:r>
              <a:r>
                <a:rPr lang="en-US" sz="1200" i="0">
                  <a:latin typeface="Cambria Math" panose="02040503050406030204" pitchFamily="18" charset="0"/>
                </a:rPr>
                <a:t>=(</a:t>
              </a:r>
              <a:r>
                <a:rPr lang="id-ID" sz="1200" b="0" i="0">
                  <a:latin typeface="Cambria Math" panose="02040503050406030204" pitchFamily="18" charset="0"/>
                </a:rPr>
                <a:t>𝑑𝑎𝑡𝑎 𝑖 −𝑚𝑖𝑛</a:t>
              </a:r>
              <a:r>
                <a:rPr lang="en-US" sz="1200" b="0" i="0">
                  <a:latin typeface="Cambria Math" panose="02040503050406030204" pitchFamily="18" charset="0"/>
                </a:rPr>
                <a:t>)/</a:t>
              </a:r>
              <a:r>
                <a:rPr lang="id-ID" sz="1200" b="0" i="0">
                  <a:latin typeface="Cambria Math" panose="02040503050406030204" pitchFamily="18" charset="0"/>
                </a:rPr>
                <a:t>max⁡〖− 𝑚𝑖𝑛〗</a:t>
              </a:r>
              <a:r>
                <a:rPr lang="en-US" sz="1200" b="0" i="0">
                  <a:latin typeface="Cambria Math" panose="02040503050406030204" pitchFamily="18" charset="0"/>
                </a:rPr>
                <a:t> 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605116</xdr:colOff>
      <xdr:row>24</xdr:row>
      <xdr:rowOff>97117</xdr:rowOff>
    </xdr:from>
    <xdr:ext cx="2674471" cy="388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8568763" y="4751293"/>
              <a:ext cx="2674471" cy="388472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𝐷𝑖𝑠𝑠𝑖𝑚𝑖𝑙𝑎𝑟𝑖𝑡𝑦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𝐴𝐵𝑆</m:t>
                    </m:r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𝑑𝑎𝑡𝑎</m:t>
                        </m:r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num>
                      <m:den>
                        <m:func>
                          <m:func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id-ID" sz="1200" b="0" i="0">
                                <a:latin typeface="Cambria Math" panose="02040503050406030204" pitchFamily="18" charset="0"/>
                              </a:rPr>
                              <m:t>max</m:t>
                            </m:r>
                          </m:fName>
                          <m:e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− </m:t>
                            </m:r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e>
                        </m:func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2CCE1CD-21A0-4627-A2FB-6D707580995C}"/>
                </a:ext>
              </a:extLst>
            </xdr:cNvPr>
            <xdr:cNvSpPr txBox="1"/>
          </xdr:nvSpPr>
          <xdr:spPr>
            <a:xfrm>
              <a:off x="8568763" y="4751293"/>
              <a:ext cx="2674471" cy="388472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d-ID" sz="1200" b="0" i="0">
                  <a:latin typeface="Cambria Math" panose="02040503050406030204" pitchFamily="18" charset="0"/>
                </a:rPr>
                <a:t>𝐷𝑖𝑠𝑠𝑖𝑚𝑖𝑙𝑎𝑟𝑖𝑡𝑦</a:t>
              </a:r>
              <a:r>
                <a:rPr lang="en-US" sz="1200" i="0">
                  <a:latin typeface="Cambria Math" panose="02040503050406030204" pitchFamily="18" charset="0"/>
                </a:rPr>
                <a:t>=</a:t>
              </a:r>
              <a:r>
                <a:rPr lang="id-ID" sz="1200" b="0" i="0">
                  <a:latin typeface="Cambria Math" panose="02040503050406030204" pitchFamily="18" charset="0"/>
                </a:rPr>
                <a:t>𝐴𝐵𝑆 </a:t>
              </a:r>
              <a:r>
                <a:rPr lang="en-US" sz="1200" b="0" i="0">
                  <a:latin typeface="Cambria Math" panose="02040503050406030204" pitchFamily="18" charset="0"/>
                </a:rPr>
                <a:t>(</a:t>
              </a:r>
              <a:r>
                <a:rPr lang="id-ID" sz="1200" b="0" i="0">
                  <a:latin typeface="Cambria Math" panose="02040503050406030204" pitchFamily="18" charset="0"/>
                </a:rPr>
                <a:t>𝑑𝑎𝑡𝑎 𝑖 −𝑚𝑖𝑛</a:t>
              </a:r>
              <a:r>
                <a:rPr lang="en-US" sz="1200" b="0" i="0">
                  <a:latin typeface="Cambria Math" panose="02040503050406030204" pitchFamily="18" charset="0"/>
                </a:rPr>
                <a:t>)/</a:t>
              </a:r>
              <a:r>
                <a:rPr lang="id-ID" sz="1200" b="0" i="0">
                  <a:latin typeface="Cambria Math" panose="02040503050406030204" pitchFamily="18" charset="0"/>
                </a:rPr>
                <a:t>max⁡〖− 𝑚𝑖𝑛〗</a:t>
              </a:r>
              <a:r>
                <a:rPr lang="en-US" sz="1200" b="0" i="0">
                  <a:latin typeface="Cambria Math" panose="02040503050406030204" pitchFamily="18" charset="0"/>
                </a:rPr>
                <a:t> 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5</xdr:col>
      <xdr:colOff>141941</xdr:colOff>
      <xdr:row>24</xdr:row>
      <xdr:rowOff>141941</xdr:rowOff>
    </xdr:from>
    <xdr:ext cx="1942354" cy="32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3204882" y="4796117"/>
              <a:ext cx="1942354" cy="321236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𝐷𝑖𝑠𝑠𝑖𝑚𝑖𝑙𝑎𝑟𝑖𝑡𝑦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d-ID" sz="120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𝐵𝑆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ADDBAC-32D5-4F38-98B5-471D42E007D8}"/>
                </a:ext>
              </a:extLst>
            </xdr:cNvPr>
            <xdr:cNvSpPr txBox="1"/>
          </xdr:nvSpPr>
          <xdr:spPr>
            <a:xfrm>
              <a:off x="3204882" y="4796117"/>
              <a:ext cx="1942354" cy="321236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d-ID" sz="1200" b="0" i="0">
                  <a:latin typeface="Cambria Math" panose="02040503050406030204" pitchFamily="18" charset="0"/>
                </a:rPr>
                <a:t>𝐷𝑖𝑠𝑠𝑖𝑚𝑖𝑙𝑎𝑟𝑖𝑡𝑦</a:t>
              </a:r>
              <a:r>
                <a:rPr lang="en-US" sz="1200" i="0">
                  <a:latin typeface="Cambria Math" panose="02040503050406030204" pitchFamily="18" charset="0"/>
                </a:rPr>
                <a:t>=</a:t>
              </a:r>
              <a:r>
                <a:rPr lang="id-ID" sz="1200" i="0">
                  <a:latin typeface="Cambria Math" panose="02040503050406030204" pitchFamily="18" charset="0"/>
                </a:rPr>
                <a:t>𝐴</a:t>
              </a:r>
              <a:r>
                <a:rPr lang="id-ID" sz="1200" b="0" i="0">
                  <a:latin typeface="Cambria Math" panose="02040503050406030204" pitchFamily="18" charset="0"/>
                </a:rPr>
                <a:t>𝐵𝑆 (𝑦−𝑥)</a:t>
              </a:r>
              <a:endParaRPr 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469900</xdr:colOff>
      <xdr:row>9</xdr:row>
      <xdr:rowOff>82550</xdr:rowOff>
    </xdr:from>
    <xdr:ext cx="2965450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EE771B5-8ABD-4AF5-9731-9BEF90C4D3EF}"/>
                </a:ext>
              </a:extLst>
            </xdr:cNvPr>
            <xdr:cNvSpPr txBox="1"/>
          </xdr:nvSpPr>
          <xdr:spPr>
            <a:xfrm>
              <a:off x="469900" y="2089150"/>
              <a:ext cx="2965450" cy="38100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δ</m:t>
                    </m:r>
                    <m:r>
                      <m:rPr>
                        <m:nor/>
                      </m:rPr>
                      <a:rPr lang="en-US" sz="1100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ij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f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𝑋𝑘𝑒𝑎𝑘𝑡𝑖𝑓𝑎𝑛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𝑋𝑛𝑖𝑙𝑎𝑖𝑈𝐴𝑆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𝑋𝐼𝑛𝑑𝑒𝑘𝑠</m:t>
                        </m:r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𝑗𝑢𝑚𝑙𝑎h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𝑎𝑡𝑟𝑖𝑏𝑢𝑡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EE771B5-8ABD-4AF5-9731-9BEF90C4D3EF}"/>
                </a:ext>
              </a:extLst>
            </xdr:cNvPr>
            <xdr:cNvSpPr txBox="1"/>
          </xdr:nvSpPr>
          <xdr:spPr>
            <a:xfrm>
              <a:off x="469900" y="2089150"/>
              <a:ext cx="2965450" cy="38100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"δ</a:t>
              </a:r>
              <a:r>
                <a:rPr lang="en-US" sz="11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ij</a:t>
              </a:r>
              <a:r>
                <a:rPr lang="en-US" sz="110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(f)</a:t>
              </a:r>
              <a:r>
                <a:rPr lang="en-US" sz="120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200" i="0">
                  <a:latin typeface="Cambria Math" panose="02040503050406030204" pitchFamily="18" charset="0"/>
                </a:rPr>
                <a:t>=(</a:t>
              </a:r>
              <a:r>
                <a:rPr lang="en-US" sz="1200" b="0" i="0">
                  <a:latin typeface="Cambria Math" panose="02040503050406030204" pitchFamily="18" charset="0"/>
                </a:rPr>
                <a:t>𝑋𝑘𝑒𝑎𝑘𝑡𝑖𝑓𝑎𝑛+𝑋𝑛𝑖𝑙𝑎𝑖𝑈𝐴𝑆+𝑋𝐼𝑛𝑑𝑒𝑘𝑠)/(𝑗𝑢𝑚𝑙𝑎ℎ 𝑎𝑡𝑟𝑖𝑏𝑢𝑡)</a:t>
              </a:r>
              <a:endParaRPr lang="en-US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3FDE-3E10-48A1-B9FB-60F88C1A1431}">
  <dimension ref="A1:H35"/>
  <sheetViews>
    <sheetView zoomScale="55" zoomScaleNormal="55" workbookViewId="0">
      <selection activeCell="G33" sqref="G33"/>
    </sheetView>
  </sheetViews>
  <sheetFormatPr defaultRowHeight="14" x14ac:dyDescent="0.3"/>
  <cols>
    <col min="1" max="1" width="11.90625" style="1" customWidth="1"/>
    <col min="2" max="4" width="9.08984375" style="1" customWidth="1"/>
    <col min="5" max="16384" width="8.7265625" style="1"/>
  </cols>
  <sheetData>
    <row r="1" spans="1:4" ht="22.5" customHeight="1" x14ac:dyDescent="0.3">
      <c r="A1" s="35" t="s">
        <v>11</v>
      </c>
      <c r="B1" s="35"/>
      <c r="C1" s="35"/>
      <c r="D1" s="35"/>
    </row>
    <row r="2" spans="1:4" ht="28" x14ac:dyDescent="0.3">
      <c r="A2" s="4" t="s">
        <v>0</v>
      </c>
      <c r="B2" s="5" t="s">
        <v>1</v>
      </c>
      <c r="C2" s="5" t="s">
        <v>2</v>
      </c>
      <c r="D2" s="5" t="s">
        <v>3</v>
      </c>
    </row>
    <row r="3" spans="1:4" x14ac:dyDescent="0.3">
      <c r="A3" s="3">
        <v>1</v>
      </c>
      <c r="B3" s="6" t="s">
        <v>4</v>
      </c>
      <c r="C3" s="3">
        <v>80</v>
      </c>
      <c r="D3" s="3" t="s">
        <v>7</v>
      </c>
    </row>
    <row r="4" spans="1:4" x14ac:dyDescent="0.3">
      <c r="A4" s="3">
        <v>2</v>
      </c>
      <c r="B4" s="6" t="s">
        <v>5</v>
      </c>
      <c r="C4" s="3">
        <v>50</v>
      </c>
      <c r="D4" s="3" t="s">
        <v>8</v>
      </c>
    </row>
    <row r="5" spans="1:4" x14ac:dyDescent="0.3">
      <c r="A5" s="3">
        <v>3</v>
      </c>
      <c r="B5" s="6" t="s">
        <v>6</v>
      </c>
      <c r="C5" s="3">
        <v>90</v>
      </c>
      <c r="D5" s="3" t="s">
        <v>9</v>
      </c>
    </row>
    <row r="6" spans="1:4" x14ac:dyDescent="0.3">
      <c r="A6" s="3">
        <v>4</v>
      </c>
      <c r="B6" s="6" t="s">
        <v>4</v>
      </c>
      <c r="C6" s="3">
        <v>75</v>
      </c>
      <c r="D6" s="3" t="s">
        <v>7</v>
      </c>
    </row>
    <row r="7" spans="1:4" x14ac:dyDescent="0.3">
      <c r="A7" s="3">
        <v>5</v>
      </c>
      <c r="B7" s="6" t="s">
        <v>5</v>
      </c>
      <c r="C7" s="3">
        <v>82</v>
      </c>
      <c r="D7" s="3" t="s">
        <v>7</v>
      </c>
    </row>
    <row r="8" spans="1:4" x14ac:dyDescent="0.3">
      <c r="A8" s="3">
        <v>6</v>
      </c>
      <c r="B8" s="6" t="s">
        <v>6</v>
      </c>
      <c r="C8" s="3">
        <v>65</v>
      </c>
      <c r="D8" s="3" t="s">
        <v>10</v>
      </c>
    </row>
    <row r="10" spans="1:4" x14ac:dyDescent="0.3">
      <c r="A10" s="1" t="s">
        <v>12</v>
      </c>
    </row>
    <row r="14" spans="1:4" x14ac:dyDescent="0.3">
      <c r="A14" s="1" t="s">
        <v>13</v>
      </c>
      <c r="B14" s="1" t="s">
        <v>14</v>
      </c>
      <c r="C14" s="2">
        <v>3</v>
      </c>
    </row>
    <row r="15" spans="1:4" x14ac:dyDescent="0.3">
      <c r="B15" s="1" t="s">
        <v>15</v>
      </c>
      <c r="C15" s="2">
        <v>2</v>
      </c>
    </row>
    <row r="16" spans="1:4" x14ac:dyDescent="0.3">
      <c r="B16" s="1" t="s">
        <v>16</v>
      </c>
      <c r="C16" s="2">
        <v>1</v>
      </c>
    </row>
    <row r="18" spans="1:8" x14ac:dyDescent="0.3">
      <c r="A18" s="1" t="s">
        <v>17</v>
      </c>
      <c r="B18" s="1" t="s">
        <v>18</v>
      </c>
      <c r="C18" s="1">
        <v>1</v>
      </c>
    </row>
    <row r="19" spans="1:8" x14ac:dyDescent="0.3">
      <c r="B19" s="1" t="s">
        <v>19</v>
      </c>
      <c r="C19" s="1">
        <v>3</v>
      </c>
    </row>
    <row r="21" spans="1:8" x14ac:dyDescent="0.3">
      <c r="A21" s="6" t="s">
        <v>4</v>
      </c>
      <c r="B21" s="1" t="s">
        <v>20</v>
      </c>
      <c r="C21" s="7">
        <f>($C$14-$C$18)/($C$19-$C$18)</f>
        <v>1</v>
      </c>
    </row>
    <row r="22" spans="1:8" x14ac:dyDescent="0.3">
      <c r="A22" s="6" t="s">
        <v>5</v>
      </c>
      <c r="B22" s="1" t="s">
        <v>21</v>
      </c>
      <c r="C22" s="7">
        <f>($C$15-$C$18)/($C$19-$C$18)</f>
        <v>0.5</v>
      </c>
    </row>
    <row r="23" spans="1:8" x14ac:dyDescent="0.3">
      <c r="A23" s="6" t="s">
        <v>6</v>
      </c>
      <c r="B23" s="1" t="s">
        <v>22</v>
      </c>
      <c r="C23" s="7">
        <f>($C$16-$C$18)/($C$19-$C$18)</f>
        <v>0</v>
      </c>
    </row>
    <row r="24" spans="1:8" x14ac:dyDescent="0.3">
      <c r="A24" s="6" t="s">
        <v>4</v>
      </c>
      <c r="B24" s="1" t="s">
        <v>23</v>
      </c>
      <c r="C24" s="7">
        <f>($C$14-$C$18)/($C$19-$C$18)</f>
        <v>1</v>
      </c>
    </row>
    <row r="25" spans="1:8" x14ac:dyDescent="0.3">
      <c r="A25" s="6" t="s">
        <v>5</v>
      </c>
      <c r="B25" s="1" t="s">
        <v>24</v>
      </c>
      <c r="C25" s="7">
        <f>($C$15-$C$18)/($C$19-$C$18)</f>
        <v>0.5</v>
      </c>
    </row>
    <row r="26" spans="1:8" x14ac:dyDescent="0.3">
      <c r="A26" s="6" t="s">
        <v>6</v>
      </c>
      <c r="B26" s="1" t="s">
        <v>25</v>
      </c>
      <c r="C26" s="7">
        <f>($C$16-$C$18)/($C$19-$C$18)</f>
        <v>0</v>
      </c>
    </row>
    <row r="28" spans="1:8" x14ac:dyDescent="0.3">
      <c r="B28" s="1" t="s">
        <v>26</v>
      </c>
    </row>
    <row r="29" spans="1:8" x14ac:dyDescent="0.3">
      <c r="A29" s="7">
        <f>($C$14-$C$18)/($C$19-$C$18)</f>
        <v>1</v>
      </c>
      <c r="B29" s="10">
        <v>0</v>
      </c>
      <c r="C29" s="11">
        <f>B30</f>
        <v>0.5</v>
      </c>
      <c r="D29" s="11">
        <f>B31</f>
        <v>1</v>
      </c>
      <c r="E29" s="11">
        <f>B32</f>
        <v>0</v>
      </c>
      <c r="F29" s="11">
        <f>B33</f>
        <v>0.5</v>
      </c>
      <c r="G29" s="11">
        <f>B34</f>
        <v>1</v>
      </c>
      <c r="H29" s="9"/>
    </row>
    <row r="30" spans="1:8" x14ac:dyDescent="0.3">
      <c r="A30" s="7">
        <f>($C$15-$C$18)/($C$19-$C$18)</f>
        <v>0.5</v>
      </c>
      <c r="B30" s="11">
        <f>SQRT(POWER((A30-$C$21),2))</f>
        <v>0.5</v>
      </c>
      <c r="C30" s="10">
        <v>0</v>
      </c>
      <c r="D30" s="12">
        <f>C31</f>
        <v>0.5</v>
      </c>
      <c r="E30" s="12">
        <f>C32</f>
        <v>0.5</v>
      </c>
      <c r="F30" s="12">
        <f>C33</f>
        <v>0</v>
      </c>
      <c r="G30" s="12">
        <f>C34</f>
        <v>0.5</v>
      </c>
      <c r="H30" s="9"/>
    </row>
    <row r="31" spans="1:8" x14ac:dyDescent="0.3">
      <c r="A31" s="7">
        <f>($C$16-$C$18)/($C$19-$C$18)</f>
        <v>0</v>
      </c>
      <c r="B31" s="11">
        <f>SQRT(POWER((A31-$C$21),2))</f>
        <v>1</v>
      </c>
      <c r="C31" s="12">
        <f>SQRT(POWER((A31-$C$22),2))</f>
        <v>0.5</v>
      </c>
      <c r="D31" s="10">
        <v>0</v>
      </c>
      <c r="E31" s="13">
        <f>D32</f>
        <v>1</v>
      </c>
      <c r="F31" s="13">
        <f>D33</f>
        <v>0.5</v>
      </c>
      <c r="G31" s="13">
        <f>D34</f>
        <v>0</v>
      </c>
      <c r="H31" s="9"/>
    </row>
    <row r="32" spans="1:8" x14ac:dyDescent="0.3">
      <c r="A32" s="7">
        <f>($C$14-$C$18)/($C$19-$C$18)</f>
        <v>1</v>
      </c>
      <c r="B32" s="11">
        <f>SQRT(POWER((A32-$C$21),2))</f>
        <v>0</v>
      </c>
      <c r="C32" s="12">
        <f>SQRT(POWER((A32-$C$22),2))</f>
        <v>0.5</v>
      </c>
      <c r="D32" s="13">
        <f>SQRT(POWER((A32-$C$23),2))</f>
        <v>1</v>
      </c>
      <c r="E32" s="10">
        <v>0</v>
      </c>
      <c r="F32" s="14">
        <f>E33</f>
        <v>0.5</v>
      </c>
      <c r="G32" s="14">
        <f>E34</f>
        <v>1</v>
      </c>
      <c r="H32" s="9"/>
    </row>
    <row r="33" spans="1:8" x14ac:dyDescent="0.3">
      <c r="A33" s="7">
        <f>($C$15-$C$18)/($C$19-$C$18)</f>
        <v>0.5</v>
      </c>
      <c r="B33" s="11">
        <f>SQRT(POWER((A33-$C$21),2))</f>
        <v>0.5</v>
      </c>
      <c r="C33" s="12">
        <f>SQRT(POWER((A33-$C$22),2))</f>
        <v>0</v>
      </c>
      <c r="D33" s="13">
        <f>SQRT(POWER((A33-$C$23),2))</f>
        <v>0.5</v>
      </c>
      <c r="E33" s="14">
        <f>SQRT(POWER((A33-$C$24),2))</f>
        <v>0.5</v>
      </c>
      <c r="F33" s="10">
        <v>0</v>
      </c>
      <c r="G33" s="15">
        <f>F34</f>
        <v>0.5</v>
      </c>
      <c r="H33" s="9"/>
    </row>
    <row r="34" spans="1:8" x14ac:dyDescent="0.3">
      <c r="A34" s="7">
        <f>($C$16-$C$18)/($C$19-$C$18)</f>
        <v>0</v>
      </c>
      <c r="B34" s="11">
        <f>SQRT(POWER((A34-$C$21),2))</f>
        <v>1</v>
      </c>
      <c r="C34" s="12">
        <f>SQRT(POWER((A34-$C$22),2))</f>
        <v>0.5</v>
      </c>
      <c r="D34" s="13">
        <f>SQRT(POWER((A34-$C$23),2))</f>
        <v>0</v>
      </c>
      <c r="E34" s="14">
        <f>SQRT(POWER((A34-$C$24),2))</f>
        <v>1</v>
      </c>
      <c r="F34" s="15">
        <f>SQRT(POWER((A34-$C$25),2))</f>
        <v>0.5</v>
      </c>
      <c r="G34" s="10">
        <v>0</v>
      </c>
      <c r="H34" s="9"/>
    </row>
    <row r="35" spans="1:8" x14ac:dyDescent="0.3">
      <c r="H35" s="9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0</xdr:col>
                <xdr:colOff>228600</xdr:colOff>
                <xdr:row>10</xdr:row>
                <xdr:rowOff>88900</xdr:rowOff>
              </from>
              <to>
                <xdr:col>5</xdr:col>
                <xdr:colOff>127000</xdr:colOff>
                <xdr:row>11</xdr:row>
                <xdr:rowOff>171450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6634-9123-4FDF-92A0-AE51E65CC714}">
  <dimension ref="A1:P34"/>
  <sheetViews>
    <sheetView topLeftCell="A13" zoomScale="85" zoomScaleNormal="85" workbookViewId="0">
      <selection activeCell="K30" sqref="K30"/>
    </sheetView>
  </sheetViews>
  <sheetFormatPr defaultRowHeight="14" x14ac:dyDescent="0.3"/>
  <cols>
    <col min="1" max="16384" width="8.7265625" style="1"/>
  </cols>
  <sheetData>
    <row r="1" spans="1:4" x14ac:dyDescent="0.3">
      <c r="A1" s="35" t="s">
        <v>11</v>
      </c>
      <c r="B1" s="35"/>
      <c r="C1" s="35"/>
      <c r="D1" s="35"/>
    </row>
    <row r="2" spans="1:4" ht="42" x14ac:dyDescent="0.3">
      <c r="A2" s="4" t="s">
        <v>0</v>
      </c>
      <c r="B2" s="5" t="s">
        <v>1</v>
      </c>
      <c r="C2" s="5" t="s">
        <v>2</v>
      </c>
      <c r="D2" s="5" t="s">
        <v>3</v>
      </c>
    </row>
    <row r="3" spans="1:4" x14ac:dyDescent="0.3">
      <c r="A3" s="3">
        <v>1</v>
      </c>
      <c r="B3" s="3" t="s">
        <v>4</v>
      </c>
      <c r="C3" s="17">
        <v>80</v>
      </c>
      <c r="D3" s="3" t="s">
        <v>7</v>
      </c>
    </row>
    <row r="4" spans="1:4" x14ac:dyDescent="0.3">
      <c r="A4" s="3">
        <v>2</v>
      </c>
      <c r="B4" s="3" t="s">
        <v>5</v>
      </c>
      <c r="C4" s="17">
        <v>50</v>
      </c>
      <c r="D4" s="3" t="s">
        <v>8</v>
      </c>
    </row>
    <row r="5" spans="1:4" x14ac:dyDescent="0.3">
      <c r="A5" s="3">
        <v>3</v>
      </c>
      <c r="B5" s="3" t="s">
        <v>6</v>
      </c>
      <c r="C5" s="17">
        <v>90</v>
      </c>
      <c r="D5" s="3" t="s">
        <v>9</v>
      </c>
    </row>
    <row r="6" spans="1:4" x14ac:dyDescent="0.3">
      <c r="A6" s="3">
        <v>4</v>
      </c>
      <c r="B6" s="3" t="s">
        <v>4</v>
      </c>
      <c r="C6" s="17">
        <v>75</v>
      </c>
      <c r="D6" s="3" t="s">
        <v>7</v>
      </c>
    </row>
    <row r="7" spans="1:4" x14ac:dyDescent="0.3">
      <c r="A7" s="3">
        <v>5</v>
      </c>
      <c r="B7" s="3" t="s">
        <v>5</v>
      </c>
      <c r="C7" s="17">
        <v>82</v>
      </c>
      <c r="D7" s="3" t="s">
        <v>7</v>
      </c>
    </row>
    <row r="8" spans="1:4" x14ac:dyDescent="0.3">
      <c r="A8" s="3">
        <v>6</v>
      </c>
      <c r="B8" s="3" t="s">
        <v>6</v>
      </c>
      <c r="C8" s="17">
        <v>65</v>
      </c>
      <c r="D8" s="3" t="s">
        <v>10</v>
      </c>
    </row>
    <row r="10" spans="1:4" x14ac:dyDescent="0.3">
      <c r="A10" s="16" t="s">
        <v>27</v>
      </c>
    </row>
    <row r="14" spans="1:4" x14ac:dyDescent="0.3">
      <c r="A14" s="1" t="s">
        <v>28</v>
      </c>
    </row>
    <row r="15" spans="1:4" x14ac:dyDescent="0.3">
      <c r="B15" s="1" t="s">
        <v>19</v>
      </c>
      <c r="C15" s="19">
        <v>90</v>
      </c>
    </row>
    <row r="16" spans="1:4" x14ac:dyDescent="0.3">
      <c r="B16" s="1" t="s">
        <v>18</v>
      </c>
      <c r="C16" s="20">
        <v>50</v>
      </c>
    </row>
    <row r="19" spans="1:16" x14ac:dyDescent="0.3">
      <c r="A19" s="17">
        <v>80</v>
      </c>
      <c r="B19" s="1" t="s">
        <v>20</v>
      </c>
      <c r="C19" s="7">
        <f>(A19-$C$16)/($C$15-$C$16)</f>
        <v>0.75</v>
      </c>
    </row>
    <row r="20" spans="1:16" x14ac:dyDescent="0.3">
      <c r="A20" s="17">
        <v>50</v>
      </c>
      <c r="B20" s="1" t="s">
        <v>21</v>
      </c>
      <c r="C20" s="7">
        <f t="shared" ref="C20:C24" si="0">(A20-$C$16)/($C$15-$C$16)</f>
        <v>0</v>
      </c>
    </row>
    <row r="21" spans="1:16" x14ac:dyDescent="0.3">
      <c r="A21" s="17">
        <v>90</v>
      </c>
      <c r="B21" s="1" t="s">
        <v>22</v>
      </c>
      <c r="C21" s="7">
        <f t="shared" si="0"/>
        <v>1</v>
      </c>
    </row>
    <row r="22" spans="1:16" x14ac:dyDescent="0.3">
      <c r="A22" s="17">
        <v>75</v>
      </c>
      <c r="B22" s="1" t="s">
        <v>23</v>
      </c>
      <c r="C22" s="7">
        <f t="shared" si="0"/>
        <v>0.625</v>
      </c>
    </row>
    <row r="23" spans="1:16" x14ac:dyDescent="0.3">
      <c r="A23" s="27">
        <v>82</v>
      </c>
      <c r="B23" s="1" t="s">
        <v>24</v>
      </c>
      <c r="C23" s="28">
        <f t="shared" si="0"/>
        <v>0.8</v>
      </c>
    </row>
    <row r="24" spans="1:16" x14ac:dyDescent="0.3">
      <c r="A24" s="17">
        <v>65</v>
      </c>
      <c r="B24" s="8" t="s">
        <v>25</v>
      </c>
      <c r="C24" s="7">
        <f t="shared" si="0"/>
        <v>0.375</v>
      </c>
    </row>
    <row r="25" spans="1:16" x14ac:dyDescent="0.3">
      <c r="A25" s="29"/>
      <c r="B25" s="30"/>
      <c r="C25" s="30"/>
    </row>
    <row r="26" spans="1:16" x14ac:dyDescent="0.3">
      <c r="A26" s="36" t="s">
        <v>30</v>
      </c>
      <c r="B26" s="36"/>
      <c r="C26" s="36"/>
      <c r="D26" s="36"/>
      <c r="E26" s="36"/>
      <c r="F26" s="36"/>
      <c r="G26" s="36"/>
      <c r="J26" s="36" t="s">
        <v>29</v>
      </c>
      <c r="K26" s="36"/>
      <c r="L26" s="36"/>
      <c r="M26" s="36"/>
      <c r="N26" s="36"/>
      <c r="O26" s="36"/>
      <c r="P26" s="36"/>
    </row>
    <row r="28" spans="1:16" x14ac:dyDescent="0.3">
      <c r="B28" s="21">
        <v>0.75</v>
      </c>
      <c r="C28" s="21">
        <v>0</v>
      </c>
      <c r="D28" s="21">
        <v>1</v>
      </c>
      <c r="E28" s="21">
        <v>0.625</v>
      </c>
      <c r="F28" s="21">
        <v>0.8</v>
      </c>
      <c r="G28" s="21">
        <v>0.375</v>
      </c>
      <c r="K28" s="21">
        <v>80</v>
      </c>
      <c r="L28" s="21">
        <v>50</v>
      </c>
      <c r="M28" s="21">
        <v>90</v>
      </c>
      <c r="N28" s="21">
        <v>75</v>
      </c>
      <c r="O28" s="21">
        <v>82</v>
      </c>
      <c r="P28" s="21">
        <v>65</v>
      </c>
    </row>
    <row r="29" spans="1:16" x14ac:dyDescent="0.3">
      <c r="A29" s="17">
        <v>0.75</v>
      </c>
      <c r="B29" s="18">
        <v>0</v>
      </c>
      <c r="C29" s="22">
        <f>B30</f>
        <v>0.75</v>
      </c>
      <c r="D29" s="22">
        <f>B31</f>
        <v>0.25</v>
      </c>
      <c r="E29" s="22">
        <f>B32</f>
        <v>0.125</v>
      </c>
      <c r="F29" s="22">
        <f>B33</f>
        <v>5.0000000000000044E-2</v>
      </c>
      <c r="G29" s="22">
        <f>B34</f>
        <v>0.375</v>
      </c>
      <c r="J29" s="17">
        <v>80</v>
      </c>
      <c r="K29" s="18">
        <v>0</v>
      </c>
      <c r="L29" s="22">
        <f>K30</f>
        <v>0.75</v>
      </c>
      <c r="M29" s="22">
        <f>K31</f>
        <v>0.25</v>
      </c>
      <c r="N29" s="22">
        <f>K32</f>
        <v>0.125</v>
      </c>
      <c r="O29" s="22">
        <f>K33</f>
        <v>0.05</v>
      </c>
      <c r="P29" s="22">
        <f>K34</f>
        <v>0.375</v>
      </c>
    </row>
    <row r="30" spans="1:16" x14ac:dyDescent="0.3">
      <c r="A30" s="17">
        <v>0</v>
      </c>
      <c r="B30" s="22">
        <f>ABS(C20-$C$19)</f>
        <v>0.75</v>
      </c>
      <c r="C30" s="18">
        <v>0</v>
      </c>
      <c r="D30" s="23">
        <f>C31</f>
        <v>1</v>
      </c>
      <c r="E30" s="23">
        <f>C32</f>
        <v>0.625</v>
      </c>
      <c r="F30" s="23">
        <f>C33</f>
        <v>0.8</v>
      </c>
      <c r="G30" s="23">
        <f>C34</f>
        <v>0.375</v>
      </c>
      <c r="J30" s="17">
        <v>50</v>
      </c>
      <c r="K30" s="22">
        <f>ABS(J30-$K$28)/($C$15-$C$16)</f>
        <v>0.75</v>
      </c>
      <c r="L30" s="18">
        <v>0</v>
      </c>
      <c r="M30" s="23">
        <f>L31</f>
        <v>1</v>
      </c>
      <c r="N30" s="23">
        <f>L32</f>
        <v>0.625</v>
      </c>
      <c r="O30" s="23">
        <f>L33</f>
        <v>0.8</v>
      </c>
      <c r="P30" s="23">
        <f>L34</f>
        <v>0.375</v>
      </c>
    </row>
    <row r="31" spans="1:16" x14ac:dyDescent="0.3">
      <c r="A31" s="17">
        <v>1</v>
      </c>
      <c r="B31" s="22">
        <f>ABS(C21-$C$19)</f>
        <v>0.25</v>
      </c>
      <c r="C31" s="23">
        <f>ABS(C21-$C$20)</f>
        <v>1</v>
      </c>
      <c r="D31" s="18">
        <v>0</v>
      </c>
      <c r="E31" s="24">
        <f>D32</f>
        <v>0.375</v>
      </c>
      <c r="F31" s="24">
        <f>D33</f>
        <v>0.19999999999999996</v>
      </c>
      <c r="G31" s="24">
        <f>D34</f>
        <v>0.625</v>
      </c>
      <c r="J31" s="17">
        <v>90</v>
      </c>
      <c r="K31" s="22">
        <f>ABS(J31-$K$28)/($C$15-$C$16)</f>
        <v>0.25</v>
      </c>
      <c r="L31" s="23">
        <f>ABS(J31-$L$28)/($C$15-$C$16)</f>
        <v>1</v>
      </c>
      <c r="M31" s="18">
        <v>0</v>
      </c>
      <c r="N31" s="24">
        <f>M32</f>
        <v>0.375</v>
      </c>
      <c r="O31" s="24">
        <f>M33</f>
        <v>0.2</v>
      </c>
      <c r="P31" s="24">
        <f>M34</f>
        <v>0.625</v>
      </c>
    </row>
    <row r="32" spans="1:16" x14ac:dyDescent="0.3">
      <c r="A32" s="17">
        <v>0.625</v>
      </c>
      <c r="B32" s="22">
        <f>ABS(C22-$C$19)</f>
        <v>0.125</v>
      </c>
      <c r="C32" s="23">
        <f>ABS(C22-$C$20)</f>
        <v>0.625</v>
      </c>
      <c r="D32" s="24">
        <f>ABS(C22-$C$21)</f>
        <v>0.375</v>
      </c>
      <c r="E32" s="18">
        <v>0</v>
      </c>
      <c r="F32" s="25">
        <f>E33</f>
        <v>0.17500000000000004</v>
      </c>
      <c r="G32" s="25">
        <f>E34</f>
        <v>0.25</v>
      </c>
      <c r="J32" s="17">
        <v>75</v>
      </c>
      <c r="K32" s="22">
        <f>ABS(J32-$K$28)/($C$15-$C$16)</f>
        <v>0.125</v>
      </c>
      <c r="L32" s="23">
        <f t="shared" ref="L32:L34" si="1">ABS(J32-$L$28)/($C$15-$C$16)</f>
        <v>0.625</v>
      </c>
      <c r="M32" s="24">
        <f>ABS(J32-$M$28)/($C$15-$C$16)</f>
        <v>0.375</v>
      </c>
      <c r="N32" s="18">
        <v>0</v>
      </c>
      <c r="O32" s="25">
        <f>N33</f>
        <v>0.17499999999999999</v>
      </c>
      <c r="P32" s="25">
        <f>N34</f>
        <v>0.25</v>
      </c>
    </row>
    <row r="33" spans="1:16" x14ac:dyDescent="0.3">
      <c r="A33" s="17">
        <v>0.8</v>
      </c>
      <c r="B33" s="22">
        <f>ABS(C23-$C$19)</f>
        <v>5.0000000000000044E-2</v>
      </c>
      <c r="C33" s="23">
        <f>ABS(C23-$C$20)</f>
        <v>0.8</v>
      </c>
      <c r="D33" s="24">
        <f>ABS(C23-$C$21)</f>
        <v>0.19999999999999996</v>
      </c>
      <c r="E33" s="25">
        <f>ABS(C23-$C$22)</f>
        <v>0.17500000000000004</v>
      </c>
      <c r="F33" s="18">
        <v>0</v>
      </c>
      <c r="G33" s="26">
        <f>F34</f>
        <v>0.42500000000000004</v>
      </c>
      <c r="J33" s="17">
        <v>82</v>
      </c>
      <c r="K33" s="22">
        <f>ABS(J33-$K$28)/($C$15-$C$16)</f>
        <v>0.05</v>
      </c>
      <c r="L33" s="23">
        <f t="shared" si="1"/>
        <v>0.8</v>
      </c>
      <c r="M33" s="24">
        <f t="shared" ref="M33:M34" si="2">ABS(J33-$M$28)/($C$15-$C$16)</f>
        <v>0.2</v>
      </c>
      <c r="N33" s="25">
        <f>ABS(J33-$N$28)/($C$15-$C$16)</f>
        <v>0.17499999999999999</v>
      </c>
      <c r="O33" s="18">
        <v>0</v>
      </c>
      <c r="P33" s="26">
        <f>O34</f>
        <v>0.42499999999999999</v>
      </c>
    </row>
    <row r="34" spans="1:16" x14ac:dyDescent="0.3">
      <c r="A34" s="17">
        <v>0.375</v>
      </c>
      <c r="B34" s="22">
        <f>ABS(C24-$C$19)</f>
        <v>0.375</v>
      </c>
      <c r="C34" s="23">
        <f>ABS(C24-$C$20)</f>
        <v>0.375</v>
      </c>
      <c r="D34" s="24">
        <f>ABS(C24-$C$21)</f>
        <v>0.625</v>
      </c>
      <c r="E34" s="25">
        <f>ABS(C24-$C$22)</f>
        <v>0.25</v>
      </c>
      <c r="F34" s="26">
        <f>ABS(C24-$C$23)</f>
        <v>0.42500000000000004</v>
      </c>
      <c r="G34" s="18">
        <v>0</v>
      </c>
      <c r="J34" s="17">
        <v>65</v>
      </c>
      <c r="K34" s="22">
        <f>ABS(J34-$K$28)/($C$15-$C$16)</f>
        <v>0.375</v>
      </c>
      <c r="L34" s="23">
        <f t="shared" si="1"/>
        <v>0.375</v>
      </c>
      <c r="M34" s="24">
        <f t="shared" si="2"/>
        <v>0.625</v>
      </c>
      <c r="N34" s="25">
        <f>ABS(J34-$N$28)/($C$15-$C$16)</f>
        <v>0.25</v>
      </c>
      <c r="O34" s="26">
        <f>ABS(J34-$O$28)/($C$15-$C$16)</f>
        <v>0.42499999999999999</v>
      </c>
      <c r="P34" s="18">
        <v>0</v>
      </c>
    </row>
  </sheetData>
  <mergeCells count="3">
    <mergeCell ref="A1:D1"/>
    <mergeCell ref="J26:P26"/>
    <mergeCell ref="A26:G26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shapeId="2050" r:id="rId4">
          <objectPr defaultSize="0" autoPict="0" r:id="rId5">
            <anchor moveWithCells="1">
              <from>
                <xdr:col>0</xdr:col>
                <xdr:colOff>254000</xdr:colOff>
                <xdr:row>10</xdr:row>
                <xdr:rowOff>107950</xdr:rowOff>
              </from>
              <to>
                <xdr:col>5</xdr:col>
                <xdr:colOff>558800</xdr:colOff>
                <xdr:row>12</xdr:row>
                <xdr:rowOff>38100</xdr:rowOff>
              </to>
            </anchor>
          </objectPr>
        </oleObject>
      </mc:Choice>
      <mc:Fallback>
        <oleObject shapeId="205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FFAD-3648-46BE-9FBD-D7F918283AC6}">
  <dimension ref="A1:G16"/>
  <sheetViews>
    <sheetView workbookViewId="0">
      <selection sqref="A1:D8"/>
    </sheetView>
  </sheetViews>
  <sheetFormatPr defaultRowHeight="14.5" x14ac:dyDescent="0.35"/>
  <sheetData>
    <row r="1" spans="1:7" x14ac:dyDescent="0.35">
      <c r="A1" s="35" t="s">
        <v>11</v>
      </c>
      <c r="B1" s="35"/>
      <c r="C1" s="35"/>
      <c r="D1" s="35"/>
    </row>
    <row r="2" spans="1:7" ht="42" x14ac:dyDescent="0.35">
      <c r="A2" s="4" t="s">
        <v>0</v>
      </c>
      <c r="B2" s="5" t="s">
        <v>1</v>
      </c>
      <c r="C2" s="5" t="s">
        <v>2</v>
      </c>
      <c r="D2" s="5" t="s">
        <v>3</v>
      </c>
    </row>
    <row r="3" spans="1:7" x14ac:dyDescent="0.35">
      <c r="A3" s="3">
        <v>1</v>
      </c>
      <c r="B3" s="3" t="s">
        <v>4</v>
      </c>
      <c r="C3" s="31">
        <v>80</v>
      </c>
      <c r="D3" s="6" t="s">
        <v>7</v>
      </c>
    </row>
    <row r="4" spans="1:7" x14ac:dyDescent="0.35">
      <c r="A4" s="3">
        <v>2</v>
      </c>
      <c r="B4" s="3" t="s">
        <v>5</v>
      </c>
      <c r="C4" s="31">
        <v>50</v>
      </c>
      <c r="D4" s="6" t="s">
        <v>8</v>
      </c>
    </row>
    <row r="5" spans="1:7" x14ac:dyDescent="0.35">
      <c r="A5" s="3">
        <v>3</v>
      </c>
      <c r="B5" s="3" t="s">
        <v>6</v>
      </c>
      <c r="C5" s="31">
        <v>90</v>
      </c>
      <c r="D5" s="6" t="s">
        <v>9</v>
      </c>
    </row>
    <row r="6" spans="1:7" x14ac:dyDescent="0.35">
      <c r="A6" s="3">
        <v>4</v>
      </c>
      <c r="B6" s="3" t="s">
        <v>4</v>
      </c>
      <c r="C6" s="31">
        <v>75</v>
      </c>
      <c r="D6" s="6" t="s">
        <v>7</v>
      </c>
    </row>
    <row r="7" spans="1:7" x14ac:dyDescent="0.35">
      <c r="A7" s="3">
        <v>5</v>
      </c>
      <c r="B7" s="3" t="s">
        <v>5</v>
      </c>
      <c r="C7" s="31">
        <v>82</v>
      </c>
      <c r="D7" s="6" t="s">
        <v>7</v>
      </c>
    </row>
    <row r="8" spans="1:7" x14ac:dyDescent="0.35">
      <c r="A8" s="3">
        <v>6</v>
      </c>
      <c r="B8" s="3" t="s">
        <v>6</v>
      </c>
      <c r="C8" s="31">
        <v>65</v>
      </c>
      <c r="D8" s="6" t="s">
        <v>10</v>
      </c>
    </row>
    <row r="10" spans="1:7" x14ac:dyDescent="0.35">
      <c r="B10" s="33" t="s">
        <v>7</v>
      </c>
      <c r="C10" s="34" t="s">
        <v>8</v>
      </c>
      <c r="D10" s="33" t="s">
        <v>9</v>
      </c>
      <c r="E10" s="34" t="s">
        <v>7</v>
      </c>
      <c r="F10" s="34" t="s">
        <v>7</v>
      </c>
      <c r="G10" s="34" t="s">
        <v>10</v>
      </c>
    </row>
    <row r="11" spans="1:7" x14ac:dyDescent="0.35">
      <c r="A11" s="6" t="s">
        <v>7</v>
      </c>
      <c r="B11" s="32">
        <v>0</v>
      </c>
      <c r="C11" s="32">
        <f>B12</f>
        <v>1</v>
      </c>
      <c r="D11" s="32">
        <f>B13</f>
        <v>1</v>
      </c>
      <c r="E11" s="32">
        <f>B14</f>
        <v>0</v>
      </c>
      <c r="F11" s="32">
        <f>B15</f>
        <v>0</v>
      </c>
      <c r="G11" s="32">
        <f>B16</f>
        <v>1</v>
      </c>
    </row>
    <row r="12" spans="1:7" x14ac:dyDescent="0.35">
      <c r="A12" s="6" t="s">
        <v>8</v>
      </c>
      <c r="B12" s="32">
        <v>1</v>
      </c>
      <c r="C12" s="32">
        <v>0</v>
      </c>
      <c r="D12" s="32">
        <f>C13</f>
        <v>1</v>
      </c>
      <c r="E12" s="32">
        <f>C14</f>
        <v>1</v>
      </c>
      <c r="F12" s="32">
        <f>C15</f>
        <v>1</v>
      </c>
      <c r="G12" s="32">
        <f>C16</f>
        <v>1</v>
      </c>
    </row>
    <row r="13" spans="1:7" x14ac:dyDescent="0.35">
      <c r="A13" s="6" t="s">
        <v>9</v>
      </c>
      <c r="B13" s="32">
        <v>1</v>
      </c>
      <c r="C13" s="32">
        <v>1</v>
      </c>
      <c r="D13" s="32">
        <v>0</v>
      </c>
      <c r="E13" s="32">
        <f>D14</f>
        <v>1</v>
      </c>
      <c r="F13" s="32">
        <f>D15</f>
        <v>1</v>
      </c>
      <c r="G13" s="32">
        <f>D16</f>
        <v>1</v>
      </c>
    </row>
    <row r="14" spans="1:7" x14ac:dyDescent="0.35">
      <c r="A14" s="6" t="s">
        <v>7</v>
      </c>
      <c r="B14" s="32">
        <v>0</v>
      </c>
      <c r="C14" s="32">
        <v>1</v>
      </c>
      <c r="D14" s="32">
        <v>1</v>
      </c>
      <c r="E14" s="32">
        <v>0</v>
      </c>
      <c r="F14" s="32">
        <f>E15</f>
        <v>0</v>
      </c>
      <c r="G14" s="32">
        <f>E16</f>
        <v>1</v>
      </c>
    </row>
    <row r="15" spans="1:7" x14ac:dyDescent="0.35">
      <c r="A15" s="6" t="s">
        <v>7</v>
      </c>
      <c r="B15" s="32">
        <v>0</v>
      </c>
      <c r="C15" s="32">
        <v>1</v>
      </c>
      <c r="D15" s="32">
        <v>1</v>
      </c>
      <c r="E15" s="32">
        <v>0</v>
      </c>
      <c r="F15" s="32">
        <v>0</v>
      </c>
      <c r="G15" s="32">
        <f>F16</f>
        <v>1</v>
      </c>
    </row>
    <row r="16" spans="1:7" x14ac:dyDescent="0.35">
      <c r="A16" s="6" t="s">
        <v>10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D70C-6649-4D6A-B197-8AAE2071170D}">
  <dimension ref="A1:F19"/>
  <sheetViews>
    <sheetView tabSelected="1" topLeftCell="A4" workbookViewId="0">
      <selection activeCell="G16" sqref="G16"/>
    </sheetView>
  </sheetViews>
  <sheetFormatPr defaultRowHeight="14.5" x14ac:dyDescent="0.35"/>
  <sheetData>
    <row r="1" spans="1:6" x14ac:dyDescent="0.35">
      <c r="A1" s="35" t="s">
        <v>11</v>
      </c>
      <c r="B1" s="35"/>
      <c r="C1" s="35"/>
      <c r="D1" s="35"/>
    </row>
    <row r="2" spans="1:6" ht="42" x14ac:dyDescent="0.35">
      <c r="A2" s="4" t="s">
        <v>0</v>
      </c>
      <c r="B2" s="5" t="s">
        <v>1</v>
      </c>
      <c r="C2" s="5" t="s">
        <v>2</v>
      </c>
      <c r="D2" s="5" t="s">
        <v>3</v>
      </c>
    </row>
    <row r="3" spans="1:6" x14ac:dyDescent="0.35">
      <c r="A3" s="3">
        <v>1</v>
      </c>
      <c r="B3" s="3" t="s">
        <v>4</v>
      </c>
      <c r="C3" s="31">
        <v>80</v>
      </c>
      <c r="D3" s="6" t="s">
        <v>7</v>
      </c>
    </row>
    <row r="4" spans="1:6" x14ac:dyDescent="0.35">
      <c r="A4" s="3">
        <v>2</v>
      </c>
      <c r="B4" s="3" t="s">
        <v>5</v>
      </c>
      <c r="C4" s="31">
        <v>50</v>
      </c>
      <c r="D4" s="6" t="s">
        <v>8</v>
      </c>
    </row>
    <row r="5" spans="1:6" x14ac:dyDescent="0.35">
      <c r="A5" s="3">
        <v>3</v>
      </c>
      <c r="B5" s="3" t="s">
        <v>6</v>
      </c>
      <c r="C5" s="31">
        <v>90</v>
      </c>
      <c r="D5" s="6" t="s">
        <v>9</v>
      </c>
    </row>
    <row r="6" spans="1:6" x14ac:dyDescent="0.35">
      <c r="A6" s="3">
        <v>4</v>
      </c>
      <c r="B6" s="3" t="s">
        <v>4</v>
      </c>
      <c r="C6" s="31">
        <v>75</v>
      </c>
      <c r="D6" s="6" t="s">
        <v>7</v>
      </c>
    </row>
    <row r="7" spans="1:6" x14ac:dyDescent="0.35">
      <c r="A7" s="3">
        <v>5</v>
      </c>
      <c r="B7" s="3" t="s">
        <v>5</v>
      </c>
      <c r="C7" s="31">
        <v>82</v>
      </c>
      <c r="D7" s="6" t="s">
        <v>7</v>
      </c>
    </row>
    <row r="8" spans="1:6" x14ac:dyDescent="0.35">
      <c r="A8" s="3">
        <v>6</v>
      </c>
      <c r="B8" s="3" t="s">
        <v>6</v>
      </c>
      <c r="C8" s="31">
        <v>65</v>
      </c>
      <c r="D8" s="6" t="s">
        <v>10</v>
      </c>
    </row>
    <row r="14" spans="1:6" x14ac:dyDescent="0.35">
      <c r="A14" s="37">
        <f>(KEAKTIFAN!B29+'NILAI UAS'!B29+INDEKS!B11)/3</f>
        <v>0</v>
      </c>
      <c r="B14" s="39">
        <f>(KEAKTIFAN!C29+'NILAI UAS'!C29+INDEKS!C11)/3</f>
        <v>0.75</v>
      </c>
      <c r="C14" s="39">
        <f>(KEAKTIFAN!D29+'NILAI UAS'!D29+INDEKS!D11)/3</f>
        <v>0.75</v>
      </c>
      <c r="D14" s="39">
        <f>(KEAKTIFAN!E29+'NILAI UAS'!E29+INDEKS!E11)/3</f>
        <v>4.1666666666666664E-2</v>
      </c>
      <c r="E14" s="39">
        <f>(KEAKTIFAN!F29+'NILAI UAS'!F29+INDEKS!F11)/3</f>
        <v>0.18333333333333335</v>
      </c>
      <c r="F14" s="39">
        <f>(KEAKTIFAN!G29+'NILAI UAS'!G29+INDEKS!G11)/3</f>
        <v>0.79166666666666663</v>
      </c>
    </row>
    <row r="15" spans="1:6" x14ac:dyDescent="0.35">
      <c r="A15" s="39">
        <f>(KEAKTIFAN!B30+'NILAI UAS'!B30+INDEKS!B12)/3</f>
        <v>0.75</v>
      </c>
      <c r="B15" s="37">
        <f>(KEAKTIFAN!C30+'NILAI UAS'!C30+INDEKS!C12)/3</f>
        <v>0</v>
      </c>
      <c r="C15" s="40">
        <f>(KEAKTIFAN!D30+'NILAI UAS'!D30+INDEKS!D12)/3</f>
        <v>0.83333333333333337</v>
      </c>
      <c r="D15" s="40">
        <f>(KEAKTIFAN!E30+'NILAI UAS'!E30+INDEKS!E12)/3</f>
        <v>0.70833333333333337</v>
      </c>
      <c r="E15" s="40">
        <f>(KEAKTIFAN!F30+'NILAI UAS'!F30+INDEKS!F12)/3</f>
        <v>0.6</v>
      </c>
      <c r="F15" s="40">
        <f>(KEAKTIFAN!G30+'NILAI UAS'!G30+INDEKS!G12)/3</f>
        <v>0.625</v>
      </c>
    </row>
    <row r="16" spans="1:6" x14ac:dyDescent="0.35">
      <c r="A16" s="39">
        <f>(KEAKTIFAN!B31+'NILAI UAS'!B31+INDEKS!B13)/3</f>
        <v>0.75</v>
      </c>
      <c r="B16" s="40">
        <f>(KEAKTIFAN!C31+'NILAI UAS'!C31+INDEKS!C13)/3</f>
        <v>0.83333333333333337</v>
      </c>
      <c r="C16" s="37">
        <f>(KEAKTIFAN!D31+'NILAI UAS'!D31+INDEKS!D13)/3</f>
        <v>0</v>
      </c>
      <c r="D16" s="38">
        <f>(KEAKTIFAN!E31+'NILAI UAS'!E31+INDEKS!E13)/3</f>
        <v>0.79166666666666663</v>
      </c>
      <c r="E16" s="38">
        <f>(KEAKTIFAN!F31+'NILAI UAS'!F31+INDEKS!F13)/3</f>
        <v>0.56666666666666665</v>
      </c>
      <c r="F16" s="38">
        <f>(KEAKTIFAN!G31+'NILAI UAS'!G31+INDEKS!G13)/3</f>
        <v>0.54166666666666663</v>
      </c>
    </row>
    <row r="17" spans="1:6" x14ac:dyDescent="0.35">
      <c r="A17" s="39">
        <f>(KEAKTIFAN!B32+'NILAI UAS'!B32+INDEKS!B14)/3</f>
        <v>4.1666666666666664E-2</v>
      </c>
      <c r="B17" s="40">
        <f>(KEAKTIFAN!C32+'NILAI UAS'!C32+INDEKS!C14)/3</f>
        <v>0.70833333333333337</v>
      </c>
      <c r="C17" s="38">
        <f>(KEAKTIFAN!D32+'NILAI UAS'!D32+INDEKS!D14)/3</f>
        <v>0.79166666666666663</v>
      </c>
      <c r="D17" s="37">
        <f>(KEAKTIFAN!E32+'NILAI UAS'!E32+INDEKS!E14)/3</f>
        <v>0</v>
      </c>
      <c r="E17" s="41">
        <f>(KEAKTIFAN!F32+'NILAI UAS'!F32+INDEKS!F14)/3</f>
        <v>0.22500000000000001</v>
      </c>
      <c r="F17" s="41">
        <f>(KEAKTIFAN!G32+'NILAI UAS'!G32+INDEKS!G14)/3</f>
        <v>0.75</v>
      </c>
    </row>
    <row r="18" spans="1:6" x14ac:dyDescent="0.35">
      <c r="A18" s="39">
        <f>(KEAKTIFAN!B33+'NILAI UAS'!B33+INDEKS!B15)/3</f>
        <v>0.18333333333333335</v>
      </c>
      <c r="B18" s="40">
        <f>(KEAKTIFAN!C33+'NILAI UAS'!C33+INDEKS!C15)/3</f>
        <v>0.6</v>
      </c>
      <c r="C18" s="38">
        <f>(KEAKTIFAN!D33+'NILAI UAS'!D33+INDEKS!D15)/3</f>
        <v>0.56666666666666665</v>
      </c>
      <c r="D18" s="41">
        <f>(KEAKTIFAN!E33+'NILAI UAS'!E33+INDEKS!E15)/3</f>
        <v>0.22500000000000001</v>
      </c>
      <c r="E18" s="37">
        <f>(KEAKTIFAN!F33+'NILAI UAS'!F33+INDEKS!F15)/3</f>
        <v>0</v>
      </c>
      <c r="F18" s="42">
        <f>(KEAKTIFAN!G33+'NILAI UAS'!G33+INDEKS!G15)/3</f>
        <v>0.64166666666666672</v>
      </c>
    </row>
    <row r="19" spans="1:6" x14ac:dyDescent="0.35">
      <c r="A19" s="39">
        <f>(KEAKTIFAN!B34+'NILAI UAS'!B34+INDEKS!B16)/3</f>
        <v>0.79166666666666663</v>
      </c>
      <c r="B19" s="40">
        <f>(KEAKTIFAN!C34+'NILAI UAS'!C34+INDEKS!C16)/3</f>
        <v>0.625</v>
      </c>
      <c r="C19" s="38">
        <f>(KEAKTIFAN!D34+'NILAI UAS'!D34+INDEKS!D16)/3</f>
        <v>0.54166666666666663</v>
      </c>
      <c r="D19" s="41">
        <f>(KEAKTIFAN!E34+'NILAI UAS'!E34+INDEKS!E16)/3</f>
        <v>0.75</v>
      </c>
      <c r="E19" s="42">
        <f>(KEAKTIFAN!F34+'NILAI UAS'!F34+INDEKS!F16)/3</f>
        <v>0.64166666666666672</v>
      </c>
      <c r="F19" s="37">
        <f>(KEAKTIFAN!G34+'NILAI UAS'!G34+INDEKS!G16)/3</f>
        <v>0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KEAKTIFAN</vt:lpstr>
      <vt:lpstr>NILAI UAS</vt:lpstr>
      <vt:lpstr>INDEKS</vt:lpstr>
      <vt:lpstr>CAMPURAN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2023-07-08T05:09:38Z</dcterms:created>
  <dcterms:modified xsi:type="dcterms:W3CDTF">2023-07-09T01:15:46Z</dcterms:modified>
</cp:coreProperties>
</file>