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zysiu\Documents\mgr3\combat\electro\"/>
    </mc:Choice>
  </mc:AlternateContent>
  <bookViews>
    <workbookView xWindow="0" yWindow="0" windowWidth="23040" windowHeight="9972" activeTab="1"/>
  </bookViews>
  <sheets>
    <sheet name="Obliczenie tranzystora" sheetId="1" r:id="rId1"/>
    <sheet name="obliczenia mostk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25" i="1"/>
  <c r="B26" i="1"/>
  <c r="E25" i="1"/>
  <c r="G25" i="1" s="1"/>
  <c r="G18" i="1"/>
  <c r="G17" i="1"/>
  <c r="E18" i="1"/>
  <c r="E17" i="1"/>
  <c r="C18" i="1"/>
  <c r="C17" i="1"/>
  <c r="B18" i="1"/>
  <c r="E26" i="1" l="1"/>
  <c r="G26" i="1" s="1"/>
  <c r="D11" i="1"/>
  <c r="D10" i="1"/>
  <c r="F10" i="1" s="1"/>
  <c r="H10" i="1" s="1"/>
  <c r="C11" i="1"/>
  <c r="C10" i="1"/>
  <c r="E10" i="1" s="1"/>
  <c r="G10" i="1" s="1"/>
  <c r="B11" i="1"/>
  <c r="G4" i="1"/>
  <c r="H4" i="1"/>
  <c r="H3" i="1"/>
  <c r="G3" i="1"/>
  <c r="E4" i="1"/>
  <c r="F4" i="1"/>
  <c r="F3" i="1"/>
  <c r="E3" i="1"/>
  <c r="C4" i="1"/>
  <c r="D4" i="1"/>
  <c r="D3" i="1"/>
  <c r="C3" i="1"/>
  <c r="B4" i="1"/>
  <c r="F11" i="1" l="1"/>
  <c r="H11" i="1" s="1"/>
  <c r="E11" i="1"/>
  <c r="G11" i="1" s="1"/>
</calcChain>
</file>

<file path=xl/sharedStrings.xml><?xml version="1.0" encoding="utf-8"?>
<sst xmlns="http://schemas.openxmlformats.org/spreadsheetml/2006/main" count="53" uniqueCount="23">
  <si>
    <t>U</t>
  </si>
  <si>
    <t>I</t>
  </si>
  <si>
    <t>p</t>
  </si>
  <si>
    <t>delta T</t>
  </si>
  <si>
    <t>T</t>
  </si>
  <si>
    <t>t otoczenia = 40*C</t>
  </si>
  <si>
    <t>liczba tranzystorów:</t>
  </si>
  <si>
    <t>tranzystor:</t>
  </si>
  <si>
    <t>AO4402G</t>
  </si>
  <si>
    <t>https://www.tme.eu/pl/details/aod66406/tranzystory-z-kanalem-n-smd/alpha-omega-semiconductor/</t>
  </si>
  <si>
    <t>AOD66406</t>
  </si>
  <si>
    <t>https://www.tme.eu/pl/details/ao4402g/tranzystory-z-kanalem-n-smd/alpha-omega-semiconductor/</t>
  </si>
  <si>
    <t>TB6612FNG</t>
  </si>
  <si>
    <t>https://www.tme.eu/Document/f69c44f5b284761d41a1fa952256eb8d/TB6612FNG.pdf</t>
  </si>
  <si>
    <t xml:space="preserve"> VGS=4.5V</t>
  </si>
  <si>
    <t xml:space="preserve"> VGS=2.5V</t>
  </si>
  <si>
    <t>40*C+delta T</t>
  </si>
  <si>
    <t>Maksymalny prąd [mA]:</t>
  </si>
  <si>
    <t>Średni prąd [mA]:</t>
  </si>
  <si>
    <t>ostatnio tego używaliśmy?</t>
  </si>
  <si>
    <t>https://botland.com.pl/sterowniki-silnikow-moduly/32-tb6612fng-dwukanalowy-sterownik-silnikow-135v1a-pololu-713-5904422307738.html</t>
  </si>
  <si>
    <t>max pwm:</t>
  </si>
  <si>
    <t>100kHz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</si>
</sst>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3"/>
      <color rgb="FF2E353B"/>
      <name val="Constantia"/>
      <family val="1"/>
      <charset val="238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91440</xdr:colOff>
      <xdr:row>7</xdr:row>
      <xdr:rowOff>83819</xdr:rowOff>
    </xdr:from>
    <xdr:to>
      <xdr:col>21</xdr:col>
      <xdr:colOff>467859</xdr:colOff>
      <xdr:row>12</xdr:row>
      <xdr:rowOff>106766</xdr:rowOff>
    </xdr:to>
    <xdr:pic>
      <xdr:nvPicPr>
        <xdr:cNvPr id="2" name="Obraz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510"/>
        <a:stretch/>
      </xdr:blipFill>
      <xdr:spPr>
        <a:xfrm>
          <a:off x="8808720" y="1402079"/>
          <a:ext cx="5253219" cy="937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tme.eu/pl/details/ao4402g/tranzystory-z-kanalem-n-smd/alpha-omega-semiconductor/" TargetMode="External"/><Relationship Id="rId1" Type="http://schemas.openxmlformats.org/officeDocument/2006/relationships/hyperlink" Target="https://www.tme.eu/pl/details/aod66406/tranzystory-z-kanalem-n-smd/alpha-omega-semiconducto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8" sqref="A8:A9"/>
    </sheetView>
  </sheetViews>
  <sheetFormatPr defaultRowHeight="14.4" x14ac:dyDescent="0.3"/>
  <cols>
    <col min="3" max="6" width="11.109375" bestFit="1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/>
      <c r="E1" s="2" t="s">
        <v>3</v>
      </c>
      <c r="F1" s="2"/>
      <c r="G1" s="2" t="s">
        <v>16</v>
      </c>
      <c r="H1" s="2"/>
      <c r="I1" t="s">
        <v>7</v>
      </c>
    </row>
    <row r="2" spans="1:11" ht="17.399999999999999" x14ac:dyDescent="0.35">
      <c r="A2" s="2"/>
      <c r="B2" s="2"/>
      <c r="C2" t="s">
        <v>14</v>
      </c>
      <c r="D2" t="s">
        <v>15</v>
      </c>
      <c r="E2" t="s">
        <v>14</v>
      </c>
      <c r="F2" t="s">
        <v>15</v>
      </c>
      <c r="G2" t="s">
        <v>14</v>
      </c>
      <c r="H2" t="s">
        <v>15</v>
      </c>
      <c r="I2" s="1" t="s">
        <v>8</v>
      </c>
      <c r="K2" s="3" t="s">
        <v>11</v>
      </c>
    </row>
    <row r="3" spans="1:11" x14ac:dyDescent="0.3">
      <c r="A3">
        <v>6</v>
      </c>
      <c r="B3">
        <v>12</v>
      </c>
      <c r="C3">
        <f>B3^2*0.0059</f>
        <v>0.84960000000000002</v>
      </c>
      <c r="D3">
        <f>B3^2*0.0073</f>
        <v>1.0511999999999999</v>
      </c>
      <c r="E3">
        <f>75*C3</f>
        <v>63.72</v>
      </c>
      <c r="F3">
        <f>75*D3</f>
        <v>78.839999999999989</v>
      </c>
      <c r="G3">
        <f>40+E3</f>
        <v>103.72</v>
      </c>
      <c r="H3">
        <f>40+F3</f>
        <v>118.83999999999999</v>
      </c>
    </row>
    <row r="4" spans="1:11" x14ac:dyDescent="0.3">
      <c r="A4">
        <v>8.4</v>
      </c>
      <c r="B4">
        <f>A4/(A3/B3)</f>
        <v>16.8</v>
      </c>
      <c r="C4">
        <f>B4^2*0.0059</f>
        <v>1.665216</v>
      </c>
      <c r="D4">
        <f>B4^2*0.0073</f>
        <v>2.060352</v>
      </c>
      <c r="E4">
        <f>75*C4</f>
        <v>124.8912</v>
      </c>
      <c r="F4">
        <f>75*D4</f>
        <v>154.5264</v>
      </c>
      <c r="G4">
        <f>40+E4</f>
        <v>164.8912</v>
      </c>
      <c r="H4">
        <f>40+F4</f>
        <v>194.5264</v>
      </c>
    </row>
    <row r="6" spans="1:11" x14ac:dyDescent="0.3">
      <c r="A6" t="s">
        <v>6</v>
      </c>
    </row>
    <row r="7" spans="1:11" x14ac:dyDescent="0.3">
      <c r="A7">
        <v>4</v>
      </c>
    </row>
    <row r="8" spans="1:11" x14ac:dyDescent="0.3">
      <c r="A8" s="2" t="s">
        <v>0</v>
      </c>
      <c r="B8" s="2" t="s">
        <v>1</v>
      </c>
      <c r="C8" s="2" t="s">
        <v>2</v>
      </c>
      <c r="D8" s="2"/>
      <c r="E8" s="2" t="s">
        <v>3</v>
      </c>
      <c r="F8" s="2"/>
      <c r="G8" s="2" t="s">
        <v>16</v>
      </c>
      <c r="H8" s="2"/>
    </row>
    <row r="9" spans="1:11" x14ac:dyDescent="0.3">
      <c r="A9" s="2"/>
      <c r="B9" s="2"/>
      <c r="C9" t="s">
        <v>14</v>
      </c>
      <c r="D9" t="s">
        <v>15</v>
      </c>
      <c r="E9" t="s">
        <v>14</v>
      </c>
      <c r="F9" t="s">
        <v>15</v>
      </c>
      <c r="G9" t="s">
        <v>14</v>
      </c>
      <c r="H9" t="s">
        <v>15</v>
      </c>
    </row>
    <row r="10" spans="1:11" x14ac:dyDescent="0.3">
      <c r="A10">
        <v>6</v>
      </c>
      <c r="B10">
        <v>12</v>
      </c>
      <c r="C10">
        <f>B10^2*0.0059/$A$7</f>
        <v>0.21240000000000001</v>
      </c>
      <c r="D10">
        <f>B10^2*0.0073/$A$7</f>
        <v>0.26279999999999998</v>
      </c>
      <c r="E10">
        <f>75*C10</f>
        <v>15.93</v>
      </c>
      <c r="F10">
        <f>75*D10</f>
        <v>19.709999999999997</v>
      </c>
      <c r="G10">
        <f>40+E10</f>
        <v>55.93</v>
      </c>
      <c r="H10">
        <f>40+F10</f>
        <v>59.709999999999994</v>
      </c>
    </row>
    <row r="11" spans="1:11" x14ac:dyDescent="0.3">
      <c r="A11">
        <v>8.4</v>
      </c>
      <c r="B11">
        <f>A11/(A10/B10)</f>
        <v>16.8</v>
      </c>
      <c r="C11">
        <f>B11^2*0.0059/$A$7</f>
        <v>0.41630400000000001</v>
      </c>
      <c r="D11">
        <f>B11^2*0.0073/$A$7</f>
        <v>0.51508799999999999</v>
      </c>
      <c r="E11">
        <f>75*C11</f>
        <v>31.222799999999999</v>
      </c>
      <c r="F11">
        <f>75*D11</f>
        <v>38.631599999999999</v>
      </c>
      <c r="G11">
        <f>40+E11</f>
        <v>71.222800000000007</v>
      </c>
      <c r="H11">
        <f>40+F11</f>
        <v>78.631599999999992</v>
      </c>
    </row>
    <row r="15" spans="1:11" ht="17.399999999999999" x14ac:dyDescent="0.35">
      <c r="A15" s="2" t="s">
        <v>0</v>
      </c>
      <c r="B15" s="2" t="s">
        <v>1</v>
      </c>
      <c r="C15" s="2" t="s">
        <v>2</v>
      </c>
      <c r="D15" s="2"/>
      <c r="E15" s="2" t="s">
        <v>3</v>
      </c>
      <c r="F15" s="2"/>
      <c r="G15" s="2" t="s">
        <v>4</v>
      </c>
      <c r="H15" s="2"/>
      <c r="I15" s="1" t="s">
        <v>10</v>
      </c>
      <c r="K15" s="3" t="s">
        <v>9</v>
      </c>
    </row>
    <row r="16" spans="1:11" x14ac:dyDescent="0.3">
      <c r="A16" s="2"/>
      <c r="B16" s="2"/>
      <c r="C16" s="2" t="s">
        <v>14</v>
      </c>
      <c r="D16" s="2"/>
      <c r="E16" s="2" t="s">
        <v>14</v>
      </c>
      <c r="F16" s="2"/>
      <c r="G16" s="2" t="s">
        <v>5</v>
      </c>
      <c r="H16" s="2"/>
    </row>
    <row r="17" spans="1:8" x14ac:dyDescent="0.3">
      <c r="A17">
        <v>6</v>
      </c>
      <c r="B17">
        <v>12</v>
      </c>
      <c r="C17" s="2">
        <f>B17^2*0.0094</f>
        <v>1.3536000000000001</v>
      </c>
      <c r="D17" s="2"/>
      <c r="E17" s="2">
        <f>C17*50</f>
        <v>67.680000000000007</v>
      </c>
      <c r="F17" s="2"/>
      <c r="G17" s="2">
        <f>E17+40</f>
        <v>107.68</v>
      </c>
      <c r="H17" s="2"/>
    </row>
    <row r="18" spans="1:8" x14ac:dyDescent="0.3">
      <c r="A18">
        <v>8.4</v>
      </c>
      <c r="B18">
        <f>A18/(A17/B17)</f>
        <v>16.8</v>
      </c>
      <c r="C18" s="2">
        <f>B18^2*0.0094</f>
        <v>2.6530560000000003</v>
      </c>
      <c r="D18" s="2"/>
      <c r="E18" s="2">
        <f>C18*50</f>
        <v>132.65280000000001</v>
      </c>
      <c r="F18" s="2"/>
      <c r="G18" s="2">
        <f>E18+40</f>
        <v>172.65280000000001</v>
      </c>
      <c r="H18" s="2"/>
    </row>
    <row r="21" spans="1:8" x14ac:dyDescent="0.3">
      <c r="A21" t="s">
        <v>6</v>
      </c>
    </row>
    <row r="22" spans="1:8" x14ac:dyDescent="0.3">
      <c r="A22">
        <v>4</v>
      </c>
    </row>
    <row r="23" spans="1:8" x14ac:dyDescent="0.3">
      <c r="A23" s="2" t="s">
        <v>0</v>
      </c>
      <c r="B23" s="2" t="s">
        <v>1</v>
      </c>
      <c r="C23" s="2" t="s">
        <v>2</v>
      </c>
      <c r="D23" s="2"/>
      <c r="E23" s="2" t="s">
        <v>3</v>
      </c>
      <c r="F23" s="2"/>
      <c r="G23" s="2" t="s">
        <v>4</v>
      </c>
      <c r="H23" s="2"/>
    </row>
    <row r="24" spans="1:8" x14ac:dyDescent="0.3">
      <c r="A24" s="2"/>
      <c r="B24" s="2"/>
      <c r="C24" s="2" t="s">
        <v>14</v>
      </c>
      <c r="D24" s="2"/>
      <c r="E24" s="2" t="s">
        <v>14</v>
      </c>
      <c r="F24" s="2"/>
      <c r="G24" s="2" t="s">
        <v>5</v>
      </c>
      <c r="H24" s="2"/>
    </row>
    <row r="25" spans="1:8" x14ac:dyDescent="0.3">
      <c r="A25">
        <v>6</v>
      </c>
      <c r="B25">
        <v>12</v>
      </c>
      <c r="C25" s="2">
        <f>B25^2*0.0094/$A$22</f>
        <v>0.33840000000000003</v>
      </c>
      <c r="D25" s="2"/>
      <c r="E25" s="2">
        <f>C25*50</f>
        <v>16.920000000000002</v>
      </c>
      <c r="F25" s="2"/>
      <c r="G25" s="2">
        <f>E25+40</f>
        <v>56.92</v>
      </c>
      <c r="H25" s="2"/>
    </row>
    <row r="26" spans="1:8" x14ac:dyDescent="0.3">
      <c r="A26">
        <v>8.4</v>
      </c>
      <c r="B26">
        <f>A26/(A25/B25)</f>
        <v>16.8</v>
      </c>
      <c r="C26" s="2">
        <f>B26^2*0.0094/$A$22</f>
        <v>0.66326400000000008</v>
      </c>
      <c r="D26" s="2"/>
      <c r="E26" s="2">
        <f>C26*50</f>
        <v>33.163200000000003</v>
      </c>
      <c r="F26" s="2"/>
      <c r="G26" s="2">
        <f>E26+40</f>
        <v>73.163200000000003</v>
      </c>
      <c r="H26" s="2"/>
    </row>
  </sheetData>
  <mergeCells count="38">
    <mergeCell ref="C26:D26"/>
    <mergeCell ref="E26:F26"/>
    <mergeCell ref="G26:H26"/>
    <mergeCell ref="A23:A24"/>
    <mergeCell ref="B23:B24"/>
    <mergeCell ref="C25:D25"/>
    <mergeCell ref="E25:F25"/>
    <mergeCell ref="G25:H25"/>
    <mergeCell ref="C23:D23"/>
    <mergeCell ref="E23:F23"/>
    <mergeCell ref="G23:H23"/>
    <mergeCell ref="C24:D24"/>
    <mergeCell ref="E24:F24"/>
    <mergeCell ref="G24:H24"/>
    <mergeCell ref="C17:D17"/>
    <mergeCell ref="C18:D18"/>
    <mergeCell ref="E17:F17"/>
    <mergeCell ref="E18:F18"/>
    <mergeCell ref="G17:H17"/>
    <mergeCell ref="G18:H18"/>
    <mergeCell ref="A15:A16"/>
    <mergeCell ref="B15:B16"/>
    <mergeCell ref="C15:D15"/>
    <mergeCell ref="E15:F15"/>
    <mergeCell ref="G15:H15"/>
    <mergeCell ref="G16:H16"/>
    <mergeCell ref="C16:D16"/>
    <mergeCell ref="E16:F16"/>
    <mergeCell ref="A1:A2"/>
    <mergeCell ref="B1:B2"/>
    <mergeCell ref="C1:D1"/>
    <mergeCell ref="E1:F1"/>
    <mergeCell ref="G1:H1"/>
    <mergeCell ref="A8:A9"/>
    <mergeCell ref="B8:B9"/>
    <mergeCell ref="C8:D8"/>
    <mergeCell ref="E8:F8"/>
    <mergeCell ref="G8:H8"/>
  </mergeCells>
  <hyperlinks>
    <hyperlink ref="K15" r:id="rId1"/>
    <hyperlink ref="K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C2" sqref="C2"/>
    </sheetView>
  </sheetViews>
  <sheetFormatPr defaultRowHeight="14.4" x14ac:dyDescent="0.3"/>
  <cols>
    <col min="1" max="1" width="20.44140625" bestFit="1" customWidth="1"/>
  </cols>
  <sheetData>
    <row r="1" spans="1:17" ht="17.399999999999999" x14ac:dyDescent="0.35">
      <c r="O1" s="1" t="s">
        <v>12</v>
      </c>
      <c r="Q1" t="s">
        <v>13</v>
      </c>
    </row>
    <row r="2" spans="1:17" x14ac:dyDescent="0.3">
      <c r="A2" t="s">
        <v>18</v>
      </c>
      <c r="B2">
        <v>70</v>
      </c>
    </row>
    <row r="3" spans="1:17" x14ac:dyDescent="0.3">
      <c r="A3" t="s">
        <v>17</v>
      </c>
      <c r="B3">
        <v>1600</v>
      </c>
      <c r="O3" t="s">
        <v>19</v>
      </c>
    </row>
    <row r="4" spans="1:17" x14ac:dyDescent="0.3">
      <c r="O4" t="s">
        <v>20</v>
      </c>
    </row>
    <row r="7" spans="1:17" x14ac:dyDescent="0.3">
      <c r="O7" t="s">
        <v>21</v>
      </c>
      <c r="P7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Obliczenie tranzystora</vt:lpstr>
      <vt:lpstr>obliczenia mostka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krzysiu</dc:creator>
  <cp:lastModifiedBy>krzysiu</cp:lastModifiedBy>
  <dcterms:created xsi:type="dcterms:W3CDTF">2023-03-16T23:28:39Z</dcterms:created>
  <dcterms:modified xsi:type="dcterms:W3CDTF">2023-03-17T12:10:45Z</dcterms:modified>
</cp:coreProperties>
</file>