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rzysiu\Documents\PlatformIO\Projects\Hexapod\"/>
    </mc:Choice>
  </mc:AlternateContent>
  <bookViews>
    <workbookView xWindow="0" yWindow="0" windowWidth="14616" windowHeight="4824"/>
  </bookViews>
  <sheets>
    <sheet name="Arkusz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0" i="1" l="1"/>
  <c r="B29" i="1"/>
  <c r="B31" i="1"/>
  <c r="B36" i="1" s="1"/>
  <c r="B37" i="1" s="1"/>
  <c r="D27" i="1"/>
  <c r="D26" i="1"/>
  <c r="D28" i="1"/>
  <c r="D29" i="1" s="1"/>
  <c r="E29" i="1" s="1"/>
  <c r="B28" i="1"/>
  <c r="B32" i="1" s="1"/>
  <c r="D30" i="1" l="1"/>
  <c r="C29" i="1"/>
  <c r="D32" i="1"/>
  <c r="E32" i="1" s="1"/>
  <c r="C32" i="1"/>
  <c r="D31" i="1" l="1"/>
  <c r="E30" i="1"/>
  <c r="C30" i="1"/>
  <c r="D36" i="1" l="1"/>
  <c r="D37" i="1" s="1"/>
  <c r="E36" i="1"/>
  <c r="C31" i="1"/>
  <c r="C36" i="1"/>
  <c r="C37" i="1" s="1"/>
  <c r="E31" i="1"/>
  <c r="E37" i="1"/>
</calcChain>
</file>

<file path=xl/sharedStrings.xml><?xml version="1.0" encoding="utf-8"?>
<sst xmlns="http://schemas.openxmlformats.org/spreadsheetml/2006/main" count="20" uniqueCount="14">
  <si>
    <t>Knee back:</t>
  </si>
  <si>
    <t>d^2</t>
  </si>
  <si>
    <t>x</t>
  </si>
  <si>
    <t>y</t>
  </si>
  <si>
    <t>Knee Front:</t>
  </si>
  <si>
    <t>gamma</t>
  </si>
  <si>
    <t>alpha</t>
  </si>
  <si>
    <t>MS</t>
  </si>
  <si>
    <t>SS</t>
  </si>
  <si>
    <t>radiany</t>
  </si>
  <si>
    <t>stopnie</t>
  </si>
  <si>
    <t>A</t>
  </si>
  <si>
    <t>B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</si>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</sst>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Arkusz1!$B$35:$B$37</c:f>
              <c:numCache>
                <c:formatCode>General</c:formatCode>
                <c:ptCount val="3"/>
                <c:pt idx="0">
                  <c:v>0</c:v>
                </c:pt>
                <c:pt idx="1">
                  <c:v>-0.16795156156793756</c:v>
                </c:pt>
                <c:pt idx="2">
                  <c:v>0.49999999999999967</c:v>
                </c:pt>
              </c:numCache>
            </c:numRef>
          </c:xVal>
          <c:yVal>
            <c:numRef>
              <c:f>Arkusz1!$C$35:$C$37</c:f>
              <c:numCache>
                <c:formatCode>General</c:formatCode>
                <c:ptCount val="3"/>
                <c:pt idx="0">
                  <c:v>0</c:v>
                </c:pt>
                <c:pt idx="1">
                  <c:v>-0.98579524900807436</c:v>
                </c:pt>
                <c:pt idx="2">
                  <c:v>-1.73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9454640"/>
        <c:axId val="1529461168"/>
      </c:scatterChart>
      <c:valAx>
        <c:axId val="1529454640"/>
        <c:scaling>
          <c:orientation val="minMax"/>
          <c:min val="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29461168"/>
        <c:crosses val="autoZero"/>
        <c:crossBetween val="midCat"/>
      </c:valAx>
      <c:valAx>
        <c:axId val="152946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29454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Arkusz1!$D$35:$D$37</c:f>
              <c:numCache>
                <c:formatCode>General</c:formatCode>
                <c:ptCount val="3"/>
                <c:pt idx="0">
                  <c:v>0</c:v>
                </c:pt>
                <c:pt idx="1">
                  <c:v>0.66795156156793722</c:v>
                </c:pt>
                <c:pt idx="2">
                  <c:v>0.49999999999999989</c:v>
                </c:pt>
              </c:numCache>
            </c:numRef>
          </c:xVal>
          <c:yVal>
            <c:numRef>
              <c:f>Arkusz1!$E$35:$E$37</c:f>
              <c:numCache>
                <c:formatCode>General</c:formatCode>
                <c:ptCount val="3"/>
                <c:pt idx="0">
                  <c:v>0</c:v>
                </c:pt>
                <c:pt idx="1">
                  <c:v>-0.74420475099192562</c:v>
                </c:pt>
                <c:pt idx="2">
                  <c:v>-1.73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5863968"/>
        <c:axId val="1895864512"/>
      </c:scatterChart>
      <c:valAx>
        <c:axId val="1895863968"/>
        <c:scaling>
          <c:orientation val="minMax"/>
          <c:max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95864512"/>
        <c:crosses val="autoZero"/>
        <c:crossBetween val="midCat"/>
      </c:valAx>
      <c:valAx>
        <c:axId val="189586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95863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15</xdr:col>
      <xdr:colOff>567142</xdr:colOff>
      <xdr:row>22</xdr:row>
      <xdr:rowOff>139646</xdr:rowOff>
    </xdr:to>
    <xdr:pic>
      <xdr:nvPicPr>
        <xdr:cNvPr id="3" name="Obraz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9726382" cy="4163006"/>
        </a:xfrm>
        <a:prstGeom prst="rect">
          <a:avLst/>
        </a:prstGeom>
      </xdr:spPr>
    </xdr:pic>
    <xdr:clientData/>
  </xdr:twoCellAnchor>
  <xdr:twoCellAnchor>
    <xdr:from>
      <xdr:col>0</xdr:col>
      <xdr:colOff>179293</xdr:colOff>
      <xdr:row>38</xdr:row>
      <xdr:rowOff>22412</xdr:rowOff>
    </xdr:from>
    <xdr:to>
      <xdr:col>7</xdr:col>
      <xdr:colOff>466164</xdr:colOff>
      <xdr:row>58</xdr:row>
      <xdr:rowOff>152399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156883</xdr:colOff>
      <xdr:row>38</xdr:row>
      <xdr:rowOff>13447</xdr:rowOff>
    </xdr:from>
    <xdr:to>
      <xdr:col>15</xdr:col>
      <xdr:colOff>461683</xdr:colOff>
      <xdr:row>58</xdr:row>
      <xdr:rowOff>125505</xdr:rowOff>
    </xdr:to>
    <xdr:graphicFrame macro="">
      <xdr:nvGraphicFramePr>
        <xdr:cNvPr id="5" name="Wykres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4:E37"/>
  <sheetViews>
    <sheetView tabSelected="1" zoomScale="85" zoomScaleNormal="85" workbookViewId="0">
      <selection activeCell="H32" sqref="H32"/>
    </sheetView>
  </sheetViews>
  <sheetFormatPr defaultRowHeight="14.4" x14ac:dyDescent="0.3"/>
  <cols>
    <col min="3" max="3" width="9.109375" bestFit="1" customWidth="1"/>
  </cols>
  <sheetData>
    <row r="24" spans="1:5" x14ac:dyDescent="0.3">
      <c r="B24" t="s">
        <v>0</v>
      </c>
      <c r="D24" t="s">
        <v>4</v>
      </c>
    </row>
    <row r="25" spans="1:5" x14ac:dyDescent="0.3">
      <c r="B25" t="s">
        <v>9</v>
      </c>
      <c r="C25" t="s">
        <v>10</v>
      </c>
      <c r="D25" t="s">
        <v>9</v>
      </c>
      <c r="E25" t="s">
        <v>10</v>
      </c>
    </row>
    <row r="26" spans="1:5" x14ac:dyDescent="0.3">
      <c r="A26" t="s">
        <v>2</v>
      </c>
      <c r="B26">
        <v>0.5</v>
      </c>
      <c r="D26">
        <f>B26</f>
        <v>0.5</v>
      </c>
    </row>
    <row r="27" spans="1:5" x14ac:dyDescent="0.3">
      <c r="A27" t="s">
        <v>3</v>
      </c>
      <c r="B27">
        <v>1.73</v>
      </c>
      <c r="D27">
        <f>B27</f>
        <v>1.73</v>
      </c>
    </row>
    <row r="28" spans="1:5" x14ac:dyDescent="0.3">
      <c r="A28" t="s">
        <v>1</v>
      </c>
      <c r="B28">
        <f>B26^2+B27^2</f>
        <v>3.2429000000000001</v>
      </c>
      <c r="D28">
        <f>D26^2+D27^2</f>
        <v>3.2429000000000001</v>
      </c>
    </row>
    <row r="29" spans="1:5" x14ac:dyDescent="0.3">
      <c r="A29" t="s">
        <v>5</v>
      </c>
      <c r="B29">
        <f>ACOS((2-B28)/2)</f>
        <v>2.2413884536446838</v>
      </c>
      <c r="C29">
        <f>DEGREES(B29)</f>
        <v>128.42209864319435</v>
      </c>
      <c r="D29">
        <f>ACOS((2-D28)/2)</f>
        <v>2.2413884536446838</v>
      </c>
      <c r="E29">
        <f>DEGREES(D29)</f>
        <v>128.42209864319435</v>
      </c>
    </row>
    <row r="30" spans="1:5" x14ac:dyDescent="0.3">
      <c r="A30" t="s">
        <v>6</v>
      </c>
      <c r="B30">
        <f>-ATAN2(B26,B27)+((PI()+B29)/2)</f>
        <v>1.402044982385606</v>
      </c>
      <c r="C30">
        <f t="shared" ref="C30:E32" si="0">DEGREES(B30)</f>
        <v>80.331260178189069</v>
      </c>
      <c r="D30">
        <f>ATAN2(D26,D27)-(PI()-D29)/2</f>
        <v>0.83934347125907749</v>
      </c>
      <c r="E30">
        <f t="shared" si="0"/>
        <v>48.090838465005255</v>
      </c>
    </row>
    <row r="31" spans="1:5" x14ac:dyDescent="0.3">
      <c r="A31" t="s">
        <v>7</v>
      </c>
      <c r="B31">
        <f>B30</f>
        <v>1.402044982385606</v>
      </c>
      <c r="C31">
        <f t="shared" si="0"/>
        <v>80.331260178189069</v>
      </c>
      <c r="D31">
        <f>PI()-D30</f>
        <v>2.3022491823307156</v>
      </c>
      <c r="E31">
        <f t="shared" si="0"/>
        <v>131.90916153499475</v>
      </c>
    </row>
    <row r="32" spans="1:5" x14ac:dyDescent="0.3">
      <c r="A32" t="s">
        <v>8</v>
      </c>
      <c r="B32">
        <f>PI()-B29</f>
        <v>0.90020419994510936</v>
      </c>
      <c r="C32">
        <f t="shared" si="0"/>
        <v>51.577901356805661</v>
      </c>
      <c r="D32">
        <f>D29-PI()/2</f>
        <v>0.6705921268497872</v>
      </c>
      <c r="E32">
        <f t="shared" si="0"/>
        <v>38.422098643194339</v>
      </c>
    </row>
    <row r="34" spans="1:5" x14ac:dyDescent="0.3">
      <c r="B34" t="s">
        <v>2</v>
      </c>
      <c r="C34" t="s">
        <v>3</v>
      </c>
      <c r="D34" t="s">
        <v>2</v>
      </c>
      <c r="E34" t="s">
        <v>3</v>
      </c>
    </row>
    <row r="35" spans="1:5" x14ac:dyDescent="0.3">
      <c r="A35" t="s">
        <v>11</v>
      </c>
      <c r="B35">
        <v>0</v>
      </c>
      <c r="C35">
        <v>0</v>
      </c>
      <c r="D35">
        <v>0</v>
      </c>
      <c r="E35">
        <v>0</v>
      </c>
    </row>
    <row r="36" spans="1:5" x14ac:dyDescent="0.3">
      <c r="A36" t="s">
        <v>12</v>
      </c>
      <c r="B36">
        <f>B35-COS(B31)</f>
        <v>-0.16795156156793756</v>
      </c>
      <c r="C36">
        <f>C35-SIN(B31)</f>
        <v>-0.98579524900807436</v>
      </c>
      <c r="D36">
        <f>D35-COS(D31)</f>
        <v>0.66795156156793722</v>
      </c>
      <c r="E36">
        <f>E35-SIN(PI()-D31)</f>
        <v>-0.74420475099192562</v>
      </c>
    </row>
    <row r="37" spans="1:5" x14ac:dyDescent="0.3">
      <c r="A37" t="s">
        <v>13</v>
      </c>
      <c r="B37">
        <f>B36-COS(B31+B32)</f>
        <v>0.49999999999999967</v>
      </c>
      <c r="C37">
        <f>C36-SIN(B31+B32)</f>
        <v>-1.73</v>
      </c>
      <c r="D37">
        <f>D36-COS(D31-PI()/2+D32)</f>
        <v>0.49999999999999989</v>
      </c>
      <c r="E37">
        <f>E36-SIN(D31-PI()/2+D32)</f>
        <v>-1.73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krzysiu</dc:creator>
  <cp:lastModifiedBy>krzysiu</cp:lastModifiedBy>
  <dcterms:created xsi:type="dcterms:W3CDTF">2023-03-20T21:37:13Z</dcterms:created>
  <dcterms:modified xsi:type="dcterms:W3CDTF">2023-03-20T22:33:17Z</dcterms:modified>
</cp:coreProperties>
</file>