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\research\groundwater_estimation\github\python_code\monthly_based\result\1st_layer\"/>
    </mc:Choice>
  </mc:AlternateContent>
  <xr:revisionPtr revIDLastSave="0" documentId="13_ncr:1_{408DA5C5-1BC2-4C75-B1F3-87E797C34CD0}" xr6:coauthVersionLast="47" xr6:coauthVersionMax="47" xr10:uidLastSave="{00000000-0000-0000-0000-000000000000}"/>
  <bookViews>
    <workbookView xWindow="-110" yWindow="-110" windowWidth="25820" windowHeight="14020" activeTab="3" xr2:uid="{EC33ED5C-0499-4B3D-8ACF-FEE98E60ACE0}"/>
  </bookViews>
  <sheets>
    <sheet name="overall_performance" sheetId="1" r:id="rId1"/>
    <sheet name="each station performance" sheetId="2" r:id="rId2"/>
    <sheet name="工作表1" sheetId="4" r:id="rId3"/>
    <sheet name="工作表2" sheetId="3" r:id="rId4"/>
  </sheets>
  <definedNames>
    <definedName name="_xlnm._FilterDatabase" localSheetId="2" hidden="1">工作表1!$A$1:$G$35</definedName>
    <definedName name="_xlchart.v1.0" hidden="1">工作表1!$S$1</definedName>
    <definedName name="_xlchart.v1.1" hidden="1">工作表1!$S$2:$S$6</definedName>
    <definedName name="_xlchart.v1.10" hidden="1">工作表1!$U$16</definedName>
    <definedName name="_xlchart.v1.11" hidden="1">工作表1!$U$17:$U$21</definedName>
    <definedName name="_xlchart.v1.12" hidden="1">工作表1!#REF!</definedName>
    <definedName name="_xlchart.v1.13" hidden="1">工作表1!#REF!</definedName>
    <definedName name="_xlchart.v1.14" hidden="1">工作表1!#REF!</definedName>
    <definedName name="_xlchart.v1.15" hidden="1">工作表1!#REF!</definedName>
    <definedName name="_xlchart.v1.16" hidden="1">工作表1!#REF!</definedName>
    <definedName name="_xlchart.v1.17" hidden="1">工作表1!$S$1</definedName>
    <definedName name="_xlchart.v1.18" hidden="1">工作表1!$S$2:$S$6</definedName>
    <definedName name="_xlchart.v1.19" hidden="1">工作表1!$T$1</definedName>
    <definedName name="_xlchart.v1.2" hidden="1">工作表1!$T$1</definedName>
    <definedName name="_xlchart.v1.20" hidden="1">工作表1!$T$2:$T$6</definedName>
    <definedName name="_xlchart.v1.21" hidden="1">工作表1!$U$1</definedName>
    <definedName name="_xlchart.v1.22" hidden="1">工作表1!$U$2:$U$6</definedName>
    <definedName name="_xlchart.v1.23" hidden="1">工作表1!$S$1</definedName>
    <definedName name="_xlchart.v1.24" hidden="1">工作表1!$S$2:$S$6</definedName>
    <definedName name="_xlchart.v1.25" hidden="1">工作表1!$T$1</definedName>
    <definedName name="_xlchart.v1.26" hidden="1">工作表1!$T$2:$T$6</definedName>
    <definedName name="_xlchart.v1.27" hidden="1">工作表1!$U$1</definedName>
    <definedName name="_xlchart.v1.28" hidden="1">工作表1!$U$2:$U$6</definedName>
    <definedName name="_xlchart.v1.29" hidden="1">工作表1!$S$1</definedName>
    <definedName name="_xlchart.v1.3" hidden="1">工作表1!$T$2:$T$6</definedName>
    <definedName name="_xlchart.v1.30" hidden="1">工作表1!$S$2:$S$6</definedName>
    <definedName name="_xlchart.v1.31" hidden="1">工作表1!$T$1</definedName>
    <definedName name="_xlchart.v1.32" hidden="1">工作表1!$T$2:$T$6</definedName>
    <definedName name="_xlchart.v1.33" hidden="1">工作表1!$U$1</definedName>
    <definedName name="_xlchart.v1.34" hidden="1">工作表1!$U$2:$U$6</definedName>
    <definedName name="_xlchart.v1.35" hidden="1">工作表1!$S$1</definedName>
    <definedName name="_xlchart.v1.36" hidden="1">工作表1!$S$2:$S$6</definedName>
    <definedName name="_xlchart.v1.37" hidden="1">工作表1!$T$1</definedName>
    <definedName name="_xlchart.v1.38" hidden="1">工作表1!$T$2:$T$6</definedName>
    <definedName name="_xlchart.v1.39" hidden="1">工作表1!$U$1</definedName>
    <definedName name="_xlchart.v1.4" hidden="1">工作表1!$U$1</definedName>
    <definedName name="_xlchart.v1.40" hidden="1">工作表1!$U$2:$U$6</definedName>
    <definedName name="_xlchart.v1.41" hidden="1">工作表1!$S$1</definedName>
    <definedName name="_xlchart.v1.42" hidden="1">工作表1!$S$2:$S$6</definedName>
    <definedName name="_xlchart.v1.43" hidden="1">工作表1!$T$1</definedName>
    <definedName name="_xlchart.v1.44" hidden="1">工作表1!$T$2:$T$6</definedName>
    <definedName name="_xlchart.v1.45" hidden="1">工作表1!$U$1</definedName>
    <definedName name="_xlchart.v1.46" hidden="1">工作表1!$U$2:$U$6</definedName>
    <definedName name="_xlchart.v1.47" hidden="1">工作表1!$S$29:$S$33</definedName>
    <definedName name="_xlchart.v1.48" hidden="1">工作表1!$U$28</definedName>
    <definedName name="_xlchart.v1.49" hidden="1">工作表1!$U$29:$U$33</definedName>
    <definedName name="_xlchart.v1.5" hidden="1">工作表1!$U$2:$U$6</definedName>
    <definedName name="_xlchart.v1.50" hidden="1">工作表1!$U$28</definedName>
    <definedName name="_xlchart.v1.51" hidden="1">工作表1!$U$29:$U$33</definedName>
    <definedName name="_xlchart.v1.52" hidden="1">工作表1!$T$28</definedName>
    <definedName name="_xlchart.v1.53" hidden="1">工作表1!$T$29:$T$33</definedName>
    <definedName name="_xlchart.v1.6" hidden="1">工作表1!$S$16</definedName>
    <definedName name="_xlchart.v1.7" hidden="1">工作表1!$S$17:$S$21</definedName>
    <definedName name="_xlchart.v1.8" hidden="1">工作表1!$T$16</definedName>
    <definedName name="_xlchart.v1.9" hidden="1">工作表1!$T$17:$T$21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4" l="1"/>
  <c r="M49" i="4"/>
  <c r="N49" i="4"/>
  <c r="O49" i="4"/>
  <c r="M50" i="4"/>
  <c r="N50" i="4"/>
  <c r="O50" i="4"/>
  <c r="M51" i="4"/>
  <c r="N51" i="4"/>
  <c r="O51" i="4"/>
  <c r="M52" i="4"/>
  <c r="N52" i="4"/>
  <c r="O52" i="4"/>
  <c r="M53" i="4"/>
  <c r="N53" i="4"/>
  <c r="O53" i="4"/>
  <c r="L53" i="4"/>
  <c r="L52" i="4"/>
  <c r="L51" i="4"/>
  <c r="L50" i="4"/>
  <c r="L49" i="4"/>
  <c r="M33" i="4"/>
  <c r="N33" i="4"/>
  <c r="O33" i="4"/>
  <c r="M34" i="4"/>
  <c r="N34" i="4"/>
  <c r="O34" i="4"/>
  <c r="M35" i="4"/>
  <c r="N35" i="4"/>
  <c r="O35" i="4"/>
  <c r="M36" i="4"/>
  <c r="N36" i="4"/>
  <c r="O36" i="4"/>
  <c r="M37" i="4"/>
  <c r="N37" i="4"/>
  <c r="O37" i="4"/>
  <c r="L37" i="4"/>
  <c r="L36" i="4"/>
  <c r="L35" i="4"/>
  <c r="L34" i="4"/>
  <c r="L33" i="4"/>
  <c r="M10" i="4"/>
  <c r="N10" i="4"/>
  <c r="O10" i="4"/>
  <c r="M11" i="4"/>
  <c r="N11" i="4"/>
  <c r="O11" i="4"/>
  <c r="M12" i="4"/>
  <c r="N12" i="4"/>
  <c r="O12" i="4"/>
  <c r="M13" i="4"/>
  <c r="N13" i="4"/>
  <c r="O13" i="4"/>
  <c r="M14" i="4"/>
  <c r="N14" i="4"/>
  <c r="O14" i="4"/>
  <c r="L14" i="4"/>
  <c r="L13" i="4"/>
  <c r="L12" i="4"/>
  <c r="L11" i="4"/>
  <c r="F6" i="3"/>
  <c r="F13" i="3"/>
  <c r="F14" i="3"/>
  <c r="F12" i="3"/>
  <c r="F11" i="3"/>
  <c r="F3" i="3"/>
  <c r="F4" i="3"/>
  <c r="F5" i="3"/>
  <c r="F2" i="3"/>
</calcChain>
</file>

<file path=xl/sharedStrings.xml><?xml version="1.0" encoding="utf-8"?>
<sst xmlns="http://schemas.openxmlformats.org/spreadsheetml/2006/main" count="285" uniqueCount="102">
  <si>
    <t>train_ae_R2</t>
  </si>
  <si>
    <t>train_rmse</t>
  </si>
  <si>
    <t>test_ae_R2</t>
  </si>
  <si>
    <t>test_rmse</t>
  </si>
  <si>
    <t>station_name</t>
  </si>
  <si>
    <t>國聖</t>
  </si>
  <si>
    <t>坪頂</t>
  </si>
  <si>
    <t>新光</t>
  </si>
  <si>
    <t>新民</t>
  </si>
  <si>
    <t>社寮</t>
  </si>
  <si>
    <t>竹山</t>
  </si>
  <si>
    <t>虎尾</t>
  </si>
  <si>
    <t>顏厝</t>
  </si>
  <si>
    <t>三和</t>
  </si>
  <si>
    <t>六合</t>
  </si>
  <si>
    <t>古坑</t>
  </si>
  <si>
    <t>合興</t>
  </si>
  <si>
    <t>安和</t>
  </si>
  <si>
    <t>宏崙</t>
  </si>
  <si>
    <t>宜梧</t>
  </si>
  <si>
    <t>崁腳</t>
  </si>
  <si>
    <t>文昌</t>
  </si>
  <si>
    <t>明德</t>
  </si>
  <si>
    <t>東光</t>
  </si>
  <si>
    <t>東榮</t>
  </si>
  <si>
    <t>洛津</t>
  </si>
  <si>
    <t>海園</t>
  </si>
  <si>
    <t>溫厝</t>
  </si>
  <si>
    <t>烏塗</t>
  </si>
  <si>
    <t>田中</t>
  </si>
  <si>
    <t>田尾</t>
  </si>
  <si>
    <t>田洋</t>
  </si>
  <si>
    <t>箔子</t>
  </si>
  <si>
    <t>線西</t>
  </si>
  <si>
    <t>舊庄</t>
  </si>
  <si>
    <t>花壇</t>
  </si>
  <si>
    <t>虎溪</t>
  </si>
  <si>
    <t>豐榮</t>
  </si>
  <si>
    <t>train_R2</t>
  </si>
  <si>
    <t>train_RMSE</t>
  </si>
  <si>
    <t>test_R2</t>
  </si>
  <si>
    <t>test_RMSE</t>
  </si>
  <si>
    <t>T+1</t>
    <phoneticPr fontId="1" type="noConversion"/>
  </si>
  <si>
    <t>T</t>
    <phoneticPr fontId="1" type="noConversion"/>
  </si>
  <si>
    <t>T+2</t>
    <phoneticPr fontId="1" type="noConversion"/>
  </si>
  <si>
    <t>T+3</t>
    <phoneticPr fontId="1" type="noConversion"/>
  </si>
  <si>
    <t>Overall</t>
    <phoneticPr fontId="1" type="noConversion"/>
  </si>
  <si>
    <t>R2</t>
    <phoneticPr fontId="1" type="noConversion"/>
  </si>
  <si>
    <t>RMSE</t>
    <phoneticPr fontId="1" type="noConversion"/>
  </si>
  <si>
    <t>ID</t>
    <phoneticPr fontId="1" type="noConversion"/>
  </si>
  <si>
    <t>Pingding</t>
  </si>
  <si>
    <t>Grounwater well</t>
    <phoneticPr fontId="1" type="noConversion"/>
  </si>
  <si>
    <t>Anhe</t>
  </si>
  <si>
    <t>HaiYuan</t>
    <phoneticPr fontId="1" type="noConversion"/>
  </si>
  <si>
    <t>Zhushan</t>
  </si>
  <si>
    <t>Tianwei</t>
  </si>
  <si>
    <t>RMSE/mean (%)</t>
    <phoneticPr fontId="1" type="noConversion"/>
  </si>
  <si>
    <t>Region</t>
    <phoneticPr fontId="1" type="noConversion"/>
  </si>
  <si>
    <t>R1</t>
    <phoneticPr fontId="1" type="noConversion"/>
  </si>
  <si>
    <t>R3</t>
    <phoneticPr fontId="1" type="noConversion"/>
  </si>
  <si>
    <t>Xinguang</t>
  </si>
  <si>
    <t>R1</t>
  </si>
  <si>
    <t>Liuhe</t>
  </si>
  <si>
    <t>Wutu</t>
  </si>
  <si>
    <t>Tianzhong</t>
  </si>
  <si>
    <t>Xinmin</t>
  </si>
  <si>
    <t>Sheliao</t>
  </si>
  <si>
    <t>Guosheng</t>
  </si>
  <si>
    <t>R2</t>
  </si>
  <si>
    <t>Gukeng</t>
  </si>
  <si>
    <t>Kanjiao</t>
  </si>
  <si>
    <t>Sanhe</t>
  </si>
  <si>
    <t>Dongrong</t>
  </si>
  <si>
    <t>Huwei</t>
  </si>
  <si>
    <t>Dongguang</t>
  </si>
  <si>
    <t>Honglun</t>
  </si>
  <si>
    <t>Hexing</t>
  </si>
  <si>
    <t>Huxi</t>
  </si>
  <si>
    <t>Tianyang</t>
  </si>
  <si>
    <t>Jiuzhuang</t>
  </si>
  <si>
    <t>Wencuo</t>
  </si>
  <si>
    <t>Huatan</t>
  </si>
  <si>
    <t>Yiwu</t>
  </si>
  <si>
    <t>R3</t>
  </si>
  <si>
    <t>HaiYuan</t>
  </si>
  <si>
    <t>Mingde</t>
  </si>
  <si>
    <t>Fengrong</t>
  </si>
  <si>
    <t>Bozi</t>
  </si>
  <si>
    <t>Luojin</t>
  </si>
  <si>
    <t>Yancuo</t>
  </si>
  <si>
    <t>Wenchang</t>
  </si>
  <si>
    <t>Xianxi</t>
  </si>
  <si>
    <t>Region</t>
  </si>
  <si>
    <t>Groundwater well</t>
  </si>
  <si>
    <t>Groundwater well</t>
    <phoneticPr fontId="1" type="noConversion"/>
  </si>
  <si>
    <t>ID</t>
  </si>
  <si>
    <t>Honglun</t>
    <phoneticPr fontId="1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</si>
  <si>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</si>
  <si>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</si>
  <si>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</si>
  <si>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min</t>
    <phoneticPr fontId="1" type="noConversion"/>
  </si>
  <si>
    <t>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</si>
</sst>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YaHei"/>
      <family val="2"/>
      <charset val="134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2" fontId="3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2" fontId="3" fillId="0" borderId="0" xfId="0" applyNumberFormat="1" applyFont="1" applyAlignme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1A0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  <cx:data id="1">
      <cx:numDim type="val">
        <cx:f>_xlchart.v1.20</cx:f>
      </cx:numDim>
    </cx:data>
    <cx:data id="2">
      <cx:numDim type="val">
        <cx:f>_xlchart.v1.22</cx:f>
      </cx:numDim>
    </cx:data>
  </cx:chartData>
  <cx:chart>
    <cx:plotArea>
      <cx:plotAreaRegion>
        <cx:series layoutId="boxWhisker" uniqueId="{9EBFBB04-F1A3-4719-BB59-897567E346A0}" formatIdx="0">
          <cx:tx>
            <cx:txData>
              <cx:f>_xlchart.v1.17</cx:f>
              <cx:v>R1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3524001-CB73-4027-B628-46989CB31A3D}" formatIdx="1">
          <cx:tx>
            <cx:txData>
              <cx:f>_xlchart.v1.19</cx:f>
              <cx:v>R2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FBF4D04-9979-479B-A813-747A2AF58007}" formatIdx="2">
          <cx:tx>
            <cx:txData>
              <cx:f>_xlchart.v1.21</cx:f>
              <cx:v>R3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_xlchart.v1.9</cx:f>
      </cx:numDim>
    </cx:data>
    <cx:data id="2">
      <cx:numDim type="val">
        <cx:f>_xlchart.v1.11</cx:f>
      </cx:numDim>
    </cx:data>
  </cx:chartData>
  <cx:chart>
    <cx:plotArea>
      <cx:plotAreaRegion>
        <cx:series layoutId="boxWhisker" uniqueId="{3888F60C-FA14-4073-9E30-BC686DB014B5}">
          <cx:tx>
            <cx:txData>
              <cx:f>_xlchart.v1.6</cx:f>
              <cx:v>R1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0B6FADF-C09F-42DE-BE87-C8775FE8252D}">
          <cx:tx>
            <cx:txData>
              <cx:f>_xlchart.v1.8</cx:f>
              <cx:v>R2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F3B746F-2CDF-4520-A275-3AEB469E6B40}">
          <cx:tx>
            <cx:txData>
              <cx:f>_xlchart.v1.10</cx:f>
              <cx:v>R3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_xlchart.v1.47</cx:f>
      </cx:numDim>
    </cx:data>
  </cx:chartData>
  <cx:chart>
    <cx:plotArea>
      <cx:plotAreaRegion>
        <cx:series layoutId="boxWhisker" uniqueId="{76F2334E-CF09-44D7-AA8E-20DBC26DEF5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8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zh-TW" altLang="en-US" sz="1800"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TW" altLang="en-US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_xlchart.v1.53</cx:f>
      </cx:numDim>
    </cx:data>
  </cx:chartData>
  <cx:chart>
    <cx:plotArea>
      <cx:plotAreaRegion>
        <cx:series layoutId="boxWhisker" uniqueId="{BA23CDEC-CF9F-46F5-8C60-F10FCBA42ECE}">
          <cx:tx>
            <cx:txData>
              <cx:f>_xlchart.v1.52</cx:f>
              <cx:v>R2</cx:v>
            </cx:txData>
          </cx:tx>
          <cx:spPr>
            <a:solidFill>
              <a:srgbClr val="F1A069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新細明體" panose="02020500000000000000" pitchFamily="18" charset="-120"/>
              <a:cs typeface="Times New Roman" panose="02020603050405020304" pitchFamily="18" charset="0"/>
            </a:endParaRPr>
          </a:p>
        </cx:txPr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_xlchart.v1.49</cx:f>
      </cx:numDim>
    </cx:data>
  </cx:chartData>
  <cx:chart>
    <cx:plotArea>
      <cx:plotAreaRegion>
        <cx:series layoutId="boxWhisker" uniqueId="{C2518782-A3EA-4597-ACAB-DBA7D1411A30}">
          <cx:tx>
            <cx:txData>
              <cx:f>_xlchart.v1.48</cx:f>
              <cx:v>R3</cx:v>
            </cx:txData>
          </cx:tx>
          <cx:spPr>
            <a:solidFill>
              <a:schemeClr val="bg1">
                <a:lumMod val="75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新細明體" panose="02020500000000000000" pitchFamily="18" charset="-120"/>
              <a:cs typeface="Times New Roman" panose="02020603050405020304" pitchFamily="18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254000</xdr:colOff>
      <xdr:row>0</xdr:row>
      <xdr:rowOff>308429</xdr:rowOff>
    </xdr:from>
    <xdr:to>
      <xdr:col>27</xdr:col>
      <xdr:colOff>44450</xdr:colOff>
      <xdr:row>11</xdr:row>
      <xdr:rowOff>66676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圖表 5">
              <a:extLst>
                <a:ext uri="{FF2B5EF4-FFF2-40B4-BE49-F238E27FC236}">
                  <a16:creationId xmlns:a16="http://schemas.microsoft.com/office/drawing/2014/main" id="{ECA85DF1-ECB3-481F-BEA7-7E1E869FDB7D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43429" y="308429"/>
              <a:ext cx="3437164" cy="23254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21</xdr:col>
      <xdr:colOff>114300</xdr:colOff>
      <xdr:row>12</xdr:row>
      <xdr:rowOff>66675</xdr:rowOff>
    </xdr:from>
    <xdr:to>
      <xdr:col>26</xdr:col>
      <xdr:colOff>527050</xdr:colOff>
      <xdr:row>21</xdr:row>
      <xdr:rowOff>209550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圖表 6">
              <a:extLst>
                <a:ext uri="{FF2B5EF4-FFF2-40B4-BE49-F238E27FC236}">
                  <a16:creationId xmlns:a16="http://schemas.microsoft.com/office/drawing/2014/main" id="{8B44CBEB-DEC4-4A05-925E-4AED2A9EFC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25500" y="2835275"/>
              <a:ext cx="3460750" cy="2143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17</xdr:col>
      <xdr:colOff>113392</xdr:colOff>
      <xdr:row>34</xdr:row>
      <xdr:rowOff>61686</xdr:rowOff>
    </xdr:from>
    <xdr:to>
      <xdr:col>20</xdr:col>
      <xdr:colOff>108857</xdr:colOff>
      <xdr:row>46</xdr:row>
      <xdr:rowOff>192314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圖表 7">
              <a:extLst>
                <a:ext uri="{FF2B5EF4-FFF2-40B4-BE49-F238E27FC236}">
                  <a16:creationId xmlns:a16="http://schemas.microsoft.com/office/drawing/2014/main" id="{3E7CF9C8-356B-4FA0-894C-362930CBA8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17568" y="7666745"/>
              <a:ext cx="1833230" cy="27303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20</xdr:col>
      <xdr:colOff>122463</xdr:colOff>
      <xdr:row>34</xdr:row>
      <xdr:rowOff>72572</xdr:rowOff>
    </xdr:from>
    <xdr:to>
      <xdr:col>23</xdr:col>
      <xdr:colOff>226785</xdr:colOff>
      <xdr:row>47</xdr:row>
      <xdr:rowOff>9072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圖表 8">
              <a:extLst>
                <a:ext uri="{FF2B5EF4-FFF2-40B4-BE49-F238E27FC236}">
                  <a16:creationId xmlns:a16="http://schemas.microsoft.com/office/drawing/2014/main" id="{5E523FAD-BAE6-4D70-BB6F-D6C39B1F04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04106" y="7701643"/>
              <a:ext cx="1927679" cy="27667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23</xdr:col>
      <xdr:colOff>240393</xdr:colOff>
      <xdr:row>34</xdr:row>
      <xdr:rowOff>79829</xdr:rowOff>
    </xdr:from>
    <xdr:to>
      <xdr:col>26</xdr:col>
      <xdr:colOff>199572</xdr:colOff>
      <xdr:row>47</xdr:row>
      <xdr:rowOff>18143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圖表 9">
              <a:extLst>
                <a:ext uri="{FF2B5EF4-FFF2-40B4-BE49-F238E27FC236}">
                  <a16:creationId xmlns:a16="http://schemas.microsoft.com/office/drawing/2014/main" id="{CDC433A0-8429-428C-A72D-CDBADBDFDE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45393" y="7708900"/>
              <a:ext cx="1782536" cy="2768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A701D-912F-4035-8AE1-59CE87E8F648}">
  <dimension ref="A1:B5"/>
  <sheetViews>
    <sheetView workbookViewId="0">
      <selection activeCell="B4" sqref="B4:B5"/>
    </sheetView>
  </sheetViews>
  <sheetFormatPr defaultRowHeight="17" x14ac:dyDescent="0.4"/>
  <cols>
    <col min="1" max="1" width="11.26953125" bestFit="1" customWidth="1"/>
  </cols>
  <sheetData>
    <row r="1" spans="1:2" x14ac:dyDescent="0.4">
      <c r="B1">
        <v>0</v>
      </c>
    </row>
    <row r="2" spans="1:2" x14ac:dyDescent="0.4">
      <c r="A2" t="s">
        <v>0</v>
      </c>
      <c r="B2">
        <v>0.96669773304518303</v>
      </c>
    </row>
    <row r="3" spans="1:2" x14ac:dyDescent="0.4">
      <c r="A3" t="s">
        <v>1</v>
      </c>
      <c r="B3">
        <v>17.082034215269498</v>
      </c>
    </row>
    <row r="4" spans="1:2" x14ac:dyDescent="0.4">
      <c r="A4" t="s">
        <v>2</v>
      </c>
      <c r="B4">
        <v>0.96713970686544004</v>
      </c>
    </row>
    <row r="5" spans="1:2" x14ac:dyDescent="0.4">
      <c r="A5" t="s">
        <v>3</v>
      </c>
      <c r="B5">
        <v>17.467276687140799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489C5-AD37-42CB-9B95-F0800B4D7629}">
  <dimension ref="A1:U35"/>
  <sheetViews>
    <sheetView workbookViewId="0">
      <selection activeCellId="1" sqref="R1:U1048576 A1:A1048576"/>
    </sheetView>
  </sheetViews>
  <sheetFormatPr defaultRowHeight="17" x14ac:dyDescent="0.4"/>
  <cols>
    <col min="2" max="2" width="8.90625" style="2" bestFit="1" customWidth="1"/>
    <col min="3" max="3" width="12.36328125" style="2" bestFit="1" customWidth="1"/>
    <col min="4" max="4" width="8" style="2" bestFit="1" customWidth="1"/>
    <col min="5" max="5" width="11.36328125" style="2" bestFit="1" customWidth="1"/>
    <col min="6" max="6" width="8.36328125" style="2" bestFit="1" customWidth="1"/>
    <col min="7" max="7" width="11.81640625" style="2" bestFit="1" customWidth="1"/>
    <col min="8" max="8" width="7.453125" style="2" bestFit="1" customWidth="1"/>
    <col min="9" max="9" width="10.81640625" style="2" bestFit="1" customWidth="1"/>
    <col min="10" max="10" width="8.36328125" style="2" bestFit="1" customWidth="1"/>
    <col min="11" max="11" width="11.81640625" style="2" bestFit="1" customWidth="1"/>
    <col min="12" max="12" width="7.453125" style="2" bestFit="1" customWidth="1"/>
    <col min="13" max="13" width="10.81640625" style="2" bestFit="1" customWidth="1"/>
    <col min="14" max="14" width="8.36328125" style="2" bestFit="1" customWidth="1"/>
    <col min="15" max="15" width="11.81640625" style="2" bestFit="1" customWidth="1"/>
    <col min="16" max="16" width="7.453125" style="2" bestFit="1" customWidth="1"/>
    <col min="17" max="17" width="10.81640625" style="2" bestFit="1" customWidth="1"/>
    <col min="18" max="18" width="9.36328125" style="2" bestFit="1" customWidth="1"/>
    <col min="19" max="21" width="8.81640625" style="2" bestFit="1" customWidth="1"/>
  </cols>
  <sheetData>
    <row r="1" spans="1:21" x14ac:dyDescent="0.4">
      <c r="B1" s="24" t="s">
        <v>43</v>
      </c>
      <c r="C1" s="24"/>
      <c r="D1" s="24"/>
      <c r="E1" s="24"/>
      <c r="F1" s="24" t="s">
        <v>42</v>
      </c>
      <c r="G1" s="24"/>
      <c r="H1" s="24"/>
      <c r="I1" s="24"/>
      <c r="J1" s="24" t="s">
        <v>44</v>
      </c>
      <c r="K1" s="24"/>
      <c r="L1" s="24"/>
      <c r="M1" s="24"/>
      <c r="N1" s="24" t="s">
        <v>45</v>
      </c>
      <c r="O1" s="24"/>
      <c r="P1" s="24"/>
      <c r="Q1" s="24"/>
      <c r="R1" s="24" t="s">
        <v>46</v>
      </c>
      <c r="S1" s="24"/>
      <c r="T1" s="24"/>
      <c r="U1" s="24"/>
    </row>
    <row r="2" spans="1:21" ht="16.5" customHeight="1" x14ac:dyDescent="0.4">
      <c r="A2" t="s">
        <v>4</v>
      </c>
      <c r="B2" s="2" t="s">
        <v>38</v>
      </c>
      <c r="C2" s="2" t="s">
        <v>39</v>
      </c>
      <c r="D2" s="2" t="s">
        <v>40</v>
      </c>
      <c r="E2" s="2" t="s">
        <v>41</v>
      </c>
      <c r="F2" s="2" t="s">
        <v>38</v>
      </c>
      <c r="G2" s="2" t="s">
        <v>39</v>
      </c>
      <c r="H2" s="2" t="s">
        <v>40</v>
      </c>
      <c r="I2" s="2" t="s">
        <v>41</v>
      </c>
      <c r="J2" s="2" t="s">
        <v>38</v>
      </c>
      <c r="K2" s="2" t="s">
        <v>39</v>
      </c>
      <c r="L2" s="2" t="s">
        <v>40</v>
      </c>
      <c r="M2" s="2" t="s">
        <v>41</v>
      </c>
      <c r="N2" s="2" t="s">
        <v>38</v>
      </c>
      <c r="O2" s="2" t="s">
        <v>39</v>
      </c>
      <c r="P2" s="2" t="s">
        <v>40</v>
      </c>
      <c r="Q2" s="2" t="s">
        <v>41</v>
      </c>
      <c r="R2" s="2" t="s">
        <v>38</v>
      </c>
      <c r="S2" s="2" t="s">
        <v>39</v>
      </c>
      <c r="T2" s="2" t="s">
        <v>40</v>
      </c>
      <c r="U2" s="2" t="s">
        <v>41</v>
      </c>
    </row>
    <row r="3" spans="1:21" x14ac:dyDescent="0.4">
      <c r="A3" t="s">
        <v>5</v>
      </c>
      <c r="B3" s="3">
        <v>0.40285228525165001</v>
      </c>
      <c r="C3" s="3">
        <v>17.468970017450101</v>
      </c>
      <c r="D3" s="3">
        <v>8.1675689822655693E-3</v>
      </c>
      <c r="E3" s="3">
        <v>3.3787774524834999</v>
      </c>
      <c r="F3" s="3">
        <v>2.2544691823461999E-2</v>
      </c>
      <c r="G3" s="3">
        <v>27.232458247650602</v>
      </c>
      <c r="H3" s="3">
        <v>0.75273098112611503</v>
      </c>
      <c r="I3" s="3">
        <v>2.5348291476500999</v>
      </c>
      <c r="J3" s="3">
        <v>0.28968929963280199</v>
      </c>
      <c r="K3" s="3">
        <v>11.629525812405699</v>
      </c>
      <c r="L3" s="3">
        <v>0.35549281641366898</v>
      </c>
      <c r="M3" s="3">
        <v>2.9612828759390299</v>
      </c>
      <c r="N3" s="3">
        <v>0.11022690000157399</v>
      </c>
      <c r="O3" s="3">
        <v>5.3103864898399404</v>
      </c>
      <c r="P3" s="3">
        <v>0.33730331971684502</v>
      </c>
      <c r="Q3" s="3">
        <v>5.3876070615674898</v>
      </c>
      <c r="R3" s="3">
        <v>0.32061599093033</v>
      </c>
      <c r="S3" s="3">
        <v>17.3940921793399</v>
      </c>
      <c r="T3" s="3">
        <v>3.1744048440645101E-2</v>
      </c>
      <c r="U3" s="3">
        <v>3.7295107588787402</v>
      </c>
    </row>
    <row r="4" spans="1:21" x14ac:dyDescent="0.4">
      <c r="A4" t="s">
        <v>6</v>
      </c>
      <c r="B4" s="3">
        <v>0.62793763712801098</v>
      </c>
      <c r="C4" s="3">
        <v>41.957837483319999</v>
      </c>
      <c r="D4" s="3">
        <v>0.24430272962798599</v>
      </c>
      <c r="E4" s="3">
        <v>27.137484787084301</v>
      </c>
      <c r="F4" s="3">
        <v>0.241233403817286</v>
      </c>
      <c r="G4" s="3">
        <v>45.217345031538699</v>
      </c>
      <c r="H4" s="3">
        <v>0.29659983574169402</v>
      </c>
      <c r="I4" s="3">
        <v>28.672596100543299</v>
      </c>
      <c r="J4" s="3">
        <v>0.84498894511360401</v>
      </c>
      <c r="K4" s="3">
        <v>42.364161699041802</v>
      </c>
      <c r="L4" s="3">
        <v>0.60629408099854898</v>
      </c>
      <c r="M4" s="3">
        <v>25.736040486620599</v>
      </c>
      <c r="N4" s="3">
        <v>0.58276813128918903</v>
      </c>
      <c r="O4" s="3">
        <v>38.824640393986797</v>
      </c>
      <c r="P4" s="3">
        <v>0.90401686015774396</v>
      </c>
      <c r="Q4" s="3">
        <v>24.730004888897799</v>
      </c>
      <c r="R4" s="3">
        <v>0.60928139941158199</v>
      </c>
      <c r="S4" s="3">
        <v>42.151937429265502</v>
      </c>
      <c r="T4" s="3">
        <v>0.24853027787791299</v>
      </c>
      <c r="U4" s="3">
        <v>26.610513756070201</v>
      </c>
    </row>
    <row r="5" spans="1:21" x14ac:dyDescent="0.4">
      <c r="A5" t="s">
        <v>7</v>
      </c>
      <c r="B5" s="3">
        <v>9.6617414578271499E-2</v>
      </c>
      <c r="C5" s="3">
        <v>57.206984396208398</v>
      </c>
      <c r="D5" s="3">
        <v>0.57165824475041804</v>
      </c>
      <c r="E5" s="3">
        <v>58.794628031178398</v>
      </c>
      <c r="F5" s="3">
        <v>0.83833003520478</v>
      </c>
      <c r="G5" s="3">
        <v>48.582683692066901</v>
      </c>
      <c r="H5" s="3">
        <v>0.89840173384530297</v>
      </c>
      <c r="I5" s="3">
        <v>60.062648196550001</v>
      </c>
      <c r="J5" s="3">
        <v>0.70271186420889298</v>
      </c>
      <c r="K5" s="3">
        <v>63.097092269877798</v>
      </c>
      <c r="L5" s="3">
        <v>0.58055499464097304</v>
      </c>
      <c r="M5" s="3">
        <v>60.318048430334699</v>
      </c>
      <c r="N5" s="3">
        <v>0.76751622501493</v>
      </c>
      <c r="O5" s="3">
        <v>59.256246532250401</v>
      </c>
      <c r="P5" s="3">
        <v>0.86065994792238498</v>
      </c>
      <c r="Q5" s="3">
        <v>57.436642766514197</v>
      </c>
      <c r="R5" s="3">
        <v>0.17356691649460801</v>
      </c>
      <c r="S5" s="3">
        <v>57.283204398051403</v>
      </c>
      <c r="T5" s="3">
        <v>0.75114878237139604</v>
      </c>
      <c r="U5" s="3">
        <v>59.1641041773632</v>
      </c>
    </row>
    <row r="6" spans="1:21" x14ac:dyDescent="0.4">
      <c r="A6" t="s">
        <v>8</v>
      </c>
      <c r="B6" s="3">
        <v>0.27878003504576199</v>
      </c>
      <c r="C6" s="3">
        <v>2.1385853099235002</v>
      </c>
      <c r="D6" s="3">
        <v>0.74369836309232795</v>
      </c>
      <c r="E6" s="3">
        <v>1.5812477346467999</v>
      </c>
      <c r="F6" s="3">
        <v>0.77634370067057301</v>
      </c>
      <c r="G6" s="3">
        <v>2.6976189026039399</v>
      </c>
      <c r="H6" s="3">
        <v>0.89174312413635404</v>
      </c>
      <c r="I6" s="3">
        <v>1.6487426486437999</v>
      </c>
      <c r="J6" s="3">
        <v>0.72548191097584402</v>
      </c>
      <c r="K6" s="3">
        <v>1.36429055695073</v>
      </c>
      <c r="L6" s="3">
        <v>0.91799953225080999</v>
      </c>
      <c r="M6" s="3">
        <v>1.13596913903437</v>
      </c>
      <c r="N6" s="3">
        <v>0.81233951324087905</v>
      </c>
      <c r="O6" s="3">
        <v>2.00006869198574</v>
      </c>
      <c r="P6" s="3">
        <v>0.88814303510620696</v>
      </c>
      <c r="Q6" s="3">
        <v>1.3312556277565699</v>
      </c>
      <c r="R6" s="3">
        <v>0.39309507881243</v>
      </c>
      <c r="S6" s="3">
        <v>2.10429669770883</v>
      </c>
      <c r="T6" s="3">
        <v>0.84666988645438201</v>
      </c>
      <c r="U6" s="3">
        <v>1.43886797092842</v>
      </c>
    </row>
    <row r="7" spans="1:21" x14ac:dyDescent="0.4">
      <c r="A7" t="s">
        <v>9</v>
      </c>
      <c r="B7" s="3">
        <v>5.3005995950545096E-3</v>
      </c>
      <c r="C7" s="3">
        <v>33.5782808103313</v>
      </c>
      <c r="D7" s="3">
        <v>6.7175976231673498E-2</v>
      </c>
      <c r="E7" s="3">
        <v>38.6418699309788</v>
      </c>
      <c r="F7" s="3">
        <v>0.31568090082226702</v>
      </c>
      <c r="G7" s="3">
        <v>31.724234988995399</v>
      </c>
      <c r="H7" s="3">
        <v>0.43240003672884902</v>
      </c>
      <c r="I7" s="3">
        <v>38.253446787119799</v>
      </c>
      <c r="J7" s="3">
        <v>0.35913577736146302</v>
      </c>
      <c r="K7" s="3">
        <v>32.967162008289698</v>
      </c>
      <c r="L7" s="3">
        <v>0.18139415170318099</v>
      </c>
      <c r="M7" s="3">
        <v>38.480155058100301</v>
      </c>
      <c r="N7" s="3">
        <v>4.5825791451796202E-2</v>
      </c>
      <c r="O7" s="3">
        <v>35.482323165151897</v>
      </c>
      <c r="P7" s="3">
        <v>0.76176717879077305</v>
      </c>
      <c r="Q7" s="3">
        <v>38.871449164672399</v>
      </c>
      <c r="R7" s="3">
        <v>8.4806507413760099E-2</v>
      </c>
      <c r="S7" s="3">
        <v>33.465493631095399</v>
      </c>
      <c r="T7" s="3">
        <v>0.42861340194953901</v>
      </c>
      <c r="U7" s="3">
        <v>38.562391641062803</v>
      </c>
    </row>
    <row r="8" spans="1:21" x14ac:dyDescent="0.4">
      <c r="A8" t="s">
        <v>10</v>
      </c>
      <c r="B8" s="3">
        <v>8.5244269432876801E-2</v>
      </c>
      <c r="C8" s="3">
        <v>9.4375980472510008</v>
      </c>
      <c r="D8" s="3">
        <v>0.84635903608727203</v>
      </c>
      <c r="E8" s="3">
        <v>11.7531421368917</v>
      </c>
      <c r="F8" s="3">
        <v>0.69280238243619197</v>
      </c>
      <c r="G8" s="3">
        <v>6.7920856175214803</v>
      </c>
      <c r="H8" s="3">
        <v>0.94478670339385795</v>
      </c>
      <c r="I8" s="3">
        <v>11.5855017482689</v>
      </c>
      <c r="J8" s="3">
        <v>0.64636506245516401</v>
      </c>
      <c r="K8" s="3">
        <v>9.4687801876988704</v>
      </c>
      <c r="L8" s="3">
        <v>0.84389265697993199</v>
      </c>
      <c r="M8" s="3">
        <v>11.7038452700278</v>
      </c>
      <c r="N8" s="3">
        <v>0.79537233706429</v>
      </c>
      <c r="O8" s="3">
        <v>11.3849597124374</v>
      </c>
      <c r="P8" s="3">
        <v>0.94763930613091896</v>
      </c>
      <c r="Q8" s="3">
        <v>11.977098735914</v>
      </c>
      <c r="R8" s="3">
        <v>0.19619232789298699</v>
      </c>
      <c r="S8" s="3">
        <v>9.4137637243825001</v>
      </c>
      <c r="T8" s="3">
        <v>0.90845695728499598</v>
      </c>
      <c r="U8" s="3">
        <v>11.7557548575549</v>
      </c>
    </row>
    <row r="9" spans="1:21" x14ac:dyDescent="0.4">
      <c r="A9" t="s">
        <v>11</v>
      </c>
      <c r="B9" s="3">
        <v>1.24381395207719E-2</v>
      </c>
      <c r="C9" s="3">
        <v>2.54459481340345</v>
      </c>
      <c r="D9" s="3">
        <v>0.29992765826011403</v>
      </c>
      <c r="E9" s="3">
        <v>1.9701028799461799</v>
      </c>
      <c r="F9" s="3">
        <v>0.39172964914701103</v>
      </c>
      <c r="G9" s="3">
        <v>3.69488632570028</v>
      </c>
      <c r="H9" s="3">
        <v>0.34815847180457998</v>
      </c>
      <c r="I9" s="3">
        <v>1.5878495808400499</v>
      </c>
      <c r="J9" s="3">
        <v>0.41466836459529</v>
      </c>
      <c r="K9" s="3">
        <v>1.71865199394944</v>
      </c>
      <c r="L9" s="3">
        <v>0.35948948418905002</v>
      </c>
      <c r="M9" s="3">
        <v>2.0654120762253201</v>
      </c>
      <c r="N9" s="3">
        <v>0.51990079485819296</v>
      </c>
      <c r="O9" s="3">
        <v>1.61020734505957</v>
      </c>
      <c r="P9" s="3">
        <v>0.76404351335288601</v>
      </c>
      <c r="Q9" s="3">
        <v>2.3015837873036298</v>
      </c>
      <c r="R9" s="3">
        <v>5.6705488401873401E-2</v>
      </c>
      <c r="S9" s="3">
        <v>2.5334600892177499</v>
      </c>
      <c r="T9" s="3">
        <v>0.42684338483013601</v>
      </c>
      <c r="U9" s="3">
        <v>1.99786051962734</v>
      </c>
    </row>
    <row r="10" spans="1:21" x14ac:dyDescent="0.4">
      <c r="A10" t="s">
        <v>12</v>
      </c>
      <c r="B10" s="3">
        <v>0.12157458914243301</v>
      </c>
      <c r="C10" s="3">
        <v>0.85743727237803402</v>
      </c>
      <c r="D10" s="3">
        <v>2.50267844377389E-3</v>
      </c>
      <c r="E10" s="3">
        <v>0.50821082403012796</v>
      </c>
      <c r="F10" s="3">
        <v>0.126742103838971</v>
      </c>
      <c r="G10" s="3">
        <v>1.3051678549364201</v>
      </c>
      <c r="H10" s="3">
        <v>0.1045571549206</v>
      </c>
      <c r="I10" s="3">
        <v>0.44701217132980597</v>
      </c>
      <c r="J10" s="3">
        <v>3.9164622549204302E-6</v>
      </c>
      <c r="K10" s="3">
        <v>0.66708841067584002</v>
      </c>
      <c r="L10" s="3">
        <v>4.4475394244178698E-4</v>
      </c>
      <c r="M10" s="3">
        <v>0.49330558941281</v>
      </c>
      <c r="N10" s="3">
        <v>4.7226301221845998E-2</v>
      </c>
      <c r="O10" s="3">
        <v>0.39276829200276198</v>
      </c>
      <c r="P10" s="3">
        <v>0.10750873652960299</v>
      </c>
      <c r="Q10" s="3">
        <v>0.54172297812777703</v>
      </c>
      <c r="R10" s="3">
        <v>7.0493011504650399E-2</v>
      </c>
      <c r="S10" s="3">
        <v>0.87148374690570196</v>
      </c>
      <c r="T10" s="3">
        <v>3.7281988284391998E-2</v>
      </c>
      <c r="U10" s="3">
        <v>0.49872645622523398</v>
      </c>
    </row>
    <row r="11" spans="1:21" x14ac:dyDescent="0.4">
      <c r="A11" t="s">
        <v>13</v>
      </c>
      <c r="B11" s="3">
        <v>7.0550171315535495E-2</v>
      </c>
      <c r="C11" s="3">
        <v>13.3302924179887</v>
      </c>
      <c r="D11" s="3">
        <v>0.66468046618804499</v>
      </c>
      <c r="E11" s="3">
        <v>15.561261174920901</v>
      </c>
      <c r="F11" s="3">
        <v>0.66663880101194695</v>
      </c>
      <c r="G11" s="3">
        <v>11.4315362940792</v>
      </c>
      <c r="H11" s="3">
        <v>0.84626077048921799</v>
      </c>
      <c r="I11" s="3">
        <v>15.4783016256554</v>
      </c>
      <c r="J11" s="3">
        <v>0.55833586749567299</v>
      </c>
      <c r="K11" s="3">
        <v>13.7626094049501</v>
      </c>
      <c r="L11" s="3">
        <v>0.87173043629588198</v>
      </c>
      <c r="M11" s="3">
        <v>15.0709080897158</v>
      </c>
      <c r="N11" s="3">
        <v>0.47094845421190501</v>
      </c>
      <c r="O11" s="3">
        <v>14.5663939487562</v>
      </c>
      <c r="P11" s="3">
        <v>0.75230608467436499</v>
      </c>
      <c r="Q11" s="3">
        <v>14.738273247440301</v>
      </c>
      <c r="R11" s="3">
        <v>0.18162362656195899</v>
      </c>
      <c r="S11" s="3">
        <v>13.322593293870399</v>
      </c>
      <c r="T11" s="3">
        <v>0.75724189405643405</v>
      </c>
      <c r="U11" s="3">
        <v>15.2157783200018</v>
      </c>
    </row>
    <row r="12" spans="1:21" x14ac:dyDescent="0.4">
      <c r="A12" t="s">
        <v>14</v>
      </c>
      <c r="B12" s="3">
        <v>0.25718174507993602</v>
      </c>
      <c r="C12" s="3">
        <v>10.579258321666099</v>
      </c>
      <c r="D12" s="3">
        <v>0.91990171209722704</v>
      </c>
      <c r="E12" s="3">
        <v>10.8411147750832</v>
      </c>
      <c r="F12" s="3">
        <v>0.79674028956377996</v>
      </c>
      <c r="G12" s="3">
        <v>9.2207514120446792</v>
      </c>
      <c r="H12" s="3">
        <v>0.96682616615896899</v>
      </c>
      <c r="I12" s="3">
        <v>11.5929420979403</v>
      </c>
      <c r="J12" s="3">
        <v>0.62814992938526004</v>
      </c>
      <c r="K12" s="3">
        <v>11.766609714796701</v>
      </c>
      <c r="L12" s="3">
        <v>0.93672541929638298</v>
      </c>
      <c r="M12" s="3">
        <v>10.6919060822839</v>
      </c>
      <c r="N12" s="3">
        <v>0.82533469346986099</v>
      </c>
      <c r="O12" s="3">
        <v>11.0078569319408</v>
      </c>
      <c r="P12" s="3">
        <v>0.93015450225029395</v>
      </c>
      <c r="Q12" s="3">
        <v>10.612184435013599</v>
      </c>
      <c r="R12" s="3">
        <v>0.36034428850007</v>
      </c>
      <c r="S12" s="3">
        <v>10.6837374272032</v>
      </c>
      <c r="T12" s="3">
        <v>0.92313918652370996</v>
      </c>
      <c r="U12" s="3">
        <v>10.941450888797201</v>
      </c>
    </row>
    <row r="13" spans="1:21" x14ac:dyDescent="0.4">
      <c r="A13" t="s">
        <v>15</v>
      </c>
      <c r="B13" s="3">
        <v>0.23435306722433699</v>
      </c>
      <c r="C13" s="3">
        <v>16.1397974180551</v>
      </c>
      <c r="D13" s="3">
        <v>0.73209624043278798</v>
      </c>
      <c r="E13" s="3">
        <v>18.6311710214184</v>
      </c>
      <c r="F13" s="3">
        <v>0.84733644772495598</v>
      </c>
      <c r="G13" s="3">
        <v>13.3104790157425</v>
      </c>
      <c r="H13" s="3">
        <v>0.89901710997678996</v>
      </c>
      <c r="I13" s="3">
        <v>18.4158173999732</v>
      </c>
      <c r="J13" s="3">
        <v>0.75146459079949901</v>
      </c>
      <c r="K13" s="3">
        <v>15.9985380866224</v>
      </c>
      <c r="L13" s="3">
        <v>0.930777838331875</v>
      </c>
      <c r="M13" s="3">
        <v>16.8470086011524</v>
      </c>
      <c r="N13" s="3">
        <v>0.71799239783484103</v>
      </c>
      <c r="O13" s="3">
        <v>16.393576445130101</v>
      </c>
      <c r="P13" s="3">
        <v>0.87408164742525996</v>
      </c>
      <c r="Q13" s="3">
        <v>16.9569813150203</v>
      </c>
      <c r="R13" s="3">
        <v>0.36613556860564</v>
      </c>
      <c r="S13" s="3">
        <v>15.510999983042799</v>
      </c>
      <c r="T13" s="3">
        <v>0.83929299737545704</v>
      </c>
      <c r="U13" s="3">
        <v>17.7314958355446</v>
      </c>
    </row>
    <row r="14" spans="1:21" x14ac:dyDescent="0.4">
      <c r="A14" t="s">
        <v>16</v>
      </c>
      <c r="B14" s="3">
        <v>0.13949305074913501</v>
      </c>
      <c r="C14" s="3">
        <v>8.0076058528560399</v>
      </c>
      <c r="D14" s="3">
        <v>0.615370898774111</v>
      </c>
      <c r="E14" s="3">
        <v>8.4267886852655405</v>
      </c>
      <c r="F14" s="3">
        <v>0.661788518866117</v>
      </c>
      <c r="G14" s="3">
        <v>7.3226590633998896</v>
      </c>
      <c r="H14" s="3">
        <v>0.84286650392568296</v>
      </c>
      <c r="I14" s="3">
        <v>8.7742928054619291</v>
      </c>
      <c r="J14" s="3">
        <v>0.68524628132144005</v>
      </c>
      <c r="K14" s="3">
        <v>8.5794907727972607</v>
      </c>
      <c r="L14" s="3">
        <v>0.218991723863601</v>
      </c>
      <c r="M14" s="3">
        <v>8.4095716252397494</v>
      </c>
      <c r="N14" s="3">
        <v>0.35709142177561098</v>
      </c>
      <c r="O14" s="3">
        <v>8.1284001185701396</v>
      </c>
      <c r="P14" s="3">
        <v>0.83420258777266099</v>
      </c>
      <c r="Q14" s="3">
        <v>7.8723744989507596</v>
      </c>
      <c r="R14" s="3">
        <v>0.19992630505407999</v>
      </c>
      <c r="S14" s="3">
        <v>8.0221823349630306</v>
      </c>
      <c r="T14" s="3">
        <v>0.56001904658153001</v>
      </c>
      <c r="U14" s="3">
        <v>8.3769647986885492</v>
      </c>
    </row>
    <row r="15" spans="1:21" x14ac:dyDescent="0.4">
      <c r="A15" t="s">
        <v>17</v>
      </c>
      <c r="B15" s="3">
        <v>0.39922278931823801</v>
      </c>
      <c r="C15" s="3">
        <v>3.0694715159433801</v>
      </c>
      <c r="D15" s="3">
        <v>0.44180020202210402</v>
      </c>
      <c r="E15" s="3">
        <v>4.06926978618168</v>
      </c>
      <c r="F15" s="3">
        <v>0.68882100420199599</v>
      </c>
      <c r="G15" s="3">
        <v>2.8759186697160102</v>
      </c>
      <c r="H15" s="3">
        <v>0.756115600020836</v>
      </c>
      <c r="I15" s="3">
        <v>3.6329074050400898</v>
      </c>
      <c r="J15" s="3">
        <v>0.66468819403521595</v>
      </c>
      <c r="K15" s="3">
        <v>3.0034677676152701</v>
      </c>
      <c r="L15" s="3">
        <v>0.73125250017117804</v>
      </c>
      <c r="M15" s="3">
        <v>4.1235153726821299</v>
      </c>
      <c r="N15" s="3">
        <v>0.53467102894248197</v>
      </c>
      <c r="O15" s="3">
        <v>3.1610911906526402</v>
      </c>
      <c r="P15" s="3">
        <v>0.86203241509411199</v>
      </c>
      <c r="Q15" s="3">
        <v>3.8314608005200901</v>
      </c>
      <c r="R15" s="3">
        <v>0.50090923068684101</v>
      </c>
      <c r="S15" s="3">
        <v>3.02926887749893</v>
      </c>
      <c r="T15" s="3">
        <v>0.641191259087459</v>
      </c>
      <c r="U15" s="3">
        <v>3.9191977400034999</v>
      </c>
    </row>
    <row r="16" spans="1:21" x14ac:dyDescent="0.4">
      <c r="A16" t="s">
        <v>18</v>
      </c>
      <c r="B16" s="3">
        <v>0.342439614900233</v>
      </c>
      <c r="C16" s="3">
        <v>4.5621417567134896</v>
      </c>
      <c r="D16" s="3">
        <v>0.500088230056695</v>
      </c>
      <c r="E16" s="3">
        <v>3.4847279246021201</v>
      </c>
      <c r="F16" s="3">
        <v>0.385153150908084</v>
      </c>
      <c r="G16" s="3">
        <v>5.1553243756297604</v>
      </c>
      <c r="H16" s="3">
        <v>0.54568404914630997</v>
      </c>
      <c r="I16" s="3">
        <v>3.8436612096502998</v>
      </c>
      <c r="J16" s="3">
        <v>0.6064584723759</v>
      </c>
      <c r="K16" s="3">
        <v>4.38214406541604</v>
      </c>
      <c r="L16" s="3">
        <v>0.51619356251359305</v>
      </c>
      <c r="M16" s="3">
        <v>3.2708749306114799</v>
      </c>
      <c r="N16" s="3">
        <v>0.14160788050315601</v>
      </c>
      <c r="O16" s="3">
        <v>4.2467270611729298</v>
      </c>
      <c r="P16" s="3">
        <v>0.28540832195182603</v>
      </c>
      <c r="Q16" s="3">
        <v>2.8862476902798599</v>
      </c>
      <c r="R16" s="3">
        <v>0.35619235295665302</v>
      </c>
      <c r="S16" s="3">
        <v>4.5996843415736297</v>
      </c>
      <c r="T16" s="3">
        <v>0.42948045629120202</v>
      </c>
      <c r="U16" s="3">
        <v>3.3891779513777598</v>
      </c>
    </row>
    <row r="17" spans="1:21" x14ac:dyDescent="0.4">
      <c r="A17" t="s">
        <v>19</v>
      </c>
      <c r="B17" s="3">
        <v>1.16034044275067E-2</v>
      </c>
      <c r="C17" s="3">
        <v>14.8314336833889</v>
      </c>
      <c r="D17" s="3">
        <v>0.28838270513858899</v>
      </c>
      <c r="E17" s="3">
        <v>13.423927590108701</v>
      </c>
      <c r="F17" s="3">
        <v>0.54798505962709798</v>
      </c>
      <c r="G17" s="3">
        <v>16.802381349169401</v>
      </c>
      <c r="H17" s="3">
        <v>0.43231921257190697</v>
      </c>
      <c r="I17" s="3">
        <v>12.179988753087599</v>
      </c>
      <c r="J17" s="3">
        <v>0.47227195023055502</v>
      </c>
      <c r="K17" s="3">
        <v>13.8486289905023</v>
      </c>
      <c r="L17" s="3">
        <v>0.66018800693800495</v>
      </c>
      <c r="M17" s="3">
        <v>14.3137401372877</v>
      </c>
      <c r="N17" s="3">
        <v>0.29871448975909098</v>
      </c>
      <c r="O17" s="3">
        <v>12.527024484094801</v>
      </c>
      <c r="P17" s="3">
        <v>0.78180942770269901</v>
      </c>
      <c r="Q17" s="3">
        <v>11.904493838632799</v>
      </c>
      <c r="R17" s="3">
        <v>7.1014713937797194E-2</v>
      </c>
      <c r="S17" s="3">
        <v>14.5859719546674</v>
      </c>
      <c r="T17" s="3">
        <v>0.43647280272449102</v>
      </c>
      <c r="U17" s="3">
        <v>12.9918636869549</v>
      </c>
    </row>
    <row r="18" spans="1:21" x14ac:dyDescent="0.4">
      <c r="A18" t="s">
        <v>20</v>
      </c>
      <c r="B18" s="3">
        <v>0.21945562653392101</v>
      </c>
      <c r="C18" s="3">
        <v>9.9596727184707401</v>
      </c>
      <c r="D18" s="3">
        <v>0.480228228197707</v>
      </c>
      <c r="E18" s="3">
        <v>15.7797142880218</v>
      </c>
      <c r="F18" s="3">
        <v>0.44722735944130698</v>
      </c>
      <c r="G18" s="3">
        <v>2.94419093585166</v>
      </c>
      <c r="H18" s="3">
        <v>0.861534723416298</v>
      </c>
      <c r="I18" s="3">
        <v>16.060778646310101</v>
      </c>
      <c r="J18" s="3">
        <v>1.37644750301432E-2</v>
      </c>
      <c r="K18" s="3">
        <v>10.6214752715898</v>
      </c>
      <c r="L18" s="3">
        <v>0.81980660720794596</v>
      </c>
      <c r="M18" s="3">
        <v>16.0664906852775</v>
      </c>
      <c r="N18" s="3">
        <v>0.30015556650759301</v>
      </c>
      <c r="O18" s="3">
        <v>13.859448737494301</v>
      </c>
      <c r="P18" s="3">
        <v>0.83959099232107604</v>
      </c>
      <c r="Q18" s="3">
        <v>16.442174909421201</v>
      </c>
      <c r="R18" s="3">
        <v>0.116960572863737</v>
      </c>
      <c r="S18" s="3">
        <v>10.1582896835297</v>
      </c>
      <c r="T18" s="3">
        <v>0.71947018110114602</v>
      </c>
      <c r="U18" s="3">
        <v>16.0890120301829</v>
      </c>
    </row>
    <row r="19" spans="1:21" x14ac:dyDescent="0.4">
      <c r="A19" t="s">
        <v>21</v>
      </c>
      <c r="B19" s="3">
        <v>4.0920965327604399E-2</v>
      </c>
      <c r="C19" s="3">
        <v>3.1087432008582798</v>
      </c>
      <c r="D19" s="3">
        <v>0.37720442323832298</v>
      </c>
      <c r="E19" s="3">
        <v>3.1600696942976501</v>
      </c>
      <c r="F19" s="3">
        <v>0.42174828264948599</v>
      </c>
      <c r="G19" s="3">
        <v>2.8271719046439898</v>
      </c>
      <c r="H19" s="3">
        <v>0.73114802221629505</v>
      </c>
      <c r="I19" s="3">
        <v>3.1154207784159298</v>
      </c>
      <c r="J19" s="3">
        <v>0.211215921157277</v>
      </c>
      <c r="K19" s="3">
        <v>3.1029793248904398</v>
      </c>
      <c r="L19" s="3">
        <v>0.52729112012378399</v>
      </c>
      <c r="M19" s="3">
        <v>3.0448550656123099</v>
      </c>
      <c r="N19" s="3">
        <v>0.11556720539713</v>
      </c>
      <c r="O19" s="3">
        <v>3.0472634746957001</v>
      </c>
      <c r="P19" s="3">
        <v>0.101661254661</v>
      </c>
      <c r="Q19" s="3">
        <v>2.8886873251341898</v>
      </c>
      <c r="R19" s="3">
        <v>9.1414274851405894E-2</v>
      </c>
      <c r="S19" s="3">
        <v>3.0237179366717899</v>
      </c>
      <c r="T19" s="3">
        <v>0.40260272473408698</v>
      </c>
      <c r="U19" s="3">
        <v>3.0539950856370099</v>
      </c>
    </row>
    <row r="20" spans="1:21" x14ac:dyDescent="0.4">
      <c r="A20" t="s">
        <v>22</v>
      </c>
      <c r="B20" s="3">
        <v>0.55264127099703297</v>
      </c>
      <c r="C20" s="3">
        <v>4.5249360355924804</v>
      </c>
      <c r="D20" s="3">
        <v>0.28626918588884898</v>
      </c>
      <c r="E20" s="3">
        <v>8.5183041489721099</v>
      </c>
      <c r="F20" s="3">
        <v>0.50595551658892601</v>
      </c>
      <c r="G20" s="3">
        <v>3.4130381648387398</v>
      </c>
      <c r="H20" s="3">
        <v>0.62952917082916005</v>
      </c>
      <c r="I20" s="3">
        <v>8.1395287463778203</v>
      </c>
      <c r="J20" s="3">
        <v>0.59351917939777399</v>
      </c>
      <c r="K20" s="3">
        <v>3.98396259789385</v>
      </c>
      <c r="L20" s="3">
        <v>0.40906665358556599</v>
      </c>
      <c r="M20" s="3">
        <v>9.2450142807677693</v>
      </c>
      <c r="N20" s="3">
        <v>0.376411122983003</v>
      </c>
      <c r="O20" s="3">
        <v>6.0801171595628301</v>
      </c>
      <c r="P20" s="3">
        <v>0.511717529293374</v>
      </c>
      <c r="Q20" s="3">
        <v>8.4519821205287595</v>
      </c>
      <c r="R20" s="3">
        <v>0.608883136619217</v>
      </c>
      <c r="S20" s="3">
        <v>4.6087866704881399</v>
      </c>
      <c r="T20" s="3">
        <v>0.428974533695897</v>
      </c>
      <c r="U20" s="3">
        <v>8.59825163339681</v>
      </c>
    </row>
    <row r="21" spans="1:21" x14ac:dyDescent="0.4">
      <c r="A21" t="s">
        <v>23</v>
      </c>
      <c r="B21" s="3">
        <v>0.39431848385262502</v>
      </c>
      <c r="C21" s="3">
        <v>1.8401257457857401</v>
      </c>
      <c r="D21" s="3">
        <v>0.56076671042458504</v>
      </c>
      <c r="E21" s="3">
        <v>2.9471229674038302</v>
      </c>
      <c r="F21" s="3">
        <v>0.66166375149050405</v>
      </c>
      <c r="G21" s="3">
        <v>1.8472990216034999</v>
      </c>
      <c r="H21" s="3">
        <v>0.78207342012320102</v>
      </c>
      <c r="I21" s="3">
        <v>2.6589294685804199</v>
      </c>
      <c r="J21" s="3">
        <v>0.60291432246662702</v>
      </c>
      <c r="K21" s="3">
        <v>1.8330734378003</v>
      </c>
      <c r="L21" s="3">
        <v>0.75952051512588603</v>
      </c>
      <c r="M21" s="3">
        <v>3.1120490037292101</v>
      </c>
      <c r="N21" s="3">
        <v>0.53894576722855803</v>
      </c>
      <c r="O21" s="3">
        <v>2.1194658201061101</v>
      </c>
      <c r="P21" s="3">
        <v>0.82697470446069798</v>
      </c>
      <c r="Q21" s="3">
        <v>3.0658310792638601</v>
      </c>
      <c r="R21" s="3">
        <v>0.49788658195060098</v>
      </c>
      <c r="S21" s="3">
        <v>1.91382274691832</v>
      </c>
      <c r="T21" s="3">
        <v>0.69876419392383404</v>
      </c>
      <c r="U21" s="3">
        <v>2.9512543482423101</v>
      </c>
    </row>
    <row r="22" spans="1:21" x14ac:dyDescent="0.4">
      <c r="A22" t="s">
        <v>24</v>
      </c>
      <c r="B22" s="3">
        <v>0.28939711102277699</v>
      </c>
      <c r="C22" s="3">
        <v>13.292690665529101</v>
      </c>
      <c r="D22" s="3">
        <v>7.7959353986365706E-2</v>
      </c>
      <c r="E22" s="3">
        <v>14.980879087382799</v>
      </c>
      <c r="F22" s="3">
        <v>0.50740878691120195</v>
      </c>
      <c r="G22" s="3">
        <v>13.287068737080901</v>
      </c>
      <c r="H22" s="3">
        <v>0.158884791258014</v>
      </c>
      <c r="I22" s="3">
        <v>13.598405511908</v>
      </c>
      <c r="J22" s="3">
        <v>0.58812973022427395</v>
      </c>
      <c r="K22" s="3">
        <v>12.1528480873472</v>
      </c>
      <c r="L22" s="3">
        <v>0.18830397914062799</v>
      </c>
      <c r="M22" s="3">
        <v>14.9085040127945</v>
      </c>
      <c r="N22" s="3">
        <v>0.49630739543211699</v>
      </c>
      <c r="O22" s="3">
        <v>13.781065328639601</v>
      </c>
      <c r="P22" s="3">
        <v>0.86829871297181405</v>
      </c>
      <c r="Q22" s="3">
        <v>15.8767385334372</v>
      </c>
      <c r="R22" s="3">
        <v>0.41135783458125402</v>
      </c>
      <c r="S22" s="3">
        <v>13.142025138650901</v>
      </c>
      <c r="T22" s="3">
        <v>0.226611394839075</v>
      </c>
      <c r="U22" s="3">
        <v>14.8633583776994</v>
      </c>
    </row>
    <row r="23" spans="1:21" x14ac:dyDescent="0.4">
      <c r="A23" t="s">
        <v>25</v>
      </c>
      <c r="B23" s="3">
        <v>1.26583182152294E-2</v>
      </c>
      <c r="C23" s="3">
        <v>0.97241914055253598</v>
      </c>
      <c r="D23" s="3">
        <v>0.21867387625786699</v>
      </c>
      <c r="E23" s="3">
        <v>0.44899083676678497</v>
      </c>
      <c r="F23" s="3">
        <v>0.37717987414587201</v>
      </c>
      <c r="G23" s="3">
        <v>1.34477788264184</v>
      </c>
      <c r="H23" s="3">
        <v>0.366525577156886</v>
      </c>
      <c r="I23" s="3">
        <v>0.44963675533263298</v>
      </c>
      <c r="J23" s="3">
        <v>0.309404770543378</v>
      </c>
      <c r="K23" s="3">
        <v>0.86794146673783101</v>
      </c>
      <c r="L23" s="3">
        <v>0.56639919970804797</v>
      </c>
      <c r="M23" s="3">
        <v>0.44270443782791302</v>
      </c>
      <c r="N23" s="3">
        <v>0.18997967826470899</v>
      </c>
      <c r="O23" s="3">
        <v>0.66080602649591103</v>
      </c>
      <c r="P23" s="3">
        <v>0.16808559949309501</v>
      </c>
      <c r="Q23" s="3">
        <v>0.353513001373221</v>
      </c>
      <c r="R23" s="3">
        <v>1.66015764326578E-3</v>
      </c>
      <c r="S23" s="3">
        <v>0.99297703056162701</v>
      </c>
      <c r="T23" s="3">
        <v>0.173196109330643</v>
      </c>
      <c r="U23" s="3">
        <v>0.42565380435837402</v>
      </c>
    </row>
    <row r="24" spans="1:21" x14ac:dyDescent="0.4">
      <c r="A24" t="s">
        <v>26</v>
      </c>
      <c r="B24" s="3">
        <v>2.8684254553414802E-3</v>
      </c>
      <c r="C24" s="3">
        <v>8.0022309020285292</v>
      </c>
      <c r="D24" s="3">
        <v>0.17416477912486</v>
      </c>
      <c r="E24" s="3">
        <v>7.0024484844172203</v>
      </c>
      <c r="F24" s="3">
        <v>0.29204952561847902</v>
      </c>
      <c r="G24" s="3">
        <v>8.9821154316371405</v>
      </c>
      <c r="H24" s="3">
        <v>0.54776248462487798</v>
      </c>
      <c r="I24" s="3">
        <v>6.7492412354755897</v>
      </c>
      <c r="J24" s="3">
        <v>5.5869160850333603E-2</v>
      </c>
      <c r="K24" s="3">
        <v>7.3698096638374597</v>
      </c>
      <c r="L24" s="3">
        <v>0.51165314383147098</v>
      </c>
      <c r="M24" s="3">
        <v>7.3692644057977903</v>
      </c>
      <c r="N24" s="3">
        <v>0.185231628622443</v>
      </c>
      <c r="O24" s="3">
        <v>7.7858973282390602</v>
      </c>
      <c r="P24" s="3">
        <v>0.52441584074713399</v>
      </c>
      <c r="Q24" s="3">
        <v>6.3940462770748301</v>
      </c>
      <c r="R24" s="3">
        <v>1.6459141099989499E-2</v>
      </c>
      <c r="S24" s="3">
        <v>8.0568044025486092</v>
      </c>
      <c r="T24" s="3">
        <v>0.32920264545929101</v>
      </c>
      <c r="U24" s="3">
        <v>6.8879682727836</v>
      </c>
    </row>
    <row r="25" spans="1:21" x14ac:dyDescent="0.4">
      <c r="A25" t="s">
        <v>27</v>
      </c>
      <c r="B25" s="3">
        <v>0.32144610039584898</v>
      </c>
      <c r="C25" s="3">
        <v>9.3273500928469097</v>
      </c>
      <c r="D25" s="3">
        <v>0.63479429547680899</v>
      </c>
      <c r="E25" s="3">
        <v>9.9165243015312097</v>
      </c>
      <c r="F25" s="3">
        <v>0.66465945507263602</v>
      </c>
      <c r="G25" s="3">
        <v>8.9759317769196905</v>
      </c>
      <c r="H25" s="3">
        <v>0.936523851955542</v>
      </c>
      <c r="I25" s="3">
        <v>9.8252134646688898</v>
      </c>
      <c r="J25" s="3">
        <v>0.61422587075782797</v>
      </c>
      <c r="K25" s="3">
        <v>9.2291725825990802</v>
      </c>
      <c r="L25" s="3">
        <v>0.72423685481681999</v>
      </c>
      <c r="M25" s="3">
        <v>9.8926925381060506</v>
      </c>
      <c r="N25" s="3">
        <v>0.46262872486699602</v>
      </c>
      <c r="O25" s="3">
        <v>9.6816800680069601</v>
      </c>
      <c r="P25" s="3">
        <v>0.92346595375518203</v>
      </c>
      <c r="Q25" s="3">
        <v>9.8334180275014802</v>
      </c>
      <c r="R25" s="3">
        <v>0.457146308444071</v>
      </c>
      <c r="S25" s="3">
        <v>9.3069781147949602</v>
      </c>
      <c r="T25" s="3">
        <v>0.79828462209721396</v>
      </c>
      <c r="U25" s="3">
        <v>9.8670379244008704</v>
      </c>
    </row>
    <row r="26" spans="1:21" x14ac:dyDescent="0.4">
      <c r="A26" t="s">
        <v>28</v>
      </c>
      <c r="B26" s="3">
        <v>0.33362451339904797</v>
      </c>
      <c r="C26" s="3">
        <v>22.255553676502799</v>
      </c>
      <c r="D26" s="3">
        <v>0.92540313141906305</v>
      </c>
      <c r="E26" s="3">
        <v>20.982661756059699</v>
      </c>
      <c r="F26" s="3">
        <v>0.92154882112819803</v>
      </c>
      <c r="G26" s="3">
        <v>23.794811053149701</v>
      </c>
      <c r="H26" s="3">
        <v>0.97185252923044396</v>
      </c>
      <c r="I26" s="3">
        <v>20.388228914788002</v>
      </c>
      <c r="J26" s="3">
        <v>0.79848408534512505</v>
      </c>
      <c r="K26" s="3">
        <v>21.699869795084101</v>
      </c>
      <c r="L26" s="3">
        <v>0.94876474429074098</v>
      </c>
      <c r="M26" s="3">
        <v>21.213461446050399</v>
      </c>
      <c r="N26" s="3">
        <v>0.84605048434977503</v>
      </c>
      <c r="O26" s="3">
        <v>21.045987218451799</v>
      </c>
      <c r="P26" s="3">
        <v>0.937173226046075</v>
      </c>
      <c r="Q26" s="3">
        <v>21.221306469464398</v>
      </c>
      <c r="R26" s="3">
        <v>0.443712560209642</v>
      </c>
      <c r="S26" s="3">
        <v>22.222289652653</v>
      </c>
      <c r="T26" s="3">
        <v>0.93369658438146497</v>
      </c>
      <c r="U26" s="3">
        <v>20.9541569112492</v>
      </c>
    </row>
    <row r="27" spans="1:21" x14ac:dyDescent="0.4">
      <c r="A27" t="s">
        <v>29</v>
      </c>
      <c r="B27" s="3">
        <v>0.37959397135391199</v>
      </c>
      <c r="C27" s="3">
        <v>3.4918282062725701</v>
      </c>
      <c r="D27" s="3">
        <v>0.90954370313399402</v>
      </c>
      <c r="E27" s="3">
        <v>3.72139522841537</v>
      </c>
      <c r="F27" s="3">
        <v>0.89311651050598495</v>
      </c>
      <c r="G27" s="3">
        <v>2.87162168146524</v>
      </c>
      <c r="H27" s="3">
        <v>0.95238565863843105</v>
      </c>
      <c r="I27" s="3">
        <v>4.7154200338422099</v>
      </c>
      <c r="J27" s="3">
        <v>0.82068640995332598</v>
      </c>
      <c r="K27" s="3">
        <v>4.3137280456528604</v>
      </c>
      <c r="L27" s="3">
        <v>0.92158224329071803</v>
      </c>
      <c r="M27" s="3">
        <v>3.6798520021341301</v>
      </c>
      <c r="N27" s="3">
        <v>0.83155722878062999</v>
      </c>
      <c r="O27" s="3">
        <v>4.0244846779563197</v>
      </c>
      <c r="P27" s="3">
        <v>0.90873235954101805</v>
      </c>
      <c r="Q27" s="3">
        <v>3.6085609732833701</v>
      </c>
      <c r="R27" s="3">
        <v>0.46639309087462499</v>
      </c>
      <c r="S27" s="3">
        <v>3.7163087155986898</v>
      </c>
      <c r="T27" s="3">
        <v>0.91093641546244197</v>
      </c>
      <c r="U27" s="3">
        <v>3.9574926278247</v>
      </c>
    </row>
    <row r="28" spans="1:21" x14ac:dyDescent="0.4">
      <c r="A28" t="s">
        <v>30</v>
      </c>
      <c r="B28" s="3">
        <v>0.33714808837672799</v>
      </c>
      <c r="C28" s="3">
        <v>4.7763865094319797</v>
      </c>
      <c r="D28" s="3">
        <v>0.59752734580929001</v>
      </c>
      <c r="E28" s="3">
        <v>5.0402933739645199</v>
      </c>
      <c r="F28" s="3">
        <v>0.69558204808607205</v>
      </c>
      <c r="G28" s="3">
        <v>4.4322184216317799</v>
      </c>
      <c r="H28" s="3">
        <v>0.75510018198713902</v>
      </c>
      <c r="I28" s="3">
        <v>5.0934996477311199</v>
      </c>
      <c r="J28" s="3">
        <v>0.618950576412446</v>
      </c>
      <c r="K28" s="3">
        <v>4.7948165527754396</v>
      </c>
      <c r="L28" s="3">
        <v>0.67755127990625297</v>
      </c>
      <c r="M28" s="3">
        <v>4.9762223056393804</v>
      </c>
      <c r="N28" s="3">
        <v>0.58859823927546695</v>
      </c>
      <c r="O28" s="3">
        <v>4.9331266128801197</v>
      </c>
      <c r="P28" s="3">
        <v>0.89412710248548799</v>
      </c>
      <c r="Q28" s="3">
        <v>4.9861683233200296</v>
      </c>
      <c r="R28" s="3">
        <v>0.43238695743295003</v>
      </c>
      <c r="S28" s="3">
        <v>4.7377323736681101</v>
      </c>
      <c r="T28" s="3">
        <v>0.75931833520671799</v>
      </c>
      <c r="U28" s="3">
        <v>5.0242650940383999</v>
      </c>
    </row>
    <row r="29" spans="1:21" x14ac:dyDescent="0.4">
      <c r="A29" t="s">
        <v>31</v>
      </c>
      <c r="B29" s="3">
        <v>0.232262502735502</v>
      </c>
      <c r="C29" s="3">
        <v>6.2884081666780798</v>
      </c>
      <c r="D29" s="3">
        <v>0.46953254401759498</v>
      </c>
      <c r="E29" s="3">
        <v>6.0360100325059003</v>
      </c>
      <c r="F29" s="3">
        <v>0.26420431013886803</v>
      </c>
      <c r="G29" s="3">
        <v>6.91752233110482</v>
      </c>
      <c r="H29" s="3">
        <v>0.59098229674880998</v>
      </c>
      <c r="I29" s="3">
        <v>6.1218221204310996</v>
      </c>
      <c r="J29" s="3">
        <v>0.71004371866623495</v>
      </c>
      <c r="K29" s="3">
        <v>5.9808914541560299</v>
      </c>
      <c r="L29" s="3">
        <v>0.88823065483116304</v>
      </c>
      <c r="M29" s="3">
        <v>5.9079472754247702</v>
      </c>
      <c r="N29" s="3">
        <v>0.59905410635073697</v>
      </c>
      <c r="O29" s="3">
        <v>5.7326167223484896</v>
      </c>
      <c r="P29" s="3">
        <v>0.65200538423557097</v>
      </c>
      <c r="Q29" s="3">
        <v>6.0114618364069203</v>
      </c>
      <c r="R29" s="3">
        <v>0.24190922957286401</v>
      </c>
      <c r="S29" s="3">
        <v>6.24560144309224</v>
      </c>
      <c r="T29" s="3">
        <v>0.60751628486326603</v>
      </c>
      <c r="U29" s="3">
        <v>6.0197931361153802</v>
      </c>
    </row>
    <row r="30" spans="1:21" x14ac:dyDescent="0.4">
      <c r="A30" t="s">
        <v>32</v>
      </c>
      <c r="B30" s="3">
        <v>3.3367248846302197E-2</v>
      </c>
      <c r="C30" s="3">
        <v>4.7653749638394398</v>
      </c>
      <c r="D30" s="3">
        <v>0.30362452197406398</v>
      </c>
      <c r="E30" s="3">
        <v>3.7941421881600399</v>
      </c>
      <c r="F30" s="3">
        <v>0.49547976515294501</v>
      </c>
      <c r="G30" s="3">
        <v>6.1865635205985203</v>
      </c>
      <c r="H30" s="3">
        <v>0.488195178328034</v>
      </c>
      <c r="I30" s="3">
        <v>3.5127134506695601</v>
      </c>
      <c r="J30" s="3">
        <v>0.29768393661852199</v>
      </c>
      <c r="K30" s="3">
        <v>4.1343268462343801</v>
      </c>
      <c r="L30" s="3">
        <v>0.59859172570345198</v>
      </c>
      <c r="M30" s="3">
        <v>4.2293730249479502</v>
      </c>
      <c r="N30" s="3">
        <v>0.36574034165682701</v>
      </c>
      <c r="O30" s="3">
        <v>3.9012291402957699</v>
      </c>
      <c r="P30" s="3">
        <v>0.733708455776099</v>
      </c>
      <c r="Q30" s="3">
        <v>3.5514587255132</v>
      </c>
      <c r="R30" s="3">
        <v>1.9318491670784301E-3</v>
      </c>
      <c r="S30" s="3">
        <v>4.8294568539581997</v>
      </c>
      <c r="T30" s="3">
        <v>0.42902998567742101</v>
      </c>
      <c r="U30" s="3">
        <v>3.7826950046782799</v>
      </c>
    </row>
    <row r="31" spans="1:21" x14ac:dyDescent="0.4">
      <c r="A31" t="s">
        <v>33</v>
      </c>
      <c r="B31" s="3">
        <v>4.4647940796433399E-3</v>
      </c>
      <c r="C31" s="3">
        <v>1.2901445283417601</v>
      </c>
      <c r="D31" s="3">
        <v>6.7000663087646198E-2</v>
      </c>
      <c r="E31" s="3">
        <v>0.557114786872276</v>
      </c>
      <c r="F31" s="3">
        <v>0.116191735307485</v>
      </c>
      <c r="G31" s="3">
        <v>1.3466790590561899</v>
      </c>
      <c r="H31" s="3">
        <v>9.1850698450301999E-2</v>
      </c>
      <c r="I31" s="3">
        <v>0.49145721024086397</v>
      </c>
      <c r="J31" s="3">
        <v>6.3639788867625403E-3</v>
      </c>
      <c r="K31" s="3">
        <v>1.4372291995695601</v>
      </c>
      <c r="L31" s="3">
        <v>9.0752088914371701E-3</v>
      </c>
      <c r="M31" s="3">
        <v>0.60849059393105798</v>
      </c>
      <c r="N31" s="3">
        <v>2.27932548747951E-4</v>
      </c>
      <c r="O31" s="3">
        <v>1.12249017446171</v>
      </c>
      <c r="P31" s="3">
        <v>0.21318354711075699</v>
      </c>
      <c r="Q31" s="3">
        <v>0.87453531898208803</v>
      </c>
      <c r="R31" s="3">
        <v>2.8228609646593399E-5</v>
      </c>
      <c r="S31" s="3">
        <v>1.30418838324541</v>
      </c>
      <c r="T31" s="3">
        <v>2.1727694218540601E-3</v>
      </c>
      <c r="U31" s="3">
        <v>0.64941895227563795</v>
      </c>
    </row>
    <row r="32" spans="1:21" x14ac:dyDescent="0.4">
      <c r="A32" t="s">
        <v>34</v>
      </c>
      <c r="B32" s="3">
        <v>5.7330896831169299E-2</v>
      </c>
      <c r="C32" s="3">
        <v>9.5667868440676305</v>
      </c>
      <c r="D32" s="3">
        <v>0.51557436112283295</v>
      </c>
      <c r="E32" s="3">
        <v>9.0104159180159709</v>
      </c>
      <c r="F32" s="3">
        <v>0.43658399907447598</v>
      </c>
      <c r="G32" s="3">
        <v>9.1795167442341601</v>
      </c>
      <c r="H32" s="3">
        <v>0.70954214284893002</v>
      </c>
      <c r="I32" s="3">
        <v>9.0210353568269106</v>
      </c>
      <c r="J32" s="3">
        <v>0.39297379288068401</v>
      </c>
      <c r="K32" s="3">
        <v>9.7191459630635499</v>
      </c>
      <c r="L32" s="3">
        <v>0.65013156445939302</v>
      </c>
      <c r="M32" s="3">
        <v>8.9228250146542294</v>
      </c>
      <c r="N32" s="3">
        <v>0.34850614821251502</v>
      </c>
      <c r="O32" s="3">
        <v>9.6920328844715495</v>
      </c>
      <c r="P32" s="3">
        <v>0.23766316125845299</v>
      </c>
      <c r="Q32" s="3">
        <v>8.8694564516555694</v>
      </c>
      <c r="R32" s="3">
        <v>0.10960426979909101</v>
      </c>
      <c r="S32" s="3">
        <v>9.5418058807349606</v>
      </c>
      <c r="T32" s="3">
        <v>0.475373121919551</v>
      </c>
      <c r="U32" s="3">
        <v>8.9561534421132798</v>
      </c>
    </row>
    <row r="33" spans="1:21" x14ac:dyDescent="0.4">
      <c r="A33" t="s">
        <v>35</v>
      </c>
      <c r="B33" s="3">
        <v>2.5100513513266298E-3</v>
      </c>
      <c r="C33" s="3">
        <v>4.88129719263853</v>
      </c>
      <c r="D33" s="3">
        <v>0.25835696037054701</v>
      </c>
      <c r="E33" s="3">
        <v>5.3220672489683896</v>
      </c>
      <c r="F33" s="3">
        <v>0.31312926019318299</v>
      </c>
      <c r="G33" s="3">
        <v>4.6443454784331903</v>
      </c>
      <c r="H33" s="3">
        <v>0.49550667939981702</v>
      </c>
      <c r="I33" s="3">
        <v>5.2849923398890102</v>
      </c>
      <c r="J33" s="3">
        <v>0.136831630002649</v>
      </c>
      <c r="K33" s="3">
        <v>4.7688174073671901</v>
      </c>
      <c r="L33" s="3">
        <v>0.38057732857230198</v>
      </c>
      <c r="M33" s="3">
        <v>5.33010944819301</v>
      </c>
      <c r="N33" s="3">
        <v>8.1105832772041503E-2</v>
      </c>
      <c r="O33" s="3">
        <v>5.0558319218987897</v>
      </c>
      <c r="P33" s="3">
        <v>0.30072794732052799</v>
      </c>
      <c r="Q33" s="3">
        <v>5.2365126677508496</v>
      </c>
      <c r="R33" s="3">
        <v>2.2871603088507199E-2</v>
      </c>
      <c r="S33" s="3">
        <v>4.8399396456258303</v>
      </c>
      <c r="T33" s="3">
        <v>0.35867385588387601</v>
      </c>
      <c r="U33" s="3">
        <v>5.2935497420081701</v>
      </c>
    </row>
    <row r="34" spans="1:21" x14ac:dyDescent="0.4">
      <c r="A34" t="s">
        <v>36</v>
      </c>
      <c r="B34" s="3">
        <v>0.112766653249952</v>
      </c>
      <c r="C34" s="3">
        <v>6.3560701760130902</v>
      </c>
      <c r="D34" s="3">
        <v>0.67343734292931001</v>
      </c>
      <c r="E34" s="3">
        <v>6.8063953507364596</v>
      </c>
      <c r="F34" s="3">
        <v>0.50755680576139095</v>
      </c>
      <c r="G34" s="3">
        <v>5.6503511366217802</v>
      </c>
      <c r="H34" s="3">
        <v>0.76893665215467299</v>
      </c>
      <c r="I34" s="3">
        <v>7.0289100604308103</v>
      </c>
      <c r="J34" s="3">
        <v>0.64264849988813699</v>
      </c>
      <c r="K34" s="3">
        <v>6.6000376460338801</v>
      </c>
      <c r="L34" s="3">
        <v>0.65518624503942902</v>
      </c>
      <c r="M34" s="3">
        <v>6.9091296298648297</v>
      </c>
      <c r="N34" s="3">
        <v>0.628263663619264</v>
      </c>
      <c r="O34" s="3">
        <v>6.91457028988376</v>
      </c>
      <c r="P34" s="3">
        <v>0.78480330451481395</v>
      </c>
      <c r="Q34" s="3">
        <v>6.4571395964533798</v>
      </c>
      <c r="R34" s="3">
        <v>0.18206743101422099</v>
      </c>
      <c r="S34" s="3">
        <v>6.39722352416136</v>
      </c>
      <c r="T34" s="3">
        <v>0.66998343957268702</v>
      </c>
      <c r="U34" s="3">
        <v>6.8037364425460103</v>
      </c>
    </row>
    <row r="35" spans="1:21" x14ac:dyDescent="0.4">
      <c r="A35" t="s">
        <v>37</v>
      </c>
      <c r="B35" s="3">
        <v>0.15980080660481699</v>
      </c>
      <c r="C35" s="3">
        <v>4.2019248677055101</v>
      </c>
      <c r="D35" s="3">
        <v>0.69632197825856001</v>
      </c>
      <c r="E35" s="3">
        <v>3.4414366375847698</v>
      </c>
      <c r="F35" s="3">
        <v>0.86267696395024096</v>
      </c>
      <c r="G35" s="3">
        <v>3.0038359393370202</v>
      </c>
      <c r="H35" s="3">
        <v>0.85901648680774001</v>
      </c>
      <c r="I35" s="3">
        <v>3.7920210036695501</v>
      </c>
      <c r="J35" s="3">
        <v>0.69145039597128699</v>
      </c>
      <c r="K35" s="3">
        <v>4.4157886679665497</v>
      </c>
      <c r="L35" s="3">
        <v>0.79998458887313695</v>
      </c>
      <c r="M35" s="3">
        <v>2.80374683595244</v>
      </c>
      <c r="N35" s="3">
        <v>0.67946766600126896</v>
      </c>
      <c r="O35" s="3">
        <v>4.1109534707190099</v>
      </c>
      <c r="P35" s="3">
        <v>0.82073777767743605</v>
      </c>
      <c r="Q35" s="3">
        <v>2.6975942135560702</v>
      </c>
      <c r="R35" s="3">
        <v>0.27437422700893699</v>
      </c>
      <c r="S35" s="3">
        <v>3.97109339297293</v>
      </c>
      <c r="T35" s="3">
        <v>0.76118162845914095</v>
      </c>
      <c r="U35" s="3">
        <v>3.21562281229882</v>
      </c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AEFC7-AA03-4A9F-8D1C-7C2E0E1D8409}">
  <dimension ref="A1:W53"/>
  <sheetViews>
    <sheetView topLeftCell="H28" zoomScale="85" zoomScaleNormal="85" workbookViewId="0">
      <selection activeCell="Y32" sqref="Y32"/>
    </sheetView>
  </sheetViews>
  <sheetFormatPr defaultRowHeight="17" x14ac:dyDescent="0.4"/>
  <cols>
    <col min="2" max="2" width="12.26953125" style="2" bestFit="1" customWidth="1"/>
    <col min="3" max="3" width="8.7265625" style="2"/>
    <col min="4" max="4" width="9.36328125" style="2" bestFit="1" customWidth="1"/>
    <col min="5" max="7" width="8.81640625" style="2" bestFit="1" customWidth="1"/>
    <col min="12" max="12" width="13" bestFit="1" customWidth="1"/>
  </cols>
  <sheetData>
    <row r="1" spans="1:21" ht="31" x14ac:dyDescent="0.4">
      <c r="A1" s="5" t="s">
        <v>49</v>
      </c>
      <c r="B1" s="22" t="s">
        <v>94</v>
      </c>
      <c r="C1" s="5" t="s">
        <v>57</v>
      </c>
      <c r="D1" s="5" t="s">
        <v>38</v>
      </c>
      <c r="E1" s="5" t="s">
        <v>39</v>
      </c>
      <c r="F1" s="5" t="s">
        <v>40</v>
      </c>
      <c r="G1" s="5" t="s">
        <v>41</v>
      </c>
      <c r="H1" s="5"/>
      <c r="I1" t="s">
        <v>95</v>
      </c>
      <c r="J1" t="s">
        <v>93</v>
      </c>
      <c r="K1" t="s">
        <v>92</v>
      </c>
      <c r="L1" t="s">
        <v>38</v>
      </c>
      <c r="M1" t="s">
        <v>39</v>
      </c>
      <c r="N1" t="s">
        <v>40</v>
      </c>
      <c r="O1" t="s">
        <v>41</v>
      </c>
      <c r="S1" s="1" t="s">
        <v>58</v>
      </c>
      <c r="T1" s="1" t="s">
        <v>47</v>
      </c>
      <c r="U1" s="1" t="s">
        <v>59</v>
      </c>
    </row>
    <row r="2" spans="1:21" x14ac:dyDescent="0.4">
      <c r="A2" s="5">
        <v>1</v>
      </c>
      <c r="B2" s="20" t="s">
        <v>60</v>
      </c>
      <c r="C2" s="18" t="s">
        <v>61</v>
      </c>
      <c r="D2" s="23">
        <v>0.17356691649460801</v>
      </c>
      <c r="E2" s="23">
        <v>57.283204398051403</v>
      </c>
      <c r="F2" s="23">
        <v>0.75114878237139604</v>
      </c>
      <c r="G2" s="23">
        <v>59.1641041773632</v>
      </c>
      <c r="H2" s="5"/>
      <c r="I2">
        <v>1</v>
      </c>
      <c r="J2" t="s">
        <v>60</v>
      </c>
      <c r="K2" t="s">
        <v>61</v>
      </c>
      <c r="L2">
        <v>0.17356691649460801</v>
      </c>
      <c r="M2">
        <v>57.283204398051403</v>
      </c>
      <c r="N2">
        <v>0.75114878237139604</v>
      </c>
      <c r="O2">
        <v>59.1641041773632</v>
      </c>
      <c r="R2" s="1" t="s">
        <v>100</v>
      </c>
      <c r="S2">
        <v>0.24853027787791299</v>
      </c>
      <c r="T2">
        <v>3.1744048440645101E-2</v>
      </c>
      <c r="U2">
        <v>2.1727694218540601E-3</v>
      </c>
    </row>
    <row r="3" spans="1:21" x14ac:dyDescent="0.4">
      <c r="A3" s="5">
        <v>2</v>
      </c>
      <c r="B3" s="20" t="s">
        <v>50</v>
      </c>
      <c r="C3" s="18" t="s">
        <v>61</v>
      </c>
      <c r="D3" s="23">
        <v>0.60928139941158199</v>
      </c>
      <c r="E3" s="23">
        <v>42.151937429265502</v>
      </c>
      <c r="F3" s="23">
        <v>0.24853027787791299</v>
      </c>
      <c r="G3" s="23">
        <v>26.610513756070201</v>
      </c>
      <c r="H3" s="5"/>
      <c r="I3">
        <v>2</v>
      </c>
      <c r="J3" t="s">
        <v>50</v>
      </c>
      <c r="K3" t="s">
        <v>61</v>
      </c>
      <c r="L3">
        <v>0.60928139941158199</v>
      </c>
      <c r="M3">
        <v>42.151937429265502</v>
      </c>
      <c r="N3">
        <v>0.24853027787791299</v>
      </c>
      <c r="O3">
        <v>26.610513756070201</v>
      </c>
      <c r="R3" s="1" t="s">
        <v>97</v>
      </c>
      <c r="S3">
        <v>0.67051493726593181</v>
      </c>
      <c r="T3">
        <v>0.42882118842593553</v>
      </c>
      <c r="U3">
        <v>0.173196109330643</v>
      </c>
    </row>
    <row r="4" spans="1:21" x14ac:dyDescent="0.4">
      <c r="A4" s="5">
        <v>3</v>
      </c>
      <c r="B4" s="20" t="s">
        <v>62</v>
      </c>
      <c r="C4" s="18" t="s">
        <v>61</v>
      </c>
      <c r="D4" s="23">
        <v>0.36034428850007</v>
      </c>
      <c r="E4" s="23">
        <v>10.6837374272032</v>
      </c>
      <c r="F4" s="23">
        <v>0.92313918652370996</v>
      </c>
      <c r="G4" s="23">
        <v>10.941450888797201</v>
      </c>
      <c r="H4" s="5"/>
      <c r="I4">
        <v>3</v>
      </c>
      <c r="J4" t="s">
        <v>62</v>
      </c>
      <c r="K4" t="s">
        <v>61</v>
      </c>
      <c r="L4">
        <v>0.36034428850007</v>
      </c>
      <c r="M4">
        <v>10.6837374272032</v>
      </c>
      <c r="N4">
        <v>0.92313918652370996</v>
      </c>
      <c r="O4">
        <v>10.941450888797201</v>
      </c>
      <c r="R4" s="1" t="s">
        <v>98</v>
      </c>
      <c r="S4">
        <v>0.87756342186968905</v>
      </c>
      <c r="T4">
        <v>0.62435377197536246</v>
      </c>
      <c r="U4">
        <v>0.40260272473408698</v>
      </c>
    </row>
    <row r="5" spans="1:21" x14ac:dyDescent="0.4">
      <c r="A5" s="5">
        <v>4</v>
      </c>
      <c r="B5" s="20" t="s">
        <v>63</v>
      </c>
      <c r="C5" s="18" t="s">
        <v>61</v>
      </c>
      <c r="D5" s="23">
        <v>0.443712560209642</v>
      </c>
      <c r="E5" s="23">
        <v>22.222289652653</v>
      </c>
      <c r="F5" s="23">
        <v>0.93369658438146497</v>
      </c>
      <c r="G5" s="23">
        <v>20.9541569112492</v>
      </c>
      <c r="H5" s="5"/>
      <c r="I5">
        <v>4</v>
      </c>
      <c r="J5" t="s">
        <v>63</v>
      </c>
      <c r="K5" t="s">
        <v>61</v>
      </c>
      <c r="L5">
        <v>0.443712560209642</v>
      </c>
      <c r="M5">
        <v>22.222289652653</v>
      </c>
      <c r="N5">
        <v>0.93369658438146497</v>
      </c>
      <c r="O5">
        <v>20.9541569112492</v>
      </c>
      <c r="R5" s="1" t="s">
        <v>99</v>
      </c>
      <c r="S5">
        <v>0.91398710822775897</v>
      </c>
      <c r="T5">
        <v>0.728913109339968</v>
      </c>
      <c r="U5">
        <v>0.42902998567742101</v>
      </c>
    </row>
    <row r="6" spans="1:21" x14ac:dyDescent="0.4">
      <c r="A6" s="5">
        <v>5</v>
      </c>
      <c r="B6" s="20" t="s">
        <v>64</v>
      </c>
      <c r="C6" s="18" t="s">
        <v>61</v>
      </c>
      <c r="D6" s="23">
        <v>0.46639309087462499</v>
      </c>
      <c r="E6" s="23">
        <v>3.7163087155986898</v>
      </c>
      <c r="F6" s="23">
        <v>0.91093641546244197</v>
      </c>
      <c r="G6" s="23">
        <v>3.9574926278247</v>
      </c>
      <c r="H6" s="5"/>
      <c r="I6">
        <v>5</v>
      </c>
      <c r="J6" t="s">
        <v>64</v>
      </c>
      <c r="K6" t="s">
        <v>61</v>
      </c>
      <c r="L6">
        <v>0.46639309087462499</v>
      </c>
      <c r="M6">
        <v>3.7163087155986898</v>
      </c>
      <c r="N6">
        <v>0.91093641546244197</v>
      </c>
      <c r="O6">
        <v>3.9574926278247</v>
      </c>
      <c r="R6" s="1" t="s">
        <v>101</v>
      </c>
      <c r="S6">
        <v>0.93369658438146497</v>
      </c>
      <c r="T6">
        <v>0.83929299737545704</v>
      </c>
      <c r="U6">
        <v>0.76118162845914095</v>
      </c>
    </row>
    <row r="7" spans="1:21" x14ac:dyDescent="0.4">
      <c r="A7" s="5">
        <v>6</v>
      </c>
      <c r="B7" s="20" t="s">
        <v>65</v>
      </c>
      <c r="C7" s="18" t="s">
        <v>61</v>
      </c>
      <c r="D7" s="23">
        <v>0.39309507881243</v>
      </c>
      <c r="E7" s="23">
        <v>2.10429669770883</v>
      </c>
      <c r="F7" s="23">
        <v>0.84666988645438201</v>
      </c>
      <c r="G7" s="23">
        <v>1.43886797092842</v>
      </c>
      <c r="H7" s="5"/>
      <c r="I7">
        <v>6</v>
      </c>
      <c r="J7" t="s">
        <v>65</v>
      </c>
      <c r="K7" t="s">
        <v>61</v>
      </c>
      <c r="L7">
        <v>0.39309507881243</v>
      </c>
      <c r="M7">
        <v>2.10429669770883</v>
      </c>
      <c r="N7">
        <v>0.84666988645438201</v>
      </c>
      <c r="O7">
        <v>1.43886797092842</v>
      </c>
    </row>
    <row r="8" spans="1:21" x14ac:dyDescent="0.4">
      <c r="A8" s="5">
        <v>7</v>
      </c>
      <c r="B8" s="20" t="s">
        <v>54</v>
      </c>
      <c r="C8" s="18" t="s">
        <v>61</v>
      </c>
      <c r="D8" s="23">
        <v>0.19619232789298699</v>
      </c>
      <c r="E8" s="23">
        <v>9.4137637243825001</v>
      </c>
      <c r="F8" s="23">
        <v>0.90845695728499598</v>
      </c>
      <c r="G8" s="23">
        <v>11.7557548575549</v>
      </c>
      <c r="H8" s="5"/>
      <c r="I8">
        <v>7</v>
      </c>
      <c r="J8" t="s">
        <v>54</v>
      </c>
      <c r="K8" t="s">
        <v>61</v>
      </c>
      <c r="L8">
        <v>0.19619232789298699</v>
      </c>
      <c r="M8">
        <v>9.4137637243825001</v>
      </c>
      <c r="N8">
        <v>0.90845695728499598</v>
      </c>
      <c r="O8">
        <v>11.7557548575549</v>
      </c>
    </row>
    <row r="9" spans="1:21" x14ac:dyDescent="0.4">
      <c r="A9" s="5">
        <v>8</v>
      </c>
      <c r="B9" s="20" t="s">
        <v>66</v>
      </c>
      <c r="C9" s="18" t="s">
        <v>61</v>
      </c>
      <c r="D9" s="23">
        <v>8.4806507413760099E-2</v>
      </c>
      <c r="E9" s="23">
        <v>33.465493631095399</v>
      </c>
      <c r="F9" s="23">
        <v>0.42861340194953901</v>
      </c>
      <c r="G9" s="23">
        <v>38.562391641062803</v>
      </c>
      <c r="H9" s="5"/>
      <c r="I9">
        <v>8</v>
      </c>
      <c r="J9" t="s">
        <v>66</v>
      </c>
      <c r="K9" t="s">
        <v>61</v>
      </c>
      <c r="L9">
        <v>8.4806507413760099E-2</v>
      </c>
      <c r="M9">
        <v>33.465493631095399</v>
      </c>
      <c r="N9">
        <v>0.42861340194953901</v>
      </c>
      <c r="O9">
        <v>38.562391641062803</v>
      </c>
    </row>
    <row r="10" spans="1:21" x14ac:dyDescent="0.4">
      <c r="A10" s="5">
        <v>9</v>
      </c>
      <c r="B10" s="20" t="s">
        <v>67</v>
      </c>
      <c r="C10" s="18" t="s">
        <v>68</v>
      </c>
      <c r="D10" s="23">
        <v>0.32061599093033</v>
      </c>
      <c r="E10" s="23">
        <v>17.3940921793399</v>
      </c>
      <c r="F10" s="23">
        <v>3.1744048440645101E-2</v>
      </c>
      <c r="G10" s="23">
        <v>3.7295107588787402</v>
      </c>
      <c r="H10" s="5"/>
      <c r="K10" s="1" t="s">
        <v>100</v>
      </c>
      <c r="L10">
        <f>MIN(L2:L9)</f>
        <v>8.4806507413760099E-2</v>
      </c>
      <c r="M10">
        <f>MIN(M2:M9)</f>
        <v>2.10429669770883</v>
      </c>
      <c r="N10">
        <f>MIN(N2:N9)</f>
        <v>0.24853027787791299</v>
      </c>
      <c r="O10">
        <f>MIN(O2:O9)</f>
        <v>1.43886797092842</v>
      </c>
    </row>
    <row r="11" spans="1:21" x14ac:dyDescent="0.4">
      <c r="A11" s="5">
        <v>10</v>
      </c>
      <c r="B11" s="20" t="s">
        <v>69</v>
      </c>
      <c r="C11" s="18" t="s">
        <v>68</v>
      </c>
      <c r="D11" s="23">
        <v>0.36613556860564</v>
      </c>
      <c r="E11" s="23">
        <v>15.510999983042799</v>
      </c>
      <c r="F11" s="23">
        <v>0.83929299737545704</v>
      </c>
      <c r="G11" s="23">
        <v>17.7314958355446</v>
      </c>
      <c r="H11" s="5"/>
      <c r="K11" s="1" t="s">
        <v>97</v>
      </c>
      <c r="L11">
        <f>_xlfn.QUARTILE.INC(L2:L9,1)</f>
        <v>0.19053597504339226</v>
      </c>
      <c r="M11">
        <f>_xlfn.QUARTILE.INC(M2:M9,1)</f>
        <v>7.989399972186547</v>
      </c>
      <c r="N11">
        <f>_xlfn.QUARTILE.INC(N2:N9,1)</f>
        <v>0.67051493726593181</v>
      </c>
      <c r="O11">
        <f>_xlfn.QUARTILE.INC(O2:O9,1)</f>
        <v>9.1954613235540759</v>
      </c>
    </row>
    <row r="12" spans="1:21" x14ac:dyDescent="0.4">
      <c r="A12" s="5">
        <v>11</v>
      </c>
      <c r="B12" s="20" t="s">
        <v>70</v>
      </c>
      <c r="C12" s="18" t="s">
        <v>68</v>
      </c>
      <c r="D12" s="23">
        <v>0.116960572863737</v>
      </c>
      <c r="E12" s="23">
        <v>10.1582896835297</v>
      </c>
      <c r="F12" s="23">
        <v>0.71947018110114602</v>
      </c>
      <c r="G12" s="23">
        <v>16.0890120301829</v>
      </c>
      <c r="H12" s="5"/>
      <c r="K12" s="1" t="s">
        <v>98</v>
      </c>
      <c r="L12">
        <f>_xlfn.QUARTILE.INC(L2:L9,2)</f>
        <v>0.37671968365624997</v>
      </c>
      <c r="M12">
        <f>_xlfn.QUARTILE.INC(M2:M9,2)</f>
        <v>16.453013539928101</v>
      </c>
      <c r="N12">
        <f>_xlfn.QUARTILE.INC(N2:N9,2)</f>
        <v>0.87756342186968905</v>
      </c>
      <c r="O12">
        <f>_xlfn.QUARTILE.INC(O2:O9,2)</f>
        <v>16.354955884402049</v>
      </c>
    </row>
    <row r="13" spans="1:21" x14ac:dyDescent="0.4">
      <c r="A13" s="5">
        <v>12</v>
      </c>
      <c r="B13" s="20" t="s">
        <v>71</v>
      </c>
      <c r="C13" s="18" t="s">
        <v>68</v>
      </c>
      <c r="D13" s="23">
        <v>0.18162362656195899</v>
      </c>
      <c r="E13" s="23">
        <v>13.322593293870399</v>
      </c>
      <c r="F13" s="23">
        <v>0.75724189405643405</v>
      </c>
      <c r="G13" s="23">
        <v>15.2157783200018</v>
      </c>
      <c r="H13" s="5"/>
      <c r="K13" s="1" t="s">
        <v>99</v>
      </c>
      <c r="L13">
        <f>_xlfn.QUARTILE.INC(L2:L9,3)</f>
        <v>0.44938269287588772</v>
      </c>
      <c r="M13">
        <f>_xlfn.QUARTILE.INC(M2:M9,3)</f>
        <v>35.637104580637924</v>
      </c>
      <c r="N13">
        <f>_xlfn.QUARTILE.INC(N2:N9,3)</f>
        <v>0.91398710822775897</v>
      </c>
      <c r="O13">
        <f>_xlfn.QUARTILE.INC(O2:O9,3)</f>
        <v>29.598483227318351</v>
      </c>
    </row>
    <row r="14" spans="1:21" x14ac:dyDescent="0.4">
      <c r="A14" s="5">
        <v>13</v>
      </c>
      <c r="B14" s="20" t="s">
        <v>52</v>
      </c>
      <c r="C14" s="18" t="s">
        <v>68</v>
      </c>
      <c r="D14" s="23">
        <v>0.50090923068684101</v>
      </c>
      <c r="E14" s="23">
        <v>3.02926887749893</v>
      </c>
      <c r="F14" s="23">
        <v>0.641191259087459</v>
      </c>
      <c r="G14" s="23">
        <v>3.9191977400034999</v>
      </c>
      <c r="H14" s="5"/>
      <c r="K14" s="1" t="s">
        <v>101</v>
      </c>
      <c r="L14">
        <f>MAX(L2:L9)</f>
        <v>0.60928139941158199</v>
      </c>
      <c r="M14">
        <f>MAX(M2:M9)</f>
        <v>57.283204398051403</v>
      </c>
      <c r="N14">
        <f>MAX(N2:N9)</f>
        <v>0.93369658438146497</v>
      </c>
      <c r="O14">
        <f>MAX(O2:O9)</f>
        <v>59.1641041773632</v>
      </c>
    </row>
    <row r="15" spans="1:21" x14ac:dyDescent="0.4">
      <c r="A15" s="5">
        <v>14</v>
      </c>
      <c r="B15" s="20" t="s">
        <v>72</v>
      </c>
      <c r="C15" s="18" t="s">
        <v>68</v>
      </c>
      <c r="D15" s="23">
        <v>0.41135783458125402</v>
      </c>
      <c r="E15" s="23">
        <v>13.142025138650901</v>
      </c>
      <c r="F15" s="23">
        <v>0.226611394839075</v>
      </c>
      <c r="G15" s="23">
        <v>14.8633583776994</v>
      </c>
      <c r="H15" s="5"/>
    </row>
    <row r="16" spans="1:21" x14ac:dyDescent="0.4">
      <c r="A16" s="5">
        <v>15</v>
      </c>
      <c r="B16" s="20" t="s">
        <v>73</v>
      </c>
      <c r="C16" s="18" t="s">
        <v>68</v>
      </c>
      <c r="D16" s="23">
        <v>5.6705488401873401E-2</v>
      </c>
      <c r="E16" s="23">
        <v>2.5334600892177499</v>
      </c>
      <c r="F16" s="23">
        <v>0.42684338483013601</v>
      </c>
      <c r="G16" s="23">
        <v>1.99786051962734</v>
      </c>
      <c r="H16" s="5"/>
      <c r="I16" t="s">
        <v>49</v>
      </c>
      <c r="J16" t="s">
        <v>93</v>
      </c>
      <c r="K16" t="s">
        <v>92</v>
      </c>
      <c r="L16" t="s">
        <v>38</v>
      </c>
      <c r="M16" t="s">
        <v>39</v>
      </c>
      <c r="N16" t="s">
        <v>40</v>
      </c>
      <c r="O16" t="s">
        <v>41</v>
      </c>
      <c r="S16" s="1" t="s">
        <v>58</v>
      </c>
      <c r="T16" s="1" t="s">
        <v>47</v>
      </c>
      <c r="U16" s="1" t="s">
        <v>59</v>
      </c>
    </row>
    <row r="17" spans="1:23" x14ac:dyDescent="0.4">
      <c r="A17" s="5">
        <v>16</v>
      </c>
      <c r="B17" s="20" t="s">
        <v>74</v>
      </c>
      <c r="C17" s="5" t="s">
        <v>68</v>
      </c>
      <c r="D17" s="23">
        <v>0.49788658195060098</v>
      </c>
      <c r="E17" s="23">
        <v>1.91382274691832</v>
      </c>
      <c r="F17" s="23">
        <v>0.69876419392383404</v>
      </c>
      <c r="G17" s="23">
        <v>2.9512543482423101</v>
      </c>
      <c r="H17" s="5"/>
      <c r="I17">
        <v>9</v>
      </c>
      <c r="J17" t="s">
        <v>67</v>
      </c>
      <c r="K17" t="s">
        <v>68</v>
      </c>
      <c r="L17">
        <v>0.32061599093033</v>
      </c>
      <c r="M17">
        <v>17.3940921793399</v>
      </c>
      <c r="N17">
        <v>3.1744048440645101E-2</v>
      </c>
      <c r="O17">
        <v>3.7295107588787402</v>
      </c>
      <c r="R17" s="1" t="s">
        <v>100</v>
      </c>
      <c r="S17">
        <v>1.43886797092842</v>
      </c>
      <c r="T17">
        <v>1.99786051962734</v>
      </c>
      <c r="U17">
        <v>0.42565380435837402</v>
      </c>
    </row>
    <row r="18" spans="1:23" ht="21.5" customHeight="1" x14ac:dyDescent="0.4">
      <c r="A18" s="5">
        <v>17</v>
      </c>
      <c r="B18" s="21" t="s">
        <v>96</v>
      </c>
      <c r="C18" s="19" t="s">
        <v>68</v>
      </c>
      <c r="D18" s="23">
        <v>0.35619235295665302</v>
      </c>
      <c r="E18" s="23">
        <v>4.5996843415736297</v>
      </c>
      <c r="F18" s="23">
        <v>0.42948045629120202</v>
      </c>
      <c r="G18" s="23">
        <v>3.3891779513777598</v>
      </c>
      <c r="H18" s="5"/>
      <c r="I18">
        <v>10</v>
      </c>
      <c r="J18" t="s">
        <v>69</v>
      </c>
      <c r="K18" t="s">
        <v>68</v>
      </c>
      <c r="L18">
        <v>0.36613556860564</v>
      </c>
      <c r="M18">
        <v>15.510999983042799</v>
      </c>
      <c r="N18">
        <v>0.83929299737545704</v>
      </c>
      <c r="O18">
        <v>17.7314958355446</v>
      </c>
      <c r="R18" s="1" t="s">
        <v>97</v>
      </c>
      <c r="S18">
        <v>9.1954613235540759</v>
      </c>
      <c r="T18">
        <v>3.8717759947223098</v>
      </c>
      <c r="U18">
        <v>0.64941895227563795</v>
      </c>
    </row>
    <row r="19" spans="1:23" x14ac:dyDescent="0.4">
      <c r="A19" s="5">
        <v>18</v>
      </c>
      <c r="B19" s="21" t="s">
        <v>76</v>
      </c>
      <c r="C19" s="19" t="s">
        <v>68</v>
      </c>
      <c r="D19" s="23">
        <v>0.19992630505407999</v>
      </c>
      <c r="E19" s="23">
        <v>8.0221823349630306</v>
      </c>
      <c r="F19" s="23">
        <v>0.56001904658153001</v>
      </c>
      <c r="G19" s="23">
        <v>8.3769647986885492</v>
      </c>
      <c r="H19" s="5"/>
      <c r="I19">
        <v>11</v>
      </c>
      <c r="J19" t="s">
        <v>70</v>
      </c>
      <c r="K19" t="s">
        <v>68</v>
      </c>
      <c r="L19">
        <v>0.116960572863737</v>
      </c>
      <c r="M19">
        <v>10.1582896835297</v>
      </c>
      <c r="N19">
        <v>0.71947018110114602</v>
      </c>
      <c r="O19">
        <v>16.0890120301829</v>
      </c>
      <c r="R19" s="1" t="s">
        <v>98</v>
      </c>
      <c r="S19">
        <v>16.354955884402049</v>
      </c>
      <c r="T19">
        <v>6.4117647893306948</v>
      </c>
      <c r="U19">
        <v>3.21562281229882</v>
      </c>
    </row>
    <row r="20" spans="1:23" x14ac:dyDescent="0.4">
      <c r="A20" s="5">
        <v>19</v>
      </c>
      <c r="B20" s="21" t="s">
        <v>77</v>
      </c>
      <c r="C20" s="19" t="s">
        <v>68</v>
      </c>
      <c r="D20" s="23">
        <v>0.18206743101422099</v>
      </c>
      <c r="E20" s="23">
        <v>6.39722352416136</v>
      </c>
      <c r="F20" s="23">
        <v>0.66998343957268702</v>
      </c>
      <c r="G20" s="23">
        <v>6.8037364425460103</v>
      </c>
      <c r="H20" s="5"/>
      <c r="I20">
        <v>12</v>
      </c>
      <c r="J20" t="s">
        <v>71</v>
      </c>
      <c r="K20" t="s">
        <v>68</v>
      </c>
      <c r="L20">
        <v>0.18162362656195899</v>
      </c>
      <c r="M20">
        <v>13.322593293870399</v>
      </c>
      <c r="N20">
        <v>0.75724189405643405</v>
      </c>
      <c r="O20">
        <v>15.2157783200018</v>
      </c>
      <c r="R20" s="1" t="s">
        <v>99</v>
      </c>
      <c r="S20">
        <v>29.598483227318351</v>
      </c>
      <c r="T20">
        <v>11.116118037725503</v>
      </c>
      <c r="U20">
        <v>6.8879682727836</v>
      </c>
    </row>
    <row r="21" spans="1:23" x14ac:dyDescent="0.4">
      <c r="A21" s="5">
        <v>20</v>
      </c>
      <c r="B21" s="21" t="s">
        <v>78</v>
      </c>
      <c r="C21" s="19" t="s">
        <v>68</v>
      </c>
      <c r="D21" s="23">
        <v>0.24190922957286401</v>
      </c>
      <c r="E21" s="23">
        <v>6.24560144309224</v>
      </c>
      <c r="F21" s="23">
        <v>0.60751628486326603</v>
      </c>
      <c r="G21" s="23">
        <v>6.0197931361153802</v>
      </c>
      <c r="H21" s="5"/>
      <c r="I21">
        <v>13</v>
      </c>
      <c r="J21" t="s">
        <v>52</v>
      </c>
      <c r="K21" t="s">
        <v>68</v>
      </c>
      <c r="L21">
        <v>0.50090923068684101</v>
      </c>
      <c r="M21">
        <v>3.02926887749893</v>
      </c>
      <c r="N21">
        <v>0.641191259087459</v>
      </c>
      <c r="O21">
        <v>3.9191977400034999</v>
      </c>
      <c r="R21" s="1" t="s">
        <v>101</v>
      </c>
      <c r="S21">
        <v>59.1641041773632</v>
      </c>
      <c r="T21">
        <v>17.7314958355446</v>
      </c>
      <c r="U21">
        <v>12.9918636869549</v>
      </c>
    </row>
    <row r="22" spans="1:23" x14ac:dyDescent="0.4">
      <c r="A22" s="5">
        <v>21</v>
      </c>
      <c r="B22" s="21" t="s">
        <v>79</v>
      </c>
      <c r="C22" s="19" t="s">
        <v>68</v>
      </c>
      <c r="D22" s="23">
        <v>0.10960426979909101</v>
      </c>
      <c r="E22" s="23">
        <v>9.5418058807349606</v>
      </c>
      <c r="F22" s="23">
        <v>0.475373121919551</v>
      </c>
      <c r="G22" s="23">
        <v>8.9561534421132798</v>
      </c>
      <c r="H22" s="5"/>
      <c r="I22">
        <v>14</v>
      </c>
      <c r="J22" t="s">
        <v>72</v>
      </c>
      <c r="K22" t="s">
        <v>68</v>
      </c>
      <c r="L22">
        <v>0.41135783458125402</v>
      </c>
      <c r="M22">
        <v>13.142025138650901</v>
      </c>
      <c r="N22">
        <v>0.226611394839075</v>
      </c>
      <c r="O22">
        <v>14.8633583776994</v>
      </c>
    </row>
    <row r="23" spans="1:23" x14ac:dyDescent="0.4">
      <c r="A23" s="5">
        <v>22</v>
      </c>
      <c r="B23" s="21" t="s">
        <v>55</v>
      </c>
      <c r="C23" s="19" t="s">
        <v>68</v>
      </c>
      <c r="D23" s="23">
        <v>0.43238695743295003</v>
      </c>
      <c r="E23" s="23">
        <v>4.7377323736681101</v>
      </c>
      <c r="F23" s="23">
        <v>0.75931833520671799</v>
      </c>
      <c r="G23" s="23">
        <v>5.0242650940383999</v>
      </c>
      <c r="H23" s="5"/>
      <c r="I23">
        <v>15</v>
      </c>
      <c r="J23" t="s">
        <v>73</v>
      </c>
      <c r="K23" t="s">
        <v>68</v>
      </c>
      <c r="L23">
        <v>5.6705488401873401E-2</v>
      </c>
      <c r="M23">
        <v>2.5334600892177499</v>
      </c>
      <c r="N23">
        <v>0.42684338483013601</v>
      </c>
      <c r="O23">
        <v>1.99786051962734</v>
      </c>
    </row>
    <row r="24" spans="1:23" x14ac:dyDescent="0.4">
      <c r="A24" s="5">
        <v>23</v>
      </c>
      <c r="B24" s="21" t="s">
        <v>80</v>
      </c>
      <c r="C24" s="19" t="s">
        <v>68</v>
      </c>
      <c r="D24" s="23">
        <v>0.457146308444071</v>
      </c>
      <c r="E24" s="23">
        <v>9.3069781147949602</v>
      </c>
      <c r="F24" s="23">
        <v>0.79828462209721396</v>
      </c>
      <c r="G24" s="23">
        <v>9.8670379244008704</v>
      </c>
      <c r="H24" s="5"/>
      <c r="I24">
        <v>16</v>
      </c>
      <c r="J24" t="s">
        <v>74</v>
      </c>
      <c r="K24" t="s">
        <v>68</v>
      </c>
      <c r="L24">
        <v>0.49788658195060098</v>
      </c>
      <c r="M24">
        <v>1.91382274691832</v>
      </c>
      <c r="N24">
        <v>0.69876419392383404</v>
      </c>
      <c r="O24">
        <v>2.9512543482423101</v>
      </c>
    </row>
    <row r="25" spans="1:23" x14ac:dyDescent="0.4">
      <c r="A25" s="5">
        <v>24</v>
      </c>
      <c r="B25" s="21" t="s">
        <v>81</v>
      </c>
      <c r="C25" s="19" t="s">
        <v>68</v>
      </c>
      <c r="D25" s="23">
        <v>2.2871603088507199E-2</v>
      </c>
      <c r="E25" s="23">
        <v>4.8399396456258303</v>
      </c>
      <c r="F25" s="23">
        <v>0.35867385588387601</v>
      </c>
      <c r="G25" s="23">
        <v>5.2935497420081701</v>
      </c>
      <c r="H25" s="5"/>
      <c r="I25">
        <v>17</v>
      </c>
      <c r="J25" t="s">
        <v>75</v>
      </c>
      <c r="K25" t="s">
        <v>68</v>
      </c>
      <c r="L25">
        <v>0.35619235295665302</v>
      </c>
      <c r="M25">
        <v>4.5996843415736297</v>
      </c>
      <c r="N25">
        <v>0.42948045629120202</v>
      </c>
      <c r="O25">
        <v>3.3891779513777598</v>
      </c>
    </row>
    <row r="26" spans="1:23" x14ac:dyDescent="0.4">
      <c r="A26" s="5">
        <v>25</v>
      </c>
      <c r="B26" s="21" t="s">
        <v>82</v>
      </c>
      <c r="C26" s="19" t="s">
        <v>83</v>
      </c>
      <c r="D26" s="23">
        <v>7.1014713937797194E-2</v>
      </c>
      <c r="E26" s="23">
        <v>14.5859719546674</v>
      </c>
      <c r="F26" s="23">
        <v>0.43647280272449102</v>
      </c>
      <c r="G26" s="23">
        <v>12.9918636869549</v>
      </c>
      <c r="H26" s="5"/>
      <c r="I26">
        <v>18</v>
      </c>
      <c r="J26" t="s">
        <v>76</v>
      </c>
      <c r="K26" t="s">
        <v>68</v>
      </c>
      <c r="L26">
        <v>0.19992630505407999</v>
      </c>
      <c r="M26">
        <v>8.0221823349630306</v>
      </c>
      <c r="N26">
        <v>0.56001904658153001</v>
      </c>
      <c r="O26">
        <v>8.3769647986885492</v>
      </c>
      <c r="S26" s="1"/>
      <c r="U26" s="1"/>
      <c r="W26" s="1"/>
    </row>
    <row r="27" spans="1:23" x14ac:dyDescent="0.4">
      <c r="A27" s="5">
        <v>26</v>
      </c>
      <c r="B27" s="21" t="s">
        <v>84</v>
      </c>
      <c r="C27" s="19" t="s">
        <v>83</v>
      </c>
      <c r="D27" s="23">
        <v>1.6459141099989499E-2</v>
      </c>
      <c r="E27" s="23">
        <v>8.0568044025486092</v>
      </c>
      <c r="F27" s="23">
        <v>0.32920264545929101</v>
      </c>
      <c r="G27" s="23">
        <v>6.8879682727836</v>
      </c>
      <c r="H27" s="5"/>
      <c r="I27">
        <v>19</v>
      </c>
      <c r="J27" t="s">
        <v>77</v>
      </c>
      <c r="K27" t="s">
        <v>68</v>
      </c>
      <c r="L27">
        <v>0.18206743101422099</v>
      </c>
      <c r="M27">
        <v>6.39722352416136</v>
      </c>
      <c r="N27">
        <v>0.66998343957268702</v>
      </c>
      <c r="O27">
        <v>6.8037364425460103</v>
      </c>
      <c r="R27" s="1"/>
    </row>
    <row r="28" spans="1:23" x14ac:dyDescent="0.4">
      <c r="A28" s="5">
        <v>27</v>
      </c>
      <c r="B28" s="21" t="s">
        <v>85</v>
      </c>
      <c r="C28" s="19" t="s">
        <v>83</v>
      </c>
      <c r="D28" s="23">
        <v>0.608883136619217</v>
      </c>
      <c r="E28" s="23">
        <v>4.6087866704881399</v>
      </c>
      <c r="F28" s="23">
        <v>0.428974533695897</v>
      </c>
      <c r="G28" s="23">
        <v>8.59825163339681</v>
      </c>
      <c r="H28" s="5"/>
      <c r="I28">
        <v>20</v>
      </c>
      <c r="J28" t="s">
        <v>78</v>
      </c>
      <c r="K28" t="s">
        <v>68</v>
      </c>
      <c r="L28">
        <v>0.24190922957286401</v>
      </c>
      <c r="M28">
        <v>6.24560144309224</v>
      </c>
      <c r="N28">
        <v>0.60751628486326603</v>
      </c>
      <c r="O28">
        <v>6.0197931361153802</v>
      </c>
      <c r="S28" s="1" t="s">
        <v>58</v>
      </c>
      <c r="T28" s="1" t="s">
        <v>47</v>
      </c>
      <c r="U28" s="1" t="s">
        <v>59</v>
      </c>
    </row>
    <row r="29" spans="1:23" x14ac:dyDescent="0.4">
      <c r="A29" s="5">
        <v>28</v>
      </c>
      <c r="B29" s="21" t="s">
        <v>86</v>
      </c>
      <c r="C29" s="19" t="s">
        <v>83</v>
      </c>
      <c r="D29" s="23">
        <v>0.27437422700893699</v>
      </c>
      <c r="E29" s="23">
        <v>3.97109339297293</v>
      </c>
      <c r="F29" s="23">
        <v>0.76118162845914095</v>
      </c>
      <c r="G29" s="23">
        <v>3.21562281229882</v>
      </c>
      <c r="H29" s="5"/>
      <c r="I29">
        <v>21</v>
      </c>
      <c r="J29" t="s">
        <v>79</v>
      </c>
      <c r="K29" t="s">
        <v>68</v>
      </c>
      <c r="L29">
        <v>0.10960426979909101</v>
      </c>
      <c r="M29">
        <v>9.5418058807349606</v>
      </c>
      <c r="N29">
        <v>0.475373121919551</v>
      </c>
      <c r="O29">
        <v>8.9561534421132798</v>
      </c>
      <c r="R29" s="1" t="s">
        <v>100</v>
      </c>
      <c r="S29">
        <v>0.24853027787791299</v>
      </c>
      <c r="T29">
        <v>3.1744048440645101E-2</v>
      </c>
      <c r="U29">
        <v>2.1727694218540601E-3</v>
      </c>
    </row>
    <row r="30" spans="1:23" x14ac:dyDescent="0.4">
      <c r="A30" s="5">
        <v>29</v>
      </c>
      <c r="B30" s="21" t="s">
        <v>87</v>
      </c>
      <c r="C30" s="19" t="s">
        <v>83</v>
      </c>
      <c r="D30" s="23">
        <v>1.9318491670784301E-3</v>
      </c>
      <c r="E30" s="23">
        <v>4.8294568539581997</v>
      </c>
      <c r="F30" s="23">
        <v>0.42902998567742101</v>
      </c>
      <c r="G30" s="23">
        <v>3.7826950046782799</v>
      </c>
      <c r="H30" s="5"/>
      <c r="I30">
        <v>22</v>
      </c>
      <c r="J30" t="s">
        <v>55</v>
      </c>
      <c r="K30" t="s">
        <v>68</v>
      </c>
      <c r="L30">
        <v>0.43238695743295003</v>
      </c>
      <c r="M30">
        <v>4.7377323736681101</v>
      </c>
      <c r="N30">
        <v>0.75931833520671799</v>
      </c>
      <c r="O30">
        <v>5.0242650940383999</v>
      </c>
      <c r="R30" s="1" t="s">
        <v>97</v>
      </c>
      <c r="S30">
        <v>0.67051493726593181</v>
      </c>
      <c r="T30">
        <v>0.42882118842593553</v>
      </c>
      <c r="U30">
        <v>0.173196109330643</v>
      </c>
    </row>
    <row r="31" spans="1:23" x14ac:dyDescent="0.4">
      <c r="A31" s="5">
        <v>30</v>
      </c>
      <c r="B31" s="21" t="s">
        <v>88</v>
      </c>
      <c r="C31" s="19" t="s">
        <v>83</v>
      </c>
      <c r="D31" s="23">
        <v>1.66015764326578E-3</v>
      </c>
      <c r="E31" s="23">
        <v>0.99297703056162701</v>
      </c>
      <c r="F31" s="23">
        <v>0.173196109330643</v>
      </c>
      <c r="G31" s="23">
        <v>0.42565380435837402</v>
      </c>
      <c r="H31" s="5"/>
      <c r="I31">
        <v>23</v>
      </c>
      <c r="J31" t="s">
        <v>80</v>
      </c>
      <c r="K31" t="s">
        <v>68</v>
      </c>
      <c r="L31">
        <v>0.457146308444071</v>
      </c>
      <c r="M31">
        <v>9.3069781147949602</v>
      </c>
      <c r="N31">
        <v>0.79828462209721396</v>
      </c>
      <c r="O31">
        <v>9.8670379244008704</v>
      </c>
      <c r="R31" s="1" t="s">
        <v>98</v>
      </c>
      <c r="S31">
        <v>0.87756342186968905</v>
      </c>
      <c r="T31">
        <v>0.62435377197536246</v>
      </c>
      <c r="U31">
        <v>0.40260272473408698</v>
      </c>
    </row>
    <row r="32" spans="1:23" x14ac:dyDescent="0.4">
      <c r="A32" s="5">
        <v>31</v>
      </c>
      <c r="B32" s="21" t="s">
        <v>89</v>
      </c>
      <c r="C32" s="19" t="s">
        <v>83</v>
      </c>
      <c r="D32" s="23">
        <v>7.0493011504650399E-2</v>
      </c>
      <c r="E32" s="23">
        <v>0.87148374690570196</v>
      </c>
      <c r="F32" s="23">
        <v>3.7281988284391998E-2</v>
      </c>
      <c r="G32" s="23">
        <v>0.49872645622523398</v>
      </c>
      <c r="H32" s="5"/>
      <c r="I32">
        <v>24</v>
      </c>
      <c r="J32" t="s">
        <v>81</v>
      </c>
      <c r="K32" t="s">
        <v>68</v>
      </c>
      <c r="L32">
        <v>2.2871603088507199E-2</v>
      </c>
      <c r="M32">
        <v>4.8399396456258303</v>
      </c>
      <c r="N32">
        <v>0.35867385588387601</v>
      </c>
      <c r="O32">
        <v>5.2935497420081701</v>
      </c>
      <c r="R32" s="1" t="s">
        <v>99</v>
      </c>
      <c r="S32">
        <v>0.91398710822775897</v>
      </c>
      <c r="T32">
        <v>0.728913109339968</v>
      </c>
      <c r="U32">
        <v>0.42902998567742101</v>
      </c>
    </row>
    <row r="33" spans="1:21" x14ac:dyDescent="0.4">
      <c r="A33" s="5">
        <v>32</v>
      </c>
      <c r="B33" s="21" t="s">
        <v>90</v>
      </c>
      <c r="C33" s="19" t="s">
        <v>83</v>
      </c>
      <c r="D33" s="23">
        <v>9.1414274851405894E-2</v>
      </c>
      <c r="E33" s="23">
        <v>3.0237179366717899</v>
      </c>
      <c r="F33" s="23">
        <v>0.40260272473408698</v>
      </c>
      <c r="G33" s="23">
        <v>3.0539950856370099</v>
      </c>
      <c r="H33" s="5"/>
      <c r="K33" s="1" t="s">
        <v>100</v>
      </c>
      <c r="L33">
        <f>MIN(L17:L32)</f>
        <v>2.2871603088507199E-2</v>
      </c>
      <c r="M33">
        <f t="shared" ref="M33:O33" si="0">MIN(M17:M32)</f>
        <v>1.91382274691832</v>
      </c>
      <c r="N33">
        <f t="shared" si="0"/>
        <v>3.1744048440645101E-2</v>
      </c>
      <c r="O33">
        <f t="shared" si="0"/>
        <v>1.99786051962734</v>
      </c>
      <c r="R33" s="1" t="s">
        <v>101</v>
      </c>
      <c r="S33">
        <v>0.93369658438146497</v>
      </c>
      <c r="T33">
        <v>0.83929299737545704</v>
      </c>
      <c r="U33">
        <v>0.76118162845914095</v>
      </c>
    </row>
    <row r="34" spans="1:21" x14ac:dyDescent="0.4">
      <c r="A34" s="5">
        <v>33</v>
      </c>
      <c r="B34" s="21" t="s">
        <v>91</v>
      </c>
      <c r="C34" s="5" t="s">
        <v>83</v>
      </c>
      <c r="D34" s="23">
        <v>2.8228609646593399E-5</v>
      </c>
      <c r="E34" s="23">
        <v>1.30418838324541</v>
      </c>
      <c r="F34" s="23">
        <v>2.1727694218540601E-3</v>
      </c>
      <c r="G34" s="23">
        <v>0.64941895227563795</v>
      </c>
      <c r="H34" s="5"/>
      <c r="K34" s="1" t="s">
        <v>97</v>
      </c>
      <c r="L34">
        <f>_xlfn.QUARTILE.INC(L17:L32,1)</f>
        <v>0.16545786313740349</v>
      </c>
      <c r="M34">
        <f t="shared" ref="M34:O34" si="1">_xlfn.QUARTILE.INC(M17:M32,1)</f>
        <v>4.7032203656444898</v>
      </c>
      <c r="N34">
        <f t="shared" si="1"/>
        <v>0.42882118842593553</v>
      </c>
      <c r="O34">
        <f t="shared" si="1"/>
        <v>3.8717759947223098</v>
      </c>
    </row>
    <row r="35" spans="1:21" x14ac:dyDescent="0.4">
      <c r="K35" s="1" t="s">
        <v>98</v>
      </c>
      <c r="L35">
        <f>_xlfn.QUARTILE.INC(L17:L32,2)</f>
        <v>0.28126261025159699</v>
      </c>
      <c r="M35">
        <f t="shared" ref="M35:O35" si="2">_xlfn.QUARTILE.INC(M17:M32,2)</f>
        <v>7.2097029295621953</v>
      </c>
      <c r="N35">
        <f t="shared" si="2"/>
        <v>0.62435377197536246</v>
      </c>
      <c r="O35">
        <f t="shared" si="2"/>
        <v>6.4117647893306948</v>
      </c>
      <c r="R35" s="1"/>
    </row>
    <row r="36" spans="1:21" x14ac:dyDescent="0.4">
      <c r="K36" s="1" t="s">
        <v>99</v>
      </c>
      <c r="L36">
        <f>_xlfn.QUARTILE.INC(L17:L32,3)</f>
        <v>0.41661511529417805</v>
      </c>
      <c r="M36">
        <f t="shared" ref="M36:O36" si="3">_xlfn.QUARTILE.INC(M17:M32,3)</f>
        <v>10.90422354731</v>
      </c>
      <c r="N36">
        <f t="shared" si="3"/>
        <v>0.728913109339968</v>
      </c>
      <c r="O36">
        <f t="shared" si="3"/>
        <v>11.116118037725503</v>
      </c>
    </row>
    <row r="37" spans="1:21" x14ac:dyDescent="0.4">
      <c r="K37" s="1" t="s">
        <v>101</v>
      </c>
      <c r="L37">
        <f>MAX(L17:L32)</f>
        <v>0.50090923068684101</v>
      </c>
      <c r="M37">
        <f t="shared" ref="M37:O37" si="4">MAX(M17:M32)</f>
        <v>17.3940921793399</v>
      </c>
      <c r="N37">
        <f t="shared" si="4"/>
        <v>0.83929299737545704</v>
      </c>
      <c r="O37">
        <f t="shared" si="4"/>
        <v>17.7314958355446</v>
      </c>
    </row>
    <row r="38" spans="1:21" x14ac:dyDescent="0.4">
      <c r="R38" s="1"/>
    </row>
    <row r="39" spans="1:21" x14ac:dyDescent="0.4">
      <c r="I39" t="s">
        <v>95</v>
      </c>
      <c r="J39" t="s">
        <v>93</v>
      </c>
      <c r="K39" t="s">
        <v>92</v>
      </c>
      <c r="L39" t="s">
        <v>38</v>
      </c>
      <c r="M39" t="s">
        <v>39</v>
      </c>
      <c r="N39" t="s">
        <v>40</v>
      </c>
      <c r="O39" t="s">
        <v>41</v>
      </c>
    </row>
    <row r="40" spans="1:21" x14ac:dyDescent="0.4">
      <c r="I40">
        <v>25</v>
      </c>
      <c r="J40" t="s">
        <v>82</v>
      </c>
      <c r="K40" t="s">
        <v>83</v>
      </c>
      <c r="L40">
        <v>7.1014713937797194E-2</v>
      </c>
      <c r="M40">
        <v>14.5859719546674</v>
      </c>
      <c r="N40">
        <v>0.43647280272449102</v>
      </c>
      <c r="O40">
        <v>12.9918636869549</v>
      </c>
    </row>
    <row r="41" spans="1:21" x14ac:dyDescent="0.4">
      <c r="I41">
        <v>26</v>
      </c>
      <c r="J41" t="s">
        <v>84</v>
      </c>
      <c r="K41" t="s">
        <v>83</v>
      </c>
      <c r="L41">
        <v>1.6459141099989499E-2</v>
      </c>
      <c r="M41">
        <v>8.0568044025486092</v>
      </c>
      <c r="N41">
        <v>0.32920264545929101</v>
      </c>
      <c r="O41">
        <v>6.8879682727836</v>
      </c>
      <c r="R41" s="1"/>
    </row>
    <row r="42" spans="1:21" x14ac:dyDescent="0.4">
      <c r="I42">
        <v>27</v>
      </c>
      <c r="J42" t="s">
        <v>85</v>
      </c>
      <c r="K42" t="s">
        <v>83</v>
      </c>
      <c r="L42">
        <v>0.608883136619217</v>
      </c>
      <c r="M42">
        <v>4.6087866704881399</v>
      </c>
      <c r="N42">
        <v>0.428974533695897</v>
      </c>
      <c r="O42">
        <v>8.59825163339681</v>
      </c>
    </row>
    <row r="43" spans="1:21" x14ac:dyDescent="0.4">
      <c r="I43">
        <v>28</v>
      </c>
      <c r="J43" t="s">
        <v>86</v>
      </c>
      <c r="K43" t="s">
        <v>83</v>
      </c>
      <c r="L43">
        <v>0.27437422700893699</v>
      </c>
      <c r="M43">
        <v>3.97109339297293</v>
      </c>
      <c r="N43">
        <v>0.76118162845914095</v>
      </c>
      <c r="O43">
        <v>3.21562281229882</v>
      </c>
    </row>
    <row r="44" spans="1:21" x14ac:dyDescent="0.4">
      <c r="I44">
        <v>29</v>
      </c>
      <c r="J44" t="s">
        <v>87</v>
      </c>
      <c r="K44" t="s">
        <v>83</v>
      </c>
      <c r="L44">
        <v>1.9318491670784301E-3</v>
      </c>
      <c r="M44">
        <v>4.8294568539581997</v>
      </c>
      <c r="N44">
        <v>0.42902998567742101</v>
      </c>
      <c r="O44">
        <v>3.7826950046782799</v>
      </c>
    </row>
    <row r="45" spans="1:21" x14ac:dyDescent="0.4">
      <c r="I45">
        <v>30</v>
      </c>
      <c r="J45" t="s">
        <v>88</v>
      </c>
      <c r="K45" t="s">
        <v>83</v>
      </c>
      <c r="L45">
        <v>1.66015764326578E-3</v>
      </c>
      <c r="M45">
        <v>0.99297703056162701</v>
      </c>
      <c r="N45">
        <v>0.173196109330643</v>
      </c>
      <c r="O45">
        <v>0.42565380435837402</v>
      </c>
    </row>
    <row r="46" spans="1:21" x14ac:dyDescent="0.4">
      <c r="I46">
        <v>31</v>
      </c>
      <c r="J46" t="s">
        <v>89</v>
      </c>
      <c r="K46" t="s">
        <v>83</v>
      </c>
      <c r="L46">
        <v>7.0493011504650399E-2</v>
      </c>
      <c r="M46">
        <v>0.87148374690570196</v>
      </c>
      <c r="N46">
        <v>3.7281988284391998E-2</v>
      </c>
      <c r="O46">
        <v>0.49872645622523398</v>
      </c>
    </row>
    <row r="47" spans="1:21" x14ac:dyDescent="0.4">
      <c r="I47">
        <v>32</v>
      </c>
      <c r="J47" t="s">
        <v>90</v>
      </c>
      <c r="K47" t="s">
        <v>83</v>
      </c>
      <c r="L47">
        <v>9.1414274851405894E-2</v>
      </c>
      <c r="M47">
        <v>3.0237179366717899</v>
      </c>
      <c r="N47">
        <v>0.40260272473408698</v>
      </c>
      <c r="O47">
        <v>3.0539950856370099</v>
      </c>
    </row>
    <row r="48" spans="1:21" x14ac:dyDescent="0.4">
      <c r="I48">
        <v>33</v>
      </c>
      <c r="J48" t="s">
        <v>91</v>
      </c>
      <c r="K48" t="s">
        <v>83</v>
      </c>
      <c r="L48">
        <v>2.8228609646593399E-5</v>
      </c>
      <c r="M48">
        <v>1.30418838324541</v>
      </c>
      <c r="N48">
        <v>2.1727694218540601E-3</v>
      </c>
      <c r="O48">
        <v>0.64941895227563795</v>
      </c>
    </row>
    <row r="49" spans="11:15" x14ac:dyDescent="0.4">
      <c r="K49" s="1" t="s">
        <v>100</v>
      </c>
      <c r="L49">
        <f>MIN(L40:L48)</f>
        <v>2.8228609646593399E-5</v>
      </c>
      <c r="M49">
        <f t="shared" ref="M49:O49" si="5">MIN(M40:M48)</f>
        <v>0.87148374690570196</v>
      </c>
      <c r="N49">
        <f t="shared" si="5"/>
        <v>2.1727694218540601E-3</v>
      </c>
      <c r="O49">
        <f t="shared" si="5"/>
        <v>0.42565380435837402</v>
      </c>
    </row>
    <row r="50" spans="11:15" x14ac:dyDescent="0.4">
      <c r="K50" s="1" t="s">
        <v>97</v>
      </c>
      <c r="L50">
        <f>_xlfn.QUARTILE.INC(L40:L48,1)</f>
        <v>1.9318491670784301E-3</v>
      </c>
      <c r="M50">
        <f t="shared" ref="M50:O50" si="6">_xlfn.QUARTILE.INC(M40:M48,1)</f>
        <v>1.30418838324541</v>
      </c>
      <c r="N50">
        <f t="shared" si="6"/>
        <v>0.173196109330643</v>
      </c>
      <c r="O50">
        <f t="shared" si="6"/>
        <v>0.64941895227563795</v>
      </c>
    </row>
    <row r="51" spans="11:15" x14ac:dyDescent="0.4">
      <c r="K51" s="1" t="s">
        <v>98</v>
      </c>
      <c r="L51">
        <f>_xlfn.QUARTILE.INC(L40:L48,2)</f>
        <v>7.0493011504650399E-2</v>
      </c>
      <c r="M51">
        <f t="shared" ref="M51:O51" si="7">_xlfn.QUARTILE.INC(M40:M48,2)</f>
        <v>3.97109339297293</v>
      </c>
      <c r="N51">
        <f t="shared" si="7"/>
        <v>0.40260272473408698</v>
      </c>
      <c r="O51">
        <f t="shared" si="7"/>
        <v>3.21562281229882</v>
      </c>
    </row>
    <row r="52" spans="11:15" x14ac:dyDescent="0.4">
      <c r="K52" s="1" t="s">
        <v>99</v>
      </c>
      <c r="L52">
        <f>_xlfn.QUARTILE.INC(L40:L48,3)</f>
        <v>9.1414274851405894E-2</v>
      </c>
      <c r="M52">
        <f t="shared" ref="M52:O52" si="8">_xlfn.QUARTILE.INC(M40:M48,3)</f>
        <v>4.8294568539581997</v>
      </c>
      <c r="N52">
        <f t="shared" si="8"/>
        <v>0.42902998567742101</v>
      </c>
      <c r="O52">
        <f t="shared" si="8"/>
        <v>6.8879682727836</v>
      </c>
    </row>
    <row r="53" spans="11:15" x14ac:dyDescent="0.4">
      <c r="K53" s="1" t="s">
        <v>101</v>
      </c>
      <c r="L53">
        <f>MAX(L40:L48)</f>
        <v>0.608883136619217</v>
      </c>
      <c r="M53">
        <f t="shared" ref="M53:O53" si="9">MAX(M40:M48)</f>
        <v>14.5859719546674</v>
      </c>
      <c r="N53">
        <f t="shared" si="9"/>
        <v>0.76118162845914095</v>
      </c>
      <c r="O53">
        <f t="shared" si="9"/>
        <v>12.9918636869549</v>
      </c>
    </row>
  </sheetData>
  <autoFilter ref="A1:G35" xr:uid="{289AEFC7-AA03-4A9F-8D1C-7C2E0E1D8409}">
    <sortState xmlns:xlrd2="http://schemas.microsoft.com/office/spreadsheetml/2017/richdata2" ref="A2:G35">
      <sortCondition ref="A1:A35"/>
    </sortState>
  </autoFilter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63942-21FF-40C8-B334-0E24C05046D1}">
  <dimension ref="A1:F14"/>
  <sheetViews>
    <sheetView tabSelected="1" workbookViewId="0">
      <selection activeCell="F7" sqref="F7"/>
    </sheetView>
  </sheetViews>
  <sheetFormatPr defaultRowHeight="17" x14ac:dyDescent="0.4"/>
  <cols>
    <col min="1" max="1" width="6.90625" style="6" customWidth="1"/>
    <col min="2" max="2" width="11.1796875" style="6" customWidth="1"/>
    <col min="3" max="4" width="8.7265625" style="6"/>
  </cols>
  <sheetData>
    <row r="1" spans="1:6" ht="31" x14ac:dyDescent="0.4">
      <c r="A1" s="4" t="s">
        <v>49</v>
      </c>
      <c r="B1" s="11" t="s">
        <v>51</v>
      </c>
      <c r="C1" s="4" t="s">
        <v>47</v>
      </c>
      <c r="D1" s="4" t="s">
        <v>48</v>
      </c>
    </row>
    <row r="2" spans="1:6" x14ac:dyDescent="0.4">
      <c r="A2" s="4">
        <v>2</v>
      </c>
      <c r="B2" s="4" t="s">
        <v>50</v>
      </c>
      <c r="C2" s="9">
        <v>0.24853027787791299</v>
      </c>
      <c r="D2" s="9">
        <v>26.610513756070201</v>
      </c>
      <c r="E2">
        <v>193.3</v>
      </c>
      <c r="F2">
        <f>D2/E2</f>
        <v>0.13766432362167719</v>
      </c>
    </row>
    <row r="3" spans="1:6" x14ac:dyDescent="0.4">
      <c r="A3" s="4">
        <v>13</v>
      </c>
      <c r="B3" s="4" t="s">
        <v>52</v>
      </c>
      <c r="C3" s="9">
        <v>0.641191259087459</v>
      </c>
      <c r="D3" s="9">
        <v>3.9191977400034999</v>
      </c>
      <c r="E3">
        <v>-0.3</v>
      </c>
      <c r="F3">
        <f t="shared" ref="F3:F5" si="0">D3/E3</f>
        <v>-13.063992466678334</v>
      </c>
    </row>
    <row r="4" spans="1:6" x14ac:dyDescent="0.4">
      <c r="A4" s="4">
        <v>26</v>
      </c>
      <c r="B4" s="4" t="s">
        <v>53</v>
      </c>
      <c r="C4" s="9">
        <v>0.32920264545929101</v>
      </c>
      <c r="D4" s="9">
        <v>6.8879682727836</v>
      </c>
      <c r="E4">
        <v>-6.1</v>
      </c>
      <c r="F4">
        <f t="shared" si="0"/>
        <v>-1.1291751266858361</v>
      </c>
    </row>
    <row r="5" spans="1:6" x14ac:dyDescent="0.4">
      <c r="A5" s="4">
        <v>7</v>
      </c>
      <c r="B5" s="4" t="s">
        <v>54</v>
      </c>
      <c r="C5" s="9">
        <v>0.90845695728499598</v>
      </c>
      <c r="D5" s="9">
        <v>11.7557548575549</v>
      </c>
      <c r="E5" s="10">
        <v>143</v>
      </c>
      <c r="F5">
        <f t="shared" si="0"/>
        <v>8.2208075926957336E-2</v>
      </c>
    </row>
    <row r="6" spans="1:6" x14ac:dyDescent="0.4">
      <c r="A6" s="4">
        <v>22</v>
      </c>
      <c r="B6" s="4" t="s">
        <v>55</v>
      </c>
      <c r="C6" s="9">
        <v>0.75931833520671799</v>
      </c>
      <c r="D6" s="9">
        <v>5.0242650940383999</v>
      </c>
      <c r="E6" s="10">
        <v>25.6</v>
      </c>
      <c r="F6">
        <f>D6/E6</f>
        <v>0.19626035523587498</v>
      </c>
    </row>
    <row r="10" spans="1:6" ht="31" x14ac:dyDescent="0.4">
      <c r="A10" s="16" t="s">
        <v>49</v>
      </c>
      <c r="B10" s="17" t="s">
        <v>51</v>
      </c>
      <c r="C10" s="8" t="s">
        <v>57</v>
      </c>
      <c r="D10" s="16" t="s">
        <v>47</v>
      </c>
      <c r="E10" s="16" t="s">
        <v>48</v>
      </c>
      <c r="F10" s="1" t="s">
        <v>56</v>
      </c>
    </row>
    <row r="11" spans="1:6" x14ac:dyDescent="0.4">
      <c r="A11" s="12">
        <v>2</v>
      </c>
      <c r="B11" s="12" t="s">
        <v>50</v>
      </c>
      <c r="C11" s="8" t="s">
        <v>58</v>
      </c>
      <c r="D11" s="13">
        <v>0.24853027787791299</v>
      </c>
      <c r="E11" s="13">
        <v>13.766432362167718</v>
      </c>
      <c r="F11" s="7">
        <f>F2*100</f>
        <v>13.766432362167718</v>
      </c>
    </row>
    <row r="12" spans="1:6" x14ac:dyDescent="0.4">
      <c r="A12" s="12">
        <v>26</v>
      </c>
      <c r="B12" s="12" t="s">
        <v>53</v>
      </c>
      <c r="C12" s="8" t="s">
        <v>59</v>
      </c>
      <c r="D12" s="13">
        <v>0.32920264545929101</v>
      </c>
      <c r="E12" s="13">
        <v>-112.91751266858361</v>
      </c>
      <c r="F12" s="7">
        <f>F4*100</f>
        <v>-112.91751266858361</v>
      </c>
    </row>
    <row r="13" spans="1:6" x14ac:dyDescent="0.4">
      <c r="A13" s="12">
        <v>7</v>
      </c>
      <c r="B13" s="12" t="s">
        <v>54</v>
      </c>
      <c r="C13" s="8" t="s">
        <v>58</v>
      </c>
      <c r="D13" s="13">
        <v>0.90845695728499598</v>
      </c>
      <c r="E13" s="13">
        <v>8.2208075926957331</v>
      </c>
      <c r="F13" s="7">
        <f>F5*100</f>
        <v>8.2208075926957331</v>
      </c>
    </row>
    <row r="14" spans="1:6" x14ac:dyDescent="0.4">
      <c r="A14" s="14">
        <v>22</v>
      </c>
      <c r="B14" s="14" t="s">
        <v>55</v>
      </c>
      <c r="C14" s="8" t="s">
        <v>47</v>
      </c>
      <c r="D14" s="15">
        <v>0.75931833520671799</v>
      </c>
      <c r="E14" s="15">
        <v>19.626035523587497</v>
      </c>
      <c r="F14" s="7">
        <f>F6*100</f>
        <v>19.626035523587497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overall_performance</vt:lpstr>
      <vt:lpstr>each station performance</vt:lpstr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2023-06-06T09:51:10Z</dcterms:created>
  <dcterms:modified xsi:type="dcterms:W3CDTF">2023-06-21T09:42:02Z</dcterms:modified>
</cp:coreProperties>
</file>