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pvanausdeln\Dropbox (Blume Global)\Documents\UiPath\AirCarrierRPA\"/>
    </mc:Choice>
  </mc:AlternateContent>
  <bookViews>
    <workbookView xWindow="-120" yWindow="-120" windowWidth="29040" windowHeight="15840" activeTab="1"/>
  </bookViews>
  <sheets>
    <sheet name="Truckers " sheetId="1" r:id="rId1"/>
    <sheet name="Airlines" sheetId="3" r:id="rId2"/>
    <sheet name="Steamship Lines" sheetId="4" r:id="rId3"/>
    <sheet name="INTTRA-E2OPEN-RAIL" sheetId="5" r:id="rId4"/>
  </sheets>
  <definedNames>
    <definedName name="_xlnm.Print_Area" localSheetId="1">Airlines!$A$1:$D$47</definedName>
    <definedName name="_xlnm.Print_Area" localSheetId="2">'Steamship Lines'!$A$1:$D$47</definedName>
    <definedName name="_xlnm.Print_Area" localSheetId="0">'Truckers '!$A$1:$G$55</definedName>
    <definedName name="_xlnm.Print_Titles" localSheetId="1">Airlines!$1:$3</definedName>
    <definedName name="_xlnm.Print_Titles" localSheetId="2">'Steamship Lines'!$1:$3</definedName>
    <definedName name="_xlnm.Print_Titles" localSheetId="0">'Truckers '!$1:$3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5" i="4" l="1"/>
  <c r="X5" i="4"/>
  <c r="W5" i="4"/>
  <c r="V5" i="4"/>
  <c r="Y5" i="4" s="1"/>
  <c r="R5" i="4"/>
  <c r="Q5" i="4"/>
  <c r="P5" i="4"/>
  <c r="S5" i="4" s="1"/>
  <c r="L5" i="4"/>
  <c r="K5" i="4"/>
  <c r="Q5" i="3"/>
  <c r="P5" i="3"/>
  <c r="O5" i="3"/>
  <c r="W5" i="3"/>
  <c r="V5" i="3"/>
  <c r="U5" i="3"/>
  <c r="X5" i="3" s="1"/>
  <c r="K5" i="3"/>
  <c r="L5" i="3" s="1"/>
  <c r="J5" i="3"/>
  <c r="I5" i="3"/>
  <c r="M5" i="4" l="1"/>
  <c r="R5" i="3"/>
  <c r="C2" i="4"/>
  <c r="C2" i="3"/>
  <c r="C2" i="1" l="1"/>
  <c r="G2" i="1" s="1"/>
  <c r="E2" i="1" l="1"/>
  <c r="F2" i="1"/>
</calcChain>
</file>

<file path=xl/sharedStrings.xml><?xml version="1.0" encoding="utf-8"?>
<sst xmlns="http://schemas.openxmlformats.org/spreadsheetml/2006/main" count="252" uniqueCount="173">
  <si>
    <t>V-00181--ITG TRANSPORTATION SERVICES INC</t>
  </si>
  <si>
    <t>V-00218--MARINE TRANSPORT INC</t>
  </si>
  <si>
    <t>V-00780--RPM HARBOR SERVICES INC</t>
  </si>
  <si>
    <t>V-01017--AMASS INT'L GROUP INC.</t>
  </si>
  <si>
    <t>V-01513--TRADELINK TRANSPORT, INC.</t>
  </si>
  <si>
    <t>V-02872--BOOK YOUR CARGO</t>
  </si>
  <si>
    <t>V-00854--UNIVERSITY CORPORATION</t>
  </si>
  <si>
    <t>V-00331--TK TRANSPORT SERVICES INC</t>
  </si>
  <si>
    <t>V-00116--EAGLE SYSTEMS INC</t>
  </si>
  <si>
    <t>V-02410--NEW WORLD TRANSPORTATION SYSTEMS CORP.</t>
  </si>
  <si>
    <t>V-00925--TQL - TOTAL QUALITY LOGISTICS</t>
  </si>
  <si>
    <t>V-02449--CALIFORNIA SIERRA EXPRESS, INC.</t>
  </si>
  <si>
    <t>V-00276--PROFICIENT TRANSPORT INC</t>
  </si>
  <si>
    <t>V-00361--UNIVERSAL INTERMODAL SERVICES, INC.</t>
  </si>
  <si>
    <t>V-01852--TI EXPRESS, INC</t>
  </si>
  <si>
    <t>V-00169--HORIZON FREIGHT SYSTEM INC</t>
  </si>
  <si>
    <t>V-00328--TCW-TENNESSEE EXPRESS INC.</t>
  </si>
  <si>
    <t>V-02794--EDGEBAY INTERNATIONAL</t>
  </si>
  <si>
    <t>V-00596--HUB FREIGHT USA, INC.</t>
  </si>
  <si>
    <t>V-00152--GULF WINDS INTERNATIONAL INC</t>
  </si>
  <si>
    <t>V-00744--ROCK TRANSFER &amp; STORAGE, INC.</t>
  </si>
  <si>
    <t>V-00242--NATIONAL DRAYAGE SERVICES</t>
  </si>
  <si>
    <t>V-02107--WHIMSY TRUCKING, INC</t>
  </si>
  <si>
    <t>V-03042--TALATRANS WORLDWIDE</t>
  </si>
  <si>
    <t>V-00184--JARVIS TRANS INC</t>
  </si>
  <si>
    <t>V-00898--TOTEM OCEAN TRAILER EXPRES</t>
  </si>
  <si>
    <t>V-00893--CRL TRUCKING LLC</t>
  </si>
  <si>
    <t>V-00650--CENTRAL STATES TRUCKING CO.</t>
  </si>
  <si>
    <t>V-02349--KING OCEAN SERVICES LTD.</t>
  </si>
  <si>
    <t>V-00725--CLAYTON LOGISTICS LLC</t>
  </si>
  <si>
    <t>V-03323--YES TRANSPORTATION</t>
  </si>
  <si>
    <t>V-00177--INTERMODAL MANAGEMENT SYSTEM LLC</t>
  </si>
  <si>
    <t>V-00882--TRANSPORTATION INC. AGENT GROUP, INC.</t>
  </si>
  <si>
    <t>V-00322--SPIRIT TRUCKING COMPANY</t>
  </si>
  <si>
    <t>V-00626--KNIGHT TRANSPORTATION</t>
  </si>
  <si>
    <t>V-00234--MIKEN CARTAGE INC</t>
  </si>
  <si>
    <t>V-00210--LOUISVILLE CARTAGE CO INC</t>
  </si>
  <si>
    <t>V-02459--SUPRA NATIONAL EXPRESS, INC.</t>
  </si>
  <si>
    <t>V-03140--TOTE MARITIME</t>
  </si>
  <si>
    <t>V-02517--SERVICE TRANSFER INC</t>
  </si>
  <si>
    <t>V-01774--PIGGY BACK - CHARLOTTE</t>
  </si>
  <si>
    <t>V-00559--AIR MENZIES INTERNATIONAL (USA)</t>
  </si>
  <si>
    <t>V-02897--USL CARGO SERVICES</t>
  </si>
  <si>
    <t>V-00196--LARRY'S CARTAGE CO., INC</t>
  </si>
  <si>
    <t>V-00262--ONE DAY AT A TIME TRANSPORT</t>
  </si>
  <si>
    <t>V-01836--CONTAINERPORT GROUP</t>
  </si>
  <si>
    <t>V-00963--DYNA LOGISTICS INC</t>
  </si>
  <si>
    <t>V-03365--RT EXPRESS INTERNATIONAL, INC.</t>
  </si>
  <si>
    <t>V-00125--EVANS DELIVERY COMPANY INC.</t>
  </si>
  <si>
    <t>V-00273--PORT CITY TRANSPORTATION</t>
  </si>
  <si>
    <t xml:space="preserve">vendor </t>
  </si>
  <si>
    <t xml:space="preserve">amount </t>
  </si>
  <si>
    <t xml:space="preserve">OL USA LLC </t>
  </si>
  <si>
    <t xml:space="preserve">VENDOR BILLS REGISTER FOR 010118- 123118 </t>
  </si>
  <si>
    <t>AER LINGUS CARGO</t>
  </si>
  <si>
    <t>AIR CANADA</t>
  </si>
  <si>
    <t>AIRBRIDGE CARGO AIRLINES</t>
  </si>
  <si>
    <t>AIR CHINA CARGO</t>
  </si>
  <si>
    <t>AIR FRANCE CARGO</t>
  </si>
  <si>
    <t>AIR INDIA CARGO</t>
  </si>
  <si>
    <t>AMERICAN AIRLINES</t>
  </si>
  <si>
    <t>AMERIJET INTERNATIONAL</t>
  </si>
  <si>
    <t>ANA-ALL NIPPON AIRLINES</t>
  </si>
  <si>
    <t>ASIANA AIRLINES</t>
  </si>
  <si>
    <t>BRITISH AIRWAYS</t>
  </si>
  <si>
    <t>CARGOLUX AIRLINES</t>
  </si>
  <si>
    <t>CATHAY PACIFIC AIRLINES</t>
  </si>
  <si>
    <t>CHINA AIRLINES</t>
  </si>
  <si>
    <t>CHINA CARGO AIRLINES</t>
  </si>
  <si>
    <t>CHINA EASTERN AIRLINES</t>
  </si>
  <si>
    <t>CHINA SOUTHERN AIRLINES</t>
  </si>
  <si>
    <t>DELTA AIRLINES</t>
  </si>
  <si>
    <t>EMIRATES AIRLINES</t>
  </si>
  <si>
    <t>ETIHAD AIRWAYS</t>
  </si>
  <si>
    <t>FEDEX</t>
  </si>
  <si>
    <t>HAINAN AIRLINES</t>
  </si>
  <si>
    <t>IBERIA AIRWAYS</t>
  </si>
  <si>
    <t>JAPAN AIRLINES</t>
  </si>
  <si>
    <t>KLM CARGO</t>
  </si>
  <si>
    <t>KOREAN AIR</t>
  </si>
  <si>
    <t>LOT POLISH AIRLINES</t>
  </si>
  <si>
    <t>LUFTHANSA CARGO</t>
  </si>
  <si>
    <t>NIPPON CARGO AIRLINES</t>
  </si>
  <si>
    <t>NORWEIGIAN CARGO</t>
  </si>
  <si>
    <t>PHILLIPINE AIRLINES</t>
  </si>
  <si>
    <t>QANTAS AIRWAYS</t>
  </si>
  <si>
    <t>QATAR AIRWAYS</t>
  </si>
  <si>
    <t>SCANDINAVIAN AIRLINES SYSTEM</t>
  </si>
  <si>
    <t>SINGAPORE AIRLINES</t>
  </si>
  <si>
    <t>SKYLEASE CARGO</t>
  </si>
  <si>
    <t>SOLAR CARGO</t>
  </si>
  <si>
    <t>SWISS AIRWAYS</t>
  </si>
  <si>
    <t>TAMPA AIRLINES</t>
  </si>
  <si>
    <t>TURKISH AIRLINES</t>
  </si>
  <si>
    <t>UNITED AIRLINES CARGO</t>
  </si>
  <si>
    <t>VIRGIN ATLANTIC CARGO</t>
  </si>
  <si>
    <t>AMERICAN INDEPENDENT LINE</t>
  </si>
  <si>
    <t>APL-AMERICAN PRESIDENT LINES LTD</t>
  </si>
  <si>
    <t>ATLANTIC CONTAINER LINE</t>
  </si>
  <si>
    <t>CELTIC SHIPPING LINE</t>
  </si>
  <si>
    <t>CMA-CGM AMERICA LLC</t>
  </si>
  <si>
    <t>COSCO CONTAINER LINE</t>
  </si>
  <si>
    <t>CROWLEY LOGISTICS INC</t>
  </si>
  <si>
    <t>CSAV AGENCY NORTH AMERICA</t>
  </si>
  <si>
    <t>EUKOR CAR CARRIERS INC</t>
  </si>
  <si>
    <t>EVERGREEN SHIPPING AGENCY (AMERICA)</t>
  </si>
  <si>
    <t>HAMBURG SUD</t>
  </si>
  <si>
    <t>HANJIN SHIPPING</t>
  </si>
  <si>
    <t>HAPAG LLOYD</t>
  </si>
  <si>
    <t>HOEGH AUTOLINERS INC</t>
  </si>
  <si>
    <t>HORIZON LINES</t>
  </si>
  <si>
    <t>HYUNDAI AMERICA SHIPPING AGENCY, INC</t>
  </si>
  <si>
    <t>INDEPENDENT CONTAINER LINE LTD</t>
  </si>
  <si>
    <t>KING OCEAN SERVICES LIMITED</t>
  </si>
  <si>
    <t>MAERSK LINE</t>
  </si>
  <si>
    <t>MATSON NAVAGATION</t>
  </si>
  <si>
    <t>MIDDLE EAST CONTAINERS SERVICES CO MECS</t>
  </si>
  <si>
    <t>MSC-MEDITERRANEAN SHIPPING COMPANY</t>
  </si>
  <si>
    <t>NATIONAL SHIPPING OF AMERICA</t>
  </si>
  <si>
    <t>THE NATIONAL SHIPPING COMPANY OF SAUDI ARABIA</t>
  </si>
  <si>
    <t>OCEAN NETWORK EXPRESS PTE LTD</t>
  </si>
  <si>
    <t>OOCL USA INC</t>
  </si>
  <si>
    <t>PIL-PACIFIC INTERNATIONAL LINES</t>
  </si>
  <si>
    <t>POLYNESIA LINE LTD</t>
  </si>
  <si>
    <t>SAFMARINE</t>
  </si>
  <si>
    <t>SEALAND</t>
  </si>
  <si>
    <t>SEA LION SHIPPING</t>
  </si>
  <si>
    <t>SEABOARD MARINE</t>
  </si>
  <si>
    <t>SIEM CAR CARRIERS AS</t>
  </si>
  <si>
    <t>SM LINE CORPORATION</t>
  </si>
  <si>
    <t>SOMERS ISLES SHIPPING LTD</t>
  </si>
  <si>
    <t>SWIRE SHIPPING</t>
  </si>
  <si>
    <t>TOTE MARITIME</t>
  </si>
  <si>
    <t>US LINES LLC</t>
  </si>
  <si>
    <t>WALLENIUS WILHELMSEN LOGISTICS</t>
  </si>
  <si>
    <t>WAN HAI LINES  LTD</t>
  </si>
  <si>
    <t>YANG MING AMERICA CORPORATION</t>
  </si>
  <si>
    <t>ZIM INTEGRATED SHIPPING SERVICES LTD</t>
  </si>
  <si>
    <t>INTTRA</t>
  </si>
  <si>
    <t>arti.tejusinghani@inttra.com</t>
  </si>
  <si>
    <t>Arti Tejusinghani</t>
  </si>
  <si>
    <t xml:space="preserve">or </t>
  </si>
  <si>
    <t>Leandro Mendes</t>
  </si>
  <si>
    <t xml:space="preserve">Key Account Service Excecutive </t>
  </si>
  <si>
    <t xml:space="preserve">Service Management </t>
  </si>
  <si>
    <t>954-266-3938</t>
  </si>
  <si>
    <t>954-266-3921</t>
  </si>
  <si>
    <t xml:space="preserve">RAIL </t>
  </si>
  <si>
    <t>railincsupport@railinc.com</t>
  </si>
  <si>
    <t>Michael Bowser</t>
  </si>
  <si>
    <t xml:space="preserve">Product Support Specialist </t>
  </si>
  <si>
    <t>919-651-5334</t>
  </si>
  <si>
    <t>michael.bowser@railinc.com</t>
  </si>
  <si>
    <t xml:space="preserve">Steamship lines in yellow are connected vai EDI to Amber Road  </t>
  </si>
  <si>
    <t>via INTTRA</t>
  </si>
  <si>
    <t>done</t>
  </si>
  <si>
    <t>RPA done</t>
  </si>
  <si>
    <t>RPA blocked by captcha</t>
  </si>
  <si>
    <t>in progress</t>
  </si>
  <si>
    <t>blocked</t>
  </si>
  <si>
    <t>RPA in progress</t>
  </si>
  <si>
    <t>RPA Status</t>
  </si>
  <si>
    <t>RPA blocked by no data</t>
  </si>
  <si>
    <t>RPA blocked by broken tool</t>
  </si>
  <si>
    <t>RPA blocked by insufficient event info</t>
  </si>
  <si>
    <t>not started</t>
  </si>
  <si>
    <t>Script Status</t>
  </si>
  <si>
    <t>script done</t>
  </si>
  <si>
    <t>Mapping Status</t>
  </si>
  <si>
    <t>mapping done</t>
  </si>
  <si>
    <t>RPA</t>
  </si>
  <si>
    <t>Mapping</t>
  </si>
  <si>
    <t>Script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</si>
</sst>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6" formatCode="&quot;$&quot;#,##0_);[Red]\(&quot;$&quot;#,##0\)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22"/>
      <color rgb="FFFF0000"/>
      <name val="Calibri"/>
      <family val="2"/>
      <scheme val="minor"/>
    </font>
    <font>
      <sz val="8"/>
      <name val="Arial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/>
      <right style="thin">
        <color auto="1"/>
      </right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3">
    <xf numFmtId="0" fontId="0" fillId="0" borderId="0" xfId="0"/>
    <xf numFmtId="0" fontId="0" fillId="0" borderId="5" xfId="0" applyBorder="1"/>
    <xf numFmtId="6" fontId="0" fillId="0" borderId="5" xfId="0" applyNumberFormat="1" applyBorder="1"/>
    <xf numFmtId="0" fontId="1" fillId="0" borderId="5" xfId="0" applyFont="1" applyBorder="1"/>
    <xf numFmtId="0" fontId="1" fillId="0" borderId="0" xfId="0" applyFont="1"/>
    <xf numFmtId="0" fontId="1" fillId="0" borderId="6" xfId="0" applyFont="1" applyBorder="1"/>
    <xf numFmtId="0" fontId="0" fillId="0" borderId="6" xfId="0" applyBorder="1"/>
    <xf numFmtId="6" fontId="0" fillId="0" borderId="6" xfId="0" applyNumberFormat="1" applyBorder="1"/>
    <xf numFmtId="0" fontId="1" fillId="2" borderId="2" xfId="0" applyFont="1" applyFill="1" applyBorder="1"/>
    <xf numFmtId="0" fontId="3" fillId="2" borderId="3" xfId="0" applyFont="1" applyFill="1" applyBorder="1"/>
    <xf numFmtId="0" fontId="2" fillId="2" borderId="4" xfId="0" applyFont="1" applyFill="1" applyBorder="1"/>
    <xf numFmtId="0" fontId="1" fillId="2" borderId="7" xfId="0" applyFont="1" applyFill="1" applyBorder="1"/>
    <xf numFmtId="0" fontId="2" fillId="2" borderId="9" xfId="0" applyFont="1" applyFill="1" applyBorder="1"/>
    <xf numFmtId="6" fontId="2" fillId="2" borderId="1" xfId="0" applyNumberFormat="1" applyFont="1" applyFill="1" applyBorder="1" applyAlignment="1">
      <alignment horizontal="center" vertical="center"/>
    </xf>
    <xf numFmtId="0" fontId="2" fillId="2" borderId="8" xfId="0" applyFont="1" applyFill="1" applyBorder="1"/>
    <xf numFmtId="6" fontId="2" fillId="2" borderId="9" xfId="0" applyNumberFormat="1" applyFont="1" applyFill="1" applyBorder="1" applyAlignment="1">
      <alignment horizontal="center" vertical="center"/>
    </xf>
    <xf numFmtId="9" fontId="0" fillId="0" borderId="10" xfId="0" applyNumberFormat="1" applyBorder="1"/>
    <xf numFmtId="9" fontId="0" fillId="0" borderId="11" xfId="0" applyNumberFormat="1" applyBorder="1"/>
    <xf numFmtId="9" fontId="0" fillId="0" borderId="12" xfId="0" applyNumberFormat="1" applyBorder="1"/>
    <xf numFmtId="6" fontId="0" fillId="0" borderId="13" xfId="0" applyNumberFormat="1" applyBorder="1"/>
    <xf numFmtId="6" fontId="0" fillId="0" borderId="14" xfId="0" applyNumberFormat="1" applyBorder="1"/>
    <xf numFmtId="6" fontId="0" fillId="0" borderId="15" xfId="0" applyNumberFormat="1" applyBorder="1"/>
    <xf numFmtId="0" fontId="4" fillId="0" borderId="0" xfId="0" applyNumberFormat="1" applyFont="1" applyBorder="1" applyAlignment="1">
      <alignment horizontal="left" vertical="top"/>
    </xf>
    <xf numFmtId="0" fontId="1" fillId="3" borderId="0" xfId="0" applyFont="1" applyFill="1"/>
    <xf numFmtId="0" fontId="5" fillId="0" borderId="0" xfId="1"/>
    <xf numFmtId="0" fontId="4" fillId="3" borderId="0" xfId="0" applyNumberFormat="1" applyFont="1" applyFill="1" applyBorder="1" applyAlignment="1">
      <alignment horizontal="left" vertical="top"/>
    </xf>
    <xf numFmtId="0" fontId="1" fillId="3" borderId="5" xfId="0" applyFont="1" applyFill="1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.bowser@railinc.com" TargetMode="External"/><Relationship Id="rId2" Type="http://schemas.openxmlformats.org/officeDocument/2006/relationships/hyperlink" Target="mailto:railincsupport@railinc.com" TargetMode="External"/><Relationship Id="rId1" Type="http://schemas.openxmlformats.org/officeDocument/2006/relationships/hyperlink" Target="mailto:arti.tejusinghani@inttra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workbookViewId="0">
      <pane ySplit="3" topLeftCell="A4" activePane="bottomLeft" state="frozen"/>
      <selection pane="bottomLeft" activeCell="I11" sqref="I11"/>
    </sheetView>
  </sheetViews>
  <sheetFormatPr defaultRowHeight="15" x14ac:dyDescent="0.25"/>
  <cols>
    <col min="1" max="1" width="5.5703125" style="4" customWidth="1"/>
    <col min="2" max="2" width="50.140625" bestFit="1" customWidth="1"/>
    <col min="3" max="3" width="22.7109375" bestFit="1" customWidth="1"/>
  </cols>
  <sheetData>
    <row r="1" spans="1:7" ht="29.25" thickBot="1" x14ac:dyDescent="0.5">
      <c r="A1" s="8"/>
      <c r="B1" s="9" t="s">
        <v>52</v>
      </c>
      <c r="C1" s="10"/>
      <c r="E1" s="16">
        <v>0.02</v>
      </c>
      <c r="F1" s="17">
        <v>0.03</v>
      </c>
      <c r="G1" s="18">
        <v>0.05</v>
      </c>
    </row>
    <row r="2" spans="1:7" ht="15.75" thickBot="1" x14ac:dyDescent="0.3">
      <c r="A2" s="11"/>
      <c r="B2" s="12" t="s">
        <v>53</v>
      </c>
      <c r="C2" s="13">
        <f>SUM(C4:C53)</f>
        <v>0</v>
      </c>
      <c r="E2" s="19">
        <f>+C2*E1</f>
        <v>0</v>
      </c>
      <c r="F2" s="20">
        <f>+C2*F1</f>
        <v>0</v>
      </c>
      <c r="G2" s="21">
        <f>+C2*G1</f>
        <v>0</v>
      </c>
    </row>
    <row r="3" spans="1:7" ht="15.75" thickBot="1" x14ac:dyDescent="0.3">
      <c r="A3" s="11"/>
      <c r="B3" s="14" t="s">
        <v>50</v>
      </c>
      <c r="C3" s="15" t="s">
        <v>51</v>
      </c>
    </row>
    <row r="4" spans="1:7" x14ac:dyDescent="0.25">
      <c r="A4" s="5">
        <v>1</v>
      </c>
      <c r="B4" s="6" t="s">
        <v>0</v>
      </c>
      <c r="C4" s="7"/>
    </row>
    <row r="5" spans="1:7" x14ac:dyDescent="0.25">
      <c r="A5" s="3">
        <v>2</v>
      </c>
      <c r="B5" s="1" t="s">
        <v>1</v>
      </c>
      <c r="C5" s="2"/>
    </row>
    <row r="6" spans="1:7" x14ac:dyDescent="0.25">
      <c r="A6" s="3">
        <v>3</v>
      </c>
      <c r="B6" s="1" t="s">
        <v>2</v>
      </c>
      <c r="C6" s="2"/>
    </row>
    <row r="7" spans="1:7" x14ac:dyDescent="0.25">
      <c r="A7" s="3">
        <v>4</v>
      </c>
      <c r="B7" s="1" t="s">
        <v>3</v>
      </c>
      <c r="C7" s="2"/>
    </row>
    <row r="8" spans="1:7" x14ac:dyDescent="0.25">
      <c r="A8" s="3">
        <v>5</v>
      </c>
      <c r="B8" s="1" t="s">
        <v>4</v>
      </c>
      <c r="C8" s="2"/>
    </row>
    <row r="9" spans="1:7" x14ac:dyDescent="0.25">
      <c r="A9" s="3">
        <v>6</v>
      </c>
      <c r="B9" s="1" t="s">
        <v>5</v>
      </c>
      <c r="C9" s="2"/>
    </row>
    <row r="10" spans="1:7" x14ac:dyDescent="0.25">
      <c r="A10" s="3">
        <v>7</v>
      </c>
      <c r="B10" s="1" t="s">
        <v>6</v>
      </c>
      <c r="C10" s="2"/>
    </row>
    <row r="11" spans="1:7" x14ac:dyDescent="0.25">
      <c r="A11" s="3">
        <v>8</v>
      </c>
      <c r="B11" s="1" t="s">
        <v>7</v>
      </c>
      <c r="C11" s="2"/>
    </row>
    <row r="12" spans="1:7" x14ac:dyDescent="0.25">
      <c r="A12" s="3">
        <v>9</v>
      </c>
      <c r="B12" s="1" t="s">
        <v>8</v>
      </c>
      <c r="C12" s="2"/>
    </row>
    <row r="13" spans="1:7" x14ac:dyDescent="0.25">
      <c r="A13" s="3">
        <v>10</v>
      </c>
      <c r="B13" s="1" t="s">
        <v>9</v>
      </c>
      <c r="C13" s="2"/>
    </row>
    <row r="14" spans="1:7" x14ac:dyDescent="0.25">
      <c r="A14" s="3">
        <v>11</v>
      </c>
      <c r="B14" s="1" t="s">
        <v>10</v>
      </c>
      <c r="C14" s="2"/>
    </row>
    <row r="15" spans="1:7" x14ac:dyDescent="0.25">
      <c r="A15" s="3">
        <v>12</v>
      </c>
      <c r="B15" s="1" t="s">
        <v>11</v>
      </c>
      <c r="C15" s="2"/>
    </row>
    <row r="16" spans="1:7" x14ac:dyDescent="0.25">
      <c r="A16" s="3">
        <v>13</v>
      </c>
      <c r="B16" s="1" t="s">
        <v>12</v>
      </c>
      <c r="C16" s="2"/>
    </row>
    <row r="17" spans="1:3" x14ac:dyDescent="0.25">
      <c r="A17" s="3">
        <v>14</v>
      </c>
      <c r="B17" s="1" t="s">
        <v>13</v>
      </c>
      <c r="C17" s="2"/>
    </row>
    <row r="18" spans="1:3" x14ac:dyDescent="0.25">
      <c r="A18" s="3">
        <v>15</v>
      </c>
      <c r="B18" s="1" t="s">
        <v>14</v>
      </c>
      <c r="C18" s="2"/>
    </row>
    <row r="19" spans="1:3" x14ac:dyDescent="0.25">
      <c r="A19" s="3">
        <v>16</v>
      </c>
      <c r="B19" s="1" t="s">
        <v>15</v>
      </c>
      <c r="C19" s="2"/>
    </row>
    <row r="20" spans="1:3" x14ac:dyDescent="0.25">
      <c r="A20" s="3">
        <v>17</v>
      </c>
      <c r="B20" s="1" t="s">
        <v>16</v>
      </c>
      <c r="C20" s="2"/>
    </row>
    <row r="21" spans="1:3" x14ac:dyDescent="0.25">
      <c r="A21" s="3">
        <v>18</v>
      </c>
      <c r="B21" s="1" t="s">
        <v>17</v>
      </c>
      <c r="C21" s="2"/>
    </row>
    <row r="22" spans="1:3" x14ac:dyDescent="0.25">
      <c r="A22" s="3">
        <v>19</v>
      </c>
      <c r="B22" s="1" t="s">
        <v>18</v>
      </c>
      <c r="C22" s="2"/>
    </row>
    <row r="23" spans="1:3" x14ac:dyDescent="0.25">
      <c r="A23" s="3">
        <v>20</v>
      </c>
      <c r="B23" s="1" t="s">
        <v>19</v>
      </c>
      <c r="C23" s="2"/>
    </row>
    <row r="24" spans="1:3" x14ac:dyDescent="0.25">
      <c r="A24" s="3">
        <v>21</v>
      </c>
      <c r="B24" s="1" t="s">
        <v>20</v>
      </c>
      <c r="C24" s="2"/>
    </row>
    <row r="25" spans="1:3" x14ac:dyDescent="0.25">
      <c r="A25" s="3">
        <v>22</v>
      </c>
      <c r="B25" s="1" t="s">
        <v>21</v>
      </c>
      <c r="C25" s="2"/>
    </row>
    <row r="26" spans="1:3" x14ac:dyDescent="0.25">
      <c r="A26" s="3">
        <v>23</v>
      </c>
      <c r="B26" s="1" t="s">
        <v>22</v>
      </c>
      <c r="C26" s="2"/>
    </row>
    <row r="27" spans="1:3" x14ac:dyDescent="0.25">
      <c r="A27" s="3">
        <v>24</v>
      </c>
      <c r="B27" s="1" t="s">
        <v>23</v>
      </c>
      <c r="C27" s="2"/>
    </row>
    <row r="28" spans="1:3" x14ac:dyDescent="0.25">
      <c r="A28" s="3">
        <v>25</v>
      </c>
      <c r="B28" s="1" t="s">
        <v>24</v>
      </c>
      <c r="C28" s="2"/>
    </row>
    <row r="29" spans="1:3" x14ac:dyDescent="0.25">
      <c r="A29" s="3">
        <v>26</v>
      </c>
      <c r="B29" s="1" t="s">
        <v>25</v>
      </c>
      <c r="C29" s="2"/>
    </row>
    <row r="30" spans="1:3" x14ac:dyDescent="0.25">
      <c r="A30" s="3">
        <v>27</v>
      </c>
      <c r="B30" s="1" t="s">
        <v>26</v>
      </c>
      <c r="C30" s="2"/>
    </row>
    <row r="31" spans="1:3" x14ac:dyDescent="0.25">
      <c r="A31" s="3">
        <v>28</v>
      </c>
      <c r="B31" s="1" t="s">
        <v>27</v>
      </c>
      <c r="C31" s="2"/>
    </row>
    <row r="32" spans="1:3" x14ac:dyDescent="0.25">
      <c r="A32" s="3">
        <v>29</v>
      </c>
      <c r="B32" s="1" t="s">
        <v>28</v>
      </c>
      <c r="C32" s="2"/>
    </row>
    <row r="33" spans="1:3" x14ac:dyDescent="0.25">
      <c r="A33" s="3">
        <v>30</v>
      </c>
      <c r="B33" s="1" t="s">
        <v>29</v>
      </c>
      <c r="C33" s="2"/>
    </row>
    <row r="34" spans="1:3" x14ac:dyDescent="0.25">
      <c r="A34" s="3">
        <v>31</v>
      </c>
      <c r="B34" s="1" t="s">
        <v>30</v>
      </c>
      <c r="C34" s="2"/>
    </row>
    <row r="35" spans="1:3" x14ac:dyDescent="0.25">
      <c r="A35" s="3">
        <v>32</v>
      </c>
      <c r="B35" s="1" t="s">
        <v>31</v>
      </c>
      <c r="C35" s="2"/>
    </row>
    <row r="36" spans="1:3" x14ac:dyDescent="0.25">
      <c r="A36" s="3">
        <v>33</v>
      </c>
      <c r="B36" s="1" t="s">
        <v>32</v>
      </c>
      <c r="C36" s="2"/>
    </row>
    <row r="37" spans="1:3" x14ac:dyDescent="0.25">
      <c r="A37" s="3">
        <v>34</v>
      </c>
      <c r="B37" s="1" t="s">
        <v>33</v>
      </c>
      <c r="C37" s="2"/>
    </row>
    <row r="38" spans="1:3" x14ac:dyDescent="0.25">
      <c r="A38" s="3">
        <v>35</v>
      </c>
      <c r="B38" s="1" t="s">
        <v>34</v>
      </c>
      <c r="C38" s="2"/>
    </row>
    <row r="39" spans="1:3" x14ac:dyDescent="0.25">
      <c r="A39" s="3">
        <v>36</v>
      </c>
      <c r="B39" s="1" t="s">
        <v>35</v>
      </c>
      <c r="C39" s="2"/>
    </row>
    <row r="40" spans="1:3" x14ac:dyDescent="0.25">
      <c r="A40" s="3">
        <v>37</v>
      </c>
      <c r="B40" s="1" t="s">
        <v>36</v>
      </c>
      <c r="C40" s="2"/>
    </row>
    <row r="41" spans="1:3" x14ac:dyDescent="0.25">
      <c r="A41" s="3">
        <v>38</v>
      </c>
      <c r="B41" s="1" t="s">
        <v>37</v>
      </c>
      <c r="C41" s="2"/>
    </row>
    <row r="42" spans="1:3" x14ac:dyDescent="0.25">
      <c r="A42" s="3">
        <v>39</v>
      </c>
      <c r="B42" s="1" t="s">
        <v>38</v>
      </c>
      <c r="C42" s="2"/>
    </row>
    <row r="43" spans="1:3" x14ac:dyDescent="0.25">
      <c r="A43" s="3">
        <v>40</v>
      </c>
      <c r="B43" s="1" t="s">
        <v>39</v>
      </c>
      <c r="C43" s="2"/>
    </row>
    <row r="44" spans="1:3" x14ac:dyDescent="0.25">
      <c r="A44" s="3">
        <v>41</v>
      </c>
      <c r="B44" s="1" t="s">
        <v>40</v>
      </c>
      <c r="C44" s="2"/>
    </row>
    <row r="45" spans="1:3" x14ac:dyDescent="0.25">
      <c r="A45" s="3">
        <v>42</v>
      </c>
      <c r="B45" s="1" t="s">
        <v>41</v>
      </c>
      <c r="C45" s="2"/>
    </row>
    <row r="46" spans="1:3" x14ac:dyDescent="0.25">
      <c r="A46" s="3">
        <v>43</v>
      </c>
      <c r="B46" s="1" t="s">
        <v>42</v>
      </c>
      <c r="C46" s="2"/>
    </row>
    <row r="47" spans="1:3" x14ac:dyDescent="0.25">
      <c r="A47" s="3">
        <v>44</v>
      </c>
      <c r="B47" s="1" t="s">
        <v>43</v>
      </c>
      <c r="C47" s="2"/>
    </row>
    <row r="48" spans="1:3" x14ac:dyDescent="0.25">
      <c r="A48" s="3">
        <v>45</v>
      </c>
      <c r="B48" s="1" t="s">
        <v>44</v>
      </c>
      <c r="C48" s="2"/>
    </row>
    <row r="49" spans="1:3" x14ac:dyDescent="0.25">
      <c r="A49" s="3">
        <v>46</v>
      </c>
      <c r="B49" s="1" t="s">
        <v>45</v>
      </c>
      <c r="C49" s="2"/>
    </row>
    <row r="50" spans="1:3" x14ac:dyDescent="0.25">
      <c r="A50" s="3">
        <v>47</v>
      </c>
      <c r="B50" s="1" t="s">
        <v>46</v>
      </c>
      <c r="C50" s="2"/>
    </row>
    <row r="51" spans="1:3" x14ac:dyDescent="0.25">
      <c r="A51" s="3">
        <v>48</v>
      </c>
      <c r="B51" s="1" t="s">
        <v>47</v>
      </c>
      <c r="C51" s="2"/>
    </row>
    <row r="52" spans="1:3" x14ac:dyDescent="0.25">
      <c r="A52" s="3">
        <v>49</v>
      </c>
      <c r="B52" s="1" t="s">
        <v>48</v>
      </c>
      <c r="C52" s="2"/>
    </row>
    <row r="53" spans="1:3" x14ac:dyDescent="0.25">
      <c r="A53" s="3">
        <v>50</v>
      </c>
      <c r="B53" s="1" t="s">
        <v>49</v>
      </c>
      <c r="C53" s="2"/>
    </row>
  </sheetData>
  <pageMargins left="0.7" right="0.7" top="0.75" bottom="0.75" header="0.3" footer="0.3"/>
  <pageSetup scale="7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5"/>
  <sheetViews>
    <sheetView tabSelected="1" workbookViewId="0">
      <pane ySplit="3" topLeftCell="A4" activePane="bottomLeft" state="frozen"/>
      <selection pane="bottomLeft" activeCell="F18" sqref="F18"/>
    </sheetView>
  </sheetViews>
  <sheetFormatPr defaultRowHeight="15" x14ac:dyDescent="0.25"/>
  <cols>
    <col min="1" max="1" width="5.5703125" style="4" customWidth="1"/>
    <col min="2" max="2" width="50.140625" bestFit="1" customWidth="1"/>
    <col min="3" max="3" width="22.7109375" bestFit="1" customWidth="1"/>
    <col min="4" max="4" width="35.5703125" bestFit="1" customWidth="1"/>
    <col min="5" max="5" width="13.85546875" bestFit="1" customWidth="1"/>
    <col min="6" max="6" width="10.85546875" bestFit="1" customWidth="1"/>
    <col min="7" max="7" width="10.7109375" bestFit="1" customWidth="1"/>
    <col min="8" max="8" width="10.42578125" bestFit="1" customWidth="1"/>
    <col min="9" max="10" width="10.7109375" bestFit="1" customWidth="1"/>
    <col min="11" max="11" width="11.85546875" bestFit="1" customWidth="1"/>
    <col min="12" max="12" width="10.7109375" bestFit="1" customWidth="1"/>
    <col min="13" max="14" width="14.7109375" bestFit="1" customWidth="1"/>
    <col min="15" max="18" width="10.7109375" bestFit="1" customWidth="1"/>
    <col min="19" max="20" width="11.85546875" bestFit="1" customWidth="1"/>
    <col min="21" max="24" width="10.7109375" bestFit="1" customWidth="1"/>
  </cols>
  <sheetData>
    <row r="1" spans="1:24" ht="29.25" thickBot="1" x14ac:dyDescent="0.5">
      <c r="A1" s="8"/>
      <c r="B1" s="9" t="s">
        <v>52</v>
      </c>
      <c r="C1" s="10"/>
    </row>
    <row r="2" spans="1:24" ht="15.75" thickBot="1" x14ac:dyDescent="0.3">
      <c r="A2" s="11"/>
      <c r="B2" s="12" t="s">
        <v>53</v>
      </c>
      <c r="C2" s="13">
        <f>SUM(C4:C45)</f>
        <v>0</v>
      </c>
    </row>
    <row r="3" spans="1:24" ht="15.75" thickBot="1" x14ac:dyDescent="0.3">
      <c r="A3" s="11"/>
      <c r="B3" s="14" t="s">
        <v>50</v>
      </c>
      <c r="C3" s="15" t="s">
        <v>51</v>
      </c>
      <c r="D3" s="29" t="s">
        <v>170</v>
      </c>
      <c r="E3" s="30" t="s">
        <v>171</v>
      </c>
      <c r="F3" s="31" t="s">
        <v>172</v>
      </c>
    </row>
    <row r="4" spans="1:24" x14ac:dyDescent="0.25">
      <c r="A4" s="5">
        <v>1</v>
      </c>
      <c r="B4" s="22" t="s">
        <v>54</v>
      </c>
      <c r="C4" s="7"/>
      <c r="D4" s="27" t="s">
        <v>162</v>
      </c>
      <c r="E4" s="28"/>
      <c r="F4" s="27"/>
      <c r="H4" t="s">
        <v>161</v>
      </c>
      <c r="I4" t="s">
        <v>155</v>
      </c>
      <c r="J4" t="s">
        <v>158</v>
      </c>
      <c r="K4" t="s">
        <v>159</v>
      </c>
      <c r="L4" t="s">
        <v>165</v>
      </c>
      <c r="N4" t="s">
        <v>168</v>
      </c>
      <c r="O4" t="s">
        <v>155</v>
      </c>
      <c r="P4" t="s">
        <v>158</v>
      </c>
      <c r="Q4" t="s">
        <v>159</v>
      </c>
      <c r="R4" t="s">
        <v>165</v>
      </c>
      <c r="T4" t="s">
        <v>166</v>
      </c>
      <c r="U4" t="s">
        <v>155</v>
      </c>
      <c r="V4" t="s">
        <v>158</v>
      </c>
      <c r="W4" t="s">
        <v>159</v>
      </c>
      <c r="X4" t="s">
        <v>165</v>
      </c>
    </row>
    <row r="5" spans="1:24" x14ac:dyDescent="0.25">
      <c r="A5" s="3">
        <v>2</v>
      </c>
      <c r="B5" s="22" t="s">
        <v>55</v>
      </c>
      <c r="C5" s="2"/>
      <c r="D5" s="27" t="s">
        <v>160</v>
      </c>
      <c r="E5" s="28"/>
      <c r="F5" s="27"/>
      <c r="I5">
        <f>COUNTIF(D4:D45, "RPA done")</f>
        <v>25</v>
      </c>
      <c r="J5">
        <f>COUNTIF(D4:D45,"RPA in progress")</f>
        <v>3</v>
      </c>
      <c r="K5">
        <f>COUNTIF(D4:D45,"*RPA blocked*")</f>
        <v>10</v>
      </c>
      <c r="L5">
        <f>ROWS(D4:D45)-K5-J5-I5</f>
        <v>4</v>
      </c>
      <c r="O5">
        <f>COUNTIF(E4:E45, "mapping done")</f>
        <v>10</v>
      </c>
      <c r="P5">
        <f>COUNTIF(E4:E45, "mapping in progress")</f>
        <v>0</v>
      </c>
      <c r="Q5">
        <f>COUNTIF(E4:E45, "*mapping blocked*")</f>
        <v>0</v>
      </c>
      <c r="R5">
        <f>ROWS(E4:E45)-O5-P5-Q5</f>
        <v>32</v>
      </c>
      <c r="U5">
        <f>COUNTIF(F4:F45, "script done")</f>
        <v>4</v>
      </c>
      <c r="V5">
        <f>COUNTIF(F4:F45, "script in progress")</f>
        <v>0</v>
      </c>
      <c r="W5">
        <f>COUNTIF(F4:F45, "*script blocked*")</f>
        <v>0</v>
      </c>
      <c r="X5">
        <f>ROWS(F4:F45)-U5-V5-W5</f>
        <v>38</v>
      </c>
    </row>
    <row r="6" spans="1:24" x14ac:dyDescent="0.25">
      <c r="A6" s="3">
        <v>3</v>
      </c>
      <c r="B6" s="22" t="s">
        <v>56</v>
      </c>
      <c r="C6" s="2"/>
      <c r="D6" s="27" t="s">
        <v>156</v>
      </c>
      <c r="E6" s="28" t="s">
        <v>169</v>
      </c>
      <c r="F6" s="27" t="s">
        <v>167</v>
      </c>
    </row>
    <row r="7" spans="1:24" x14ac:dyDescent="0.25">
      <c r="A7" s="3">
        <v>4</v>
      </c>
      <c r="B7" s="22" t="s">
        <v>57</v>
      </c>
      <c r="C7" s="2"/>
      <c r="D7" s="27" t="s">
        <v>157</v>
      </c>
      <c r="E7" s="28"/>
      <c r="F7" s="27"/>
    </row>
    <row r="8" spans="1:24" x14ac:dyDescent="0.25">
      <c r="A8" s="3">
        <v>5</v>
      </c>
      <c r="B8" s="22" t="s">
        <v>58</v>
      </c>
      <c r="C8" s="2"/>
      <c r="D8" s="27" t="s">
        <v>156</v>
      </c>
      <c r="E8" s="28" t="s">
        <v>169</v>
      </c>
      <c r="F8" s="27" t="s">
        <v>167</v>
      </c>
    </row>
    <row r="9" spans="1:24" x14ac:dyDescent="0.25">
      <c r="A9" s="3">
        <v>6</v>
      </c>
      <c r="B9" s="22" t="s">
        <v>59</v>
      </c>
      <c r="C9" s="2"/>
      <c r="D9" s="27" t="s">
        <v>163</v>
      </c>
      <c r="E9" s="28"/>
      <c r="F9" s="27"/>
    </row>
    <row r="10" spans="1:24" x14ac:dyDescent="0.25">
      <c r="A10" s="3">
        <v>7</v>
      </c>
      <c r="B10" s="22" t="s">
        <v>60</v>
      </c>
      <c r="C10" s="2"/>
      <c r="D10" s="27" t="s">
        <v>156</v>
      </c>
      <c r="E10" s="28"/>
      <c r="F10" s="27"/>
    </row>
    <row r="11" spans="1:24" x14ac:dyDescent="0.25">
      <c r="A11" s="3">
        <v>8</v>
      </c>
      <c r="B11" s="22" t="s">
        <v>61</v>
      </c>
      <c r="C11" s="2"/>
      <c r="D11" s="27" t="s">
        <v>156</v>
      </c>
      <c r="E11" s="28"/>
      <c r="F11" s="27"/>
    </row>
    <row r="12" spans="1:24" x14ac:dyDescent="0.25">
      <c r="A12" s="3">
        <v>9</v>
      </c>
      <c r="B12" s="22" t="s">
        <v>62</v>
      </c>
      <c r="C12" s="2"/>
      <c r="D12" s="27" t="s">
        <v>156</v>
      </c>
      <c r="E12" s="28"/>
      <c r="F12" s="27"/>
    </row>
    <row r="13" spans="1:24" x14ac:dyDescent="0.25">
      <c r="A13" s="3">
        <v>10</v>
      </c>
      <c r="B13" s="22" t="s">
        <v>63</v>
      </c>
      <c r="C13" s="2"/>
      <c r="D13" s="27" t="s">
        <v>156</v>
      </c>
      <c r="E13" s="28"/>
      <c r="F13" s="27"/>
    </row>
    <row r="14" spans="1:24" x14ac:dyDescent="0.25">
      <c r="A14" s="3">
        <v>11</v>
      </c>
      <c r="B14" s="22" t="s">
        <v>64</v>
      </c>
      <c r="C14" s="2"/>
      <c r="D14" s="27" t="s">
        <v>156</v>
      </c>
      <c r="E14" s="28"/>
      <c r="F14" s="27"/>
    </row>
    <row r="15" spans="1:24" x14ac:dyDescent="0.25">
      <c r="A15" s="3">
        <v>12</v>
      </c>
      <c r="B15" s="22" t="s">
        <v>65</v>
      </c>
      <c r="C15" s="2"/>
      <c r="D15" s="27" t="s">
        <v>156</v>
      </c>
      <c r="E15" s="28"/>
      <c r="F15" s="27"/>
    </row>
    <row r="16" spans="1:24" x14ac:dyDescent="0.25">
      <c r="A16" s="3">
        <v>13</v>
      </c>
      <c r="B16" s="22" t="s">
        <v>66</v>
      </c>
      <c r="C16" s="2"/>
      <c r="D16" s="27" t="s">
        <v>156</v>
      </c>
      <c r="E16" s="28" t="s">
        <v>169</v>
      </c>
      <c r="F16" s="27" t="s">
        <v>167</v>
      </c>
    </row>
    <row r="17" spans="1:6" x14ac:dyDescent="0.25">
      <c r="A17" s="3">
        <v>14</v>
      </c>
      <c r="B17" s="22" t="s">
        <v>67</v>
      </c>
      <c r="C17" s="2"/>
      <c r="D17" s="27" t="s">
        <v>156</v>
      </c>
      <c r="E17" s="28" t="s">
        <v>169</v>
      </c>
      <c r="F17" s="27" t="s">
        <v>167</v>
      </c>
    </row>
    <row r="18" spans="1:6" x14ac:dyDescent="0.25">
      <c r="A18" s="3">
        <v>15</v>
      </c>
      <c r="B18" s="22" t="s">
        <v>68</v>
      </c>
      <c r="C18" s="2"/>
      <c r="D18" s="27" t="s">
        <v>156</v>
      </c>
      <c r="E18" s="28"/>
      <c r="F18" s="27"/>
    </row>
    <row r="19" spans="1:6" x14ac:dyDescent="0.25">
      <c r="A19" s="3">
        <v>16</v>
      </c>
      <c r="B19" s="22" t="s">
        <v>69</v>
      </c>
      <c r="C19" s="2"/>
      <c r="D19" s="27" t="s">
        <v>162</v>
      </c>
      <c r="E19" s="28"/>
      <c r="F19" s="27"/>
    </row>
    <row r="20" spans="1:6" x14ac:dyDescent="0.25">
      <c r="A20" s="3">
        <v>17</v>
      </c>
      <c r="B20" s="22" t="s">
        <v>70</v>
      </c>
      <c r="C20" s="2"/>
      <c r="D20" s="27" t="s">
        <v>156</v>
      </c>
      <c r="E20" s="28"/>
      <c r="F20" s="27"/>
    </row>
    <row r="21" spans="1:6" x14ac:dyDescent="0.25">
      <c r="A21" s="3">
        <v>18</v>
      </c>
      <c r="B21" s="22" t="s">
        <v>71</v>
      </c>
      <c r="C21" s="2"/>
      <c r="D21" s="27" t="s">
        <v>156</v>
      </c>
      <c r="E21" s="28"/>
      <c r="F21" s="27"/>
    </row>
    <row r="22" spans="1:6" x14ac:dyDescent="0.25">
      <c r="A22" s="3">
        <v>19</v>
      </c>
      <c r="B22" s="22" t="s">
        <v>72</v>
      </c>
      <c r="C22" s="2"/>
      <c r="D22" s="27" t="s">
        <v>156</v>
      </c>
      <c r="E22" s="28" t="s">
        <v>169</v>
      </c>
      <c r="F22" s="27"/>
    </row>
    <row r="23" spans="1:6" x14ac:dyDescent="0.25">
      <c r="A23" s="3">
        <v>20</v>
      </c>
      <c r="B23" s="22" t="s">
        <v>73</v>
      </c>
      <c r="C23" s="2"/>
      <c r="D23" s="27"/>
      <c r="E23" s="28"/>
      <c r="F23" s="27"/>
    </row>
    <row r="24" spans="1:6" x14ac:dyDescent="0.25">
      <c r="A24" s="3">
        <v>21</v>
      </c>
      <c r="B24" s="22" t="s">
        <v>74</v>
      </c>
      <c r="C24" s="2"/>
      <c r="D24" s="27" t="s">
        <v>162</v>
      </c>
      <c r="E24" s="28"/>
      <c r="F24" s="27"/>
    </row>
    <row r="25" spans="1:6" x14ac:dyDescent="0.25">
      <c r="A25" s="3">
        <v>22</v>
      </c>
      <c r="B25" s="22" t="s">
        <v>75</v>
      </c>
      <c r="C25" s="2"/>
      <c r="D25" s="27" t="s">
        <v>157</v>
      </c>
      <c r="E25" s="28"/>
      <c r="F25" s="27"/>
    </row>
    <row r="26" spans="1:6" x14ac:dyDescent="0.25">
      <c r="A26" s="3">
        <v>23</v>
      </c>
      <c r="B26" s="22" t="s">
        <v>76</v>
      </c>
      <c r="C26" s="2"/>
      <c r="D26" s="27"/>
      <c r="E26" s="28"/>
      <c r="F26" s="27"/>
    </row>
    <row r="27" spans="1:6" x14ac:dyDescent="0.25">
      <c r="A27" s="3">
        <v>24</v>
      </c>
      <c r="B27" s="22" t="s">
        <v>77</v>
      </c>
      <c r="C27" s="2"/>
      <c r="D27" s="27" t="s">
        <v>156</v>
      </c>
      <c r="E27" s="28" t="s">
        <v>169</v>
      </c>
      <c r="F27" s="27"/>
    </row>
    <row r="28" spans="1:6" x14ac:dyDescent="0.25">
      <c r="A28" s="3">
        <v>25</v>
      </c>
      <c r="B28" s="22" t="s">
        <v>78</v>
      </c>
      <c r="C28" s="2"/>
      <c r="D28" s="27" t="s">
        <v>156</v>
      </c>
      <c r="E28" s="28" t="s">
        <v>169</v>
      </c>
      <c r="F28" s="27"/>
    </row>
    <row r="29" spans="1:6" x14ac:dyDescent="0.25">
      <c r="A29" s="3">
        <v>26</v>
      </c>
      <c r="B29" s="22" t="s">
        <v>79</v>
      </c>
      <c r="C29" s="2"/>
      <c r="D29" s="27" t="s">
        <v>156</v>
      </c>
      <c r="E29" s="28" t="s">
        <v>169</v>
      </c>
      <c r="F29" s="27"/>
    </row>
    <row r="30" spans="1:6" x14ac:dyDescent="0.25">
      <c r="A30" s="3">
        <v>27</v>
      </c>
      <c r="B30" s="22" t="s">
        <v>80</v>
      </c>
      <c r="C30" s="2"/>
      <c r="D30" s="27" t="s">
        <v>164</v>
      </c>
      <c r="E30" s="28"/>
      <c r="F30" s="27"/>
    </row>
    <row r="31" spans="1:6" x14ac:dyDescent="0.25">
      <c r="A31" s="3">
        <v>28</v>
      </c>
      <c r="B31" s="22" t="s">
        <v>81</v>
      </c>
      <c r="C31" s="2"/>
      <c r="D31" s="27" t="s">
        <v>156</v>
      </c>
      <c r="E31" s="28" t="s">
        <v>169</v>
      </c>
      <c r="F31" s="27"/>
    </row>
    <row r="32" spans="1:6" x14ac:dyDescent="0.25">
      <c r="A32" s="3">
        <v>29</v>
      </c>
      <c r="B32" s="22" t="s">
        <v>82</v>
      </c>
      <c r="C32" s="2"/>
      <c r="D32" s="27" t="s">
        <v>156</v>
      </c>
      <c r="E32" s="28"/>
      <c r="F32" s="27"/>
    </row>
    <row r="33" spans="1:6" x14ac:dyDescent="0.25">
      <c r="A33" s="3">
        <v>30</v>
      </c>
      <c r="B33" s="22" t="s">
        <v>83</v>
      </c>
      <c r="C33" s="2"/>
      <c r="D33" s="27"/>
      <c r="E33" s="28"/>
      <c r="F33" s="27"/>
    </row>
    <row r="34" spans="1:6" x14ac:dyDescent="0.25">
      <c r="A34" s="3">
        <v>31</v>
      </c>
      <c r="B34" s="22" t="s">
        <v>84</v>
      </c>
      <c r="C34" s="2"/>
      <c r="D34" s="27"/>
      <c r="E34" s="28"/>
      <c r="F34" s="27"/>
    </row>
    <row r="35" spans="1:6" x14ac:dyDescent="0.25">
      <c r="A35" s="3">
        <v>32</v>
      </c>
      <c r="B35" s="22" t="s">
        <v>85</v>
      </c>
      <c r="C35" s="2"/>
      <c r="D35" s="27" t="s">
        <v>156</v>
      </c>
      <c r="E35" s="28"/>
      <c r="F35" s="27"/>
    </row>
    <row r="36" spans="1:6" x14ac:dyDescent="0.25">
      <c r="A36" s="3">
        <v>33</v>
      </c>
      <c r="B36" s="22" t="s">
        <v>86</v>
      </c>
      <c r="C36" s="2"/>
      <c r="D36" s="27" t="s">
        <v>156</v>
      </c>
      <c r="E36" s="28"/>
      <c r="F36" s="27"/>
    </row>
    <row r="37" spans="1:6" x14ac:dyDescent="0.25">
      <c r="A37" s="3">
        <v>34</v>
      </c>
      <c r="B37" s="22" t="s">
        <v>87</v>
      </c>
      <c r="C37" s="2"/>
      <c r="D37" s="27" t="s">
        <v>160</v>
      </c>
      <c r="E37" s="28"/>
      <c r="F37" s="27"/>
    </row>
    <row r="38" spans="1:6" x14ac:dyDescent="0.25">
      <c r="A38" s="3">
        <v>35</v>
      </c>
      <c r="B38" s="22" t="s">
        <v>88</v>
      </c>
      <c r="C38" s="2"/>
      <c r="D38" s="27" t="s">
        <v>156</v>
      </c>
      <c r="E38" s="28"/>
      <c r="F38" s="27"/>
    </row>
    <row r="39" spans="1:6" x14ac:dyDescent="0.25">
      <c r="A39" s="3">
        <v>36</v>
      </c>
      <c r="B39" s="22" t="s">
        <v>89</v>
      </c>
      <c r="C39" s="2"/>
      <c r="D39" s="27" t="s">
        <v>162</v>
      </c>
      <c r="E39" s="28"/>
      <c r="F39" s="27"/>
    </row>
    <row r="40" spans="1:6" x14ac:dyDescent="0.25">
      <c r="A40" s="3">
        <v>37</v>
      </c>
      <c r="B40" s="22" t="s">
        <v>90</v>
      </c>
      <c r="C40" s="2"/>
      <c r="D40" s="27" t="s">
        <v>162</v>
      </c>
      <c r="E40" s="28"/>
      <c r="F40" s="27"/>
    </row>
    <row r="41" spans="1:6" x14ac:dyDescent="0.25">
      <c r="A41" s="3">
        <v>38</v>
      </c>
      <c r="B41" s="22" t="s">
        <v>91</v>
      </c>
      <c r="C41" s="2"/>
      <c r="D41" s="27" t="s">
        <v>156</v>
      </c>
      <c r="E41" s="28"/>
      <c r="F41" s="27"/>
    </row>
    <row r="42" spans="1:6" x14ac:dyDescent="0.25">
      <c r="A42" s="3">
        <v>39</v>
      </c>
      <c r="B42" s="22" t="s">
        <v>92</v>
      </c>
      <c r="C42" s="2"/>
      <c r="D42" s="27" t="s">
        <v>160</v>
      </c>
      <c r="E42" s="28"/>
      <c r="F42" s="27"/>
    </row>
    <row r="43" spans="1:6" x14ac:dyDescent="0.25">
      <c r="A43" s="3">
        <v>40</v>
      </c>
      <c r="B43" s="22" t="s">
        <v>93</v>
      </c>
      <c r="C43" s="2"/>
      <c r="D43" s="27" t="s">
        <v>157</v>
      </c>
      <c r="E43" s="28" t="s">
        <v>169</v>
      </c>
      <c r="F43" s="27"/>
    </row>
    <row r="44" spans="1:6" x14ac:dyDescent="0.25">
      <c r="A44" s="3">
        <v>41</v>
      </c>
      <c r="B44" s="22" t="s">
        <v>94</v>
      </c>
      <c r="C44" s="2"/>
      <c r="D44" s="27" t="s">
        <v>156</v>
      </c>
      <c r="E44" s="28"/>
      <c r="F44" s="27"/>
    </row>
    <row r="45" spans="1:6" x14ac:dyDescent="0.25">
      <c r="A45" s="3">
        <v>42</v>
      </c>
      <c r="B45" s="22" t="s">
        <v>95</v>
      </c>
      <c r="C45" s="2"/>
      <c r="D45" s="6" t="s">
        <v>156</v>
      </c>
      <c r="E45" s="6"/>
      <c r="F45" s="32"/>
    </row>
  </sheetData>
  <pageMargins left="0.7" right="0.7" top="0.75" bottom="0.75" header="0.3" footer="0.3"/>
  <pageSetup scale="7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5"/>
  <sheetViews>
    <sheetView workbookViewId="0">
      <pane ySplit="3" topLeftCell="A4" activePane="bottomLeft" state="frozen"/>
      <selection pane="bottomLeft" activeCell="F14" sqref="F14"/>
    </sheetView>
  </sheetViews>
  <sheetFormatPr defaultRowHeight="15" x14ac:dyDescent="0.25"/>
  <cols>
    <col min="1" max="1" width="5.5703125" style="4" customWidth="1"/>
    <col min="2" max="2" width="50.140625" bestFit="1" customWidth="1"/>
    <col min="3" max="3" width="22.7109375" bestFit="1" customWidth="1"/>
    <col min="9" max="9" width="10.42578125" bestFit="1" customWidth="1"/>
    <col min="15" max="15" width="14.7109375" bestFit="1" customWidth="1"/>
    <col min="19" max="19" width="10.7109375" bestFit="1" customWidth="1"/>
  </cols>
  <sheetData>
    <row r="1" spans="1:25" ht="29.25" thickBot="1" x14ac:dyDescent="0.5">
      <c r="A1" s="8"/>
      <c r="B1" s="9" t="s">
        <v>52</v>
      </c>
      <c r="C1" s="10"/>
    </row>
    <row r="2" spans="1:25" ht="15.75" thickBot="1" x14ac:dyDescent="0.3">
      <c r="A2" s="11"/>
      <c r="B2" s="12" t="s">
        <v>53</v>
      </c>
      <c r="C2" s="13">
        <f>SUM(C4:C45)</f>
        <v>0</v>
      </c>
      <c r="E2" t="s">
        <v>153</v>
      </c>
    </row>
    <row r="3" spans="1:25" ht="15.75" thickBot="1" x14ac:dyDescent="0.3">
      <c r="A3" s="11"/>
      <c r="B3" s="14" t="s">
        <v>50</v>
      </c>
      <c r="C3" s="15" t="s">
        <v>51</v>
      </c>
      <c r="E3" t="s">
        <v>170</v>
      </c>
      <c r="F3" t="s">
        <v>171</v>
      </c>
      <c r="G3" t="s">
        <v>172</v>
      </c>
    </row>
    <row r="4" spans="1:25" x14ac:dyDescent="0.25">
      <c r="A4" s="5">
        <v>1</v>
      </c>
      <c r="B4" s="22" t="s">
        <v>96</v>
      </c>
      <c r="C4" s="7"/>
      <c r="I4" t="s">
        <v>161</v>
      </c>
      <c r="J4" t="s">
        <v>155</v>
      </c>
      <c r="K4" t="s">
        <v>158</v>
      </c>
      <c r="L4" t="s">
        <v>159</v>
      </c>
      <c r="M4" t="s">
        <v>165</v>
      </c>
      <c r="O4" t="s">
        <v>168</v>
      </c>
      <c r="P4" t="s">
        <v>155</v>
      </c>
      <c r="Q4" t="s">
        <v>158</v>
      </c>
      <c r="R4" t="s">
        <v>159</v>
      </c>
      <c r="S4" t="s">
        <v>165</v>
      </c>
      <c r="U4" t="s">
        <v>166</v>
      </c>
      <c r="V4" t="s">
        <v>155</v>
      </c>
      <c r="W4" t="s">
        <v>158</v>
      </c>
      <c r="X4" t="s">
        <v>159</v>
      </c>
      <c r="Y4" t="s">
        <v>165</v>
      </c>
    </row>
    <row r="5" spans="1:25" x14ac:dyDescent="0.25">
      <c r="A5" s="26">
        <v>2</v>
      </c>
      <c r="B5" s="25" t="s">
        <v>97</v>
      </c>
      <c r="C5" s="2"/>
      <c r="J5">
        <f>COUNTIF(E4:E45, "RPA done")</f>
        <v>0</v>
      </c>
      <c r="K5">
        <f>COUNTIF(E4:E45,"RPA in progress")</f>
        <v>0</v>
      </c>
      <c r="L5">
        <f>COUNTIF(E4:E45,"*RPA blocked*")</f>
        <v>0</v>
      </c>
      <c r="M5">
        <f>ROWS(E4:E45)-L5-K5-J5</f>
        <v>42</v>
      </c>
      <c r="P5">
        <f>COUNTIF(F4:F45, "mapping done")</f>
        <v>0</v>
      </c>
      <c r="Q5">
        <f>COUNTIF(F4:F45, "mapping in progress")</f>
        <v>0</v>
      </c>
      <c r="R5">
        <f>COUNTIF(F4:F45, "*mapping blocked*")</f>
        <v>0</v>
      </c>
      <c r="S5">
        <f>ROWS(F4:F45)-P5-Q5-R5</f>
        <v>42</v>
      </c>
      <c r="V5">
        <f>COUNTIF(G4:G45, "script done")</f>
        <v>0</v>
      </c>
      <c r="W5">
        <f>COUNTIF(G4:G45, "script in progress")</f>
        <v>0</v>
      </c>
      <c r="X5">
        <f>COUNTIF(G4:G45, "*script blocked*")</f>
        <v>0</v>
      </c>
      <c r="Y5">
        <f>ROWS(G4:G45)-V5-W5-X5</f>
        <v>42</v>
      </c>
    </row>
    <row r="6" spans="1:25" x14ac:dyDescent="0.25">
      <c r="A6" s="3">
        <v>3</v>
      </c>
      <c r="B6" s="22" t="s">
        <v>98</v>
      </c>
      <c r="C6" s="2"/>
    </row>
    <row r="7" spans="1:25" x14ac:dyDescent="0.25">
      <c r="A7" s="3">
        <v>4</v>
      </c>
      <c r="B7" s="22" t="s">
        <v>99</v>
      </c>
      <c r="C7" s="2"/>
    </row>
    <row r="8" spans="1:25" x14ac:dyDescent="0.25">
      <c r="A8" s="26">
        <v>5</v>
      </c>
      <c r="B8" s="25" t="s">
        <v>100</v>
      </c>
      <c r="C8" s="2"/>
    </row>
    <row r="9" spans="1:25" x14ac:dyDescent="0.25">
      <c r="A9" s="26">
        <v>6</v>
      </c>
      <c r="B9" s="25" t="s">
        <v>101</v>
      </c>
      <c r="C9" s="2"/>
    </row>
    <row r="10" spans="1:25" x14ac:dyDescent="0.25">
      <c r="A10" s="3">
        <v>7</v>
      </c>
      <c r="B10" s="22" t="s">
        <v>102</v>
      </c>
      <c r="C10" s="2"/>
    </row>
    <row r="11" spans="1:25" x14ac:dyDescent="0.25">
      <c r="A11" s="3">
        <v>8</v>
      </c>
      <c r="B11" s="22" t="s">
        <v>103</v>
      </c>
      <c r="C11" s="2"/>
    </row>
    <row r="12" spans="1:25" x14ac:dyDescent="0.25">
      <c r="A12" s="3">
        <v>9</v>
      </c>
      <c r="B12" s="22" t="s">
        <v>104</v>
      </c>
      <c r="C12" s="2"/>
    </row>
    <row r="13" spans="1:25" x14ac:dyDescent="0.25">
      <c r="A13" s="3">
        <v>10</v>
      </c>
      <c r="B13" s="22" t="s">
        <v>105</v>
      </c>
      <c r="C13" s="2"/>
    </row>
    <row r="14" spans="1:25" x14ac:dyDescent="0.25">
      <c r="A14" s="26">
        <v>11</v>
      </c>
      <c r="B14" s="25" t="s">
        <v>106</v>
      </c>
      <c r="C14" s="2" t="s">
        <v>154</v>
      </c>
    </row>
    <row r="15" spans="1:25" x14ac:dyDescent="0.25">
      <c r="A15" s="3">
        <v>12</v>
      </c>
      <c r="B15" s="22" t="s">
        <v>107</v>
      </c>
      <c r="C15" s="2"/>
    </row>
    <row r="16" spans="1:25" x14ac:dyDescent="0.25">
      <c r="A16" s="26">
        <v>13</v>
      </c>
      <c r="B16" s="25" t="s">
        <v>108</v>
      </c>
      <c r="C16" s="2"/>
    </row>
    <row r="17" spans="1:3" x14ac:dyDescent="0.25">
      <c r="A17" s="3">
        <v>14</v>
      </c>
      <c r="B17" s="22" t="s">
        <v>109</v>
      </c>
      <c r="C17" s="2"/>
    </row>
    <row r="18" spans="1:3" x14ac:dyDescent="0.25">
      <c r="A18" s="3">
        <v>15</v>
      </c>
      <c r="B18" s="22" t="s">
        <v>110</v>
      </c>
      <c r="C18" s="2"/>
    </row>
    <row r="19" spans="1:3" x14ac:dyDescent="0.25">
      <c r="A19" s="3">
        <v>16</v>
      </c>
      <c r="B19" s="22" t="s">
        <v>111</v>
      </c>
      <c r="C19" s="2"/>
    </row>
    <row r="20" spans="1:3" x14ac:dyDescent="0.25">
      <c r="A20" s="3">
        <v>17</v>
      </c>
      <c r="B20" s="22" t="s">
        <v>112</v>
      </c>
      <c r="C20" s="2"/>
    </row>
    <row r="21" spans="1:3" x14ac:dyDescent="0.25">
      <c r="A21" s="3">
        <v>18</v>
      </c>
      <c r="B21" s="22" t="s">
        <v>113</v>
      </c>
      <c r="C21" s="2"/>
    </row>
    <row r="22" spans="1:3" x14ac:dyDescent="0.25">
      <c r="A22" s="26">
        <v>19</v>
      </c>
      <c r="B22" s="25" t="s">
        <v>114</v>
      </c>
      <c r="C22" s="2"/>
    </row>
    <row r="23" spans="1:3" x14ac:dyDescent="0.25">
      <c r="A23" s="3">
        <v>20</v>
      </c>
      <c r="B23" s="22" t="s">
        <v>115</v>
      </c>
      <c r="C23" s="2"/>
    </row>
    <row r="24" spans="1:3" x14ac:dyDescent="0.25">
      <c r="A24" s="3">
        <v>21</v>
      </c>
      <c r="B24" s="22" t="s">
        <v>116</v>
      </c>
      <c r="C24" s="2"/>
    </row>
    <row r="25" spans="1:3" x14ac:dyDescent="0.25">
      <c r="A25" s="26">
        <v>22</v>
      </c>
      <c r="B25" s="25" t="s">
        <v>117</v>
      </c>
      <c r="C25" s="2" t="s">
        <v>154</v>
      </c>
    </row>
    <row r="26" spans="1:3" x14ac:dyDescent="0.25">
      <c r="A26" s="3">
        <v>23</v>
      </c>
      <c r="B26" s="22" t="s">
        <v>118</v>
      </c>
      <c r="C26" s="2"/>
    </row>
    <row r="27" spans="1:3" x14ac:dyDescent="0.25">
      <c r="A27" s="3">
        <v>24</v>
      </c>
      <c r="B27" s="22" t="s">
        <v>119</v>
      </c>
      <c r="C27" s="2"/>
    </row>
    <row r="28" spans="1:3" x14ac:dyDescent="0.25">
      <c r="A28" s="26">
        <v>25</v>
      </c>
      <c r="B28" s="25" t="s">
        <v>120</v>
      </c>
      <c r="C28" s="2"/>
    </row>
    <row r="29" spans="1:3" x14ac:dyDescent="0.25">
      <c r="A29" s="26">
        <v>26</v>
      </c>
      <c r="B29" s="25" t="s">
        <v>121</v>
      </c>
      <c r="C29" s="2"/>
    </row>
    <row r="30" spans="1:3" x14ac:dyDescent="0.25">
      <c r="A30" s="3">
        <v>27</v>
      </c>
      <c r="B30" s="22" t="s">
        <v>122</v>
      </c>
      <c r="C30" s="2"/>
    </row>
    <row r="31" spans="1:3" x14ac:dyDescent="0.25">
      <c r="A31" s="3">
        <v>28</v>
      </c>
      <c r="B31" s="22" t="s">
        <v>123</v>
      </c>
      <c r="C31" s="2"/>
    </row>
    <row r="32" spans="1:3" x14ac:dyDescent="0.25">
      <c r="A32" s="26">
        <v>29</v>
      </c>
      <c r="B32" s="25" t="s">
        <v>124</v>
      </c>
      <c r="C32" s="2"/>
    </row>
    <row r="33" spans="1:3" x14ac:dyDescent="0.25">
      <c r="A33" s="3">
        <v>30</v>
      </c>
      <c r="B33" s="22" t="s">
        <v>125</v>
      </c>
      <c r="C33" s="2"/>
    </row>
    <row r="34" spans="1:3" x14ac:dyDescent="0.25">
      <c r="A34" s="3">
        <v>31</v>
      </c>
      <c r="B34" s="22" t="s">
        <v>126</v>
      </c>
      <c r="C34" s="2"/>
    </row>
    <row r="35" spans="1:3" x14ac:dyDescent="0.25">
      <c r="A35" s="3">
        <v>32</v>
      </c>
      <c r="B35" s="22" t="s">
        <v>127</v>
      </c>
      <c r="C35" s="2"/>
    </row>
    <row r="36" spans="1:3" x14ac:dyDescent="0.25">
      <c r="A36" s="3">
        <v>33</v>
      </c>
      <c r="B36" s="22" t="s">
        <v>128</v>
      </c>
      <c r="C36" s="2"/>
    </row>
    <row r="37" spans="1:3" x14ac:dyDescent="0.25">
      <c r="A37" s="3">
        <v>34</v>
      </c>
      <c r="B37" s="22" t="s">
        <v>129</v>
      </c>
      <c r="C37" s="2"/>
    </row>
    <row r="38" spans="1:3" x14ac:dyDescent="0.25">
      <c r="A38" s="3">
        <v>35</v>
      </c>
      <c r="B38" s="22" t="s">
        <v>130</v>
      </c>
      <c r="C38" s="2"/>
    </row>
    <row r="39" spans="1:3" x14ac:dyDescent="0.25">
      <c r="A39" s="3">
        <v>36</v>
      </c>
      <c r="B39" s="22" t="s">
        <v>131</v>
      </c>
      <c r="C39" s="2"/>
    </row>
    <row r="40" spans="1:3" x14ac:dyDescent="0.25">
      <c r="A40" s="3">
        <v>37</v>
      </c>
      <c r="B40" s="22" t="s">
        <v>132</v>
      </c>
      <c r="C40" s="2"/>
    </row>
    <row r="41" spans="1:3" x14ac:dyDescent="0.25">
      <c r="A41" s="3">
        <v>38</v>
      </c>
      <c r="B41" s="22" t="s">
        <v>133</v>
      </c>
      <c r="C41" s="2"/>
    </row>
    <row r="42" spans="1:3" x14ac:dyDescent="0.25">
      <c r="A42" s="3">
        <v>39</v>
      </c>
      <c r="B42" s="22" t="s">
        <v>134</v>
      </c>
      <c r="C42" s="2"/>
    </row>
    <row r="43" spans="1:3" x14ac:dyDescent="0.25">
      <c r="A43" s="26">
        <v>40</v>
      </c>
      <c r="B43" s="25" t="s">
        <v>135</v>
      </c>
      <c r="C43" s="2"/>
    </row>
    <row r="44" spans="1:3" x14ac:dyDescent="0.25">
      <c r="A44" s="3">
        <v>41</v>
      </c>
      <c r="B44" s="22" t="s">
        <v>136</v>
      </c>
      <c r="C44" s="2"/>
    </row>
    <row r="45" spans="1:3" x14ac:dyDescent="0.25">
      <c r="A45" s="26">
        <v>42</v>
      </c>
      <c r="B45" s="25" t="s">
        <v>137</v>
      </c>
      <c r="C45" s="2"/>
    </row>
  </sheetData>
  <pageMargins left="0.7" right="0.7" top="0.75" bottom="0.75" header="0.3" footer="0.3"/>
  <pageSetup scale="75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K18" sqref="K18"/>
    </sheetView>
  </sheetViews>
  <sheetFormatPr defaultRowHeight="15" x14ac:dyDescent="0.25"/>
  <sheetData>
    <row r="1" spans="1:3" x14ac:dyDescent="0.25">
      <c r="A1" s="23" t="s">
        <v>138</v>
      </c>
    </row>
    <row r="2" spans="1:3" x14ac:dyDescent="0.25">
      <c r="A2" s="24" t="s">
        <v>139</v>
      </c>
    </row>
    <row r="3" spans="1:3" x14ac:dyDescent="0.25">
      <c r="A3" s="24" t="s">
        <v>140</v>
      </c>
      <c r="B3" t="s">
        <v>141</v>
      </c>
      <c r="C3" t="s">
        <v>142</v>
      </c>
    </row>
    <row r="4" spans="1:3" x14ac:dyDescent="0.25">
      <c r="A4" s="24" t="s">
        <v>143</v>
      </c>
      <c r="C4" t="s">
        <v>144</v>
      </c>
    </row>
    <row r="5" spans="1:3" x14ac:dyDescent="0.25">
      <c r="A5" s="24" t="s">
        <v>145</v>
      </c>
      <c r="C5" t="s">
        <v>146</v>
      </c>
    </row>
    <row r="7" spans="1:3" x14ac:dyDescent="0.25">
      <c r="A7" s="23" t="s">
        <v>147</v>
      </c>
    </row>
    <row r="8" spans="1:3" x14ac:dyDescent="0.25">
      <c r="A8" s="24" t="s">
        <v>148</v>
      </c>
    </row>
    <row r="9" spans="1:3" x14ac:dyDescent="0.25">
      <c r="A9" s="24" t="s">
        <v>149</v>
      </c>
    </row>
    <row r="10" spans="1:3" x14ac:dyDescent="0.25">
      <c r="A10" s="24" t="s">
        <v>150</v>
      </c>
    </row>
    <row r="11" spans="1:3" x14ac:dyDescent="0.25">
      <c r="A11" s="24" t="s">
        <v>151</v>
      </c>
    </row>
    <row r="12" spans="1:3" x14ac:dyDescent="0.25">
      <c r="A12" s="24" t="s">
        <v>152</v>
      </c>
    </row>
  </sheetData>
  <hyperlinks>
    <hyperlink ref="A2" r:id="rId1"/>
    <hyperlink ref="A8" r:id="rId2" display="mailto:railincsupport@railinc.com"/>
    <hyperlink ref="A12" r:id="rId3" display="mailto:michael.bowser@railinc.com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6</vt:i4>
      </vt:variant>
    </vt:vector>
  </HeadingPairs>
  <TitlesOfParts>
    <vt:vector size="10" baseType="lpstr">
      <vt:lpstr>Truckers </vt:lpstr>
      <vt:lpstr>Airlines</vt:lpstr>
      <vt:lpstr>Steamship Lines</vt:lpstr>
      <vt:lpstr>INTTRA-E2OPEN-RAIL</vt:lpstr>
      <vt:lpstr>Airlines!Print_Area</vt:lpstr>
      <vt:lpstr>'Steamship Lines'!Print_Area</vt:lpstr>
      <vt:lpstr>'Truckers '!Print_Area</vt:lpstr>
      <vt:lpstr>Airlines!Print_Titles</vt:lpstr>
      <vt:lpstr>'Steamship Lines'!Print_Titles</vt:lpstr>
      <vt:lpstr>'Truckers 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N. Espinoza</dc:creator>
  <cp:lastModifiedBy>Peter Van Ausdeln</cp:lastModifiedBy>
  <cp:lastPrinted>2019-05-14T13:26:12Z</cp:lastPrinted>
  <dcterms:created xsi:type="dcterms:W3CDTF">2019-05-14T13:21:26Z</dcterms:created>
  <dcterms:modified xsi:type="dcterms:W3CDTF">2019-05-30T00:57:24Z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