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Dropbox (Blume Global)\Downloads\"/>
    </mc:Choice>
  </mc:AlternateContent>
  <bookViews>
    <workbookView xWindow="-120" yWindow="-120" windowWidth="29040" windowHeight="15840" activeTab="1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X5" i="4"/>
  <c r="W5" i="4"/>
  <c r="V5" i="4"/>
  <c r="Y5" i="4" s="1"/>
  <c r="R5" i="4"/>
  <c r="Q5" i="4"/>
  <c r="P5" i="4"/>
  <c r="S5" i="4" s="1"/>
  <c r="L5" i="4"/>
  <c r="K5" i="4"/>
  <c r="Q5" i="3"/>
  <c r="P5" i="3"/>
  <c r="O5" i="3"/>
  <c r="W5" i="3"/>
  <c r="V5" i="3"/>
  <c r="U5" i="3"/>
  <c r="X5" i="3" s="1"/>
  <c r="K5" i="3"/>
  <c r="L5" i="3" s="1"/>
  <c r="J5" i="3"/>
  <c r="I5" i="3"/>
  <c r="M5" i="4" l="1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<sst xmlns="http://schemas.openxmlformats.org/spreadsheetml/2006/main" count="249" uniqueCount="173">
  <si>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</si>
  <si>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</si>
  <si>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</si>
  <si>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</si>
  <si>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</si>
  <si>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</si>
  <si>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</si>
  <si>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</si>
  <si>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</si>
  <si>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</si>
  <si>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</si>
  <si>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</si>
  <si>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</si>
  <si>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</si>
  <si>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</si>
  <si>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</si>
  <si>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</si>
  <si>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</si>
  <si>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</si>
  <si>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</si>
  <si>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</si>
  <si>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</si>
  <si>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</si>
  <si>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</si>
  <si>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</si>
  <si>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</si>
  <si>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</si>
  <si>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</si>
  <si>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</si>
  <si>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</si>
  <si>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</si>
  <si>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</si>
  <si>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</si>
  <si>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</si>
  <si>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</si>
  <si>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</si>
  <si>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</si>
  <si>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</si>
  <si>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</si>
  <si>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</si>
  <si>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</si>
  <si>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</si>
  <si>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</si>
  <si>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</si>
  <si>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</si>
  <si>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</si>
  <si>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</si>
  <si>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</si>
  <si>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</si>
  <si>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</si>
  <si>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</si>
  <si>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</si>
  <si>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</si>
  <si>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</si>
  <si>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</si>
  <si>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</si>
  <si>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</si>
  <si>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</si>
  <si>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</si>
  <si>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</si>
  <si>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</si>
  <si>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</si>
  <si>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</si>
  <si>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</si>
  <si>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</si>
  <si>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</si>
  <si>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</si>
  <si>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</si>
  <si>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</si>
  <si>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</si>
  <si>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</si>
  <si>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</si>
  <si>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</si>
  <si>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</si>
  <si>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</si>
  <si>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</si>
  <si>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</si>
  <si>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</si>
  <si>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</si>
  <si>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</si>
  <si>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</si>
  <si>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</si>
  <si>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</si>
  <si>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</si>
  <si>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</si>
  <si>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</si>
  <si>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</si>
  <si>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</si>
  <si>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</si>
  <si>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</si>
  <si>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</si>
  <si>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</si>
  <si>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</si>
  <si>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</si>
  <si>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</si>
  <si>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</si>
  <si>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</si>
  <si>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</si>
  <si>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</si>
  <si>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</si>
  <si>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</si>
  <si>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</si>
  <si>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</si>
  <si>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</si>
  <si>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</si>
  <si>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</si>
  <si>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</si>
  <si>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</si>
  <si>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</si>
  <si>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</si>
  <si>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</si>
  <si>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</si>
  <si>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</si>
  <si>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</si>
  <si>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</si>
  <si>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</si>
  <si>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</si>
  <si>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</si>
  <si>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</si>
  <si>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</si>
  <si>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</si>
  <si>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</si>
  <si>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</si>
  <si>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</si>
  <si>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</si>
  <si>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</si>
  <si>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</si>
  <si>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</si>
  <si>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</si>
  <si>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</si>
  <si>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</si>
  <si>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</si>
  <si>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</si>
  <si>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</si>
  <si>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</si>
  <si>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</si>
  <si>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</si>
  <si>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</si>
  <si>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</si>
  <si>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</si>
  <si>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</si>
  <si>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</si>
  <si>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</si>
  <si>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</si>
  <si>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</si>
  <si>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</si>
  <si>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</si>
  <si>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</si>
  <si>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</si>
  <si>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</si>
  <si>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</si>
  <si>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</si>
  <si>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</si>
  <si>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</si>
  <si>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</si>
  <si>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</si>
  <si>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</si>
  <si>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</si>
  <si>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</si>
  <si>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</si>
  <si>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in progress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</si>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</sst>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ySplit="3" topLeftCell="A4" activePane="bottomLeft" state="frozen"/>
      <selection pane="bottomLeft" activeCell="F17" sqref="F17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0.8554687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170</v>
      </c>
      <c r="E3" s="30" t="s">
        <v>171</v>
      </c>
      <c r="F3" s="31" t="s">
        <v>172</v>
      </c>
    </row>
    <row r="4" spans="1:24" x14ac:dyDescent="0.25">
      <c r="A4" s="5">
        <v>1</v>
      </c>
      <c r="B4" s="22" t="s">
        <v>54</v>
      </c>
      <c r="C4" s="7"/>
      <c r="D4" s="27" t="s">
        <v>162</v>
      </c>
      <c r="E4" s="28"/>
      <c r="F4" s="27"/>
      <c r="H4" t="s">
        <v>161</v>
      </c>
      <c r="I4" t="s">
        <v>155</v>
      </c>
      <c r="J4" t="s">
        <v>158</v>
      </c>
      <c r="K4" t="s">
        <v>159</v>
      </c>
      <c r="L4" t="s">
        <v>165</v>
      </c>
      <c r="N4" t="s">
        <v>168</v>
      </c>
      <c r="O4" t="s">
        <v>155</v>
      </c>
      <c r="P4" t="s">
        <v>158</v>
      </c>
      <c r="Q4" t="s">
        <v>159</v>
      </c>
      <c r="R4" t="s">
        <v>165</v>
      </c>
      <c r="T4" t="s">
        <v>166</v>
      </c>
      <c r="U4" t="s">
        <v>155</v>
      </c>
      <c r="V4" t="s">
        <v>158</v>
      </c>
      <c r="W4" t="s">
        <v>159</v>
      </c>
      <c r="X4" t="s">
        <v>165</v>
      </c>
    </row>
    <row r="5" spans="1:24" x14ac:dyDescent="0.25">
      <c r="A5" s="3">
        <v>2</v>
      </c>
      <c r="B5" s="22" t="s">
        <v>55</v>
      </c>
      <c r="C5" s="2"/>
      <c r="D5" s="27" t="s">
        <v>160</v>
      </c>
      <c r="E5" s="28"/>
      <c r="F5" s="27"/>
      <c r="I5">
        <f>COUNTIF(D4:D45, "RPA done")</f>
        <v>25</v>
      </c>
      <c r="J5">
        <f>COUNTIF(D4:D45,"RPA in progress")</f>
        <v>3</v>
      </c>
      <c r="K5">
        <f>COUNTIF(D4:D45,"*RPA blocked*")</f>
        <v>10</v>
      </c>
      <c r="L5">
        <f>ROWS(D4:D45)-K5-J5-I5</f>
        <v>4</v>
      </c>
      <c r="O5">
        <f>COUNTIF(E4:E45, "mapping done")</f>
        <v>8</v>
      </c>
      <c r="P5">
        <f>COUNTIF(E4:E45, "mapping in progress")</f>
        <v>0</v>
      </c>
      <c r="Q5">
        <f>COUNTIF(E4:E45, "*mapping blocked*")</f>
        <v>0</v>
      </c>
      <c r="R5">
        <f>ROWS(E4:E45)-O5-P5-Q5</f>
        <v>34</v>
      </c>
      <c r="U5">
        <f>COUNTIF(F4:F45, "script done")</f>
        <v>3</v>
      </c>
      <c r="V5">
        <f>COUNTIF(F4:F45, "script in progress")</f>
        <v>0</v>
      </c>
      <c r="W5">
        <f>COUNTIF(F4:F45, "*script blocked*")</f>
        <v>0</v>
      </c>
      <c r="X5">
        <f>ROWS(F4:F45)-U5-V5-W5</f>
        <v>39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169</v>
      </c>
      <c r="F6" s="27" t="s">
        <v>167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169</v>
      </c>
      <c r="F8" s="27" t="s">
        <v>167</v>
      </c>
    </row>
    <row r="9" spans="1:24" x14ac:dyDescent="0.25">
      <c r="A9" s="3">
        <v>6</v>
      </c>
      <c r="B9" s="22" t="s">
        <v>59</v>
      </c>
      <c r="C9" s="2"/>
      <c r="D9" s="27" t="s">
        <v>163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/>
      <c r="F10" s="27"/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/>
      <c r="F11" s="27"/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/>
      <c r="F12" s="27"/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/>
      <c r="F14" s="27"/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/>
      <c r="F15" s="27"/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169</v>
      </c>
      <c r="F16" s="27" t="s">
        <v>167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169</v>
      </c>
      <c r="F17" s="27"/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/>
      <c r="F18" s="27"/>
    </row>
    <row r="19" spans="1:6" x14ac:dyDescent="0.25">
      <c r="A19" s="3">
        <v>16</v>
      </c>
      <c r="B19" s="22" t="s">
        <v>69</v>
      </c>
      <c r="C19" s="2"/>
      <c r="D19" s="27" t="s">
        <v>162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169</v>
      </c>
      <c r="F22" s="27"/>
    </row>
    <row r="23" spans="1:6" x14ac:dyDescent="0.25">
      <c r="A23" s="3">
        <v>20</v>
      </c>
      <c r="B23" s="22" t="s">
        <v>73</v>
      </c>
      <c r="C23" s="2"/>
      <c r="D23" s="27"/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162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/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169</v>
      </c>
      <c r="F27" s="27"/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169</v>
      </c>
      <c r="F28" s="27"/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/>
      <c r="F29" s="27"/>
    </row>
    <row r="30" spans="1:6" x14ac:dyDescent="0.25">
      <c r="A30" s="3">
        <v>27</v>
      </c>
      <c r="B30" s="22" t="s">
        <v>80</v>
      </c>
      <c r="C30" s="2"/>
      <c r="D30" s="27" t="s">
        <v>164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/>
      <c r="F31" s="27"/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/>
      <c r="E33" s="28"/>
      <c r="F33" s="27"/>
    </row>
    <row r="34" spans="1:6" x14ac:dyDescent="0.25">
      <c r="A34" s="3">
        <v>31</v>
      </c>
      <c r="B34" s="22" t="s">
        <v>84</v>
      </c>
      <c r="C34" s="2"/>
      <c r="D34" s="27"/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/>
      <c r="F35" s="27"/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/>
      <c r="F36" s="27"/>
    </row>
    <row r="37" spans="1:6" x14ac:dyDescent="0.25">
      <c r="A37" s="3">
        <v>34</v>
      </c>
      <c r="B37" s="22" t="s">
        <v>87</v>
      </c>
      <c r="C37" s="2"/>
      <c r="D37" s="27" t="s">
        <v>160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/>
      <c r="F38" s="27"/>
    </row>
    <row r="39" spans="1:6" x14ac:dyDescent="0.25">
      <c r="A39" s="3">
        <v>36</v>
      </c>
      <c r="B39" s="22" t="s">
        <v>89</v>
      </c>
      <c r="C39" s="2"/>
      <c r="D39" s="27" t="s">
        <v>162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162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/>
      <c r="F41" s="27"/>
    </row>
    <row r="42" spans="1:6" x14ac:dyDescent="0.25">
      <c r="A42" s="3">
        <v>39</v>
      </c>
      <c r="B42" s="22" t="s">
        <v>92</v>
      </c>
      <c r="C42" s="2"/>
      <c r="D42" s="27" t="s">
        <v>160</v>
      </c>
      <c r="E42" s="28"/>
      <c r="F42" s="27"/>
    </row>
    <row r="43" spans="1:6" x14ac:dyDescent="0.25">
      <c r="A43" s="3">
        <v>40</v>
      </c>
      <c r="B43" s="22" t="s">
        <v>93</v>
      </c>
      <c r="C43" s="2"/>
      <c r="D43" s="27" t="s">
        <v>157</v>
      </c>
      <c r="E43" s="28" t="s">
        <v>169</v>
      </c>
      <c r="F43" s="27"/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/>
      <c r="F44" s="27"/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pane ySplit="3" topLeftCell="A4" activePane="bottomLeft" state="frozen"/>
      <selection pane="bottomLeft" activeCell="F14" sqref="F14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170</v>
      </c>
      <c r="F3" t="s">
        <v>171</v>
      </c>
      <c r="G3" t="s">
        <v>172</v>
      </c>
    </row>
    <row r="4" spans="1:25" x14ac:dyDescent="0.25">
      <c r="A4" s="5">
        <v>1</v>
      </c>
      <c r="B4" s="22" t="s">
        <v>96</v>
      </c>
      <c r="C4" s="7"/>
      <c r="I4" t="s">
        <v>161</v>
      </c>
      <c r="J4" t="s">
        <v>155</v>
      </c>
      <c r="K4" t="s">
        <v>158</v>
      </c>
      <c r="L4" t="s">
        <v>159</v>
      </c>
      <c r="M4" t="s">
        <v>165</v>
      </c>
      <c r="O4" t="s">
        <v>168</v>
      </c>
      <c r="P4" t="s">
        <v>155</v>
      </c>
      <c r="Q4" t="s">
        <v>158</v>
      </c>
      <c r="R4" t="s">
        <v>159</v>
      </c>
      <c r="S4" t="s">
        <v>165</v>
      </c>
      <c r="U4" t="s">
        <v>166</v>
      </c>
      <c r="V4" t="s">
        <v>155</v>
      </c>
      <c r="W4" t="s">
        <v>158</v>
      </c>
      <c r="X4" t="s">
        <v>159</v>
      </c>
      <c r="Y4" t="s">
        <v>165</v>
      </c>
    </row>
    <row r="5" spans="1:25" x14ac:dyDescent="0.25">
      <c r="A5" s="26">
        <v>2</v>
      </c>
      <c r="B5" s="25" t="s">
        <v>97</v>
      </c>
      <c r="C5" s="2"/>
      <c r="J5">
        <f>COUNTIF(E4:E45, "RPA done")</f>
        <v>0</v>
      </c>
      <c r="K5">
        <f>COUNTIF(E4:E45,"RPA in progress")</f>
        <v>0</v>
      </c>
      <c r="L5">
        <f>COUNTIF(E4:E45,"*RPA blocked*")</f>
        <v>0</v>
      </c>
      <c r="M5">
        <f>ROWS(E4:E45)-L5-K5-J5</f>
        <v>42</v>
      </c>
      <c r="P5">
        <f>COUNTIF(F4:F45, "mapping done")</f>
        <v>0</v>
      </c>
      <c r="Q5">
        <f>COUNTIF(F4:F45, "mapping in progress")</f>
        <v>0</v>
      </c>
      <c r="R5">
        <f>COUNTIF(F4:F45, "*mapping blocked*")</f>
        <v>0</v>
      </c>
      <c r="S5">
        <f>ROWS(F4:F45)-P5-Q5-R5</f>
        <v>42</v>
      </c>
      <c r="V5">
        <f>COUNTIF(G4:G45, "script done")</f>
        <v>0</v>
      </c>
      <c r="W5">
        <f>COUNTIF(G4:G45, "script in progress")</f>
        <v>0</v>
      </c>
      <c r="X5">
        <f>COUNTIF(G4:G45, "*script blocked*")</f>
        <v>0</v>
      </c>
      <c r="Y5">
        <f>ROWS(G4:G45)-V5-W5-X5</f>
        <v>42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</row>
    <row r="9" spans="1:25" x14ac:dyDescent="0.25">
      <c r="A9" s="26">
        <v>6</v>
      </c>
      <c r="B9" s="25" t="s">
        <v>101</v>
      </c>
      <c r="C9" s="2"/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</row>
    <row r="17" spans="1:3" x14ac:dyDescent="0.25">
      <c r="A17" s="3">
        <v>14</v>
      </c>
      <c r="B17" s="22" t="s">
        <v>109</v>
      </c>
      <c r="C17" s="2"/>
    </row>
    <row r="18" spans="1:3" x14ac:dyDescent="0.25">
      <c r="A18" s="3">
        <v>15</v>
      </c>
      <c r="B18" s="22" t="s">
        <v>110</v>
      </c>
      <c r="C18" s="2"/>
    </row>
    <row r="19" spans="1:3" x14ac:dyDescent="0.25">
      <c r="A19" s="3">
        <v>16</v>
      </c>
      <c r="B19" s="22" t="s">
        <v>111</v>
      </c>
      <c r="C19" s="2"/>
    </row>
    <row r="20" spans="1:3" x14ac:dyDescent="0.25">
      <c r="A20" s="3">
        <v>17</v>
      </c>
      <c r="B20" s="22" t="s">
        <v>112</v>
      </c>
      <c r="C20" s="2"/>
    </row>
    <row r="21" spans="1:3" x14ac:dyDescent="0.25">
      <c r="A21" s="3">
        <v>18</v>
      </c>
      <c r="B21" s="22" t="s">
        <v>113</v>
      </c>
      <c r="C21" s="2"/>
    </row>
    <row r="22" spans="1:3" x14ac:dyDescent="0.25">
      <c r="A22" s="26">
        <v>19</v>
      </c>
      <c r="B22" s="25" t="s">
        <v>114</v>
      </c>
      <c r="C22" s="2"/>
    </row>
    <row r="23" spans="1:3" x14ac:dyDescent="0.25">
      <c r="A23" s="3">
        <v>20</v>
      </c>
      <c r="B23" s="22" t="s">
        <v>115</v>
      </c>
      <c r="C23" s="2"/>
    </row>
    <row r="24" spans="1:3" x14ac:dyDescent="0.25">
      <c r="A24" s="3">
        <v>21</v>
      </c>
      <c r="B24" s="22" t="s">
        <v>116</v>
      </c>
      <c r="C24" s="2"/>
    </row>
    <row r="25" spans="1:3" x14ac:dyDescent="0.25">
      <c r="A25" s="26">
        <v>22</v>
      </c>
      <c r="B25" s="25" t="s">
        <v>117</v>
      </c>
      <c r="C25" s="2" t="s">
        <v>154</v>
      </c>
    </row>
    <row r="26" spans="1:3" x14ac:dyDescent="0.25">
      <c r="A26" s="3">
        <v>23</v>
      </c>
      <c r="B26" s="22" t="s">
        <v>118</v>
      </c>
      <c r="C26" s="2"/>
    </row>
    <row r="27" spans="1:3" x14ac:dyDescent="0.25">
      <c r="A27" s="3">
        <v>24</v>
      </c>
      <c r="B27" s="22" t="s">
        <v>119</v>
      </c>
      <c r="C27" s="2"/>
    </row>
    <row r="28" spans="1:3" x14ac:dyDescent="0.25">
      <c r="A28" s="26">
        <v>25</v>
      </c>
      <c r="B28" s="25" t="s">
        <v>120</v>
      </c>
      <c r="C28" s="2"/>
    </row>
    <row r="29" spans="1:3" x14ac:dyDescent="0.25">
      <c r="A29" s="26">
        <v>26</v>
      </c>
      <c r="B29" s="25" t="s">
        <v>121</v>
      </c>
      <c r="C29" s="2"/>
    </row>
    <row r="30" spans="1:3" x14ac:dyDescent="0.25">
      <c r="A30" s="3">
        <v>27</v>
      </c>
      <c r="B30" s="22" t="s">
        <v>122</v>
      </c>
      <c r="C30" s="2"/>
    </row>
    <row r="31" spans="1:3" x14ac:dyDescent="0.25">
      <c r="A31" s="3">
        <v>28</v>
      </c>
      <c r="B31" s="22" t="s">
        <v>123</v>
      </c>
      <c r="C31" s="2"/>
    </row>
    <row r="32" spans="1:3" x14ac:dyDescent="0.25">
      <c r="A32" s="26">
        <v>29</v>
      </c>
      <c r="B32" s="25" t="s">
        <v>124</v>
      </c>
      <c r="C32" s="2"/>
    </row>
    <row r="33" spans="1:3" x14ac:dyDescent="0.25">
      <c r="A33" s="3">
        <v>30</v>
      </c>
      <c r="B33" s="22" t="s">
        <v>125</v>
      </c>
      <c r="C33" s="2"/>
    </row>
    <row r="34" spans="1:3" x14ac:dyDescent="0.25">
      <c r="A34" s="3">
        <v>31</v>
      </c>
      <c r="B34" s="22" t="s">
        <v>126</v>
      </c>
      <c r="C34" s="2"/>
    </row>
    <row r="35" spans="1:3" x14ac:dyDescent="0.25">
      <c r="A35" s="3">
        <v>32</v>
      </c>
      <c r="B35" s="22" t="s">
        <v>127</v>
      </c>
      <c r="C35" s="2"/>
    </row>
    <row r="36" spans="1:3" x14ac:dyDescent="0.25">
      <c r="A36" s="3">
        <v>33</v>
      </c>
      <c r="B36" s="22" t="s">
        <v>128</v>
      </c>
      <c r="C36" s="2"/>
    </row>
    <row r="37" spans="1:3" x14ac:dyDescent="0.25">
      <c r="A37" s="3">
        <v>34</v>
      </c>
      <c r="B37" s="22" t="s">
        <v>129</v>
      </c>
      <c r="C37" s="2"/>
    </row>
    <row r="38" spans="1:3" x14ac:dyDescent="0.25">
      <c r="A38" s="3">
        <v>35</v>
      </c>
      <c r="B38" s="22" t="s">
        <v>130</v>
      </c>
      <c r="C38" s="2"/>
    </row>
    <row r="39" spans="1:3" x14ac:dyDescent="0.25">
      <c r="A39" s="3">
        <v>36</v>
      </c>
      <c r="B39" s="22" t="s">
        <v>131</v>
      </c>
      <c r="C39" s="2"/>
    </row>
    <row r="40" spans="1:3" x14ac:dyDescent="0.25">
      <c r="A40" s="3">
        <v>37</v>
      </c>
      <c r="B40" s="22" t="s">
        <v>132</v>
      </c>
      <c r="C40" s="2"/>
    </row>
    <row r="41" spans="1:3" x14ac:dyDescent="0.25">
      <c r="A41" s="3">
        <v>38</v>
      </c>
      <c r="B41" s="22" t="s">
        <v>133</v>
      </c>
      <c r="C41" s="2"/>
    </row>
    <row r="42" spans="1:3" x14ac:dyDescent="0.25">
      <c r="A42" s="3">
        <v>39</v>
      </c>
      <c r="B42" s="22" t="s">
        <v>134</v>
      </c>
      <c r="C42" s="2"/>
    </row>
    <row r="43" spans="1:3" x14ac:dyDescent="0.25">
      <c r="A43" s="26">
        <v>40</v>
      </c>
      <c r="B43" s="25" t="s">
        <v>135</v>
      </c>
      <c r="C43" s="2"/>
    </row>
    <row r="44" spans="1:3" x14ac:dyDescent="0.25">
      <c r="A44" s="3">
        <v>41</v>
      </c>
      <c r="B44" s="22" t="s">
        <v>136</v>
      </c>
      <c r="C44" s="2"/>
    </row>
    <row r="45" spans="1:3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2019-05-30T00:11:58Z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