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dee9f9fb17c45e/Desktop/DA/Assignment Questions/"/>
    </mc:Choice>
  </mc:AlternateContent>
  <xr:revisionPtr revIDLastSave="418" documentId="8_{8DA4777F-7888-4D61-8A5F-8FF58EDD8142}" xr6:coauthVersionLast="47" xr6:coauthVersionMax="47" xr10:uidLastSave="{880BAF48-B34B-45A2-AF87-E1AA8D331823}"/>
  <bookViews>
    <workbookView xWindow="-108" yWindow="-108" windowWidth="23256" windowHeight="12456" activeTab="2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nested'!$A$10:$O$48</definedName>
    <definedName name="_xlnm._FilterDatabase" localSheetId="2" hidden="1">'Master Emp sheet'!$C$6:$K$44</definedName>
    <definedName name="_xlnm._FilterDatabase" localSheetId="1" hidden="1">Vlookup!$C$4:$K$42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4" l="1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N42" i="4" l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3" i="4"/>
  <c r="N44" i="4"/>
  <c r="N45" i="4"/>
  <c r="N46" i="4"/>
  <c r="N47" i="4"/>
  <c r="N48" i="4"/>
  <c r="N11" i="4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11" i="4" a="1"/>
  <c r="O11" i="4" s="1"/>
  <c r="N11" i="5"/>
  <c r="N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<sst xmlns="http://schemas.openxmlformats.org/spreadsheetml/2006/main" count="724" uniqueCount="112">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</sst>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R49"/>
  <sheetViews>
    <sheetView workbookViewId="0">
      <selection activeCell="O3" sqref="O3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6640625" bestFit="1" customWidth="1"/>
    <col min="12" max="12" width="10.44140625" bestFit="1" customWidth="1"/>
    <col min="16" max="16" width="9.88671875" bestFit="1" customWidth="1"/>
    <col min="18" max="18" width="10.33203125" bestFit="1" customWidth="1"/>
  </cols>
  <sheetData>
    <row r="1" spans="1:18" ht="15.6" x14ac:dyDescent="0.3">
      <c r="C1" s="5" t="s">
        <v>79</v>
      </c>
    </row>
    <row r="2" spans="1:18" x14ac:dyDescent="0.3">
      <c r="B2" s="11">
        <v>1</v>
      </c>
      <c r="C2" s="11" t="s">
        <v>108</v>
      </c>
    </row>
    <row r="3" spans="1:18" x14ac:dyDescent="0.3">
      <c r="B3" s="11">
        <v>2</v>
      </c>
      <c r="C3" s="11" t="s">
        <v>109</v>
      </c>
      <c r="R3" s="17"/>
    </row>
    <row r="4" spans="1:18" x14ac:dyDescent="0.3">
      <c r="B4" s="11">
        <v>3</v>
      </c>
      <c r="C4" s="11" t="s">
        <v>110</v>
      </c>
    </row>
    <row r="5" spans="1:18" x14ac:dyDescent="0.3">
      <c r="B5" s="11">
        <v>4</v>
      </c>
      <c r="C5" s="11" t="s">
        <v>111</v>
      </c>
    </row>
    <row r="6" spans="1:18" x14ac:dyDescent="0.3">
      <c r="B6" s="11">
        <v>5</v>
      </c>
      <c r="C6" s="11" t="s">
        <v>89</v>
      </c>
    </row>
    <row r="7" spans="1:18" x14ac:dyDescent="0.3">
      <c r="B7" s="11">
        <v>6</v>
      </c>
      <c r="C7" s="11" t="s">
        <v>93</v>
      </c>
      <c r="P7" s="16"/>
    </row>
    <row r="8" spans="1:18" x14ac:dyDescent="0.3">
      <c r="B8" s="11"/>
      <c r="C8" s="11"/>
    </row>
    <row r="10" spans="1:18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8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Gift","Not Eligible for Gift")</f>
        <v>Not Eligible for Gift</v>
      </c>
      <c r="K11" s="10">
        <f>IF(AND(H11&lt;30000,G11="CCD"),9000,0)</f>
        <v>0</v>
      </c>
      <c r="L11" s="10" t="str">
        <f>IF(AND(YEAR(D11)&gt;1980),"Not Retired","Retired")</f>
        <v>Retired</v>
      </c>
      <c r="M11" s="10">
        <f>IF(AND(OR(G11="Sales",G11="Marketing"),H11&lt;45000),25000,10000)</f>
        <v>10000</v>
      </c>
      <c r="N11" s="10">
        <f>IF(AND(OR(G11="Director",G11="CEO")&lt;&gt;1500),1500,0)</f>
        <v>1500</v>
      </c>
      <c r="O11" s="10" cm="1">
        <f t="array" ref="O11">_xlfn.IFS(I11="North",5000,I11="south",4000,I11="East",4200,I11="Mid West",3800)</f>
        <v>5000</v>
      </c>
      <c r="P11" s="16"/>
      <c r="R11" s="17"/>
    </row>
    <row r="12" spans="1:18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>IF(AND(E12="Female",H12&lt;50000),"Eligible for Gift","Not Eligible for Gift")</f>
        <v>Not Eligible for Gift</v>
      </c>
      <c r="K12" s="10">
        <f>IF(AND(H12&lt;30000,G12="CCD"),9000,0)</f>
        <v>0</v>
      </c>
      <c r="L12" s="10" t="str">
        <f>IF(AND(YEAR(D12)&gt;1980),"Not Retired","Retired")</f>
        <v>Retired</v>
      </c>
      <c r="M12" s="10">
        <f>IF(AND(OR(G12="Sales",G12="Marketing"),H12&lt;45000),25000,10000)</f>
        <v>25000</v>
      </c>
      <c r="N12" s="10">
        <f t="shared" ref="N12:N48" si="0">IF(OR(G12="CEO"&amp;"Director"),0,1500)</f>
        <v>1500</v>
      </c>
      <c r="O12" s="10" cm="1">
        <f t="array" ref="O12">_xlfn.IFS(I12="North",5000,I12="south",4000,I12="East",4200,I12="Mid West",3800)</f>
        <v>5000</v>
      </c>
      <c r="P12" s="16"/>
    </row>
    <row r="13" spans="1:18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>IF(AND(E13="Female",H13&lt;50000),"Eligible for Gift","Not Eligible for Gift")</f>
        <v>Eligible for Gift</v>
      </c>
      <c r="K13" s="10">
        <f>IF(AND(H13&lt;30000,G13="CCD"),9000,0)</f>
        <v>0</v>
      </c>
      <c r="L13" s="10" t="str">
        <f>IF(AND(YEAR(D13)&gt;1980),"Not Retired","Retired")</f>
        <v>Retired</v>
      </c>
      <c r="M13" s="10">
        <f>IF(AND(OR(G13="Sales",G13="Marketing"),H13&lt;45000),25000,10000)</f>
        <v>10000</v>
      </c>
      <c r="N13" s="10">
        <f t="shared" si="0"/>
        <v>1500</v>
      </c>
      <c r="O13" s="10" cm="1">
        <f t="array" ref="O13">_xlfn.IFS(I13="North",5000,I13="south",4000,I13="East",4200,I13="Mid West",3800)</f>
        <v>5000</v>
      </c>
      <c r="P13" s="16"/>
    </row>
    <row r="14" spans="1:18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>IF(AND(E14="Female",H14&lt;50000),"Eligible for Gift","Not Eligible for Gift")</f>
        <v>Not Eligible for Gift</v>
      </c>
      <c r="K14" s="10">
        <f>IF(AND(H14&lt;30000,G14="CCD"),9000,0)</f>
        <v>0</v>
      </c>
      <c r="L14" s="10" t="str">
        <f>IF(AND(YEAR(D14)&gt;1980),"Not Retired","Retired")</f>
        <v>Retired</v>
      </c>
      <c r="M14" s="10">
        <f>IF(AND(OR(G14="Sales",G14="Marketing"),H14&lt;45000),25000,10000)</f>
        <v>10000</v>
      </c>
      <c r="N14" s="10">
        <f t="shared" si="0"/>
        <v>1500</v>
      </c>
      <c r="O14" s="10" cm="1">
        <f t="array" ref="O14">_xlfn.IFS(I14="North",5000,I14="south",4000,I14="East",4200,I14="Mid West",3800)</f>
        <v>4000</v>
      </c>
      <c r="P14" s="16"/>
    </row>
    <row r="15" spans="1:18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>IF(AND(E15="Female",H15&lt;50000),"Eligible for Gift","Not Eligible for Gift")</f>
        <v>Not Eligible for Gift</v>
      </c>
      <c r="K15" s="10">
        <f>IF(AND(H15&lt;30000,G15="CCD"),9000,0)</f>
        <v>0</v>
      </c>
      <c r="L15" s="10" t="str">
        <f>IF(AND(YEAR(D15)&gt;1980),"Not Retired","Retired")</f>
        <v>Retired</v>
      </c>
      <c r="M15" s="10">
        <f>IF(AND(OR(G15="Sales",G15="Marketing"),H15&lt;45000),25000,10000)</f>
        <v>10000</v>
      </c>
      <c r="N15" s="10">
        <f t="shared" si="0"/>
        <v>1500</v>
      </c>
      <c r="O15" s="10" cm="1">
        <f t="array" ref="O15">_xlfn.IFS(I15="North",5000,I15="south",4000,I15="East",4200,I15="Mid West",3800)</f>
        <v>5000</v>
      </c>
      <c r="P15" s="16"/>
    </row>
    <row r="16" spans="1:18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>IF(AND(E16="Female",H16&lt;50000),"Eligible for Gift","Not Eligible for Gift")</f>
        <v>Not Eligible for Gift</v>
      </c>
      <c r="K16" s="10">
        <f>IF(AND(H16&lt;30000,G16="CCD"),9000,0)</f>
        <v>0</v>
      </c>
      <c r="L16" s="10" t="str">
        <f>IF(AND(YEAR(D16)&gt;1980),"Not Retired","Retired")</f>
        <v>Retired</v>
      </c>
      <c r="M16" s="10">
        <f>IF(AND(OR(G16="Sales",G16="Marketing"),H16&lt;45000),25000,10000)</f>
        <v>10000</v>
      </c>
      <c r="N16" s="10">
        <f>IF(AND(OR(G16="Director",G16="CEO")&lt;&gt;0),0,1500)</f>
        <v>0</v>
      </c>
      <c r="O16" s="10" cm="1">
        <f t="array" ref="O16">_xlfn.IFS(I16="North",5000,I16="south",4000,I16="East",4200,I16="Mid West",3800)</f>
        <v>5000</v>
      </c>
      <c r="P16" s="16"/>
    </row>
    <row r="17" spans="1:16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>IF(AND(E17="Female",H17&lt;50000),"Eligible for Gift","Not Eligible for Gift")</f>
        <v>Not Eligible for Gift</v>
      </c>
      <c r="K17" s="10">
        <f>IF(AND(H17&lt;30000,G17="CCD"),9000,0)</f>
        <v>0</v>
      </c>
      <c r="L17" s="10" t="str">
        <f>IF(AND(YEAR(D17)&gt;1980),"Not Retired","Retired")</f>
        <v>Retired</v>
      </c>
      <c r="M17" s="10">
        <f>IF(AND(OR(G17="Sales",G17="Marketing"),H17&lt;45000),25000,10000)</f>
        <v>10000</v>
      </c>
      <c r="N17" s="10">
        <f t="shared" si="0"/>
        <v>1500</v>
      </c>
      <c r="O17" s="10" cm="1">
        <f t="array" ref="O17">_xlfn.IFS(I17="North",5000,I17="south",4000,I17="East",4200,I17="Mid West",3800)</f>
        <v>3800</v>
      </c>
      <c r="P17" s="16"/>
    </row>
    <row r="18" spans="1:16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>IF(AND(E18="Female",H18&lt;50000),"Eligible for Gift","Not Eligible for Gift")</f>
        <v>Not Eligible for Gift</v>
      </c>
      <c r="K18" s="10">
        <f>IF(AND(H18&lt;30000,G18="CCD"),9000,0)</f>
        <v>9000</v>
      </c>
      <c r="L18" s="10" t="str">
        <f>IF(AND(YEAR(D18)&gt;1980),"Not Retired","Retired")</f>
        <v>Not Retired</v>
      </c>
      <c r="M18" s="10">
        <f>IF(AND(OR(G18="Sales",G18="Marketing"),H18&lt;45000),25000,10000)</f>
        <v>10000</v>
      </c>
      <c r="N18" s="10">
        <f t="shared" si="0"/>
        <v>1500</v>
      </c>
      <c r="O18" s="10" cm="1">
        <f t="array" ref="O18">_xlfn.IFS(I18="North",5000,I18="south",4000,I18="East",4200,I18="Mid West",3800)</f>
        <v>3800</v>
      </c>
      <c r="P18" s="16"/>
    </row>
    <row r="19" spans="1:16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>IF(AND(E19="Female",H19&lt;50000),"Eligible for Gift","Not Eligible for Gift")</f>
        <v>Not Eligible for Gift</v>
      </c>
      <c r="K19" s="10">
        <f>IF(AND(H19&lt;30000,G19="CCD"),9000,0)</f>
        <v>0</v>
      </c>
      <c r="L19" s="10" t="str">
        <f>IF(AND(YEAR(D19)&gt;1980),"Not Retired","Retired")</f>
        <v>Retired</v>
      </c>
      <c r="M19" s="10">
        <f>IF(AND(OR(G19="Sales",G19="Marketing"),H19&lt;45000),25000,10000)</f>
        <v>10000</v>
      </c>
      <c r="N19" s="10">
        <f t="shared" si="0"/>
        <v>1500</v>
      </c>
      <c r="O19" s="10" cm="1">
        <f t="array" ref="O19">_xlfn.IFS(I19="North",5000,I19="south",4000,I19="East",4200,I19="Mid West",3800)</f>
        <v>4200</v>
      </c>
      <c r="P19" s="16"/>
    </row>
    <row r="20" spans="1:16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>IF(AND(E20="Female",H20&lt;50000),"Eligible for Gift","Not Eligible for Gift")</f>
        <v>Eligible for Gift</v>
      </c>
      <c r="K20" s="10">
        <f>IF(AND(H20&lt;30000,G20="CCD"),9000,0)</f>
        <v>0</v>
      </c>
      <c r="L20" s="10" t="str">
        <f>IF(AND(YEAR(D20)&gt;1980),"Not Retired","Retired")</f>
        <v>Not Retired</v>
      </c>
      <c r="M20" s="10">
        <f>IF(AND(OR(G20="Sales",G20="Marketing"),H20&lt;45000),25000,10000)</f>
        <v>10000</v>
      </c>
      <c r="N20" s="10">
        <f t="shared" si="0"/>
        <v>1500</v>
      </c>
      <c r="O20" s="10" cm="1">
        <f t="array" ref="O20">_xlfn.IFS(I20="North",5000,I20="south",4000,I20="East",4200,I20="Mid West",3800)</f>
        <v>5000</v>
      </c>
      <c r="P20" s="16"/>
    </row>
    <row r="21" spans="1:16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>IF(AND(E21="Female",H21&lt;50000),"Eligible for Gift","Not Eligible for Gift")</f>
        <v>Eligible for Gift</v>
      </c>
      <c r="K21" s="10">
        <f>IF(AND(H21&lt;30000,G21="CCD"),9000,0)</f>
        <v>0</v>
      </c>
      <c r="L21" s="10" t="str">
        <f>IF(AND(YEAR(D21)&gt;1980),"Not Retired","Retired")</f>
        <v>Retired</v>
      </c>
      <c r="M21" s="10">
        <f>IF(AND(OR(G21="Sales",G21="Marketing"),H21&lt;45000),25000,10000)</f>
        <v>10000</v>
      </c>
      <c r="N21" s="10">
        <f t="shared" si="0"/>
        <v>1500</v>
      </c>
      <c r="O21" s="10" cm="1">
        <f t="array" ref="O21">_xlfn.IFS(I21="North",5000,I21="south",4000,I21="East",4200,I21="Mid West",3800)</f>
        <v>4000</v>
      </c>
      <c r="P21" s="16"/>
    </row>
    <row r="22" spans="1:16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>IF(AND(E22="Female",H22&lt;50000),"Eligible for Gift","Not Eligible for Gift")</f>
        <v>Not Eligible for Gift</v>
      </c>
      <c r="K22" s="10">
        <f>IF(AND(H22&lt;30000,G22="CCD"),9000,0)</f>
        <v>0</v>
      </c>
      <c r="L22" s="10" t="str">
        <f>IF(AND(YEAR(D22)&gt;1980),"Not Retired","Retired")</f>
        <v>Not Retired</v>
      </c>
      <c r="M22" s="10">
        <f>IF(AND(OR(G22="Sales",G22="Marketing"),H22&lt;45000),25000,10000)</f>
        <v>10000</v>
      </c>
      <c r="N22" s="10">
        <f t="shared" si="0"/>
        <v>1500</v>
      </c>
      <c r="O22" s="10" cm="1">
        <f t="array" ref="O22">_xlfn.IFS(I22="North",5000,I22="south",4000,I22="East",4200,I22="Mid West",3800)</f>
        <v>4200</v>
      </c>
      <c r="P22" s="16"/>
    </row>
    <row r="23" spans="1:16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>IF(AND(E23="Female",H23&lt;50000),"Eligible for Gift","Not Eligible for Gift")</f>
        <v>Not Eligible for Gift</v>
      </c>
      <c r="K23" s="10">
        <f>IF(AND(H23&lt;30000,G23="CCD"),9000,0)</f>
        <v>0</v>
      </c>
      <c r="L23" s="10" t="str">
        <f>IF(AND(YEAR(D23)&gt;1980),"Not Retired","Retired")</f>
        <v>Retired</v>
      </c>
      <c r="M23" s="10">
        <f>IF(AND(OR(G23="Sales",G23="Marketing"),H23&lt;45000),25000,10000)</f>
        <v>10000</v>
      </c>
      <c r="N23" s="10">
        <f t="shared" si="0"/>
        <v>1500</v>
      </c>
      <c r="O23" s="10" cm="1">
        <f t="array" ref="O23">_xlfn.IFS(I23="North",5000,I23="south",4000,I23="East",4200,I23="Mid West",3800)</f>
        <v>4200</v>
      </c>
      <c r="P23" s="16"/>
    </row>
    <row r="24" spans="1:16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>IF(AND(E24="Female",H24&lt;50000),"Eligible for Gift","Not Eligible for Gift")</f>
        <v>Not Eligible for Gift</v>
      </c>
      <c r="K24" s="10">
        <f>IF(AND(H24&lt;30000,G24="CCD"),9000,0)</f>
        <v>0</v>
      </c>
      <c r="L24" s="10" t="str">
        <f>IF(AND(YEAR(D24)&gt;1980),"Not Retired","Retired")</f>
        <v>Not Retired</v>
      </c>
      <c r="M24" s="10">
        <f>IF(AND(OR(G24="Sales",G24="Marketing"),H24&lt;45000),25000,10000)</f>
        <v>10000</v>
      </c>
      <c r="N24" s="10">
        <f t="shared" si="0"/>
        <v>1500</v>
      </c>
      <c r="O24" s="10" cm="1">
        <f t="array" ref="O24">_xlfn.IFS(I24="North",5000,I24="south",4000,I24="East",4200,I24="Mid West",3800)</f>
        <v>4200</v>
      </c>
      <c r="P24" s="16"/>
    </row>
    <row r="25" spans="1:16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>IF(AND(E25="Female",H25&lt;50000),"Eligible for Gift","Not Eligible for Gift")</f>
        <v>Not Eligible for Gift</v>
      </c>
      <c r="K25" s="10">
        <f>IF(AND(H25&lt;30000,G25="CCD"),9000,0)</f>
        <v>0</v>
      </c>
      <c r="L25" s="10" t="str">
        <f>IF(AND(YEAR(D25)&gt;1980),"Not Retired","Retired")</f>
        <v>Not Retired</v>
      </c>
      <c r="M25" s="10">
        <f>IF(AND(OR(G25="Sales",G25="Marketing"),H25&lt;45000),25000,10000)</f>
        <v>10000</v>
      </c>
      <c r="N25" s="10">
        <f>IF(AND(OR(G25="Director",G25="CEO")&lt;&gt;0),0,1500)</f>
        <v>0</v>
      </c>
      <c r="O25" s="10" cm="1">
        <f t="array" ref="O25">_xlfn.IFS(I25="North",5000,I25="south",4000,I25="East",4200,I25="Mid West",3800)</f>
        <v>4000</v>
      </c>
      <c r="P25" s="16"/>
    </row>
    <row r="26" spans="1:16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>IF(AND(E26="Female",H26&lt;50000),"Eligible for Gift","Not Eligible for Gift")</f>
        <v>Eligible for Gift</v>
      </c>
      <c r="K26" s="10">
        <f>IF(AND(H26&lt;30000,G26="CCD"),9000,0)</f>
        <v>0</v>
      </c>
      <c r="L26" s="10" t="str">
        <f>IF(AND(YEAR(D26)&gt;1980),"Not Retired","Retired")</f>
        <v>Retired</v>
      </c>
      <c r="M26" s="10">
        <f>IF(AND(OR(G26="Sales",G26="Marketing"),H26&lt;45000),25000,10000)</f>
        <v>10000</v>
      </c>
      <c r="N26" s="10">
        <f t="shared" si="0"/>
        <v>1500</v>
      </c>
      <c r="O26" s="10" cm="1">
        <f t="array" ref="O26">_xlfn.IFS(I26="North",5000,I26="south",4000,I26="East",4200,I26="Mid West",3800)</f>
        <v>4000</v>
      </c>
      <c r="P26" s="16"/>
    </row>
    <row r="27" spans="1:16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>IF(AND(E27="Female",H27&lt;50000),"Eligible for Gift","Not Eligible for Gift")</f>
        <v>Eligible for Gift</v>
      </c>
      <c r="K27" s="10">
        <f>IF(AND(H27&lt;30000,G27="CCD"),9000,0)</f>
        <v>0</v>
      </c>
      <c r="L27" s="10" t="str">
        <f>IF(AND(YEAR(D27)&gt;1980),"Not Retired","Retired")</f>
        <v>Not Retired</v>
      </c>
      <c r="M27" s="10">
        <f>IF(AND(OR(G27="Sales",G27="Marketing"),H27&lt;45000),25000,10000)</f>
        <v>25000</v>
      </c>
      <c r="N27" s="10">
        <f t="shared" si="0"/>
        <v>1500</v>
      </c>
      <c r="O27" s="10" cm="1">
        <f t="array" ref="O27">_xlfn.IFS(I27="North",5000,I27="south",4000,I27="East",4200,I27="Mid West",3800)</f>
        <v>4000</v>
      </c>
      <c r="P27" s="16"/>
    </row>
    <row r="28" spans="1:16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>IF(AND(E28="Female",H28&lt;50000),"Eligible for Gift","Not Eligible for Gift")</f>
        <v>Not Eligible for Gift</v>
      </c>
      <c r="K28" s="10">
        <f>IF(AND(H28&lt;30000,G28="CCD"),9000,0)</f>
        <v>0</v>
      </c>
      <c r="L28" s="10" t="str">
        <f>IF(AND(YEAR(D28)&gt;1980),"Not Retired","Retired")</f>
        <v>Not Retired</v>
      </c>
      <c r="M28" s="10">
        <f>IF(AND(OR(G28="Sales",G28="Marketing"),H28&lt;45000),25000,10000)</f>
        <v>10000</v>
      </c>
      <c r="N28" s="10">
        <f t="shared" si="0"/>
        <v>1500</v>
      </c>
      <c r="O28" s="10" cm="1">
        <f t="array" ref="O28">_xlfn.IFS(I28="North",5000,I28="south",4000,I28="East",4200,I28="Mid West",3800)</f>
        <v>4000</v>
      </c>
      <c r="P28" s="16"/>
    </row>
    <row r="29" spans="1:16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>IF(AND(E29="Female",H29&lt;50000),"Eligible for Gift","Not Eligible for Gift")</f>
        <v>Not Eligible for Gift</v>
      </c>
      <c r="K29" s="10">
        <f>IF(AND(H29&lt;30000,G29="CCD"),9000,0)</f>
        <v>0</v>
      </c>
      <c r="L29" s="10" t="str">
        <f>IF(AND(YEAR(D29)&gt;1980),"Not Retired","Retired")</f>
        <v>Retired</v>
      </c>
      <c r="M29" s="10">
        <f>IF(AND(OR(G29="Sales",G29="Marketing"),H29&lt;45000),25000,10000)</f>
        <v>10000</v>
      </c>
      <c r="N29" s="10">
        <f t="shared" si="0"/>
        <v>1500</v>
      </c>
      <c r="O29" s="10" cm="1">
        <f t="array" ref="O29">_xlfn.IFS(I29="North",5000,I29="south",4000,I29="East",4200,I29="Mid West",3800)</f>
        <v>3800</v>
      </c>
      <c r="P29" s="16"/>
    </row>
    <row r="30" spans="1:16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>IF(AND(E30="Female",H30&lt;50000),"Eligible for Gift","Not Eligible for Gift")</f>
        <v>Not Eligible for Gift</v>
      </c>
      <c r="K30" s="10">
        <f>IF(AND(H30&lt;30000,G30="CCD"),9000,0)</f>
        <v>0</v>
      </c>
      <c r="L30" s="10" t="str">
        <f>IF(AND(YEAR(D30)&gt;1980),"Not Retired","Retired")</f>
        <v>Not Retired</v>
      </c>
      <c r="M30" s="10">
        <f>IF(AND(OR(G30="Sales",G30="Marketing"),H30&lt;45000),25000,10000)</f>
        <v>10000</v>
      </c>
      <c r="N30" s="10">
        <f t="shared" si="0"/>
        <v>1500</v>
      </c>
      <c r="O30" s="10" cm="1">
        <f t="array" ref="O30">_xlfn.IFS(I30="North",5000,I30="south",4000,I30="East",4200,I30="Mid West",3800)</f>
        <v>4000</v>
      </c>
      <c r="P30" s="16"/>
    </row>
    <row r="31" spans="1:16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>IF(AND(E31="Female",H31&lt;50000),"Eligible for Gift","Not Eligible for Gift")</f>
        <v>Not Eligible for Gift</v>
      </c>
      <c r="K31" s="10">
        <f>IF(AND(H31&lt;30000,G31="CCD"),9000,0)</f>
        <v>0</v>
      </c>
      <c r="L31" s="10" t="str">
        <f>IF(AND(YEAR(D31)&gt;1980),"Not Retired","Retired")</f>
        <v>Not Retired</v>
      </c>
      <c r="M31" s="10">
        <f>IF(AND(OR(G31="Sales",G31="Marketing"),H31&lt;45000),25000,10000)</f>
        <v>10000</v>
      </c>
      <c r="N31" s="10">
        <f t="shared" si="0"/>
        <v>1500</v>
      </c>
      <c r="O31" s="10" cm="1">
        <f t="array" ref="O31">_xlfn.IFS(I31="North",5000,I31="south",4000,I31="East",4200,I31="Mid West",3800)</f>
        <v>4000</v>
      </c>
      <c r="P31" s="16"/>
    </row>
    <row r="32" spans="1:16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>IF(AND(E32="Female",H32&lt;50000),"Eligible for Gift","Not Eligible for Gift")</f>
        <v>Not Eligible for Gift</v>
      </c>
      <c r="K32" s="10">
        <f>IF(AND(H32&lt;30000,G32="CCD"),9000,0)</f>
        <v>0</v>
      </c>
      <c r="L32" s="10" t="str">
        <f>IF(AND(YEAR(D32)&gt;1980),"Not Retired","Retired")</f>
        <v>Not Retired</v>
      </c>
      <c r="M32" s="10">
        <f>IF(AND(OR(G32="Sales",G32="Marketing"),H32&lt;45000),25000,10000)</f>
        <v>10000</v>
      </c>
      <c r="N32" s="10">
        <f t="shared" si="0"/>
        <v>1500</v>
      </c>
      <c r="O32" s="10" cm="1">
        <f t="array" ref="O32">_xlfn.IFS(I32="North",5000,I32="south",4000,I32="East",4200,I32="Mid West",3800)</f>
        <v>4200</v>
      </c>
      <c r="P32" s="16"/>
    </row>
    <row r="33" spans="1:16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>IF(AND(E33="Female",H33&lt;50000),"Eligible for Gift","Not Eligible for Gift")</f>
        <v>Not Eligible for Gift</v>
      </c>
      <c r="K33" s="10">
        <f>IF(AND(H33&lt;30000,G33="CCD"),9000,0)</f>
        <v>0</v>
      </c>
      <c r="L33" s="10" t="str">
        <f>IF(AND(YEAR(D33)&gt;1980),"Not Retired","Retired")</f>
        <v>Not Retired</v>
      </c>
      <c r="M33" s="10">
        <f>IF(AND(OR(G33="Sales",G33="Marketing"),H33&lt;45000),25000,10000)</f>
        <v>10000</v>
      </c>
      <c r="N33" s="10">
        <f t="shared" si="0"/>
        <v>1500</v>
      </c>
      <c r="O33" s="10" cm="1">
        <f t="array" ref="O33">_xlfn.IFS(I33="North",5000,I33="south",4000,I33="East",4200,I33="Mid West",3800)</f>
        <v>4200</v>
      </c>
      <c r="P33" s="16"/>
    </row>
    <row r="34" spans="1:16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>IF(AND(E34="Female",H34&lt;50000),"Eligible for Gift","Not Eligible for Gift")</f>
        <v>Not Eligible for Gift</v>
      </c>
      <c r="K34" s="10">
        <f>IF(AND(H34&lt;30000,G34="CCD"),9000,0)</f>
        <v>0</v>
      </c>
      <c r="L34" s="10" t="str">
        <f>IF(AND(YEAR(D34)&gt;1980),"Not Retired","Retired")</f>
        <v>Not Retired</v>
      </c>
      <c r="M34" s="10">
        <f>IF(AND(OR(G34="Sales",G34="Marketing"),H34&lt;45000),25000,10000)</f>
        <v>10000</v>
      </c>
      <c r="N34" s="10">
        <f t="shared" si="0"/>
        <v>1500</v>
      </c>
      <c r="O34" s="10" cm="1">
        <f t="array" ref="O34">_xlfn.IFS(I34="North",5000,I34="south",4000,I34="East",4200,I34="Mid West",3800)</f>
        <v>4000</v>
      </c>
      <c r="P34" s="16"/>
    </row>
    <row r="35" spans="1:16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>IF(AND(E35="Female",H35&lt;50000),"Eligible for Gift","Not Eligible for Gift")</f>
        <v>Not Eligible for Gift</v>
      </c>
      <c r="K35" s="10">
        <f>IF(AND(H35&lt;30000,G35="CCD"),9000,0)</f>
        <v>0</v>
      </c>
      <c r="L35" s="10" t="str">
        <f>IF(AND(YEAR(D35)&gt;1980),"Not Retired","Retired")</f>
        <v>Not Retired</v>
      </c>
      <c r="M35" s="10">
        <f>IF(AND(OR(G35="Sales",G35="Marketing"),H35&lt;45000),25000,10000)</f>
        <v>10000</v>
      </c>
      <c r="N35" s="10">
        <f t="shared" si="0"/>
        <v>1500</v>
      </c>
      <c r="O35" s="10" cm="1">
        <f t="array" ref="O35">_xlfn.IFS(I35="North",5000,I35="south",4000,I35="East",4200,I35="Mid West",3800)</f>
        <v>3800</v>
      </c>
      <c r="P35" s="16"/>
    </row>
    <row r="36" spans="1:16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>IF(AND(E36="Female",H36&lt;50000),"Eligible for Gift","Not Eligible for Gift")</f>
        <v>Not Eligible for Gift</v>
      </c>
      <c r="K36" s="10">
        <f>IF(AND(H36&lt;30000,G36="CCD"),9000,0)</f>
        <v>0</v>
      </c>
      <c r="L36" s="10" t="str">
        <f>IF(AND(YEAR(D36)&gt;1980),"Not Retired","Retired")</f>
        <v>Retired</v>
      </c>
      <c r="M36" s="10">
        <f>IF(AND(OR(G36="Sales",G36="Marketing"),H36&lt;45000),25000,10000)</f>
        <v>10000</v>
      </c>
      <c r="N36" s="10">
        <f t="shared" si="0"/>
        <v>1500</v>
      </c>
      <c r="O36" s="10" cm="1">
        <f t="array" ref="O36">_xlfn.IFS(I36="North",5000,I36="south",4000,I36="East",4200,I36="Mid West",3800)</f>
        <v>4000</v>
      </c>
      <c r="P36" s="16"/>
    </row>
    <row r="37" spans="1:16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>IF(AND(E37="Female",H37&lt;50000),"Eligible for Gift","Not Eligible for Gift")</f>
        <v>Not Eligible for Gift</v>
      </c>
      <c r="K37" s="10">
        <f>IF(AND(H37&lt;30000,G37="CCD"),9000,0)</f>
        <v>0</v>
      </c>
      <c r="L37" s="10" t="str">
        <f>IF(AND(YEAR(D37)&gt;1980),"Not Retired","Retired")</f>
        <v>Not Retired</v>
      </c>
      <c r="M37" s="10">
        <f>IF(AND(OR(G37="Sales",G37="Marketing"),H37&lt;45000),25000,10000)</f>
        <v>10000</v>
      </c>
      <c r="N37" s="10">
        <f t="shared" si="0"/>
        <v>1500</v>
      </c>
      <c r="O37" s="10" cm="1">
        <f t="array" ref="O37">_xlfn.IFS(I37="North",5000,I37="south",4000,I37="East",4200,I37="Mid West",3800)</f>
        <v>4000</v>
      </c>
      <c r="P37" s="16"/>
    </row>
    <row r="38" spans="1:16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>IF(AND(E38="Female",H38&lt;50000),"Eligible for Gift","Not Eligible for Gift")</f>
        <v>Not Eligible for Gift</v>
      </c>
      <c r="K38" s="10">
        <f>IF(AND(H38&lt;30000,G38="CCD"),9000,0)</f>
        <v>0</v>
      </c>
      <c r="L38" s="10" t="str">
        <f>IF(AND(YEAR(D38)&gt;1980),"Not Retired","Retired")</f>
        <v>Retired</v>
      </c>
      <c r="M38" s="10">
        <f>IF(AND(OR(G38="Sales",G38="Marketing"),H38&lt;45000),25000,10000)</f>
        <v>10000</v>
      </c>
      <c r="N38" s="10">
        <f t="shared" si="0"/>
        <v>1500</v>
      </c>
      <c r="O38" s="10" cm="1">
        <f t="array" ref="O38">_xlfn.IFS(I38="North",5000,I38="south",4000,I38="East",4200,I38="Mid West",3800)</f>
        <v>5000</v>
      </c>
      <c r="P38" s="16"/>
    </row>
    <row r="39" spans="1:16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>IF(AND(E39="Female",H39&lt;50000),"Eligible for Gift","Not Eligible for Gift")</f>
        <v>Not Eligible for Gift</v>
      </c>
      <c r="K39" s="10">
        <f>IF(AND(H39&lt;30000,G39="CCD"),9000,0)</f>
        <v>0</v>
      </c>
      <c r="L39" s="10" t="str">
        <f>IF(AND(YEAR(D39)&gt;1980),"Not Retired","Retired")</f>
        <v>Retired</v>
      </c>
      <c r="M39" s="10">
        <f>IF(AND(OR(G39="Sales",G39="Marketing"),H39&lt;45000),25000,10000)</f>
        <v>10000</v>
      </c>
      <c r="N39" s="10">
        <f t="shared" si="0"/>
        <v>1500</v>
      </c>
      <c r="O39" s="10" cm="1">
        <f t="array" ref="O39">_xlfn.IFS(I39="North",5000,I39="south",4000,I39="East",4200,I39="Mid West",3800)</f>
        <v>4200</v>
      </c>
      <c r="P39" s="16"/>
    </row>
    <row r="40" spans="1:16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>IF(AND(E40="Female",H40&lt;50000),"Eligible for Gift","Not Eligible for Gift")</f>
        <v>Not Eligible for Gift</v>
      </c>
      <c r="K40" s="10">
        <f>IF(AND(H40&lt;30000,G40="CCD"),9000,0)</f>
        <v>0</v>
      </c>
      <c r="L40" s="10" t="str">
        <f>IF(AND(YEAR(D40)&gt;1980),"Not Retired","Retired")</f>
        <v>Not Retired</v>
      </c>
      <c r="M40" s="10">
        <f>IF(AND(OR(G40="Sales",G40="Marketing"),H40&lt;45000),25000,10000)</f>
        <v>10000</v>
      </c>
      <c r="N40" s="10">
        <f t="shared" si="0"/>
        <v>1500</v>
      </c>
      <c r="O40" s="10" cm="1">
        <f t="array" ref="O40">_xlfn.IFS(I40="North",5000,I40="south",4000,I40="East",4200,I40="Mid West",3800)</f>
        <v>4200</v>
      </c>
      <c r="P40" s="16"/>
    </row>
    <row r="41" spans="1:16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>IF(AND(E41="Female",H41&lt;50000),"Eligible for Gift","Not Eligible for Gift")</f>
        <v>Not Eligible for Gift</v>
      </c>
      <c r="K41" s="10">
        <f>IF(AND(H41&lt;30000,G41="CCD"),9000,0)</f>
        <v>0</v>
      </c>
      <c r="L41" s="10" t="str">
        <f>IF(AND(YEAR(D41)&gt;1980),"Not Retired","Retired")</f>
        <v>Not Retired</v>
      </c>
      <c r="M41" s="10">
        <f>IF(AND(OR(G41="Sales",G41="Marketing"),H41&lt;45000),25000,10000)</f>
        <v>10000</v>
      </c>
      <c r="N41" s="10">
        <f t="shared" si="0"/>
        <v>1500</v>
      </c>
      <c r="O41" s="10" cm="1">
        <f t="array" ref="O41">_xlfn.IFS(I41="North",5000,I41="south",4000,I41="East",4200,I41="Mid West",3800)</f>
        <v>4000</v>
      </c>
      <c r="P41" s="16"/>
    </row>
    <row r="42" spans="1:16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>IF(AND(E42="Female",H42&lt;50000),"Eligible for Gift","Not Eligible for Gift")</f>
        <v>Not Eligible for Gift</v>
      </c>
      <c r="K42" s="10">
        <f>IF(AND(H42&lt;30000,G42="CCD"),9000,0)</f>
        <v>0</v>
      </c>
      <c r="L42" s="10" t="str">
        <f>IF(AND(YEAR(D42)&gt;1980),"Not Retired","Retired")</f>
        <v>Not Retired</v>
      </c>
      <c r="M42" s="10">
        <f>IF(AND(OR(G42="Sales",G42="Marketing"),H42&lt;45000),25000,10000)</f>
        <v>10000</v>
      </c>
      <c r="N42" s="10">
        <f>IF(AND(OR(G42="Director",G42="CEO")&lt;&gt;0),0,1500)</f>
        <v>0</v>
      </c>
      <c r="O42" s="10" cm="1">
        <f t="array" ref="O42">_xlfn.IFS(I42="North",5000,I42="south",4000,I42="East",4200,I42="Mid West",3800)</f>
        <v>4000</v>
      </c>
      <c r="P42" s="16"/>
    </row>
    <row r="43" spans="1:16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>IF(AND(E43="Female",H43&lt;50000),"Eligible for Gift","Not Eligible for Gift")</f>
        <v>Not Eligible for Gift</v>
      </c>
      <c r="K43" s="10">
        <f>IF(AND(H43&lt;30000,G43="CCD"),9000,0)</f>
        <v>0</v>
      </c>
      <c r="L43" s="10" t="str">
        <f>IF(AND(YEAR(D43)&gt;1980),"Not Retired","Retired")</f>
        <v>Not Retired</v>
      </c>
      <c r="M43" s="10">
        <f>IF(AND(OR(G43="Sales",G43="Marketing"),H43&lt;45000),25000,10000)</f>
        <v>10000</v>
      </c>
      <c r="N43" s="10">
        <f t="shared" si="0"/>
        <v>1500</v>
      </c>
      <c r="O43" s="10" cm="1">
        <f t="array" ref="O43">_xlfn.IFS(I43="North",5000,I43="south",4000,I43="East",4200,I43="Mid West",3800)</f>
        <v>4200</v>
      </c>
      <c r="P43" s="16"/>
    </row>
    <row r="44" spans="1:16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>IF(AND(E44="Female",H44&lt;50000),"Eligible for Gift","Not Eligible for Gift")</f>
        <v>Not Eligible for Gift</v>
      </c>
      <c r="K44" s="10">
        <f>IF(AND(H44&lt;30000,G44="CCD"),9000,0)</f>
        <v>0</v>
      </c>
      <c r="L44" s="10" t="str">
        <f>IF(AND(YEAR(D44)&gt;1980),"Not Retired","Retired")</f>
        <v>Not Retired</v>
      </c>
      <c r="M44" s="10">
        <f>IF(AND(OR(G44="Sales",G44="Marketing"),H44&lt;45000),25000,10000)</f>
        <v>10000</v>
      </c>
      <c r="N44" s="10">
        <f t="shared" si="0"/>
        <v>1500</v>
      </c>
      <c r="O44" s="10" cm="1">
        <f t="array" ref="O44">_xlfn.IFS(I44="North",5000,I44="south",4000,I44="East",4200,I44="Mid West",3800)</f>
        <v>5000</v>
      </c>
      <c r="P44" s="16"/>
    </row>
    <row r="45" spans="1:16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>IF(AND(E45="Female",H45&lt;50000),"Eligible for Gift","Not Eligible for Gift")</f>
        <v>Not Eligible for Gift</v>
      </c>
      <c r="K45" s="10">
        <f>IF(AND(H45&lt;30000,G45="CCD"),9000,0)</f>
        <v>0</v>
      </c>
      <c r="L45" s="10" t="str">
        <f>IF(AND(YEAR(D45)&gt;1980),"Not Retired","Retired")</f>
        <v>Not Retired</v>
      </c>
      <c r="M45" s="10">
        <f>IF(AND(OR(G45="Sales",G45="Marketing"),H45&lt;45000),25000,10000)</f>
        <v>10000</v>
      </c>
      <c r="N45" s="10">
        <f t="shared" si="0"/>
        <v>1500</v>
      </c>
      <c r="O45" s="10" cm="1">
        <f t="array" ref="O45">_xlfn.IFS(I45="North",5000,I45="south",4000,I45="East",4200,I45="Mid West",3800)</f>
        <v>5000</v>
      </c>
      <c r="P45" s="16"/>
    </row>
    <row r="46" spans="1:16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>IF(AND(E46="Female",H46&lt;50000),"Eligible for Gift","Not Eligible for Gift")</f>
        <v>Not Eligible for Gift</v>
      </c>
      <c r="K46" s="10">
        <f>IF(AND(H46&lt;30000,G46="CCD"),9000,0)</f>
        <v>0</v>
      </c>
      <c r="L46" s="10" t="str">
        <f>IF(AND(YEAR(D46)&gt;1980),"Not Retired","Retired")</f>
        <v>Not Retired</v>
      </c>
      <c r="M46" s="10">
        <f>IF(AND(OR(G46="Sales",G46="Marketing"),H46&lt;45000),25000,10000)</f>
        <v>10000</v>
      </c>
      <c r="N46" s="10">
        <f t="shared" si="0"/>
        <v>1500</v>
      </c>
      <c r="O46" s="10" cm="1">
        <f t="array" ref="O46">_xlfn.IFS(I46="North",5000,I46="south",4000,I46="East",4200,I46="Mid West",3800)</f>
        <v>4000</v>
      </c>
      <c r="P46" s="16"/>
    </row>
    <row r="47" spans="1:16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>IF(AND(E47="Female",H47&lt;50000),"Eligible for Gift","Not Eligible for Gift")</f>
        <v>Not Eligible for Gift</v>
      </c>
      <c r="K47" s="10">
        <f>IF(AND(H47&lt;30000,G47="CCD"),9000,0)</f>
        <v>0</v>
      </c>
      <c r="L47" s="10" t="str">
        <f>IF(AND(YEAR(D47)&gt;1980),"Not Retired","Retired")</f>
        <v>Not Retired</v>
      </c>
      <c r="M47" s="10">
        <f>IF(AND(OR(G47="Sales",G47="Marketing"),H47&lt;45000),25000,10000)</f>
        <v>10000</v>
      </c>
      <c r="N47" s="10">
        <f t="shared" si="0"/>
        <v>1500</v>
      </c>
      <c r="O47" s="10" cm="1">
        <f t="array" ref="O47">_xlfn.IFS(I47="North",5000,I47="south",4000,I47="East",4200,I47="Mid West",3800)</f>
        <v>3800</v>
      </c>
      <c r="P47" s="16"/>
    </row>
    <row r="48" spans="1:16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>IF(AND(E48="Female",H48&lt;50000),"Eligible for Gift","Not Eligible for Gift")</f>
        <v>Not Eligible for Gift</v>
      </c>
      <c r="K48" s="10">
        <f>IF(AND(H48&lt;30000,G48="CCD"),9000,0)</f>
        <v>0</v>
      </c>
      <c r="L48" s="10" t="str">
        <f>IF(AND(YEAR(D48)&gt;1980),"Not Retired","Retired")</f>
        <v>Not Retired</v>
      </c>
      <c r="M48" s="10">
        <f>IF(AND(OR(G48="Sales",G48="Marketing"),H48&lt;45000),25000,10000)</f>
        <v>10000</v>
      </c>
      <c r="N48" s="10">
        <f t="shared" si="0"/>
        <v>1500</v>
      </c>
      <c r="O48" s="10" cm="1">
        <f t="array" ref="O48">_xlfn.IFS(I48="North",5000,I48="south",4000,I48="East",4200,I48="Mid West",3800)</f>
        <v>5000</v>
      </c>
      <c r="P48" s="16"/>
    </row>
    <row r="49" spans="7:7" x14ac:dyDescent="0.3">
      <c r="G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M23" sqref="M23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INDEX(D4:D42,MATCH(MAX(K4:K42),K4:K42,0))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INDEX(D5:D43,MATCH(MIN(K5:K43),K5:K43,0))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N44"/>
  <sheetViews>
    <sheetView tabSelected="1" workbookViewId="0">
      <selection activeCell="R20" sqref="R20"/>
    </sheetView>
  </sheetViews>
  <sheetFormatPr defaultRowHeight="14.4" x14ac:dyDescent="0.3"/>
  <cols>
    <col min="6" max="6" width="9.88671875" bestFit="1" customWidth="1"/>
    <col min="10" max="10" width="11.109375" bestFit="1" customWidth="1"/>
  </cols>
  <sheetData>
    <row r="2" spans="3:14" x14ac:dyDescent="0.3">
      <c r="D2" s="14" t="s">
        <v>104</v>
      </c>
    </row>
    <row r="3" spans="3:14" x14ac:dyDescent="0.3">
      <c r="D3" s="14" t="s">
        <v>105</v>
      </c>
    </row>
    <row r="4" spans="3:14" x14ac:dyDescent="0.3">
      <c r="D4" s="14" t="s">
        <v>106</v>
      </c>
    </row>
    <row r="6" spans="3:14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4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IFERROR(VLOOKUP($C7,Source!C:F,3,0),"Retired")</f>
        <v>North</v>
      </c>
      <c r="J7" s="3" t="str">
        <f>IFERROR(VLOOKUP($C7,Source!C:D,2,0),"Retired")</f>
        <v>FLM</v>
      </c>
      <c r="K7" s="3">
        <f>IFERROR(VLOOKUP($C7,Source!C:F,4,0),"Retired")</f>
        <v>48000</v>
      </c>
      <c r="N7" s="3"/>
    </row>
    <row r="8" spans="3:14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IFERROR(VLOOKUP($C8,Source!C:F,3,0),"Retired")</f>
        <v>North</v>
      </c>
      <c r="J8" s="3" t="str">
        <f>IFERROR(VLOOKUP($C8,Source!C:D,2,0),"Retired")</f>
        <v>Digital Marketing</v>
      </c>
      <c r="K8" s="3">
        <f>IFERROR(VLOOKUP($C8,Source!C:F,4,0),"Retired")</f>
        <v>35000</v>
      </c>
    </row>
    <row r="9" spans="3:14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IFERROR(VLOOKUP($C9,Source!C:F,3,0),"Retired")</f>
        <v>North</v>
      </c>
      <c r="J9" s="3" t="str">
        <f>IFERROR(VLOOKUP($C9,Source!C:D,2,0),"Retired")</f>
        <v>Digital Marketing</v>
      </c>
      <c r="K9" s="3">
        <f>IFERROR(VLOOKUP($C9,Source!C:F,4,0),"Retired")</f>
        <v>67000</v>
      </c>
    </row>
    <row r="10" spans="3:14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IFERROR(VLOOKUP($C10,Source!C:F,3,0),"Retired")</f>
        <v>South</v>
      </c>
      <c r="J10" s="3" t="str">
        <f>IFERROR(VLOOKUP($C10,Source!C:D,2,0),"Retired")</f>
        <v>Inside Sales</v>
      </c>
      <c r="K10" s="3">
        <f>IFERROR(VLOOKUP($C10,Source!C:F,4,0),"Retired")</f>
        <v>87000</v>
      </c>
    </row>
    <row r="11" spans="3:14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IFERROR(VLOOKUP($C11,Source!C:F,3,0),"Retired")</f>
        <v>North</v>
      </c>
      <c r="J11" s="3" t="str">
        <f>IFERROR(VLOOKUP($C11,Source!C:D,2,0),"Retired")</f>
        <v>Marketing</v>
      </c>
      <c r="K11" s="3">
        <f>IFERROR(VLOOKUP($C11,Source!C:F,4,0),"Retired")</f>
        <v>22000</v>
      </c>
    </row>
    <row r="12" spans="3:14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IFERROR(VLOOKUP($C12,Source!C:F,3,0),"Retired")</f>
        <v>North</v>
      </c>
      <c r="J12" s="3" t="str">
        <f>IFERROR(VLOOKUP($C12,Source!C:D,2,0),"Retired")</f>
        <v>Director</v>
      </c>
      <c r="K12" s="3">
        <f>IFERROR(VLOOKUP($C12,Source!C:F,4,0),"Retired")</f>
        <v>91000</v>
      </c>
    </row>
    <row r="13" spans="3:14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IFERROR(VLOOKUP($C13,Source!C:F,3,0),"Retired")</f>
        <v>Mid West</v>
      </c>
      <c r="J13" s="3" t="str">
        <f>IFERROR(VLOOKUP($C13,Source!C:D,2,0),"Retired")</f>
        <v>Learning &amp; Development</v>
      </c>
      <c r="K13" s="3">
        <f>IFERROR(VLOOKUP($C13,Source!C:F,4,0),"Retired")</f>
        <v>77000</v>
      </c>
    </row>
    <row r="14" spans="3:14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IFERROR(VLOOKUP($C14,Source!C:F,3,0),"Retired")</f>
        <v>Mid West</v>
      </c>
      <c r="J14" s="3" t="str">
        <f>IFERROR(VLOOKUP($C14,Source!C:D,2,0),"Retired")</f>
        <v>Digital Marketing</v>
      </c>
      <c r="K14" s="3">
        <f>IFERROR(VLOOKUP($C14,Source!C:F,4,0),"Retired")</f>
        <v>45000</v>
      </c>
    </row>
    <row r="15" spans="3:14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IFERROR(VLOOKUP($C15,Source!C:F,3,0),"Retired")</f>
        <v>East</v>
      </c>
      <c r="J15" s="3" t="str">
        <f>IFERROR(VLOOKUP($C15,Source!C:D,2,0),"Retired")</f>
        <v>Digital Marketing</v>
      </c>
      <c r="K15" s="3">
        <f>IFERROR(VLOOKUP($C15,Source!C:F,4,0),"Retired")</f>
        <v>92000</v>
      </c>
    </row>
    <row r="16" spans="3:14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IFERROR(VLOOKUP($C16,Source!C:F,3,0),"Retired")</f>
        <v>North</v>
      </c>
      <c r="J16" s="3" t="str">
        <f>IFERROR(VLOOKUP($C16,Source!C:D,2,0),"Retired")</f>
        <v>Inside Sales</v>
      </c>
      <c r="K16" s="3">
        <f>IFERROR(VLOOKUP($C16,Source!C:F,4,0),"Retired")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IFERROR(VLOOKUP($C17,Source!C:F,3,0),"Retired")</f>
        <v>South</v>
      </c>
      <c r="J17" s="3" t="str">
        <f>IFERROR(VLOOKUP($C17,Source!C:D,2,0),"Retired")</f>
        <v>Learning &amp; Development</v>
      </c>
      <c r="K17" s="3">
        <f>IFERROR(VLOOKUP($C17,Source!C:F,4,0),"Retired")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IFERROR(VLOOKUP($C18,Source!C:F,3,0),"Retired")</f>
        <v>East</v>
      </c>
      <c r="J18" s="3" t="str">
        <f>IFERROR(VLOOKUP($C18,Source!C:D,2,0),"Retired")</f>
        <v>Learning &amp; Development</v>
      </c>
      <c r="K18" s="3">
        <f>IFERROR(VLOOKUP($C18,Source!C:F,4,0),"Retired")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IFERROR(VLOOKUP($C19,Source!C:F,3,0),"Retired")</f>
        <v>East</v>
      </c>
      <c r="J19" s="3" t="str">
        <f>IFERROR(VLOOKUP($C19,Source!C:D,2,0),"Retired")</f>
        <v>CEO</v>
      </c>
      <c r="K19" s="3">
        <f>IFERROR(VLOOKUP($C19,Source!C:F,4,0),"Retired")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IFERROR(VLOOKUP($C20,Source!C:F,3,0),"Retired")</f>
        <v>Retired</v>
      </c>
      <c r="J20" s="3" t="str">
        <f>IFERROR(VLOOKUP($C20,Source!C:D,2,0),"Retired")</f>
        <v>Retired</v>
      </c>
      <c r="K20" s="3" t="str">
        <f>IFERROR(VLOOKUP($C20,Source!C:F,4,0),"Retired")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IFERROR(VLOOKUP($C21,Source!C:F,3,0),"Retired")</f>
        <v>South</v>
      </c>
      <c r="J21" s="3" t="str">
        <f>IFERROR(VLOOKUP($C21,Source!C:D,2,0),"Retired")</f>
        <v>Digital Marketing</v>
      </c>
      <c r="K21" s="3">
        <f>IFERROR(VLOOKUP($C21,Source!C:F,4,0),"Retired")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IFERROR(VLOOKUP($C22,Source!C:F,3,0),"Retired")</f>
        <v>South</v>
      </c>
      <c r="J22" s="3" t="str">
        <f>IFERROR(VLOOKUP($C22,Source!C:D,2,0),"Retired")</f>
        <v>Inside Sales</v>
      </c>
      <c r="K22" s="3">
        <f>IFERROR(VLOOKUP($C22,Source!C:F,4,0),"Retired")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IFERROR(VLOOKUP($C23,Source!C:F,3,0),"Retired")</f>
        <v>South</v>
      </c>
      <c r="J23" s="3" t="str">
        <f>IFERROR(VLOOKUP($C23,Source!C:D,2,0),"Retired")</f>
        <v>CCD</v>
      </c>
      <c r="K23" s="3">
        <f>IFERROR(VLOOKUP($C23,Source!C:F,4,0),"Retired")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IFERROR(VLOOKUP($C24,Source!C:F,3,0),"Retired")</f>
        <v>South</v>
      </c>
      <c r="J24" s="3" t="str">
        <f>IFERROR(VLOOKUP($C24,Source!C:D,2,0),"Retired")</f>
        <v>FLM</v>
      </c>
      <c r="K24" s="3">
        <f>IFERROR(VLOOKUP($C24,Source!C:F,4,0),"Retired")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IFERROR(VLOOKUP($C25,Source!C:F,3,0),"Retired")</f>
        <v>Mid West</v>
      </c>
      <c r="J25" s="3" t="str">
        <f>IFERROR(VLOOKUP($C25,Source!C:D,2,0),"Retired")</f>
        <v>Inside Sales</v>
      </c>
      <c r="K25" s="3">
        <f>IFERROR(VLOOKUP($C25,Source!C:F,4,0),"Retired")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IFERROR(VLOOKUP($C26,Source!C:F,3,0),"Retired")</f>
        <v>South</v>
      </c>
      <c r="J26" s="3" t="str">
        <f>IFERROR(VLOOKUP($C26,Source!C:D,2,0),"Retired")</f>
        <v>Operations</v>
      </c>
      <c r="K26" s="3">
        <f>IFERROR(VLOOKUP($C26,Source!C:F,4,0),"Retired")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IFERROR(VLOOKUP($C27,Source!C:F,3,0),"Retired")</f>
        <v>South</v>
      </c>
      <c r="J27" s="3" t="str">
        <f>IFERROR(VLOOKUP($C27,Source!C:D,2,0),"Retired")</f>
        <v>Finance</v>
      </c>
      <c r="K27" s="3">
        <f>IFERROR(VLOOKUP($C27,Source!C:F,4,0),"Retired")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IFERROR(VLOOKUP($C28,Source!C:F,3,0),"Retired")</f>
        <v>East</v>
      </c>
      <c r="J28" s="3" t="str">
        <f>IFERROR(VLOOKUP($C28,Source!C:D,2,0),"Retired")</f>
        <v>Inside Sales</v>
      </c>
      <c r="K28" s="3">
        <f>IFERROR(VLOOKUP($C28,Source!C:F,4,0),"Retired")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IFERROR(VLOOKUP($C29,Source!C:F,3,0),"Retired")</f>
        <v>East</v>
      </c>
      <c r="J29" s="3" t="str">
        <f>IFERROR(VLOOKUP($C29,Source!C:D,2,0),"Retired")</f>
        <v>Finance</v>
      </c>
      <c r="K29" s="3">
        <f>IFERROR(VLOOKUP($C29,Source!C:F,4,0),"Retired")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IFERROR(VLOOKUP($C30,Source!C:F,3,0),"Retired")</f>
        <v>Retired</v>
      </c>
      <c r="J30" s="3" t="str">
        <f>IFERROR(VLOOKUP($C30,Source!C:D,2,0),"Retired")</f>
        <v>Retired</v>
      </c>
      <c r="K30" s="3" t="str">
        <f>IFERROR(VLOOKUP($C30,Source!C:F,4,0),"Retired")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IFERROR(VLOOKUP($C31,Source!C:F,3,0),"Retired")</f>
        <v>Mid West</v>
      </c>
      <c r="J31" s="3" t="str">
        <f>IFERROR(VLOOKUP($C31,Source!C:D,2,0),"Retired")</f>
        <v>Finance</v>
      </c>
      <c r="K31" s="3">
        <f>IFERROR(VLOOKUP($C31,Source!C:F,4,0),"Retired")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IFERROR(VLOOKUP($C32,Source!C:F,3,0),"Retired")</f>
        <v>South</v>
      </c>
      <c r="J32" s="3" t="str">
        <f>IFERROR(VLOOKUP($C32,Source!C:D,2,0),"Retired")</f>
        <v>Sales</v>
      </c>
      <c r="K32" s="3">
        <f>IFERROR(VLOOKUP($C32,Source!C:F,4,0),"Retired")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IFERROR(VLOOKUP($C33,Source!C:F,3,0),"Retired")</f>
        <v>South</v>
      </c>
      <c r="J33" s="3" t="str">
        <f>IFERROR(VLOOKUP($C33,Source!C:D,2,0),"Retired")</f>
        <v>Operations</v>
      </c>
      <c r="K33" s="3">
        <f>IFERROR(VLOOKUP($C33,Source!C:F,4,0),"Retired")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IFERROR(VLOOKUP($C34,Source!C:F,3,0),"Retired")</f>
        <v>North</v>
      </c>
      <c r="J34" s="3" t="str">
        <f>IFERROR(VLOOKUP($C34,Source!C:D,2,0),"Retired")</f>
        <v>Finance</v>
      </c>
      <c r="K34" s="3">
        <f>IFERROR(VLOOKUP($C34,Source!C:F,4,0),"Retired")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IFERROR(VLOOKUP($C35,Source!C:F,3,0),"Retired")</f>
        <v>East</v>
      </c>
      <c r="J35" s="3" t="str">
        <f>IFERROR(VLOOKUP($C35,Source!C:D,2,0),"Retired")</f>
        <v>Inside Sales</v>
      </c>
      <c r="K35" s="3">
        <f>IFERROR(VLOOKUP($C35,Source!C:F,4,0),"Retired")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IFERROR(VLOOKUP($C36,Source!C:F,3,0),"Retired")</f>
        <v>East</v>
      </c>
      <c r="J36" s="3" t="str">
        <f>IFERROR(VLOOKUP($C36,Source!C:D,2,0),"Retired")</f>
        <v>CCD</v>
      </c>
      <c r="K36" s="3">
        <f>IFERROR(VLOOKUP($C36,Source!C:F,4,0),"Retired")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IFERROR(VLOOKUP($C37,Source!C:F,3,0),"Retired")</f>
        <v>South</v>
      </c>
      <c r="J37" s="3" t="str">
        <f>IFERROR(VLOOKUP($C37,Source!C:D,2,0),"Retired")</f>
        <v>Director</v>
      </c>
      <c r="K37" s="3">
        <f>IFERROR(VLOOKUP($C37,Source!C:F,4,0),"Retired")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IFERROR(VLOOKUP($C38,Source!C:F,3,0),"Retired")</f>
        <v>Retired</v>
      </c>
      <c r="J38" s="3" t="str">
        <f>IFERROR(VLOOKUP($C38,Source!C:D,2,0),"Retired")</f>
        <v>Retired</v>
      </c>
      <c r="K38" s="3" t="str">
        <f>IFERROR(VLOOKUP($C38,Source!C:F,4,0),"Retired")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IFERROR(VLOOKUP($C39,Source!C:F,3,0),"Retired")</f>
        <v>East</v>
      </c>
      <c r="J39" s="3" t="str">
        <f>IFERROR(VLOOKUP($C39,Source!C:D,2,0),"Retired")</f>
        <v>Marketing</v>
      </c>
      <c r="K39" s="3">
        <f>IFERROR(VLOOKUP($C39,Source!C:F,4,0),"Retired")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IFERROR(VLOOKUP($C40,Source!C:F,3,0),"Retired")</f>
        <v>North</v>
      </c>
      <c r="J40" s="3" t="str">
        <f>IFERROR(VLOOKUP($C40,Source!C:D,2,0),"Retired")</f>
        <v>Digital Marketing</v>
      </c>
      <c r="K40" s="3">
        <f>IFERROR(VLOOKUP($C40,Source!C:F,4,0),"Retired")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IFERROR(VLOOKUP($C41,Source!C:F,3,0),"Retired")</f>
        <v>North</v>
      </c>
      <c r="J41" s="3" t="str">
        <f>IFERROR(VLOOKUP($C41,Source!C:D,2,0),"Retired")</f>
        <v>Sales</v>
      </c>
      <c r="K41" s="3">
        <f>IFERROR(VLOOKUP($C41,Source!C:F,4,0),"Retired")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IFERROR(VLOOKUP($C42,Source!C:F,3,0),"Retired")</f>
        <v>South</v>
      </c>
      <c r="J42" s="3" t="str">
        <f>IFERROR(VLOOKUP($C42,Source!C:D,2,0),"Retired")</f>
        <v>Marketing</v>
      </c>
      <c r="K42" s="3">
        <f>IFERROR(VLOOKUP($C42,Source!C:F,4,0),"Retired")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IFERROR(VLOOKUP($C43,Source!C:F,3,0),"Retired")</f>
        <v>Mid West</v>
      </c>
      <c r="J43" s="3" t="str">
        <f>IFERROR(VLOOKUP($C43,Source!C:D,2,0),"Retired")</f>
        <v>Marketing</v>
      </c>
      <c r="K43" s="3">
        <f>IFERROR(VLOOKUP($C43,Source!C:F,4,0),"Retired")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IFERROR(VLOOKUP($C44,Source!C:F,3,0),"Retired")</f>
        <v>North</v>
      </c>
      <c r="J44" s="3" t="str">
        <f>IFERROR(VLOOKUP($C44,Source!C:D,2,0),"Retired")</f>
        <v>CCD</v>
      </c>
      <c r="K44" s="3">
        <f>IFERROR(VLOOKUP($C44,Source!C:F,4,0),"Retired")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O8" sqref="O8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Praful Bhagwatkar</cp:lastModifiedBy>
  <dcterms:created xsi:type="dcterms:W3CDTF">2020-05-11T11:02:27Z</dcterms:created>
  <dcterms:modified xsi:type="dcterms:W3CDTF">2023-04-15T04:34:11Z</dcterms:modified>
</cp:coreProperties>
</file>