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850" windowHeight="8355"/>
  </bookViews>
  <sheets>
    <sheet name="Basic" sheetId="1" r:id="rId1"/>
    <sheet name="Contract" sheetId="4" r:id="rId2"/>
    <sheet name="EAC and ETC" sheetId="5" r:id="rId3"/>
  </sheets>
  <calcPr calcId="125725"/>
</workbook>
</file>

<file path=xl/calcChain.xml><?xml version="1.0" encoding="utf-8"?>
<calcChain xmlns="http://schemas.openxmlformats.org/spreadsheetml/2006/main"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"/>
  <c r="G25"/>
  <c r="I25" s="1"/>
  <c r="F25"/>
  <c r="E25"/>
  <c r="G24"/>
  <c r="I24" s="1"/>
  <c r="F24"/>
  <c r="E24"/>
  <c r="G23"/>
  <c r="I23" s="1"/>
  <c r="F23"/>
  <c r="E23"/>
  <c r="G22"/>
  <c r="I22" s="1"/>
  <c r="F22"/>
  <c r="E22"/>
  <c r="G21"/>
  <c r="I21" s="1"/>
  <c r="F21"/>
  <c r="E21"/>
  <c r="G20"/>
  <c r="I20" s="1"/>
  <c r="F20"/>
  <c r="E20"/>
  <c r="G19"/>
  <c r="I19" s="1"/>
  <c r="F19"/>
  <c r="E19"/>
  <c r="G18"/>
  <c r="I18" s="1"/>
  <c r="F18"/>
  <c r="E18"/>
  <c r="G17"/>
  <c r="I17" s="1"/>
  <c r="F17"/>
  <c r="E17"/>
  <c r="G16"/>
  <c r="I16" s="1"/>
  <c r="F16"/>
  <c r="E16"/>
  <c r="G15"/>
  <c r="I15" s="1"/>
  <c r="F15"/>
  <c r="E15"/>
  <c r="G14"/>
  <c r="I14" s="1"/>
  <c r="F14"/>
  <c r="E14"/>
  <c r="G13"/>
  <c r="I13" s="1"/>
  <c r="F13"/>
  <c r="E13"/>
  <c r="G12"/>
  <c r="I12" s="1"/>
  <c r="F12"/>
  <c r="E12"/>
  <c r="G11"/>
  <c r="I11" s="1"/>
  <c r="F11"/>
  <c r="E11"/>
  <c r="G10"/>
  <c r="I10" s="1"/>
  <c r="F10"/>
  <c r="E10"/>
  <c r="G9"/>
  <c r="I9" s="1"/>
  <c r="F9"/>
  <c r="E9"/>
  <c r="G8"/>
  <c r="I8" s="1"/>
  <c r="F8"/>
  <c r="E8"/>
  <c r="G7"/>
  <c r="I7" s="1"/>
  <c r="F7"/>
  <c r="E7"/>
  <c r="G6"/>
  <c r="I6" s="1"/>
  <c r="F6"/>
  <c r="E6"/>
  <c r="G5"/>
  <c r="I5" s="1"/>
  <c r="F5"/>
  <c r="E5"/>
  <c r="G4"/>
  <c r="I4" s="1"/>
  <c r="F4"/>
  <c r="E4"/>
  <c r="G3"/>
  <c r="I3" s="1"/>
  <c r="F3"/>
  <c r="E3"/>
  <c r="G2"/>
  <c r="I2" s="1"/>
  <c r="F2"/>
  <c r="E2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3"/>
  <c r="B2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E3" i="1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H2"/>
  <c r="G2"/>
  <c r="F2"/>
  <c r="E2"/>
</calcChain>
</file>

<file path=xl/sharedStrings.xml><?xml version="1.0" encoding="utf-8"?>
<sst xmlns="http://schemas.openxmlformats.org/spreadsheetml/2006/main" count="23" uniqueCount="14">
  <si>
    <t>Month</t>
  </si>
  <si>
    <t>PV</t>
  </si>
  <si>
    <t>AC</t>
  </si>
  <si>
    <t>EV</t>
  </si>
  <si>
    <t>CV</t>
  </si>
  <si>
    <t>CPI</t>
  </si>
  <si>
    <t>SPI</t>
  </si>
  <si>
    <t>Planned Value</t>
  </si>
  <si>
    <t>Actual Cost</t>
  </si>
  <si>
    <t>Earned Value</t>
  </si>
  <si>
    <t>Payment Received</t>
  </si>
  <si>
    <t>Contract Value (25% margin)</t>
  </si>
  <si>
    <t>EAC based on remaining budget</t>
  </si>
  <si>
    <t>EAC using CPI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</si>
</sst>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€&quot;#,##0.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2" fillId="0" borderId="21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0" xfId="0" applyAlignment="1">
      <alignment wrapText="1"/>
    </xf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2" fillId="0" borderId="1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0.14950998285029743"/>
          <c:y val="6.6797642436149329E-2"/>
          <c:w val="0.60661837304014099"/>
          <c:h val="0.72691552062868381"/>
        </c:manualLayout>
      </c:layout>
      <c:lineChart>
        <c:grouping val="standard"/>
        <c:ser>
          <c:idx val="0"/>
          <c:order val="0"/>
          <c:tx>
            <c:v>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Basic!$B$2:$B$25</c:f>
              <c:numCache>
                <c:formatCode>General</c:formatCode>
                <c:ptCount val="24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</c:numCache>
            </c:numRef>
          </c:val>
        </c:ser>
        <c:ser>
          <c:idx val="1"/>
          <c:order val="1"/>
          <c:tx>
            <c:v>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Basic!$C$2:$C$25</c:f>
              <c:numCache>
                <c:formatCode>General</c:formatCode>
                <c:ptCount val="2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550</c:v>
                </c:pt>
                <c:pt idx="4">
                  <c:v>750</c:v>
                </c:pt>
                <c:pt idx="5">
                  <c:v>925</c:v>
                </c:pt>
                <c:pt idx="6">
                  <c:v>1100</c:v>
                </c:pt>
                <c:pt idx="7">
                  <c:v>1200</c:v>
                </c:pt>
                <c:pt idx="8">
                  <c:v>1400</c:v>
                </c:pt>
                <c:pt idx="9">
                  <c:v>1500</c:v>
                </c:pt>
                <c:pt idx="10">
                  <c:v>1800</c:v>
                </c:pt>
                <c:pt idx="11">
                  <c:v>2100</c:v>
                </c:pt>
                <c:pt idx="12">
                  <c:v>2000</c:v>
                </c:pt>
                <c:pt idx="13">
                  <c:v>2300</c:v>
                </c:pt>
                <c:pt idx="14">
                  <c:v>2500</c:v>
                </c:pt>
                <c:pt idx="15">
                  <c:v>2600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3600</c:v>
                </c:pt>
              </c:numCache>
            </c:numRef>
          </c:val>
        </c:ser>
        <c:ser>
          <c:idx val="2"/>
          <c:order val="2"/>
          <c:tx>
            <c:v>Earned Value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Basic!$D$2:$D$25</c:f>
              <c:numCache>
                <c:formatCode>General</c:formatCode>
                <c:ptCount val="24"/>
                <c:pt idx="0">
                  <c:v>150</c:v>
                </c:pt>
                <c:pt idx="1">
                  <c:v>225</c:v>
                </c:pt>
                <c:pt idx="2">
                  <c:v>325</c:v>
                </c:pt>
                <c:pt idx="3">
                  <c:v>450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1250</c:v>
                </c:pt>
                <c:pt idx="8">
                  <c:v>1450</c:v>
                </c:pt>
                <c:pt idx="9">
                  <c:v>1600</c:v>
                </c:pt>
                <c:pt idx="10">
                  <c:v>1850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2150</c:v>
                </c:pt>
                <c:pt idx="15">
                  <c:v>2350</c:v>
                </c:pt>
                <c:pt idx="16">
                  <c:v>2500</c:v>
                </c:pt>
                <c:pt idx="17">
                  <c:v>2600</c:v>
                </c:pt>
                <c:pt idx="18">
                  <c:v>2750</c:v>
                </c:pt>
                <c:pt idx="19">
                  <c:v>2900</c:v>
                </c:pt>
                <c:pt idx="20">
                  <c:v>3100</c:v>
                </c:pt>
                <c:pt idx="21">
                  <c:v>3300</c:v>
                </c:pt>
                <c:pt idx="22">
                  <c:v>3400</c:v>
                </c:pt>
                <c:pt idx="23">
                  <c:v>3600</c:v>
                </c:pt>
              </c:numCache>
            </c:numRef>
          </c:val>
        </c:ser>
        <c:marker val="1"/>
        <c:axId val="68330624"/>
        <c:axId val="68332928"/>
      </c:lineChart>
      <c:catAx>
        <c:axId val="6833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Month</a:t>
                </a:r>
              </a:p>
            </c:rich>
          </c:tx>
          <c:layout>
            <c:manualLayout>
              <c:xMode val="edge"/>
              <c:yMode val="edge"/>
              <c:x val="0.41053970700696402"/>
              <c:y val="0.895874263261296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32928"/>
        <c:crosses val="autoZero"/>
        <c:auto val="1"/>
        <c:lblAlgn val="ctr"/>
        <c:lblOffset val="100"/>
        <c:tickLblSkip val="2"/>
        <c:tickMarkSkip val="1"/>
      </c:catAx>
      <c:valAx>
        <c:axId val="68332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€</a:t>
                </a:r>
              </a:p>
            </c:rich>
          </c:tx>
          <c:layout>
            <c:manualLayout>
              <c:xMode val="edge"/>
              <c:yMode val="edge"/>
              <c:x val="1.9607866603317689E-2"/>
              <c:y val="0.4125736738703340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30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960876418021917"/>
          <c:y val="0.33791748526522603"/>
          <c:w val="0.22058849928732396"/>
          <c:h val="0.1846758349705304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0.11355324895219134"/>
          <c:y val="7.4468181812279002E-2"/>
          <c:w val="0.65323643214432658"/>
          <c:h val="0.7127668830603846"/>
        </c:manualLayout>
      </c:layout>
      <c:lineChart>
        <c:grouping val="standard"/>
        <c:ser>
          <c:idx val="0"/>
          <c:order val="0"/>
          <c:tx>
            <c:v>Cost Variance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Basic!$E$2:$E$25</c:f>
              <c:numCache>
                <c:formatCode>General</c:formatCode>
                <c:ptCount val="24"/>
                <c:pt idx="0">
                  <c:v>0</c:v>
                </c:pt>
                <c:pt idx="1">
                  <c:v>-25</c:v>
                </c:pt>
                <c:pt idx="2">
                  <c:v>-25</c:v>
                </c:pt>
                <c:pt idx="3">
                  <c:v>-100</c:v>
                </c:pt>
                <c:pt idx="4">
                  <c:v>-50</c:v>
                </c:pt>
                <c:pt idx="5">
                  <c:v>-25</c:v>
                </c:pt>
                <c:pt idx="6">
                  <c:v>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50</c:v>
                </c:pt>
                <c:pt idx="11">
                  <c:v>-200</c:v>
                </c:pt>
                <c:pt idx="12">
                  <c:v>0</c:v>
                </c:pt>
                <c:pt idx="13">
                  <c:v>-200</c:v>
                </c:pt>
                <c:pt idx="14">
                  <c:v>-350</c:v>
                </c:pt>
                <c:pt idx="15">
                  <c:v>-250</c:v>
                </c:pt>
                <c:pt idx="16">
                  <c:v>-300</c:v>
                </c:pt>
                <c:pt idx="17">
                  <c:v>-300</c:v>
                </c:pt>
                <c:pt idx="18">
                  <c:v>-250</c:v>
                </c:pt>
                <c:pt idx="19">
                  <c:v>-200</c:v>
                </c:pt>
                <c:pt idx="20">
                  <c:v>-100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Schedule Variance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Basic!$F$2:$F$25</c:f>
              <c:numCache>
                <c:formatCode>General</c:formatCode>
                <c:ptCount val="24"/>
                <c:pt idx="0">
                  <c:v>0</c:v>
                </c:pt>
                <c:pt idx="1">
                  <c:v>-75</c:v>
                </c:pt>
                <c:pt idx="2">
                  <c:v>-125</c:v>
                </c:pt>
                <c:pt idx="3">
                  <c:v>-150</c:v>
                </c:pt>
                <c:pt idx="4">
                  <c:v>-50</c:v>
                </c:pt>
                <c:pt idx="5">
                  <c:v>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-100</c:v>
                </c:pt>
                <c:pt idx="15">
                  <c:v>-50</c:v>
                </c:pt>
                <c:pt idx="16">
                  <c:v>-50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-50</c:v>
                </c:pt>
                <c:pt idx="21">
                  <c:v>0</c:v>
                </c:pt>
                <c:pt idx="22">
                  <c:v>-50</c:v>
                </c:pt>
                <c:pt idx="23">
                  <c:v>0</c:v>
                </c:pt>
              </c:numCache>
            </c:numRef>
          </c:val>
        </c:ser>
        <c:marker val="1"/>
        <c:axId val="67976576"/>
        <c:axId val="68011520"/>
      </c:lineChart>
      <c:catAx>
        <c:axId val="6797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Month</a:t>
                </a:r>
              </a:p>
            </c:rich>
          </c:tx>
          <c:layout>
            <c:manualLayout>
              <c:xMode val="edge"/>
              <c:yMode val="edge"/>
              <c:x val="0.40659389140945923"/>
              <c:y val="0.8829798700598796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11520"/>
        <c:crossesAt val="-400"/>
        <c:auto val="1"/>
        <c:lblAlgn val="ctr"/>
        <c:lblOffset val="100"/>
        <c:tickLblSkip val="2"/>
        <c:tickMarkSkip val="1"/>
      </c:catAx>
      <c:valAx>
        <c:axId val="68011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€</a:t>
                </a:r>
              </a:p>
            </c:rich>
          </c:tx>
          <c:layout>
            <c:manualLayout>
              <c:xMode val="edge"/>
              <c:yMode val="edge"/>
              <c:x val="1.9536042830484525E-2"/>
              <c:y val="0.412234577889401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6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022071054247588"/>
          <c:y val="0.3670217532176609"/>
          <c:w val="0.21001246042770871"/>
          <c:h val="0.130319318171488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7.9462102689486572E-2"/>
          <c:y val="6.9327731092437006E-2"/>
          <c:w val="0.80317848410757953"/>
          <c:h val="0.71428571428571441"/>
        </c:manualLayout>
      </c:layout>
      <c:lineChart>
        <c:grouping val="standard"/>
        <c:ser>
          <c:idx val="0"/>
          <c:order val="0"/>
          <c:tx>
            <c:v>CPI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Basic!$G$2:$G$25</c:f>
              <c:numCache>
                <c:formatCode>General</c:formatCode>
                <c:ptCount val="24"/>
                <c:pt idx="0">
                  <c:v>1</c:v>
                </c:pt>
                <c:pt idx="1">
                  <c:v>0.9</c:v>
                </c:pt>
                <c:pt idx="2">
                  <c:v>0.9285714285714286</c:v>
                </c:pt>
                <c:pt idx="3">
                  <c:v>0.81818181818181823</c:v>
                </c:pt>
                <c:pt idx="4">
                  <c:v>0.93333333333333335</c:v>
                </c:pt>
                <c:pt idx="5">
                  <c:v>0.97297297297297303</c:v>
                </c:pt>
                <c:pt idx="6">
                  <c:v>1</c:v>
                </c:pt>
                <c:pt idx="7">
                  <c:v>1.0416666666666667</c:v>
                </c:pt>
                <c:pt idx="8">
                  <c:v>1.0357142857142858</c:v>
                </c:pt>
                <c:pt idx="9">
                  <c:v>1.0666666666666667</c:v>
                </c:pt>
                <c:pt idx="10">
                  <c:v>1.0277777777777777</c:v>
                </c:pt>
                <c:pt idx="11">
                  <c:v>0.90476190476190477</c:v>
                </c:pt>
                <c:pt idx="12">
                  <c:v>1</c:v>
                </c:pt>
                <c:pt idx="13">
                  <c:v>0.91304347826086951</c:v>
                </c:pt>
                <c:pt idx="14">
                  <c:v>0.86</c:v>
                </c:pt>
                <c:pt idx="15">
                  <c:v>0.90384615384615385</c:v>
                </c:pt>
                <c:pt idx="16">
                  <c:v>0.8928571428571429</c:v>
                </c:pt>
                <c:pt idx="17">
                  <c:v>0.89655172413793105</c:v>
                </c:pt>
                <c:pt idx="18">
                  <c:v>0.91666666666666663</c:v>
                </c:pt>
                <c:pt idx="19">
                  <c:v>0.93548387096774188</c:v>
                </c:pt>
                <c:pt idx="20">
                  <c:v>0.96875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Basic!$H$2:$H$25</c:f>
              <c:numCache>
                <c:formatCode>General</c:formatCode>
                <c:ptCount val="24"/>
                <c:pt idx="0">
                  <c:v>1</c:v>
                </c:pt>
                <c:pt idx="1">
                  <c:v>0.75</c:v>
                </c:pt>
                <c:pt idx="2">
                  <c:v>0.72222222222222221</c:v>
                </c:pt>
                <c:pt idx="3">
                  <c:v>0.75</c:v>
                </c:pt>
                <c:pt idx="4">
                  <c:v>0.93333333333333335</c:v>
                </c:pt>
                <c:pt idx="5">
                  <c:v>1</c:v>
                </c:pt>
                <c:pt idx="6">
                  <c:v>1.0476190476190477</c:v>
                </c:pt>
                <c:pt idx="7">
                  <c:v>1.0416666666666667</c:v>
                </c:pt>
                <c:pt idx="8">
                  <c:v>1.0740740740740742</c:v>
                </c:pt>
                <c:pt idx="9">
                  <c:v>1.0666666666666667</c:v>
                </c:pt>
                <c:pt idx="10">
                  <c:v>1.1212121212121211</c:v>
                </c:pt>
                <c:pt idx="11">
                  <c:v>1.0555555555555556</c:v>
                </c:pt>
                <c:pt idx="12">
                  <c:v>1.0256410256410255</c:v>
                </c:pt>
                <c:pt idx="13">
                  <c:v>1</c:v>
                </c:pt>
                <c:pt idx="14">
                  <c:v>0.9555555555555556</c:v>
                </c:pt>
                <c:pt idx="15">
                  <c:v>0.97916666666666663</c:v>
                </c:pt>
                <c:pt idx="16">
                  <c:v>0.98039215686274506</c:v>
                </c:pt>
                <c:pt idx="17">
                  <c:v>0.96296296296296291</c:v>
                </c:pt>
                <c:pt idx="18">
                  <c:v>0.96491228070175439</c:v>
                </c:pt>
                <c:pt idx="19">
                  <c:v>0.96666666666666667</c:v>
                </c:pt>
                <c:pt idx="20">
                  <c:v>0.98412698412698407</c:v>
                </c:pt>
                <c:pt idx="21">
                  <c:v>1</c:v>
                </c:pt>
                <c:pt idx="22">
                  <c:v>0.98550724637681164</c:v>
                </c:pt>
                <c:pt idx="23">
                  <c:v>1</c:v>
                </c:pt>
              </c:numCache>
            </c:numRef>
          </c:val>
        </c:ser>
        <c:marker val="1"/>
        <c:axId val="68495232"/>
        <c:axId val="68509696"/>
      </c:lineChart>
      <c:catAx>
        <c:axId val="6849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Month</a:t>
                </a:r>
              </a:p>
            </c:rich>
          </c:tx>
          <c:layout>
            <c:manualLayout>
              <c:xMode val="edge"/>
              <c:yMode val="edge"/>
              <c:x val="0.43887530562347193"/>
              <c:y val="0.890756302521008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09696"/>
        <c:crosses val="autoZero"/>
        <c:auto val="1"/>
        <c:lblAlgn val="ctr"/>
        <c:lblOffset val="100"/>
        <c:tickLblSkip val="2"/>
        <c:tickMarkSkip val="1"/>
      </c:catAx>
      <c:valAx>
        <c:axId val="68509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952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08801955990225"/>
          <c:y val="0.36344537815126055"/>
          <c:w val="9.4132029339853332E-2"/>
          <c:h val="0.12815126050420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0.16806722689075634"/>
          <c:y val="6.6797642436149329E-2"/>
          <c:w val="0.51860744297719097"/>
          <c:h val="0.72691552062868381"/>
        </c:manualLayout>
      </c:layout>
      <c:lineChart>
        <c:grouping val="standard"/>
        <c:ser>
          <c:idx val="0"/>
          <c:order val="0"/>
          <c:tx>
            <c:strRef>
              <c:f>Contract!$B$1</c:f>
              <c:strCache>
                <c:ptCount val="1"/>
                <c:pt idx="0">
                  <c:v>Contract Value (25% margin)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Contract!$B$2:$B$25</c:f>
              <c:numCache>
                <c:formatCode>0.0</c:formatCode>
                <c:ptCount val="24"/>
                <c:pt idx="0">
                  <c:v>187.5</c:v>
                </c:pt>
                <c:pt idx="1">
                  <c:v>375</c:v>
                </c:pt>
                <c:pt idx="2">
                  <c:v>562.5</c:v>
                </c:pt>
                <c:pt idx="3">
                  <c:v>750</c:v>
                </c:pt>
                <c:pt idx="4">
                  <c:v>937.5</c:v>
                </c:pt>
                <c:pt idx="5">
                  <c:v>1125</c:v>
                </c:pt>
                <c:pt idx="6">
                  <c:v>1312.5</c:v>
                </c:pt>
                <c:pt idx="7">
                  <c:v>1500</c:v>
                </c:pt>
                <c:pt idx="8">
                  <c:v>1687.5</c:v>
                </c:pt>
                <c:pt idx="9">
                  <c:v>1875</c:v>
                </c:pt>
                <c:pt idx="10">
                  <c:v>2062.5</c:v>
                </c:pt>
                <c:pt idx="11">
                  <c:v>2250</c:v>
                </c:pt>
                <c:pt idx="12">
                  <c:v>2437.5</c:v>
                </c:pt>
                <c:pt idx="13">
                  <c:v>2625</c:v>
                </c:pt>
                <c:pt idx="14">
                  <c:v>2812.5</c:v>
                </c:pt>
                <c:pt idx="15">
                  <c:v>3000</c:v>
                </c:pt>
                <c:pt idx="16">
                  <c:v>3187.5</c:v>
                </c:pt>
                <c:pt idx="17">
                  <c:v>3375</c:v>
                </c:pt>
                <c:pt idx="18">
                  <c:v>3562.5</c:v>
                </c:pt>
                <c:pt idx="19">
                  <c:v>3750</c:v>
                </c:pt>
                <c:pt idx="20">
                  <c:v>3937.5</c:v>
                </c:pt>
                <c:pt idx="21">
                  <c:v>4125</c:v>
                </c:pt>
                <c:pt idx="22">
                  <c:v>4312.5</c:v>
                </c:pt>
                <c:pt idx="23">
                  <c:v>4500</c:v>
                </c:pt>
              </c:numCache>
            </c:numRef>
          </c:val>
        </c:ser>
        <c:ser>
          <c:idx val="1"/>
          <c:order val="1"/>
          <c:tx>
            <c:strRef>
              <c:f>Contract!$C$1</c:f>
              <c:strCache>
                <c:ptCount val="1"/>
                <c:pt idx="0">
                  <c:v>Planned Value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Contract!$C$2:$C$25</c:f>
              <c:numCache>
                <c:formatCode>General</c:formatCode>
                <c:ptCount val="24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</c:numCache>
            </c:numRef>
          </c:val>
        </c:ser>
        <c:ser>
          <c:idx val="2"/>
          <c:order val="2"/>
          <c:tx>
            <c:strRef>
              <c:f>Contract!$D$1</c:f>
              <c:strCache>
                <c:ptCount val="1"/>
                <c:pt idx="0">
                  <c:v>Actual Cost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Contract!$D$2:$D$25</c:f>
              <c:numCache>
                <c:formatCode>General</c:formatCode>
                <c:ptCount val="2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550</c:v>
                </c:pt>
                <c:pt idx="4">
                  <c:v>750</c:v>
                </c:pt>
                <c:pt idx="5">
                  <c:v>925</c:v>
                </c:pt>
                <c:pt idx="6">
                  <c:v>1100</c:v>
                </c:pt>
                <c:pt idx="7">
                  <c:v>1200</c:v>
                </c:pt>
                <c:pt idx="8">
                  <c:v>1400</c:v>
                </c:pt>
                <c:pt idx="9">
                  <c:v>1500</c:v>
                </c:pt>
                <c:pt idx="10">
                  <c:v>1800</c:v>
                </c:pt>
                <c:pt idx="11">
                  <c:v>2100</c:v>
                </c:pt>
                <c:pt idx="12">
                  <c:v>2000</c:v>
                </c:pt>
                <c:pt idx="13">
                  <c:v>2300</c:v>
                </c:pt>
                <c:pt idx="14">
                  <c:v>2500</c:v>
                </c:pt>
                <c:pt idx="15">
                  <c:v>2600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3600</c:v>
                </c:pt>
              </c:numCache>
            </c:numRef>
          </c:val>
        </c:ser>
        <c:ser>
          <c:idx val="3"/>
          <c:order val="3"/>
          <c:tx>
            <c:strRef>
              <c:f>Contract!$E$1</c:f>
              <c:strCache>
                <c:ptCount val="1"/>
                <c:pt idx="0">
                  <c:v>Earned Value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Contract!$E$2:$E$25</c:f>
              <c:numCache>
                <c:formatCode>General</c:formatCode>
                <c:ptCount val="24"/>
                <c:pt idx="0">
                  <c:v>150</c:v>
                </c:pt>
                <c:pt idx="1">
                  <c:v>225</c:v>
                </c:pt>
                <c:pt idx="2">
                  <c:v>325</c:v>
                </c:pt>
                <c:pt idx="3">
                  <c:v>450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1250</c:v>
                </c:pt>
                <c:pt idx="8">
                  <c:v>1450</c:v>
                </c:pt>
                <c:pt idx="9">
                  <c:v>1600</c:v>
                </c:pt>
                <c:pt idx="10">
                  <c:v>1850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2150</c:v>
                </c:pt>
                <c:pt idx="15">
                  <c:v>2350</c:v>
                </c:pt>
                <c:pt idx="16">
                  <c:v>2500</c:v>
                </c:pt>
                <c:pt idx="17">
                  <c:v>2600</c:v>
                </c:pt>
                <c:pt idx="18">
                  <c:v>2750</c:v>
                </c:pt>
                <c:pt idx="19">
                  <c:v>2900</c:v>
                </c:pt>
                <c:pt idx="20">
                  <c:v>3100</c:v>
                </c:pt>
                <c:pt idx="21">
                  <c:v>3300</c:v>
                </c:pt>
                <c:pt idx="22">
                  <c:v>3400</c:v>
                </c:pt>
                <c:pt idx="23">
                  <c:v>3600</c:v>
                </c:pt>
              </c:numCache>
            </c:numRef>
          </c:val>
        </c:ser>
        <c:ser>
          <c:idx val="4"/>
          <c:order val="4"/>
          <c:tx>
            <c:strRef>
              <c:f>Contract!$F$1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Contract!$F$2:$F$25</c:f>
              <c:numCache>
                <c:formatCode>General</c:formatCode>
                <c:ptCount val="24"/>
                <c:pt idx="1">
                  <c:v>187.5</c:v>
                </c:pt>
                <c:pt idx="2">
                  <c:v>281.25</c:v>
                </c:pt>
                <c:pt idx="3">
                  <c:v>406.25</c:v>
                </c:pt>
                <c:pt idx="4">
                  <c:v>562.5</c:v>
                </c:pt>
                <c:pt idx="5">
                  <c:v>875</c:v>
                </c:pt>
                <c:pt idx="6">
                  <c:v>1125</c:v>
                </c:pt>
                <c:pt idx="7">
                  <c:v>1375</c:v>
                </c:pt>
                <c:pt idx="8">
                  <c:v>1562.5</c:v>
                </c:pt>
                <c:pt idx="9">
                  <c:v>1812.5</c:v>
                </c:pt>
                <c:pt idx="10">
                  <c:v>2000</c:v>
                </c:pt>
                <c:pt idx="11">
                  <c:v>2312.5</c:v>
                </c:pt>
                <c:pt idx="12">
                  <c:v>2375</c:v>
                </c:pt>
                <c:pt idx="13">
                  <c:v>2500</c:v>
                </c:pt>
                <c:pt idx="14">
                  <c:v>2625</c:v>
                </c:pt>
                <c:pt idx="15">
                  <c:v>2687.5</c:v>
                </c:pt>
                <c:pt idx="16">
                  <c:v>2937.5</c:v>
                </c:pt>
                <c:pt idx="17">
                  <c:v>3125</c:v>
                </c:pt>
                <c:pt idx="18">
                  <c:v>3250</c:v>
                </c:pt>
                <c:pt idx="19">
                  <c:v>3437.5</c:v>
                </c:pt>
                <c:pt idx="20">
                  <c:v>3625</c:v>
                </c:pt>
                <c:pt idx="21">
                  <c:v>3875</c:v>
                </c:pt>
                <c:pt idx="22">
                  <c:v>4125</c:v>
                </c:pt>
                <c:pt idx="23">
                  <c:v>4250</c:v>
                </c:pt>
              </c:numCache>
            </c:numRef>
          </c:val>
        </c:ser>
        <c:marker val="1"/>
        <c:axId val="68612096"/>
        <c:axId val="68614016"/>
      </c:lineChart>
      <c:catAx>
        <c:axId val="6861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Month</a:t>
                </a:r>
              </a:p>
            </c:rich>
          </c:tx>
          <c:layout>
            <c:manualLayout>
              <c:xMode val="edge"/>
              <c:yMode val="edge"/>
              <c:x val="0.38655462184873957"/>
              <c:y val="0.895874263261296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14016"/>
        <c:crosses val="autoZero"/>
        <c:auto val="1"/>
        <c:lblAlgn val="ctr"/>
        <c:lblOffset val="100"/>
        <c:tickLblSkip val="2"/>
        <c:tickMarkSkip val="1"/>
      </c:catAx>
      <c:valAx>
        <c:axId val="68614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€</a:t>
                </a:r>
              </a:p>
            </c:rich>
          </c:tx>
          <c:layout>
            <c:manualLayout>
              <c:xMode val="edge"/>
              <c:yMode val="edge"/>
              <c:x val="1.920768307322929E-2"/>
              <c:y val="0.41257367387033406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12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987995198079245"/>
          <c:y val="0.14931237721021615"/>
          <c:w val="0.29051620648259302"/>
          <c:h val="0.561886051080550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0.217223786717612"/>
          <c:y val="6.2737700824416334E-2"/>
          <c:w val="0.5012856616560275"/>
          <c:h val="0.74144555519764732"/>
        </c:manualLayout>
      </c:layout>
      <c:lineChart>
        <c:grouping val="standard"/>
        <c:ser>
          <c:idx val="0"/>
          <c:order val="0"/>
          <c:tx>
            <c:strRef>
              <c:f>'EAC and ETC'!$H$1</c:f>
              <c:strCache>
                <c:ptCount val="1"/>
                <c:pt idx="0">
                  <c:v>EAC based on remaining budget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'EAC and ETC'!$H$2:$H$25</c:f>
              <c:numCache>
                <c:formatCode>"€"#,##0.00</c:formatCode>
                <c:ptCount val="24"/>
                <c:pt idx="0">
                  <c:v>3600</c:v>
                </c:pt>
                <c:pt idx="1">
                  <c:v>3625</c:v>
                </c:pt>
                <c:pt idx="2">
                  <c:v>3625</c:v>
                </c:pt>
                <c:pt idx="3">
                  <c:v>3700</c:v>
                </c:pt>
                <c:pt idx="4">
                  <c:v>3650</c:v>
                </c:pt>
                <c:pt idx="5">
                  <c:v>3625</c:v>
                </c:pt>
                <c:pt idx="6">
                  <c:v>3600</c:v>
                </c:pt>
                <c:pt idx="7">
                  <c:v>3550</c:v>
                </c:pt>
                <c:pt idx="8">
                  <c:v>3550</c:v>
                </c:pt>
                <c:pt idx="9">
                  <c:v>3500</c:v>
                </c:pt>
                <c:pt idx="10">
                  <c:v>3550</c:v>
                </c:pt>
                <c:pt idx="11">
                  <c:v>3800</c:v>
                </c:pt>
                <c:pt idx="12">
                  <c:v>3600</c:v>
                </c:pt>
                <c:pt idx="13">
                  <c:v>3800</c:v>
                </c:pt>
                <c:pt idx="14">
                  <c:v>3950</c:v>
                </c:pt>
                <c:pt idx="15">
                  <c:v>3850</c:v>
                </c:pt>
                <c:pt idx="16">
                  <c:v>3900</c:v>
                </c:pt>
                <c:pt idx="17">
                  <c:v>3900</c:v>
                </c:pt>
                <c:pt idx="18">
                  <c:v>3850</c:v>
                </c:pt>
                <c:pt idx="19">
                  <c:v>3800</c:v>
                </c:pt>
                <c:pt idx="20">
                  <c:v>3700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</c:numCache>
            </c:numRef>
          </c:val>
        </c:ser>
        <c:ser>
          <c:idx val="1"/>
          <c:order val="1"/>
          <c:tx>
            <c:strRef>
              <c:f>'EAC and ETC'!$I$1</c:f>
              <c:strCache>
                <c:ptCount val="1"/>
                <c:pt idx="0">
                  <c:v>EAC using CPI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'EAC and ETC'!$I$2:$I$25</c:f>
              <c:numCache>
                <c:formatCode>"€"#,##0.00</c:formatCode>
                <c:ptCount val="24"/>
                <c:pt idx="0">
                  <c:v>3600</c:v>
                </c:pt>
                <c:pt idx="1">
                  <c:v>4000</c:v>
                </c:pt>
                <c:pt idx="2">
                  <c:v>3876.9230769230767</c:v>
                </c:pt>
                <c:pt idx="3">
                  <c:v>4400</c:v>
                </c:pt>
                <c:pt idx="4">
                  <c:v>3857.1428571428569</c:v>
                </c:pt>
                <c:pt idx="5">
                  <c:v>3700</c:v>
                </c:pt>
                <c:pt idx="6">
                  <c:v>3600</c:v>
                </c:pt>
                <c:pt idx="7">
                  <c:v>3456</c:v>
                </c:pt>
                <c:pt idx="8">
                  <c:v>3475.8620689655172</c:v>
                </c:pt>
                <c:pt idx="9">
                  <c:v>3375</c:v>
                </c:pt>
                <c:pt idx="10">
                  <c:v>3502.7027027027029</c:v>
                </c:pt>
                <c:pt idx="11">
                  <c:v>3978.9473684210525</c:v>
                </c:pt>
                <c:pt idx="12">
                  <c:v>3600</c:v>
                </c:pt>
                <c:pt idx="13">
                  <c:v>3942.8571428571431</c:v>
                </c:pt>
                <c:pt idx="14">
                  <c:v>4186.0465116279065</c:v>
                </c:pt>
                <c:pt idx="15">
                  <c:v>3982.9787234042551</c:v>
                </c:pt>
                <c:pt idx="16">
                  <c:v>4032</c:v>
                </c:pt>
                <c:pt idx="17">
                  <c:v>4015.3846153846152</c:v>
                </c:pt>
                <c:pt idx="18">
                  <c:v>3927.2727272727275</c:v>
                </c:pt>
                <c:pt idx="19">
                  <c:v>3848.2758620689656</c:v>
                </c:pt>
                <c:pt idx="20">
                  <c:v>3716.1290322580644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</c:numCache>
            </c:numRef>
          </c:val>
        </c:ser>
        <c:marker val="1"/>
        <c:axId val="68683264"/>
        <c:axId val="68685184"/>
      </c:lineChart>
      <c:catAx>
        <c:axId val="6868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Month</a:t>
                </a:r>
              </a:p>
            </c:rich>
          </c:tx>
          <c:layout>
            <c:manualLayout>
              <c:xMode val="edge"/>
              <c:yMode val="edge"/>
              <c:x val="0.42416479063202339"/>
              <c:y val="0.90114152093252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85184"/>
        <c:crosses val="autoZero"/>
        <c:auto val="1"/>
        <c:lblAlgn val="ctr"/>
        <c:lblOffset val="100"/>
        <c:tickLblSkip val="2"/>
        <c:tickMarkSkip val="1"/>
      </c:catAx>
      <c:valAx>
        <c:axId val="68685184"/>
        <c:scaling>
          <c:orientation val="minMax"/>
          <c:max val="4500"/>
          <c:min val="3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€</a:t>
                </a:r>
              </a:p>
            </c:rich>
          </c:tx>
          <c:layout>
            <c:manualLayout>
              <c:xMode val="edge"/>
              <c:yMode val="edge"/>
              <c:x val="2.0565565606401132E-2"/>
              <c:y val="0.41635019638021742"/>
            </c:manualLayout>
          </c:layout>
          <c:spPr>
            <a:noFill/>
            <a:ln w="25400">
              <a:noFill/>
            </a:ln>
          </c:spPr>
        </c:title>
        <c:numFmt formatCode="&quot;€&quot;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83264"/>
        <c:crosses val="autoZero"/>
        <c:crossBetween val="between"/>
        <c:minorUnit val="4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64827472804062"/>
          <c:y val="0.32889764371587954"/>
          <c:w val="0.25706957008001419"/>
          <c:h val="0.211026811863945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9525</xdr:rowOff>
    </xdr:from>
    <xdr:to>
      <xdr:col>13</xdr:col>
      <xdr:colOff>0</xdr:colOff>
      <xdr:row>56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56</xdr:row>
      <xdr:rowOff>142875</xdr:rowOff>
    </xdr:from>
    <xdr:to>
      <xdr:col>13</xdr:col>
      <xdr:colOff>9525</xdr:colOff>
      <xdr:row>79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80</xdr:row>
      <xdr:rowOff>0</xdr:rowOff>
    </xdr:from>
    <xdr:to>
      <xdr:col>12</xdr:col>
      <xdr:colOff>600075</xdr:colOff>
      <xdr:row>108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9525</xdr:rowOff>
    </xdr:from>
    <xdr:to>
      <xdr:col>12</xdr:col>
      <xdr:colOff>266700</xdr:colOff>
      <xdr:row>56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9525</xdr:rowOff>
    </xdr:from>
    <xdr:to>
      <xdr:col>11</xdr:col>
      <xdr:colOff>600075</xdr:colOff>
      <xdr:row>57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70" workbookViewId="0">
      <selection sqref="A1:H25"/>
    </sheetView>
  </sheetViews>
  <sheetFormatPr defaultRowHeight="12.75"/>
  <sheetData>
    <row r="1" spans="1:8" ht="13.5" thickBot="1">
      <c r="A1" s="13" t="s">
        <v>0</v>
      </c>
      <c r="B1" s="14" t="s">
        <v>1</v>
      </c>
      <c r="C1" s="15" t="s">
        <v>2</v>
      </c>
      <c r="D1" s="16" t="s">
        <v>3</v>
      </c>
      <c r="E1" s="14" t="s">
        <v>4</v>
      </c>
      <c r="F1" s="16" t="s">
        <v>1</v>
      </c>
      <c r="G1" s="14" t="s">
        <v>5</v>
      </c>
      <c r="H1" s="16" t="s">
        <v>6</v>
      </c>
    </row>
    <row r="2" spans="1:8">
      <c r="A2" s="10">
        <v>1</v>
      </c>
      <c r="B2" s="7">
        <v>150</v>
      </c>
      <c r="C2" s="8">
        <v>150</v>
      </c>
      <c r="D2" s="9">
        <v>150</v>
      </c>
      <c r="E2" s="7">
        <f>D2-C2</f>
        <v>0</v>
      </c>
      <c r="F2" s="9">
        <f>D2-B2</f>
        <v>0</v>
      </c>
      <c r="G2" s="7">
        <f>D2/C2</f>
        <v>1</v>
      </c>
      <c r="H2" s="9">
        <f>D2/B2</f>
        <v>1</v>
      </c>
    </row>
    <row r="3" spans="1:8">
      <c r="A3" s="11">
        <v>2</v>
      </c>
      <c r="B3" s="2">
        <v>300</v>
      </c>
      <c r="C3" s="1">
        <v>250</v>
      </c>
      <c r="D3" s="3">
        <v>225</v>
      </c>
      <c r="E3" s="2">
        <f t="shared" ref="E3:E25" si="0">D3-C3</f>
        <v>-25</v>
      </c>
      <c r="F3" s="3">
        <f t="shared" ref="F3:F25" si="1">D3-B3</f>
        <v>-75</v>
      </c>
      <c r="G3" s="2">
        <f t="shared" ref="G3:G25" si="2">D3/C3</f>
        <v>0.9</v>
      </c>
      <c r="H3" s="3">
        <f t="shared" ref="H3:H25" si="3">D3/B3</f>
        <v>0.75</v>
      </c>
    </row>
    <row r="4" spans="1:8">
      <c r="A4" s="11">
        <v>3</v>
      </c>
      <c r="B4" s="2">
        <v>450</v>
      </c>
      <c r="C4" s="1">
        <v>350</v>
      </c>
      <c r="D4" s="3">
        <v>325</v>
      </c>
      <c r="E4" s="2">
        <f t="shared" si="0"/>
        <v>-25</v>
      </c>
      <c r="F4" s="3">
        <f t="shared" si="1"/>
        <v>-125</v>
      </c>
      <c r="G4" s="2">
        <f t="shared" si="2"/>
        <v>0.9285714285714286</v>
      </c>
      <c r="H4" s="3">
        <f t="shared" si="3"/>
        <v>0.72222222222222221</v>
      </c>
    </row>
    <row r="5" spans="1:8">
      <c r="A5" s="11">
        <v>4</v>
      </c>
      <c r="B5" s="2">
        <v>600</v>
      </c>
      <c r="C5" s="1">
        <v>550</v>
      </c>
      <c r="D5" s="3">
        <v>450</v>
      </c>
      <c r="E5" s="2">
        <f t="shared" si="0"/>
        <v>-100</v>
      </c>
      <c r="F5" s="3">
        <f t="shared" si="1"/>
        <v>-150</v>
      </c>
      <c r="G5" s="2">
        <f t="shared" si="2"/>
        <v>0.81818181818181823</v>
      </c>
      <c r="H5" s="3">
        <f t="shared" si="3"/>
        <v>0.75</v>
      </c>
    </row>
    <row r="6" spans="1:8">
      <c r="A6" s="11">
        <v>5</v>
      </c>
      <c r="B6" s="2">
        <v>750</v>
      </c>
      <c r="C6" s="1">
        <v>750</v>
      </c>
      <c r="D6" s="3">
        <v>700</v>
      </c>
      <c r="E6" s="2">
        <f t="shared" si="0"/>
        <v>-50</v>
      </c>
      <c r="F6" s="3">
        <f t="shared" si="1"/>
        <v>-50</v>
      </c>
      <c r="G6" s="2">
        <f t="shared" si="2"/>
        <v>0.93333333333333335</v>
      </c>
      <c r="H6" s="3">
        <f t="shared" si="3"/>
        <v>0.93333333333333335</v>
      </c>
    </row>
    <row r="7" spans="1:8">
      <c r="A7" s="11">
        <v>6</v>
      </c>
      <c r="B7" s="2">
        <v>900</v>
      </c>
      <c r="C7" s="1">
        <v>925</v>
      </c>
      <c r="D7" s="3">
        <v>900</v>
      </c>
      <c r="E7" s="2">
        <f t="shared" si="0"/>
        <v>-25</v>
      </c>
      <c r="F7" s="3">
        <f t="shared" si="1"/>
        <v>0</v>
      </c>
      <c r="G7" s="2">
        <f t="shared" si="2"/>
        <v>0.97297297297297303</v>
      </c>
      <c r="H7" s="3">
        <f t="shared" si="3"/>
        <v>1</v>
      </c>
    </row>
    <row r="8" spans="1:8">
      <c r="A8" s="11">
        <v>7</v>
      </c>
      <c r="B8" s="2">
        <v>1050</v>
      </c>
      <c r="C8" s="1">
        <v>1100</v>
      </c>
      <c r="D8" s="3">
        <v>1100</v>
      </c>
      <c r="E8" s="2">
        <f t="shared" si="0"/>
        <v>0</v>
      </c>
      <c r="F8" s="3">
        <f t="shared" si="1"/>
        <v>50</v>
      </c>
      <c r="G8" s="2">
        <f t="shared" si="2"/>
        <v>1</v>
      </c>
      <c r="H8" s="3">
        <f t="shared" si="3"/>
        <v>1.0476190476190477</v>
      </c>
    </row>
    <row r="9" spans="1:8">
      <c r="A9" s="11">
        <v>8</v>
      </c>
      <c r="B9" s="2">
        <v>1200</v>
      </c>
      <c r="C9" s="1">
        <v>1200</v>
      </c>
      <c r="D9" s="3">
        <v>1250</v>
      </c>
      <c r="E9" s="2">
        <f t="shared" si="0"/>
        <v>50</v>
      </c>
      <c r="F9" s="3">
        <f t="shared" si="1"/>
        <v>50</v>
      </c>
      <c r="G9" s="2">
        <f t="shared" si="2"/>
        <v>1.0416666666666667</v>
      </c>
      <c r="H9" s="3">
        <f t="shared" si="3"/>
        <v>1.0416666666666667</v>
      </c>
    </row>
    <row r="10" spans="1:8">
      <c r="A10" s="11">
        <v>9</v>
      </c>
      <c r="B10" s="2">
        <v>1350</v>
      </c>
      <c r="C10" s="1">
        <v>1400</v>
      </c>
      <c r="D10" s="3">
        <v>1450</v>
      </c>
      <c r="E10" s="2">
        <f t="shared" si="0"/>
        <v>50</v>
      </c>
      <c r="F10" s="3">
        <f t="shared" si="1"/>
        <v>100</v>
      </c>
      <c r="G10" s="2">
        <f t="shared" si="2"/>
        <v>1.0357142857142858</v>
      </c>
      <c r="H10" s="3">
        <f t="shared" si="3"/>
        <v>1.0740740740740742</v>
      </c>
    </row>
    <row r="11" spans="1:8">
      <c r="A11" s="11">
        <v>10</v>
      </c>
      <c r="B11" s="2">
        <v>1500</v>
      </c>
      <c r="C11" s="1">
        <v>1500</v>
      </c>
      <c r="D11" s="3">
        <v>1600</v>
      </c>
      <c r="E11" s="2">
        <f t="shared" si="0"/>
        <v>100</v>
      </c>
      <c r="F11" s="3">
        <f t="shared" si="1"/>
        <v>100</v>
      </c>
      <c r="G11" s="2">
        <f t="shared" si="2"/>
        <v>1.0666666666666667</v>
      </c>
      <c r="H11" s="3">
        <f t="shared" si="3"/>
        <v>1.0666666666666667</v>
      </c>
    </row>
    <row r="12" spans="1:8">
      <c r="A12" s="11">
        <v>11</v>
      </c>
      <c r="B12" s="2">
        <v>1650</v>
      </c>
      <c r="C12" s="1">
        <v>1800</v>
      </c>
      <c r="D12" s="3">
        <v>1850</v>
      </c>
      <c r="E12" s="2">
        <f t="shared" si="0"/>
        <v>50</v>
      </c>
      <c r="F12" s="3">
        <f t="shared" si="1"/>
        <v>200</v>
      </c>
      <c r="G12" s="2">
        <f t="shared" si="2"/>
        <v>1.0277777777777777</v>
      </c>
      <c r="H12" s="3">
        <f t="shared" si="3"/>
        <v>1.1212121212121211</v>
      </c>
    </row>
    <row r="13" spans="1:8">
      <c r="A13" s="11">
        <v>12</v>
      </c>
      <c r="B13" s="2">
        <v>1800</v>
      </c>
      <c r="C13" s="1">
        <v>2100</v>
      </c>
      <c r="D13" s="3">
        <v>1900</v>
      </c>
      <c r="E13" s="2">
        <f t="shared" si="0"/>
        <v>-200</v>
      </c>
      <c r="F13" s="3">
        <f t="shared" si="1"/>
        <v>100</v>
      </c>
      <c r="G13" s="2">
        <f t="shared" si="2"/>
        <v>0.90476190476190477</v>
      </c>
      <c r="H13" s="3">
        <f t="shared" si="3"/>
        <v>1.0555555555555556</v>
      </c>
    </row>
    <row r="14" spans="1:8">
      <c r="A14" s="11">
        <v>13</v>
      </c>
      <c r="B14" s="2">
        <v>1950</v>
      </c>
      <c r="C14" s="1">
        <v>2000</v>
      </c>
      <c r="D14" s="3">
        <v>2000</v>
      </c>
      <c r="E14" s="2">
        <f t="shared" si="0"/>
        <v>0</v>
      </c>
      <c r="F14" s="3">
        <f t="shared" si="1"/>
        <v>50</v>
      </c>
      <c r="G14" s="2">
        <f t="shared" si="2"/>
        <v>1</v>
      </c>
      <c r="H14" s="3">
        <f t="shared" si="3"/>
        <v>1.0256410256410255</v>
      </c>
    </row>
    <row r="15" spans="1:8">
      <c r="A15" s="11">
        <v>14</v>
      </c>
      <c r="B15" s="2">
        <v>2100</v>
      </c>
      <c r="C15" s="1">
        <v>2300</v>
      </c>
      <c r="D15" s="3">
        <v>2100</v>
      </c>
      <c r="E15" s="2">
        <f t="shared" si="0"/>
        <v>-200</v>
      </c>
      <c r="F15" s="3">
        <f t="shared" si="1"/>
        <v>0</v>
      </c>
      <c r="G15" s="2">
        <f t="shared" si="2"/>
        <v>0.91304347826086951</v>
      </c>
      <c r="H15" s="3">
        <f t="shared" si="3"/>
        <v>1</v>
      </c>
    </row>
    <row r="16" spans="1:8">
      <c r="A16" s="11">
        <v>15</v>
      </c>
      <c r="B16" s="2">
        <v>2250</v>
      </c>
      <c r="C16" s="1">
        <v>2500</v>
      </c>
      <c r="D16" s="3">
        <v>2150</v>
      </c>
      <c r="E16" s="2">
        <f t="shared" si="0"/>
        <v>-350</v>
      </c>
      <c r="F16" s="3">
        <f t="shared" si="1"/>
        <v>-100</v>
      </c>
      <c r="G16" s="2">
        <f t="shared" si="2"/>
        <v>0.86</v>
      </c>
      <c r="H16" s="3">
        <f t="shared" si="3"/>
        <v>0.9555555555555556</v>
      </c>
    </row>
    <row r="17" spans="1:8">
      <c r="A17" s="11">
        <v>16</v>
      </c>
      <c r="B17" s="2">
        <v>2400</v>
      </c>
      <c r="C17" s="1">
        <v>2600</v>
      </c>
      <c r="D17" s="3">
        <v>2350</v>
      </c>
      <c r="E17" s="2">
        <f t="shared" si="0"/>
        <v>-250</v>
      </c>
      <c r="F17" s="3">
        <f t="shared" si="1"/>
        <v>-50</v>
      </c>
      <c r="G17" s="2">
        <f t="shared" si="2"/>
        <v>0.90384615384615385</v>
      </c>
      <c r="H17" s="3">
        <f t="shared" si="3"/>
        <v>0.97916666666666663</v>
      </c>
    </row>
    <row r="18" spans="1:8">
      <c r="A18" s="11">
        <v>17</v>
      </c>
      <c r="B18" s="2">
        <v>2550</v>
      </c>
      <c r="C18" s="1">
        <v>2800</v>
      </c>
      <c r="D18" s="3">
        <v>2500</v>
      </c>
      <c r="E18" s="2">
        <f t="shared" si="0"/>
        <v>-300</v>
      </c>
      <c r="F18" s="3">
        <f t="shared" si="1"/>
        <v>-50</v>
      </c>
      <c r="G18" s="2">
        <f t="shared" si="2"/>
        <v>0.8928571428571429</v>
      </c>
      <c r="H18" s="3">
        <f t="shared" si="3"/>
        <v>0.98039215686274506</v>
      </c>
    </row>
    <row r="19" spans="1:8">
      <c r="A19" s="11">
        <v>18</v>
      </c>
      <c r="B19" s="2">
        <v>2700</v>
      </c>
      <c r="C19" s="1">
        <v>2900</v>
      </c>
      <c r="D19" s="3">
        <v>2600</v>
      </c>
      <c r="E19" s="2">
        <f t="shared" si="0"/>
        <v>-300</v>
      </c>
      <c r="F19" s="3">
        <f t="shared" si="1"/>
        <v>-100</v>
      </c>
      <c r="G19" s="2">
        <f t="shared" si="2"/>
        <v>0.89655172413793105</v>
      </c>
      <c r="H19" s="3">
        <f t="shared" si="3"/>
        <v>0.96296296296296291</v>
      </c>
    </row>
    <row r="20" spans="1:8">
      <c r="A20" s="11">
        <v>19</v>
      </c>
      <c r="B20" s="2">
        <v>2850</v>
      </c>
      <c r="C20" s="1">
        <v>3000</v>
      </c>
      <c r="D20" s="3">
        <v>2750</v>
      </c>
      <c r="E20" s="2">
        <f t="shared" si="0"/>
        <v>-250</v>
      </c>
      <c r="F20" s="3">
        <f t="shared" si="1"/>
        <v>-100</v>
      </c>
      <c r="G20" s="2">
        <f t="shared" si="2"/>
        <v>0.91666666666666663</v>
      </c>
      <c r="H20" s="3">
        <f t="shared" si="3"/>
        <v>0.96491228070175439</v>
      </c>
    </row>
    <row r="21" spans="1:8">
      <c r="A21" s="11">
        <v>20</v>
      </c>
      <c r="B21" s="2">
        <v>3000</v>
      </c>
      <c r="C21" s="1">
        <v>3100</v>
      </c>
      <c r="D21" s="3">
        <v>2900</v>
      </c>
      <c r="E21" s="2">
        <f t="shared" si="0"/>
        <v>-200</v>
      </c>
      <c r="F21" s="3">
        <f t="shared" si="1"/>
        <v>-100</v>
      </c>
      <c r="G21" s="2">
        <f t="shared" si="2"/>
        <v>0.93548387096774188</v>
      </c>
      <c r="H21" s="3">
        <f t="shared" si="3"/>
        <v>0.96666666666666667</v>
      </c>
    </row>
    <row r="22" spans="1:8">
      <c r="A22" s="11">
        <v>21</v>
      </c>
      <c r="B22" s="2">
        <v>3150</v>
      </c>
      <c r="C22" s="1">
        <v>3200</v>
      </c>
      <c r="D22" s="3">
        <v>3100</v>
      </c>
      <c r="E22" s="2">
        <f t="shared" si="0"/>
        <v>-100</v>
      </c>
      <c r="F22" s="3">
        <f t="shared" si="1"/>
        <v>-50</v>
      </c>
      <c r="G22" s="2">
        <f t="shared" si="2"/>
        <v>0.96875</v>
      </c>
      <c r="H22" s="3">
        <f t="shared" si="3"/>
        <v>0.98412698412698407</v>
      </c>
    </row>
    <row r="23" spans="1:8">
      <c r="A23" s="11">
        <v>22</v>
      </c>
      <c r="B23" s="2">
        <v>3300</v>
      </c>
      <c r="C23" s="1">
        <v>3300</v>
      </c>
      <c r="D23" s="3">
        <v>3300</v>
      </c>
      <c r="E23" s="2">
        <f t="shared" si="0"/>
        <v>0</v>
      </c>
      <c r="F23" s="3">
        <f t="shared" si="1"/>
        <v>0</v>
      </c>
      <c r="G23" s="2">
        <f t="shared" si="2"/>
        <v>1</v>
      </c>
      <c r="H23" s="3">
        <f t="shared" si="3"/>
        <v>1</v>
      </c>
    </row>
    <row r="24" spans="1:8">
      <c r="A24" s="11">
        <v>23</v>
      </c>
      <c r="B24" s="2">
        <v>3450</v>
      </c>
      <c r="C24" s="1">
        <v>3400</v>
      </c>
      <c r="D24" s="3">
        <v>3400</v>
      </c>
      <c r="E24" s="2">
        <f t="shared" si="0"/>
        <v>0</v>
      </c>
      <c r="F24" s="3">
        <f t="shared" si="1"/>
        <v>-50</v>
      </c>
      <c r="G24" s="2">
        <f t="shared" si="2"/>
        <v>1</v>
      </c>
      <c r="H24" s="3">
        <f t="shared" si="3"/>
        <v>0.98550724637681164</v>
      </c>
    </row>
    <row r="25" spans="1:8" ht="13.5" thickBot="1">
      <c r="A25" s="12">
        <v>24</v>
      </c>
      <c r="B25" s="4">
        <v>3600</v>
      </c>
      <c r="C25" s="5">
        <v>3600</v>
      </c>
      <c r="D25" s="6">
        <v>3600</v>
      </c>
      <c r="E25" s="4">
        <f t="shared" si="0"/>
        <v>0</v>
      </c>
      <c r="F25" s="6">
        <f t="shared" si="1"/>
        <v>0</v>
      </c>
      <c r="G25" s="4">
        <f t="shared" si="2"/>
        <v>1</v>
      </c>
      <c r="H25" s="6">
        <f t="shared" si="3"/>
        <v>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55" workbookViewId="0">
      <selection activeCell="I13" sqref="I13"/>
    </sheetView>
  </sheetViews>
  <sheetFormatPr defaultRowHeight="12.75"/>
  <cols>
    <col min="2" max="2" width="12.28515625" customWidth="1"/>
    <col min="3" max="3" width="10.28515625" customWidth="1"/>
    <col min="4" max="4" width="10.140625" customWidth="1"/>
    <col min="5" max="5" width="11.42578125" customWidth="1"/>
  </cols>
  <sheetData>
    <row r="1" spans="1:6" ht="26.25" customHeight="1" thickBot="1">
      <c r="A1" s="13" t="s">
        <v>0</v>
      </c>
      <c r="B1" s="21" t="s">
        <v>11</v>
      </c>
      <c r="C1" s="22" t="s">
        <v>7</v>
      </c>
      <c r="D1" s="23" t="s">
        <v>8</v>
      </c>
      <c r="E1" s="24" t="s">
        <v>9</v>
      </c>
      <c r="F1" s="25" t="s">
        <v>10</v>
      </c>
    </row>
    <row r="2" spans="1:6">
      <c r="A2" s="10">
        <v>1</v>
      </c>
      <c r="B2" s="17">
        <f>C2*1.25</f>
        <v>187.5</v>
      </c>
      <c r="C2" s="7">
        <v>150</v>
      </c>
      <c r="D2" s="8">
        <v>150</v>
      </c>
      <c r="E2" s="9">
        <v>150</v>
      </c>
      <c r="F2" s="19"/>
    </row>
    <row r="3" spans="1:6">
      <c r="A3" s="11">
        <v>2</v>
      </c>
      <c r="B3" s="17">
        <f t="shared" ref="B3:B25" si="0">C3*1.25</f>
        <v>375</v>
      </c>
      <c r="C3" s="2">
        <v>300</v>
      </c>
      <c r="D3" s="1">
        <v>250</v>
      </c>
      <c r="E3" s="3">
        <v>225</v>
      </c>
      <c r="F3" s="20">
        <f>E2*1.25</f>
        <v>187.5</v>
      </c>
    </row>
    <row r="4" spans="1:6">
      <c r="A4" s="11">
        <v>3</v>
      </c>
      <c r="B4" s="17">
        <f t="shared" si="0"/>
        <v>562.5</v>
      </c>
      <c r="C4" s="2">
        <v>450</v>
      </c>
      <c r="D4" s="1">
        <v>350</v>
      </c>
      <c r="E4" s="3">
        <v>325</v>
      </c>
      <c r="F4" s="20">
        <f t="shared" ref="F4:F25" si="1">E3*1.25</f>
        <v>281.25</v>
      </c>
    </row>
    <row r="5" spans="1:6">
      <c r="A5" s="11">
        <v>4</v>
      </c>
      <c r="B5" s="17">
        <f t="shared" si="0"/>
        <v>750</v>
      </c>
      <c r="C5" s="2">
        <v>600</v>
      </c>
      <c r="D5" s="1">
        <v>550</v>
      </c>
      <c r="E5" s="3">
        <v>450</v>
      </c>
      <c r="F5" s="20">
        <f t="shared" si="1"/>
        <v>406.25</v>
      </c>
    </row>
    <row r="6" spans="1:6">
      <c r="A6" s="11">
        <v>5</v>
      </c>
      <c r="B6" s="17">
        <f t="shared" si="0"/>
        <v>937.5</v>
      </c>
      <c r="C6" s="2">
        <v>750</v>
      </c>
      <c r="D6" s="1">
        <v>750</v>
      </c>
      <c r="E6" s="3">
        <v>700</v>
      </c>
      <c r="F6" s="20">
        <f t="shared" si="1"/>
        <v>562.5</v>
      </c>
    </row>
    <row r="7" spans="1:6">
      <c r="A7" s="11">
        <v>6</v>
      </c>
      <c r="B7" s="17">
        <f t="shared" si="0"/>
        <v>1125</v>
      </c>
      <c r="C7" s="2">
        <v>900</v>
      </c>
      <c r="D7" s="1">
        <v>925</v>
      </c>
      <c r="E7" s="3">
        <v>900</v>
      </c>
      <c r="F7" s="20">
        <f t="shared" si="1"/>
        <v>875</v>
      </c>
    </row>
    <row r="8" spans="1:6">
      <c r="A8" s="11">
        <v>7</v>
      </c>
      <c r="B8" s="17">
        <f t="shared" si="0"/>
        <v>1312.5</v>
      </c>
      <c r="C8" s="2">
        <v>1050</v>
      </c>
      <c r="D8" s="1">
        <v>1100</v>
      </c>
      <c r="E8" s="3">
        <v>1100</v>
      </c>
      <c r="F8" s="20">
        <f t="shared" si="1"/>
        <v>1125</v>
      </c>
    </row>
    <row r="9" spans="1:6">
      <c r="A9" s="11">
        <v>8</v>
      </c>
      <c r="B9" s="17">
        <f t="shared" si="0"/>
        <v>1500</v>
      </c>
      <c r="C9" s="2">
        <v>1200</v>
      </c>
      <c r="D9" s="1">
        <v>1200</v>
      </c>
      <c r="E9" s="3">
        <v>1250</v>
      </c>
      <c r="F9" s="20">
        <f t="shared" si="1"/>
        <v>1375</v>
      </c>
    </row>
    <row r="10" spans="1:6">
      <c r="A10" s="11">
        <v>9</v>
      </c>
      <c r="B10" s="17">
        <f t="shared" si="0"/>
        <v>1687.5</v>
      </c>
      <c r="C10" s="2">
        <v>1350</v>
      </c>
      <c r="D10" s="1">
        <v>1400</v>
      </c>
      <c r="E10" s="3">
        <v>1450</v>
      </c>
      <c r="F10" s="20">
        <f t="shared" si="1"/>
        <v>1562.5</v>
      </c>
    </row>
    <row r="11" spans="1:6">
      <c r="A11" s="11">
        <v>10</v>
      </c>
      <c r="B11" s="17">
        <f t="shared" si="0"/>
        <v>1875</v>
      </c>
      <c r="C11" s="2">
        <v>1500</v>
      </c>
      <c r="D11" s="1">
        <v>1500</v>
      </c>
      <c r="E11" s="3">
        <v>1600</v>
      </c>
      <c r="F11" s="20">
        <f t="shared" si="1"/>
        <v>1812.5</v>
      </c>
    </row>
    <row r="12" spans="1:6">
      <c r="A12" s="11">
        <v>11</v>
      </c>
      <c r="B12" s="17">
        <f t="shared" si="0"/>
        <v>2062.5</v>
      </c>
      <c r="C12" s="2">
        <v>1650</v>
      </c>
      <c r="D12" s="1">
        <v>1800</v>
      </c>
      <c r="E12" s="3">
        <v>1850</v>
      </c>
      <c r="F12" s="20">
        <f t="shared" si="1"/>
        <v>2000</v>
      </c>
    </row>
    <row r="13" spans="1:6">
      <c r="A13" s="11">
        <v>12</v>
      </c>
      <c r="B13" s="17">
        <f t="shared" si="0"/>
        <v>2250</v>
      </c>
      <c r="C13" s="2">
        <v>1800</v>
      </c>
      <c r="D13" s="1">
        <v>2100</v>
      </c>
      <c r="E13" s="3">
        <v>1900</v>
      </c>
      <c r="F13" s="20">
        <f t="shared" si="1"/>
        <v>2312.5</v>
      </c>
    </row>
    <row r="14" spans="1:6">
      <c r="A14" s="11">
        <v>13</v>
      </c>
      <c r="B14" s="17">
        <f t="shared" si="0"/>
        <v>2437.5</v>
      </c>
      <c r="C14" s="2">
        <v>1950</v>
      </c>
      <c r="D14" s="1">
        <v>2000</v>
      </c>
      <c r="E14" s="3">
        <v>2000</v>
      </c>
      <c r="F14" s="20">
        <f t="shared" si="1"/>
        <v>2375</v>
      </c>
    </row>
    <row r="15" spans="1:6">
      <c r="A15" s="11">
        <v>14</v>
      </c>
      <c r="B15" s="17">
        <f t="shared" si="0"/>
        <v>2625</v>
      </c>
      <c r="C15" s="2">
        <v>2100</v>
      </c>
      <c r="D15" s="1">
        <v>2300</v>
      </c>
      <c r="E15" s="3">
        <v>2100</v>
      </c>
      <c r="F15" s="20">
        <f t="shared" si="1"/>
        <v>2500</v>
      </c>
    </row>
    <row r="16" spans="1:6">
      <c r="A16" s="11">
        <v>15</v>
      </c>
      <c r="B16" s="17">
        <f t="shared" si="0"/>
        <v>2812.5</v>
      </c>
      <c r="C16" s="2">
        <v>2250</v>
      </c>
      <c r="D16" s="1">
        <v>2500</v>
      </c>
      <c r="E16" s="3">
        <v>2150</v>
      </c>
      <c r="F16" s="20">
        <f t="shared" si="1"/>
        <v>2625</v>
      </c>
    </row>
    <row r="17" spans="1:6">
      <c r="A17" s="11">
        <v>16</v>
      </c>
      <c r="B17" s="17">
        <f t="shared" si="0"/>
        <v>3000</v>
      </c>
      <c r="C17" s="2">
        <v>2400</v>
      </c>
      <c r="D17" s="1">
        <v>2600</v>
      </c>
      <c r="E17" s="3">
        <v>2350</v>
      </c>
      <c r="F17" s="20">
        <f t="shared" si="1"/>
        <v>2687.5</v>
      </c>
    </row>
    <row r="18" spans="1:6">
      <c r="A18" s="11">
        <v>17</v>
      </c>
      <c r="B18" s="17">
        <f t="shared" si="0"/>
        <v>3187.5</v>
      </c>
      <c r="C18" s="2">
        <v>2550</v>
      </c>
      <c r="D18" s="1">
        <v>2800</v>
      </c>
      <c r="E18" s="3">
        <v>2500</v>
      </c>
      <c r="F18" s="20">
        <f t="shared" si="1"/>
        <v>2937.5</v>
      </c>
    </row>
    <row r="19" spans="1:6">
      <c r="A19" s="11">
        <v>18</v>
      </c>
      <c r="B19" s="17">
        <f t="shared" si="0"/>
        <v>3375</v>
      </c>
      <c r="C19" s="2">
        <v>2700</v>
      </c>
      <c r="D19" s="1">
        <v>2900</v>
      </c>
      <c r="E19" s="3">
        <v>2600</v>
      </c>
      <c r="F19" s="20">
        <f t="shared" si="1"/>
        <v>3125</v>
      </c>
    </row>
    <row r="20" spans="1:6">
      <c r="A20" s="11">
        <v>19</v>
      </c>
      <c r="B20" s="17">
        <f t="shared" si="0"/>
        <v>3562.5</v>
      </c>
      <c r="C20" s="2">
        <v>2850</v>
      </c>
      <c r="D20" s="1">
        <v>3000</v>
      </c>
      <c r="E20" s="3">
        <v>2750</v>
      </c>
      <c r="F20" s="20">
        <f t="shared" si="1"/>
        <v>3250</v>
      </c>
    </row>
    <row r="21" spans="1:6">
      <c r="A21" s="11">
        <v>20</v>
      </c>
      <c r="B21" s="17">
        <f t="shared" si="0"/>
        <v>3750</v>
      </c>
      <c r="C21" s="2">
        <v>3000</v>
      </c>
      <c r="D21" s="1">
        <v>3100</v>
      </c>
      <c r="E21" s="3">
        <v>2900</v>
      </c>
      <c r="F21" s="20">
        <f t="shared" si="1"/>
        <v>3437.5</v>
      </c>
    </row>
    <row r="22" spans="1:6">
      <c r="A22" s="11">
        <v>21</v>
      </c>
      <c r="B22" s="17">
        <f t="shared" si="0"/>
        <v>3937.5</v>
      </c>
      <c r="C22" s="2">
        <v>3150</v>
      </c>
      <c r="D22" s="1">
        <v>3200</v>
      </c>
      <c r="E22" s="3">
        <v>3100</v>
      </c>
      <c r="F22" s="20">
        <f t="shared" si="1"/>
        <v>3625</v>
      </c>
    </row>
    <row r="23" spans="1:6">
      <c r="A23" s="11">
        <v>22</v>
      </c>
      <c r="B23" s="17">
        <f t="shared" si="0"/>
        <v>4125</v>
      </c>
      <c r="C23" s="2">
        <v>3300</v>
      </c>
      <c r="D23" s="1">
        <v>3300</v>
      </c>
      <c r="E23" s="3">
        <v>3300</v>
      </c>
      <c r="F23" s="20">
        <f t="shared" si="1"/>
        <v>3875</v>
      </c>
    </row>
    <row r="24" spans="1:6">
      <c r="A24" s="11">
        <v>23</v>
      </c>
      <c r="B24" s="17">
        <f t="shared" si="0"/>
        <v>4312.5</v>
      </c>
      <c r="C24" s="2">
        <v>3450</v>
      </c>
      <c r="D24" s="1">
        <v>3400</v>
      </c>
      <c r="E24" s="3">
        <v>3400</v>
      </c>
      <c r="F24" s="20">
        <f t="shared" si="1"/>
        <v>4125</v>
      </c>
    </row>
    <row r="25" spans="1:6" ht="13.5" thickBot="1">
      <c r="A25" s="12">
        <v>24</v>
      </c>
      <c r="B25" s="18">
        <f t="shared" si="0"/>
        <v>4500</v>
      </c>
      <c r="C25" s="4">
        <v>3600</v>
      </c>
      <c r="D25" s="5">
        <v>3600</v>
      </c>
      <c r="E25" s="6">
        <v>3600</v>
      </c>
      <c r="F25" s="20">
        <f t="shared" si="1"/>
        <v>4250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H1" sqref="H1:I25"/>
    </sheetView>
  </sheetViews>
  <sheetFormatPr defaultRowHeight="12.75"/>
  <cols>
    <col min="8" max="8" width="10.7109375" customWidth="1"/>
  </cols>
  <sheetData>
    <row r="1" spans="1:9" s="27" customFormat="1" ht="51.75" thickBot="1">
      <c r="A1" s="26" t="s">
        <v>0</v>
      </c>
      <c r="B1" s="22" t="s">
        <v>1</v>
      </c>
      <c r="C1" s="23" t="s">
        <v>2</v>
      </c>
      <c r="D1" s="24" t="s">
        <v>3</v>
      </c>
      <c r="E1" s="22" t="s">
        <v>4</v>
      </c>
      <c r="F1" s="24" t="s">
        <v>1</v>
      </c>
      <c r="G1" s="26" t="s">
        <v>5</v>
      </c>
      <c r="H1" s="37" t="s">
        <v>12</v>
      </c>
      <c r="I1" s="24" t="s">
        <v>13</v>
      </c>
    </row>
    <row r="2" spans="1:9">
      <c r="A2" s="10">
        <v>1</v>
      </c>
      <c r="B2" s="28">
        <v>150</v>
      </c>
      <c r="C2" s="29">
        <v>150</v>
      </c>
      <c r="D2" s="30">
        <v>150</v>
      </c>
      <c r="E2" s="7">
        <f>D2-C2</f>
        <v>0</v>
      </c>
      <c r="F2" s="9">
        <f>D2-B2</f>
        <v>0</v>
      </c>
      <c r="G2" s="10">
        <f>D2/C2</f>
        <v>1</v>
      </c>
      <c r="H2" s="28">
        <f>C2+$B$25-D2</f>
        <v>3600</v>
      </c>
      <c r="I2" s="30">
        <f>C2+(($B$25-D2)/G2)</f>
        <v>3600</v>
      </c>
    </row>
    <row r="3" spans="1:9">
      <c r="A3" s="11">
        <v>2</v>
      </c>
      <c r="B3" s="31">
        <v>300</v>
      </c>
      <c r="C3" s="32">
        <v>250</v>
      </c>
      <c r="D3" s="33">
        <v>225</v>
      </c>
      <c r="E3" s="2">
        <f t="shared" ref="E3:E25" si="0">D3-C3</f>
        <v>-25</v>
      </c>
      <c r="F3" s="3">
        <f t="shared" ref="F3:F25" si="1">D3-B3</f>
        <v>-75</v>
      </c>
      <c r="G3" s="11">
        <f t="shared" ref="G3:G25" si="2">D3/C3</f>
        <v>0.9</v>
      </c>
      <c r="H3" s="31">
        <f t="shared" ref="H3:H25" si="3">C3+$B$25-D3</f>
        <v>3625</v>
      </c>
      <c r="I3" s="33">
        <f t="shared" ref="I3:I25" si="4">C3+(($B$25-D3)/G3)</f>
        <v>4000</v>
      </c>
    </row>
    <row r="4" spans="1:9">
      <c r="A4" s="11">
        <v>3</v>
      </c>
      <c r="B4" s="31">
        <v>450</v>
      </c>
      <c r="C4" s="32">
        <v>350</v>
      </c>
      <c r="D4" s="33">
        <v>325</v>
      </c>
      <c r="E4" s="2">
        <f t="shared" si="0"/>
        <v>-25</v>
      </c>
      <c r="F4" s="3">
        <f t="shared" si="1"/>
        <v>-125</v>
      </c>
      <c r="G4" s="11">
        <f t="shared" si="2"/>
        <v>0.9285714285714286</v>
      </c>
      <c r="H4" s="31">
        <f t="shared" si="3"/>
        <v>3625</v>
      </c>
      <c r="I4" s="33">
        <f t="shared" si="4"/>
        <v>3876.9230769230767</v>
      </c>
    </row>
    <row r="5" spans="1:9">
      <c r="A5" s="11">
        <v>4</v>
      </c>
      <c r="B5" s="31">
        <v>600</v>
      </c>
      <c r="C5" s="32">
        <v>550</v>
      </c>
      <c r="D5" s="33">
        <v>450</v>
      </c>
      <c r="E5" s="2">
        <f t="shared" si="0"/>
        <v>-100</v>
      </c>
      <c r="F5" s="3">
        <f t="shared" si="1"/>
        <v>-150</v>
      </c>
      <c r="G5" s="11">
        <f t="shared" si="2"/>
        <v>0.81818181818181823</v>
      </c>
      <c r="H5" s="31">
        <f t="shared" si="3"/>
        <v>3700</v>
      </c>
      <c r="I5" s="33">
        <f t="shared" si="4"/>
        <v>4400</v>
      </c>
    </row>
    <row r="6" spans="1:9">
      <c r="A6" s="11">
        <v>5</v>
      </c>
      <c r="B6" s="31">
        <v>750</v>
      </c>
      <c r="C6" s="32">
        <v>750</v>
      </c>
      <c r="D6" s="33">
        <v>700</v>
      </c>
      <c r="E6" s="2">
        <f t="shared" si="0"/>
        <v>-50</v>
      </c>
      <c r="F6" s="3">
        <f t="shared" si="1"/>
        <v>-50</v>
      </c>
      <c r="G6" s="11">
        <f t="shared" si="2"/>
        <v>0.93333333333333335</v>
      </c>
      <c r="H6" s="31">
        <f t="shared" si="3"/>
        <v>3650</v>
      </c>
      <c r="I6" s="33">
        <f t="shared" si="4"/>
        <v>3857.1428571428569</v>
      </c>
    </row>
    <row r="7" spans="1:9">
      <c r="A7" s="11">
        <v>6</v>
      </c>
      <c r="B7" s="31">
        <v>900</v>
      </c>
      <c r="C7" s="32">
        <v>925</v>
      </c>
      <c r="D7" s="33">
        <v>900</v>
      </c>
      <c r="E7" s="2">
        <f t="shared" si="0"/>
        <v>-25</v>
      </c>
      <c r="F7" s="3">
        <f t="shared" si="1"/>
        <v>0</v>
      </c>
      <c r="G7" s="11">
        <f t="shared" si="2"/>
        <v>0.97297297297297303</v>
      </c>
      <c r="H7" s="31">
        <f t="shared" si="3"/>
        <v>3625</v>
      </c>
      <c r="I7" s="33">
        <f t="shared" si="4"/>
        <v>3700</v>
      </c>
    </row>
    <row r="8" spans="1:9">
      <c r="A8" s="11">
        <v>7</v>
      </c>
      <c r="B8" s="31">
        <v>1050</v>
      </c>
      <c r="C8" s="32">
        <v>1100</v>
      </c>
      <c r="D8" s="33">
        <v>1100</v>
      </c>
      <c r="E8" s="2">
        <f t="shared" si="0"/>
        <v>0</v>
      </c>
      <c r="F8" s="3">
        <f t="shared" si="1"/>
        <v>50</v>
      </c>
      <c r="G8" s="11">
        <f t="shared" si="2"/>
        <v>1</v>
      </c>
      <c r="H8" s="31">
        <f t="shared" si="3"/>
        <v>3600</v>
      </c>
      <c r="I8" s="33">
        <f t="shared" si="4"/>
        <v>3600</v>
      </c>
    </row>
    <row r="9" spans="1:9">
      <c r="A9" s="11">
        <v>8</v>
      </c>
      <c r="B9" s="31">
        <v>1200</v>
      </c>
      <c r="C9" s="32">
        <v>1200</v>
      </c>
      <c r="D9" s="33">
        <v>1250</v>
      </c>
      <c r="E9" s="2">
        <f t="shared" si="0"/>
        <v>50</v>
      </c>
      <c r="F9" s="3">
        <f t="shared" si="1"/>
        <v>50</v>
      </c>
      <c r="G9" s="11">
        <f t="shared" si="2"/>
        <v>1.0416666666666667</v>
      </c>
      <c r="H9" s="31">
        <f t="shared" si="3"/>
        <v>3550</v>
      </c>
      <c r="I9" s="33">
        <f t="shared" si="4"/>
        <v>3456</v>
      </c>
    </row>
    <row r="10" spans="1:9">
      <c r="A10" s="11">
        <v>9</v>
      </c>
      <c r="B10" s="31">
        <v>1350</v>
      </c>
      <c r="C10" s="32">
        <v>1400</v>
      </c>
      <c r="D10" s="33">
        <v>1450</v>
      </c>
      <c r="E10" s="2">
        <f t="shared" si="0"/>
        <v>50</v>
      </c>
      <c r="F10" s="3">
        <f t="shared" si="1"/>
        <v>100</v>
      </c>
      <c r="G10" s="11">
        <f t="shared" si="2"/>
        <v>1.0357142857142858</v>
      </c>
      <c r="H10" s="31">
        <f t="shared" si="3"/>
        <v>3550</v>
      </c>
      <c r="I10" s="33">
        <f t="shared" si="4"/>
        <v>3475.8620689655172</v>
      </c>
    </row>
    <row r="11" spans="1:9">
      <c r="A11" s="11">
        <v>10</v>
      </c>
      <c r="B11" s="31">
        <v>1500</v>
      </c>
      <c r="C11" s="32">
        <v>1500</v>
      </c>
      <c r="D11" s="33">
        <v>1600</v>
      </c>
      <c r="E11" s="2">
        <f t="shared" si="0"/>
        <v>100</v>
      </c>
      <c r="F11" s="3">
        <f t="shared" si="1"/>
        <v>100</v>
      </c>
      <c r="G11" s="11">
        <f t="shared" si="2"/>
        <v>1.0666666666666667</v>
      </c>
      <c r="H11" s="31">
        <f t="shared" si="3"/>
        <v>3500</v>
      </c>
      <c r="I11" s="33">
        <f t="shared" si="4"/>
        <v>3375</v>
      </c>
    </row>
    <row r="12" spans="1:9">
      <c r="A12" s="11">
        <v>11</v>
      </c>
      <c r="B12" s="31">
        <v>1650</v>
      </c>
      <c r="C12" s="32">
        <v>1800</v>
      </c>
      <c r="D12" s="33">
        <v>1850</v>
      </c>
      <c r="E12" s="2">
        <f t="shared" si="0"/>
        <v>50</v>
      </c>
      <c r="F12" s="3">
        <f t="shared" si="1"/>
        <v>200</v>
      </c>
      <c r="G12" s="11">
        <f t="shared" si="2"/>
        <v>1.0277777777777777</v>
      </c>
      <c r="H12" s="31">
        <f t="shared" si="3"/>
        <v>3550</v>
      </c>
      <c r="I12" s="33">
        <f t="shared" si="4"/>
        <v>3502.7027027027029</v>
      </c>
    </row>
    <row r="13" spans="1:9">
      <c r="A13" s="11">
        <v>12</v>
      </c>
      <c r="B13" s="31">
        <v>1800</v>
      </c>
      <c r="C13" s="32">
        <v>2100</v>
      </c>
      <c r="D13" s="33">
        <v>1900</v>
      </c>
      <c r="E13" s="2">
        <f t="shared" si="0"/>
        <v>-200</v>
      </c>
      <c r="F13" s="3">
        <f t="shared" si="1"/>
        <v>100</v>
      </c>
      <c r="G13" s="11">
        <f t="shared" si="2"/>
        <v>0.90476190476190477</v>
      </c>
      <c r="H13" s="31">
        <f t="shared" si="3"/>
        <v>3800</v>
      </c>
      <c r="I13" s="33">
        <f t="shared" si="4"/>
        <v>3978.9473684210525</v>
      </c>
    </row>
    <row r="14" spans="1:9">
      <c r="A14" s="11">
        <v>13</v>
      </c>
      <c r="B14" s="31">
        <v>1950</v>
      </c>
      <c r="C14" s="32">
        <v>2000</v>
      </c>
      <c r="D14" s="33">
        <v>2000</v>
      </c>
      <c r="E14" s="2">
        <f t="shared" si="0"/>
        <v>0</v>
      </c>
      <c r="F14" s="3">
        <f t="shared" si="1"/>
        <v>50</v>
      </c>
      <c r="G14" s="11">
        <f t="shared" si="2"/>
        <v>1</v>
      </c>
      <c r="H14" s="31">
        <f t="shared" si="3"/>
        <v>3600</v>
      </c>
      <c r="I14" s="33">
        <f t="shared" si="4"/>
        <v>3600</v>
      </c>
    </row>
    <row r="15" spans="1:9">
      <c r="A15" s="11">
        <v>14</v>
      </c>
      <c r="B15" s="31">
        <v>2100</v>
      </c>
      <c r="C15" s="32">
        <v>2300</v>
      </c>
      <c r="D15" s="33">
        <v>2100</v>
      </c>
      <c r="E15" s="2">
        <f t="shared" si="0"/>
        <v>-200</v>
      </c>
      <c r="F15" s="3">
        <f t="shared" si="1"/>
        <v>0</v>
      </c>
      <c r="G15" s="11">
        <f t="shared" si="2"/>
        <v>0.91304347826086951</v>
      </c>
      <c r="H15" s="31">
        <f t="shared" si="3"/>
        <v>3800</v>
      </c>
      <c r="I15" s="33">
        <f t="shared" si="4"/>
        <v>3942.8571428571431</v>
      </c>
    </row>
    <row r="16" spans="1:9">
      <c r="A16" s="11">
        <v>15</v>
      </c>
      <c r="B16" s="31">
        <v>2250</v>
      </c>
      <c r="C16" s="32">
        <v>2500</v>
      </c>
      <c r="D16" s="33">
        <v>2150</v>
      </c>
      <c r="E16" s="2">
        <f t="shared" si="0"/>
        <v>-350</v>
      </c>
      <c r="F16" s="3">
        <f t="shared" si="1"/>
        <v>-100</v>
      </c>
      <c r="G16" s="11">
        <f t="shared" si="2"/>
        <v>0.86</v>
      </c>
      <c r="H16" s="31">
        <f t="shared" si="3"/>
        <v>3950</v>
      </c>
      <c r="I16" s="33">
        <f t="shared" si="4"/>
        <v>4186.0465116279065</v>
      </c>
    </row>
    <row r="17" spans="1:9">
      <c r="A17" s="11">
        <v>16</v>
      </c>
      <c r="B17" s="31">
        <v>2400</v>
      </c>
      <c r="C17" s="32">
        <v>2600</v>
      </c>
      <c r="D17" s="33">
        <v>2350</v>
      </c>
      <c r="E17" s="2">
        <f t="shared" si="0"/>
        <v>-250</v>
      </c>
      <c r="F17" s="3">
        <f t="shared" si="1"/>
        <v>-50</v>
      </c>
      <c r="G17" s="11">
        <f t="shared" si="2"/>
        <v>0.90384615384615385</v>
      </c>
      <c r="H17" s="31">
        <f t="shared" si="3"/>
        <v>3850</v>
      </c>
      <c r="I17" s="33">
        <f t="shared" si="4"/>
        <v>3982.9787234042551</v>
      </c>
    </row>
    <row r="18" spans="1:9">
      <c r="A18" s="11">
        <v>17</v>
      </c>
      <c r="B18" s="31">
        <v>2550</v>
      </c>
      <c r="C18" s="32">
        <v>2800</v>
      </c>
      <c r="D18" s="33">
        <v>2500</v>
      </c>
      <c r="E18" s="2">
        <f t="shared" si="0"/>
        <v>-300</v>
      </c>
      <c r="F18" s="3">
        <f t="shared" si="1"/>
        <v>-50</v>
      </c>
      <c r="G18" s="11">
        <f t="shared" si="2"/>
        <v>0.8928571428571429</v>
      </c>
      <c r="H18" s="31">
        <f t="shared" si="3"/>
        <v>3900</v>
      </c>
      <c r="I18" s="33">
        <f t="shared" si="4"/>
        <v>4032</v>
      </c>
    </row>
    <row r="19" spans="1:9">
      <c r="A19" s="11">
        <v>18</v>
      </c>
      <c r="B19" s="31">
        <v>2700</v>
      </c>
      <c r="C19" s="32">
        <v>2900</v>
      </c>
      <c r="D19" s="33">
        <v>2600</v>
      </c>
      <c r="E19" s="2">
        <f t="shared" si="0"/>
        <v>-300</v>
      </c>
      <c r="F19" s="3">
        <f t="shared" si="1"/>
        <v>-100</v>
      </c>
      <c r="G19" s="11">
        <f t="shared" si="2"/>
        <v>0.89655172413793105</v>
      </c>
      <c r="H19" s="31">
        <f t="shared" si="3"/>
        <v>3900</v>
      </c>
      <c r="I19" s="33">
        <f t="shared" si="4"/>
        <v>4015.3846153846152</v>
      </c>
    </row>
    <row r="20" spans="1:9">
      <c r="A20" s="11">
        <v>19</v>
      </c>
      <c r="B20" s="31">
        <v>2850</v>
      </c>
      <c r="C20" s="32">
        <v>3000</v>
      </c>
      <c r="D20" s="33">
        <v>2750</v>
      </c>
      <c r="E20" s="2">
        <f t="shared" si="0"/>
        <v>-250</v>
      </c>
      <c r="F20" s="3">
        <f t="shared" si="1"/>
        <v>-100</v>
      </c>
      <c r="G20" s="11">
        <f t="shared" si="2"/>
        <v>0.91666666666666663</v>
      </c>
      <c r="H20" s="31">
        <f t="shared" si="3"/>
        <v>3850</v>
      </c>
      <c r="I20" s="33">
        <f t="shared" si="4"/>
        <v>3927.2727272727275</v>
      </c>
    </row>
    <row r="21" spans="1:9">
      <c r="A21" s="11">
        <v>20</v>
      </c>
      <c r="B21" s="31">
        <v>3000</v>
      </c>
      <c r="C21" s="32">
        <v>3100</v>
      </c>
      <c r="D21" s="33">
        <v>2900</v>
      </c>
      <c r="E21" s="2">
        <f t="shared" si="0"/>
        <v>-200</v>
      </c>
      <c r="F21" s="3">
        <f t="shared" si="1"/>
        <v>-100</v>
      </c>
      <c r="G21" s="11">
        <f t="shared" si="2"/>
        <v>0.93548387096774188</v>
      </c>
      <c r="H21" s="31">
        <f t="shared" si="3"/>
        <v>3800</v>
      </c>
      <c r="I21" s="33">
        <f t="shared" si="4"/>
        <v>3848.2758620689656</v>
      </c>
    </row>
    <row r="22" spans="1:9">
      <c r="A22" s="11">
        <v>21</v>
      </c>
      <c r="B22" s="31">
        <v>3150</v>
      </c>
      <c r="C22" s="32">
        <v>3200</v>
      </c>
      <c r="D22" s="33">
        <v>3100</v>
      </c>
      <c r="E22" s="2">
        <f t="shared" si="0"/>
        <v>-100</v>
      </c>
      <c r="F22" s="3">
        <f t="shared" si="1"/>
        <v>-50</v>
      </c>
      <c r="G22" s="11">
        <f t="shared" si="2"/>
        <v>0.96875</v>
      </c>
      <c r="H22" s="31">
        <f t="shared" si="3"/>
        <v>3700</v>
      </c>
      <c r="I22" s="33">
        <f t="shared" si="4"/>
        <v>3716.1290322580644</v>
      </c>
    </row>
    <row r="23" spans="1:9">
      <c r="A23" s="11">
        <v>22</v>
      </c>
      <c r="B23" s="31">
        <v>3300</v>
      </c>
      <c r="C23" s="32">
        <v>3300</v>
      </c>
      <c r="D23" s="33">
        <v>3300</v>
      </c>
      <c r="E23" s="2">
        <f t="shared" si="0"/>
        <v>0</v>
      </c>
      <c r="F23" s="3">
        <f t="shared" si="1"/>
        <v>0</v>
      </c>
      <c r="G23" s="11">
        <f t="shared" si="2"/>
        <v>1</v>
      </c>
      <c r="H23" s="31">
        <f t="shared" si="3"/>
        <v>3600</v>
      </c>
      <c r="I23" s="33">
        <f t="shared" si="4"/>
        <v>3600</v>
      </c>
    </row>
    <row r="24" spans="1:9">
      <c r="A24" s="11">
        <v>23</v>
      </c>
      <c r="B24" s="31">
        <v>3450</v>
      </c>
      <c r="C24" s="32">
        <v>3400</v>
      </c>
      <c r="D24" s="33">
        <v>3400</v>
      </c>
      <c r="E24" s="2">
        <f t="shared" si="0"/>
        <v>0</v>
      </c>
      <c r="F24" s="3">
        <f t="shared" si="1"/>
        <v>-50</v>
      </c>
      <c r="G24" s="11">
        <f t="shared" si="2"/>
        <v>1</v>
      </c>
      <c r="H24" s="31">
        <f t="shared" si="3"/>
        <v>3600</v>
      </c>
      <c r="I24" s="33">
        <f t="shared" si="4"/>
        <v>3600</v>
      </c>
    </row>
    <row r="25" spans="1:9" ht="13.5" thickBot="1">
      <c r="A25" s="12">
        <v>24</v>
      </c>
      <c r="B25" s="34">
        <v>3600</v>
      </c>
      <c r="C25" s="35">
        <v>3600</v>
      </c>
      <c r="D25" s="36">
        <v>3600</v>
      </c>
      <c r="E25" s="4">
        <f t="shared" si="0"/>
        <v>0</v>
      </c>
      <c r="F25" s="6">
        <f t="shared" si="1"/>
        <v>0</v>
      </c>
      <c r="G25" s="12">
        <f t="shared" si="2"/>
        <v>1</v>
      </c>
      <c r="H25" s="34">
        <f t="shared" si="3"/>
        <v>3600</v>
      </c>
      <c r="I25" s="36">
        <f t="shared" si="4"/>
        <v>3600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Contract</vt:lpstr>
      <vt:lpstr>EAC and ETC</vt:lpstr>
    </vt:vector>
  </TitlesOfParts>
  <Company>Limerick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Vesey</dc:creator>
  <cp:lastModifiedBy>paul.vesey</cp:lastModifiedBy>
  <dcterms:created xsi:type="dcterms:W3CDTF">2008-01-09T19:19:37Z</dcterms:created>
  <dcterms:modified xsi:type="dcterms:W3CDTF">2009-12-10T11:49:51Z</dcterms:modified>
</cp:coreProperties>
</file>