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ofc-my.sharepoint.com/personal/phuong_phungvuhoang_ucalgary_ca/Documents/Fall 2020/ENCH 407/Assignment 3/"/>
    </mc:Choice>
  </mc:AlternateContent>
  <xr:revisionPtr revIDLastSave="630" documentId="8_{649F1F1A-70EA-4204-8E55-D36AB5AC8CEF}" xr6:coauthVersionLast="45" xr6:coauthVersionMax="45" xr10:uidLastSave="{ACE10F2A-00FD-432E-9DB3-CAAC081234E1}"/>
  <bookViews>
    <workbookView xWindow="-120" yWindow="-120" windowWidth="20730" windowHeight="11160" activeTab="4" xr2:uid="{13C0CCD0-7C1C-4989-99E3-DDF9E5AB0C46}"/>
  </bookViews>
  <sheets>
    <sheet name="Student inf" sheetId="1" r:id="rId1"/>
    <sheet name="Q.1a" sheetId="2" r:id="rId2"/>
    <sheet name="Q. 1b" sheetId="5" r:id="rId3"/>
    <sheet name="Q. 1c" sheetId="6" r:id="rId4"/>
    <sheet name="Q. 1d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" i="5" l="1"/>
  <c r="D36" i="5"/>
  <c r="D37" i="5"/>
  <c r="I26" i="5"/>
  <c r="F27" i="5"/>
  <c r="I27" i="5"/>
  <c r="E27" i="5"/>
  <c r="F26" i="5"/>
  <c r="E26" i="5"/>
  <c r="E22" i="5"/>
  <c r="I18" i="5"/>
  <c r="E18" i="5"/>
  <c r="F18" i="5"/>
  <c r="D18" i="5"/>
  <c r="I17" i="5"/>
  <c r="E17" i="5"/>
  <c r="F17" i="5"/>
  <c r="D17" i="5"/>
  <c r="D26" i="5" s="1"/>
  <c r="F22" i="5" l="1"/>
  <c r="E13" i="5" l="1"/>
  <c r="D16" i="5" l="1"/>
  <c r="D25" i="5" s="1"/>
  <c r="F11" i="5" a="1"/>
  <c r="F11" i="5" s="1"/>
  <c r="F13" i="5" s="1"/>
  <c r="I16" i="5"/>
  <c r="I25" i="5" s="1"/>
  <c r="F25" i="5"/>
  <c r="E11" i="5" a="1"/>
  <c r="E11" i="5" s="1"/>
  <c r="D11" i="5" a="1"/>
  <c r="D11" i="5" s="1"/>
  <c r="D13" i="5" s="1"/>
  <c r="E25" i="5" l="1"/>
  <c r="C5" i="2"/>
  <c r="C4" i="2"/>
  <c r="C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<sst xmlns="http://schemas.openxmlformats.org/spreadsheetml/2006/main" count="63" uniqueCount="41">
  <si>
    <t>Name</t>
  </si>
  <si>
    <t>Ucid</t>
  </si>
  <si>
    <t xml:space="preserve">Phuong Phung </t>
  </si>
  <si>
    <t>Solution of Q 1a</t>
  </si>
  <si>
    <t>i1=</t>
  </si>
  <si>
    <t>i2=</t>
  </si>
  <si>
    <t>i3=</t>
  </si>
  <si>
    <t>i1 (A)=</t>
  </si>
  <si>
    <t>i2 (A)=</t>
  </si>
  <si>
    <t>i3 (A)=</t>
  </si>
  <si>
    <t>i1</t>
  </si>
  <si>
    <t>i2</t>
  </si>
  <si>
    <t>i3</t>
  </si>
  <si>
    <t>The order vector, read from right to left, gives the order of backward substitution</t>
  </si>
  <si>
    <t>BACKWARD SUBSTITUTION</t>
  </si>
  <si>
    <r>
      <t>L</t>
    </r>
    <r>
      <rPr>
        <b/>
        <vertAlign val="superscript"/>
        <sz val="12"/>
        <color theme="1"/>
        <rFont val="Calibri (Body)"/>
      </rPr>
      <t>T</t>
    </r>
  </si>
  <si>
    <t>-</t>
  </si>
  <si>
    <t>The pivot element corresponds to the first occurrence of the largest number in this set. Since that is the 1st element, row 1 becomes the pivot row</t>
  </si>
  <si>
    <r>
      <t xml:space="preserve">In order to determine pivot row </t>
    </r>
    <r>
      <rPr>
        <b/>
        <sz val="12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, divide the magnitude of element Ai</t>
    </r>
    <r>
      <rPr>
        <b/>
        <sz val="12"/>
        <color theme="1"/>
        <rFont val="Calibri"/>
        <family val="2"/>
        <scheme val="minor"/>
      </rPr>
      <t xml:space="preserve">1 </t>
    </r>
    <r>
      <rPr>
        <sz val="11"/>
        <color theme="1"/>
        <rFont val="Calibri"/>
        <family val="2"/>
        <scheme val="minor"/>
      </rPr>
      <t xml:space="preserve">by </t>
    </r>
    <r>
      <rPr>
        <b/>
        <sz val="12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i</t>
    </r>
  </si>
  <si>
    <r>
      <t>S</t>
    </r>
    <r>
      <rPr>
        <b/>
        <vertAlign val="superscript"/>
        <sz val="12"/>
        <color theme="1"/>
        <rFont val="Calibri (Body)"/>
      </rPr>
      <t>T</t>
    </r>
  </si>
  <si>
    <t>Define the scale vector. The elements are equal to the elements A that have the largest magnitude in each row</t>
  </si>
  <si>
    <t>Define the order vector. Prior to any row operations the order vector is the natural order</t>
  </si>
  <si>
    <t>FORWARD ELIMINATION</t>
  </si>
  <si>
    <t>Solution</t>
  </si>
  <si>
    <t>Subtract multiples of row 1 so that the numbers  below A13 are 0</t>
  </si>
  <si>
    <t>_</t>
  </si>
  <si>
    <r>
      <t xml:space="preserve">In order to determine pivot row </t>
    </r>
    <r>
      <rPr>
        <b/>
        <sz val="12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, divide the magnitude of </t>
    </r>
    <r>
      <rPr>
        <b/>
        <sz val="12"/>
        <color theme="1"/>
        <rFont val="Calibri"/>
        <family val="2"/>
        <scheme val="minor"/>
      </rPr>
      <t xml:space="preserve">current </t>
    </r>
    <r>
      <rPr>
        <sz val="11"/>
        <color theme="1"/>
        <rFont val="Calibri"/>
        <family val="2"/>
        <scheme val="minor"/>
      </rPr>
      <t>element Ai</t>
    </r>
    <r>
      <rPr>
        <b/>
        <sz val="12"/>
        <color theme="1"/>
        <rFont val="Calibri"/>
        <family val="2"/>
        <scheme val="minor"/>
      </rPr>
      <t xml:space="preserve">2 </t>
    </r>
    <r>
      <rPr>
        <sz val="11"/>
        <color theme="1"/>
        <rFont val="Calibri"/>
        <family val="2"/>
        <scheme val="minor"/>
      </rPr>
      <t xml:space="preserve">by </t>
    </r>
    <r>
      <rPr>
        <b/>
        <sz val="12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i. Exclude row 1</t>
    </r>
  </si>
  <si>
    <t>Subtract multiples of row 3 so that the numbers above  A27 are 0 (Excluding row 1)</t>
  </si>
  <si>
    <r>
      <t xml:space="preserve">From row </t>
    </r>
    <r>
      <rPr>
        <b/>
        <sz val="12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solve directly for i1</t>
    </r>
  </si>
  <si>
    <t>HAND SOULTION</t>
  </si>
  <si>
    <t>VBA SOLUTION</t>
  </si>
  <si>
    <t>FINAL ORDER VECTOR</t>
  </si>
  <si>
    <t>Matrix</t>
  </si>
  <si>
    <t>Intial guess</t>
  </si>
  <si>
    <t>VBA result</t>
  </si>
  <si>
    <t xml:space="preserve">Tolerance </t>
  </si>
  <si>
    <t>Number of iterations are: 26</t>
  </si>
  <si>
    <t>The pivot element corresponds to the first occurrence of the largest number in this set. Since that is the 2nd element, row 2 becomes the pivot row</t>
  </si>
  <si>
    <r>
      <t xml:space="preserve">From row </t>
    </r>
    <r>
      <rPr>
        <b/>
        <sz val="12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solve directly for i2</t>
    </r>
  </si>
  <si>
    <r>
      <t xml:space="preserve">From row </t>
    </r>
    <r>
      <rPr>
        <b/>
        <sz val="12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solve directly for i3</t>
    </r>
  </si>
  <si>
    <t xml:space="preserve">Final order vector from VBA (in Sub FinalOrderVector)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</si>
</sst>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perscript"/>
      <sz val="12"/>
      <color theme="1"/>
      <name val="Calibri (Body)"/>
    </font>
    <font>
      <b/>
      <i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19">
    <xf numFmtId="0" fontId="0" fillId="0" borderId="0" xfId="0"/>
    <xf numFmtId="0" fontId="2" fillId="0" borderId="0" xfId="1"/>
    <xf numFmtId="0" fontId="2" fillId="0" borderId="0" xfId="1" applyAlignment="1">
      <alignment wrapText="1"/>
    </xf>
    <xf numFmtId="0" fontId="3" fillId="0" borderId="0" xfId="1" applyFont="1"/>
    <xf numFmtId="0" fontId="2" fillId="0" borderId="1" xfId="1" applyBorder="1"/>
    <xf numFmtId="0" fontId="2" fillId="0" borderId="2" xfId="1" applyBorder="1"/>
    <xf numFmtId="0" fontId="3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5" fillId="0" borderId="0" xfId="1" applyFont="1"/>
    <xf numFmtId="0" fontId="1" fillId="0" borderId="0" xfId="2"/>
    <xf numFmtId="0" fontId="3" fillId="0" borderId="2" xfId="1" applyFont="1" applyBorder="1" applyAlignment="1">
      <alignment horizontal="center"/>
    </xf>
    <xf numFmtId="0" fontId="2" fillId="0" borderId="0" xfId="1" applyBorder="1"/>
    <xf numFmtId="0" fontId="3" fillId="0" borderId="0" xfId="1" applyFont="1" applyAlignment="1">
      <alignment wrapText="1"/>
    </xf>
    <xf numFmtId="0" fontId="6" fillId="0" borderId="0" xfId="0" applyFont="1"/>
    <xf numFmtId="0" fontId="2" fillId="0" borderId="1" xfId="1" applyBorder="1" applyAlignment="1">
      <alignment horizontal="center"/>
    </xf>
    <xf numFmtId="0" fontId="1" fillId="0" borderId="0" xfId="2" applyAlignment="1">
      <alignment horizontal="center"/>
    </xf>
    <xf numFmtId="0" fontId="2" fillId="2" borderId="0" xfId="1" applyFill="1"/>
    <xf numFmtId="0" fontId="3" fillId="2" borderId="0" xfId="1" applyFont="1" applyFill="1" applyAlignment="1">
      <alignment horizontal="right"/>
    </xf>
    <xf numFmtId="0" fontId="0" fillId="2" borderId="0" xfId="0" applyFill="1"/>
  </cellXfs>
  <cellStyles count="3">
    <cellStyle name="Normal" xfId="0" builtinId="0"/>
    <cellStyle name="Normal 2" xfId="1" xr:uid="{AB6259FE-AA5A-4468-9D4A-D87DAC972882}"/>
    <cellStyle name="Normal 3" xfId="2" xr:uid="{EB35559B-5D33-4B3E-9D6B-A233CAAEF6C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15</xdr:col>
          <xdr:colOff>447675</xdr:colOff>
          <xdr:row>106</xdr:row>
          <xdr:rowOff>171450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458ADFB1-BCF4-48C7-A155-FCDEFC67DE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11</xdr:col>
          <xdr:colOff>466725</xdr:colOff>
          <xdr:row>36</xdr:row>
          <xdr:rowOff>180975</xdr:rowOff>
        </xdr:to>
        <xdr:sp macro="" textlink="">
          <xdr:nvSpPr>
            <xdr:cNvPr id="5121" name="Object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A3DD0EA7-826D-4AA5-AE38-FC4BFD4B6F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.docx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E6371-D234-4A8C-B01D-610C743D9BA3}">
  <sheetPr codeName="Sheet1"/>
  <dimension ref="B4:D5"/>
  <sheetViews>
    <sheetView workbookViewId="0">
      <selection activeCell="D6" sqref="D6"/>
    </sheetView>
  </sheetViews>
  <sheetFormatPr defaultRowHeight="15"/>
  <sheetData>
    <row r="4" spans="2:4">
      <c r="B4" t="s">
        <v>0</v>
      </c>
      <c r="D4" t="s">
        <v>1</v>
      </c>
    </row>
    <row r="5" spans="2:4">
      <c r="B5" t="s">
        <v>2</v>
      </c>
      <c r="D5">
        <v>30087108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1563A-2A93-452B-8939-9E3BFFE8D93A}">
  <sheetPr codeName="Sheet2"/>
  <dimension ref="B2:C5"/>
  <sheetViews>
    <sheetView zoomScale="115" zoomScaleNormal="115" workbookViewId="0">
      <selection activeCell="B2" sqref="B2:C5"/>
    </sheetView>
  </sheetViews>
  <sheetFormatPr defaultRowHeight="15"/>
  <cols>
    <col min="3" max="3" width="14.140625" customWidth="1"/>
  </cols>
  <sheetData>
    <row r="2" spans="2:3">
      <c r="B2" s="13" t="s">
        <v>3</v>
      </c>
      <c r="C2" s="13"/>
    </row>
    <row r="3" spans="2:3">
      <c r="B3" s="13" t="s">
        <v>7</v>
      </c>
      <c r="C3" s="13">
        <f>906/4325</f>
        <v>0.20947976878612717</v>
      </c>
    </row>
    <row r="4" spans="2:3">
      <c r="B4" s="13" t="s">
        <v>8</v>
      </c>
      <c r="C4" s="13">
        <f>2271/4325</f>
        <v>0.52508670520231215</v>
      </c>
    </row>
    <row r="5" spans="2:3">
      <c r="B5" s="13" t="s">
        <v>9</v>
      </c>
      <c r="C5" s="13">
        <f>1506/4325</f>
        <v>0.34820809248554913</v>
      </c>
    </row>
  </sheetData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DF" shapeId="3073" r:id="rId4">
          <objectPr defaultSize="0" r:id="rId5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15</xdr:col>
                <xdr:colOff>447675</xdr:colOff>
                <xdr:row>106</xdr:row>
                <xdr:rowOff>171450</xdr:rowOff>
              </to>
            </anchor>
          </objectPr>
        </oleObject>
      </mc:Choice>
      <mc:Fallback>
        <oleObject progId="PDF" shapeId="3073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7BCE8-72D8-4DFA-B91A-AF36F563AAC5}">
  <sheetPr codeName="Sheet4"/>
  <dimension ref="A3:K40"/>
  <sheetViews>
    <sheetView topLeftCell="A28" workbookViewId="0">
      <selection activeCell="C46" sqref="C46"/>
    </sheetView>
  </sheetViews>
  <sheetFormatPr defaultColWidth="12.5703125" defaultRowHeight="15.75"/>
  <cols>
    <col min="1" max="1" width="44" style="1" customWidth="1"/>
    <col min="2" max="2" width="27.5703125" style="1" customWidth="1"/>
    <col min="3" max="5" width="12.5703125" style="1"/>
    <col min="6" max="6" width="12.28515625" style="1" customWidth="1"/>
    <col min="7" max="7" width="12.5703125" style="7"/>
    <col min="8" max="9" width="12.5703125" style="1"/>
    <col min="10" max="10" width="51.28515625" style="1" customWidth="1"/>
    <col min="12" max="16384" width="12.5703125" style="1"/>
  </cols>
  <sheetData>
    <row r="3" spans="1:11">
      <c r="D3" s="5">
        <v>210</v>
      </c>
      <c r="E3" s="1">
        <v>-100</v>
      </c>
      <c r="F3" s="1">
        <v>-10</v>
      </c>
      <c r="G3" s="14" t="s">
        <v>10</v>
      </c>
      <c r="H3" s="6" t="s">
        <v>25</v>
      </c>
      <c r="I3" s="4">
        <v>-12</v>
      </c>
      <c r="K3" s="1"/>
    </row>
    <row r="4" spans="1:11">
      <c r="D4" s="5">
        <v>-100</v>
      </c>
      <c r="E4" s="1">
        <v>600</v>
      </c>
      <c r="F4" s="1">
        <v>-500</v>
      </c>
      <c r="G4" s="14" t="s">
        <v>11</v>
      </c>
      <c r="H4" s="10" t="s">
        <v>25</v>
      </c>
      <c r="I4" s="4">
        <v>120</v>
      </c>
      <c r="K4" s="1"/>
    </row>
    <row r="5" spans="1:11">
      <c r="D5" s="5">
        <v>-10</v>
      </c>
      <c r="E5" s="1">
        <v>-500</v>
      </c>
      <c r="F5" s="1">
        <v>760</v>
      </c>
      <c r="G5" s="14" t="s">
        <v>12</v>
      </c>
      <c r="H5" s="6"/>
      <c r="I5" s="4">
        <v>0</v>
      </c>
      <c r="K5" s="1"/>
    </row>
    <row r="6" spans="1:11">
      <c r="D6" s="9"/>
      <c r="E6" s="9"/>
      <c r="F6" s="9"/>
      <c r="G6" s="15"/>
      <c r="K6" s="1"/>
    </row>
    <row r="7" spans="1:11">
      <c r="A7" s="8" t="s">
        <v>23</v>
      </c>
      <c r="B7" s="3"/>
      <c r="D7" s="9"/>
      <c r="E7" s="9"/>
      <c r="F7" s="9"/>
      <c r="G7" s="15"/>
      <c r="K7" s="1"/>
    </row>
    <row r="8" spans="1:11">
      <c r="A8" s="8"/>
      <c r="B8" s="3" t="s">
        <v>22</v>
      </c>
      <c r="D8" s="9"/>
      <c r="E8" s="9"/>
      <c r="F8" s="9"/>
      <c r="G8" s="15"/>
      <c r="K8" s="1"/>
    </row>
    <row r="9" spans="1:11" ht="47.25">
      <c r="A9" s="2" t="s">
        <v>21</v>
      </c>
      <c r="B9" s="2"/>
      <c r="C9" s="3" t="s">
        <v>15</v>
      </c>
      <c r="D9" s="1">
        <v>1</v>
      </c>
      <c r="E9" s="1">
        <v>2</v>
      </c>
      <c r="F9" s="1">
        <v>3</v>
      </c>
      <c r="K9" s="1"/>
    </row>
    <row r="11" spans="1:11" ht="47.25">
      <c r="A11" s="2" t="s">
        <v>20</v>
      </c>
      <c r="C11" s="3" t="s">
        <v>19</v>
      </c>
      <c r="D11" s="1">
        <f t="array" ref="D11">MAX(ABS(D3:F3))</f>
        <v>210</v>
      </c>
      <c r="E11" s="1">
        <f t="array" ref="E11">MAX(ABS(D4:F4))</f>
        <v>600</v>
      </c>
      <c r="F11" s="1" cm="1">
        <f t="array" ref="F11">MAX(ABS(D5:F5))</f>
        <v>760</v>
      </c>
      <c r="K11" s="1"/>
    </row>
    <row r="13" spans="1:11" ht="47.25">
      <c r="A13" s="2" t="s">
        <v>18</v>
      </c>
      <c r="D13" s="1">
        <f>ABS(D3)/D11</f>
        <v>1</v>
      </c>
      <c r="E13" s="1">
        <f>ABS(D4)/E11</f>
        <v>0.16666666666666666</v>
      </c>
      <c r="F13" s="1">
        <f>ABS(D5)/F11</f>
        <v>1.3157894736842105E-2</v>
      </c>
      <c r="J13" s="2" t="s">
        <v>17</v>
      </c>
      <c r="K13" s="1"/>
    </row>
    <row r="16" spans="1:11" ht="31.5">
      <c r="A16" s="2" t="s">
        <v>24</v>
      </c>
      <c r="D16" s="5">
        <f>210</f>
        <v>210</v>
      </c>
      <c r="E16" s="11">
        <v>-100</v>
      </c>
      <c r="F16" s="11">
        <v>-10</v>
      </c>
      <c r="G16" s="14" t="s">
        <v>10</v>
      </c>
      <c r="H16" s="6" t="s">
        <v>25</v>
      </c>
      <c r="I16" s="4">
        <f>I3-$D$3/$D$5*I5</f>
        <v>-12</v>
      </c>
      <c r="K16" s="1"/>
    </row>
    <row r="17" spans="1:11">
      <c r="D17" s="5">
        <f>D4+10/21*D3</f>
        <v>0</v>
      </c>
      <c r="E17" s="11">
        <f t="shared" ref="E17:I17" si="0">E4+10/21*E3</f>
        <v>552.38095238095241</v>
      </c>
      <c r="F17" s="11">
        <f t="shared" si="0"/>
        <v>-504.76190476190476</v>
      </c>
      <c r="G17" s="14" t="s">
        <v>11</v>
      </c>
      <c r="H17" s="10" t="s">
        <v>25</v>
      </c>
      <c r="I17" s="5">
        <f t="shared" si="0"/>
        <v>114.28571428571429</v>
      </c>
      <c r="K17" s="1"/>
    </row>
    <row r="18" spans="1:11">
      <c r="D18" s="5">
        <f>D5+1/21*D3</f>
        <v>0</v>
      </c>
      <c r="E18" s="11">
        <f t="shared" ref="E18:I18" si="1">E5+1/21*E3</f>
        <v>-504.76190476190476</v>
      </c>
      <c r="F18" s="11">
        <f t="shared" si="1"/>
        <v>759.52380952380952</v>
      </c>
      <c r="G18" s="14" t="s">
        <v>12</v>
      </c>
      <c r="H18" s="6"/>
      <c r="I18" s="5">
        <f t="shared" si="1"/>
        <v>-0.5714285714285714</v>
      </c>
      <c r="K18" s="1"/>
    </row>
    <row r="20" spans="1:11" ht="18.75">
      <c r="A20" s="2"/>
      <c r="B20" s="2"/>
      <c r="C20" s="3" t="s">
        <v>15</v>
      </c>
      <c r="D20" s="1">
        <v>1</v>
      </c>
      <c r="E20" s="1">
        <v>2</v>
      </c>
      <c r="F20" s="1">
        <v>3</v>
      </c>
      <c r="K20" s="1"/>
    </row>
    <row r="22" spans="1:11" ht="63">
      <c r="A22" s="2" t="s">
        <v>26</v>
      </c>
      <c r="D22" s="7" t="s">
        <v>16</v>
      </c>
      <c r="E22" s="1">
        <f>ABS(E17)/E11</f>
        <v>0.92063492063492069</v>
      </c>
      <c r="F22" s="1">
        <f>ABS(E18)/F11</f>
        <v>0.66416040100250628</v>
      </c>
      <c r="J22" s="2" t="s">
        <v>37</v>
      </c>
      <c r="K22" s="1"/>
    </row>
    <row r="25" spans="1:11" ht="31.5">
      <c r="A25" s="2" t="s">
        <v>27</v>
      </c>
      <c r="D25" s="5">
        <f>D16</f>
        <v>210</v>
      </c>
      <c r="E25" s="1">
        <f>E16</f>
        <v>-100</v>
      </c>
      <c r="F25" s="1">
        <f>F16</f>
        <v>-10</v>
      </c>
      <c r="G25" s="14" t="s">
        <v>10</v>
      </c>
      <c r="H25" s="6" t="s">
        <v>25</v>
      </c>
      <c r="I25" s="4">
        <f>I16</f>
        <v>-12</v>
      </c>
      <c r="K25" s="1"/>
    </row>
    <row r="26" spans="1:11">
      <c r="D26" s="5">
        <f>D17</f>
        <v>0</v>
      </c>
      <c r="E26" s="1">
        <f>E17</f>
        <v>552.38095238095241</v>
      </c>
      <c r="F26" s="1">
        <f>F17</f>
        <v>-504.76190476190476</v>
      </c>
      <c r="G26" s="14" t="s">
        <v>11</v>
      </c>
      <c r="H26" s="10" t="s">
        <v>25</v>
      </c>
      <c r="I26" s="5">
        <f>I17</f>
        <v>114.28571428571429</v>
      </c>
      <c r="K26" s="1"/>
    </row>
    <row r="27" spans="1:11">
      <c r="D27" s="5">
        <v>0</v>
      </c>
      <c r="E27" s="1">
        <f>E18-$E$18/$E$17*E17</f>
        <v>0</v>
      </c>
      <c r="F27" s="1">
        <f t="shared" ref="F27:I27" si="2">F18-$E$18/$E$17*F17</f>
        <v>298.27586206896552</v>
      </c>
      <c r="G27" s="14" t="s">
        <v>12</v>
      </c>
      <c r="H27" s="6"/>
      <c r="I27" s="1">
        <f t="shared" si="2"/>
        <v>103.86206896551724</v>
      </c>
      <c r="K27" s="1"/>
    </row>
    <row r="29" spans="1:11" ht="18.75">
      <c r="A29" s="12" t="s">
        <v>31</v>
      </c>
      <c r="B29" s="2"/>
      <c r="C29" s="3" t="s">
        <v>15</v>
      </c>
      <c r="D29" s="1">
        <v>1</v>
      </c>
      <c r="E29" s="1">
        <v>2</v>
      </c>
      <c r="F29" s="1">
        <v>3</v>
      </c>
      <c r="K29" s="1"/>
    </row>
    <row r="31" spans="1:11">
      <c r="B31" s="3" t="s">
        <v>14</v>
      </c>
      <c r="K31" s="1"/>
    </row>
    <row r="33" spans="1:11" ht="31.5">
      <c r="A33" s="2" t="s">
        <v>13</v>
      </c>
      <c r="K33" s="1"/>
    </row>
    <row r="34" spans="1:11">
      <c r="B34" s="3" t="s">
        <v>29</v>
      </c>
      <c r="F34" s="3" t="s">
        <v>30</v>
      </c>
    </row>
    <row r="35" spans="1:11" ht="26.25" customHeight="1">
      <c r="A35" s="1" t="s">
        <v>28</v>
      </c>
      <c r="C35" s="16" t="s">
        <v>4</v>
      </c>
      <c r="D35" s="16">
        <f>(I25-E25*D36-F25*D37)/D25</f>
        <v>0.20947976878612715</v>
      </c>
      <c r="E35" s="16"/>
      <c r="F35" s="16">
        <v>0.20947976878612715</v>
      </c>
      <c r="K35" s="1"/>
    </row>
    <row r="36" spans="1:11" ht="26.25" customHeight="1">
      <c r="A36" s="1" t="s">
        <v>38</v>
      </c>
      <c r="C36" s="16" t="s">
        <v>5</v>
      </c>
      <c r="D36" s="16">
        <f>(I26-F26*D37)/E26</f>
        <v>0.52508670520231215</v>
      </c>
      <c r="E36" s="16"/>
      <c r="F36" s="16">
        <v>0.52508670520231215</v>
      </c>
      <c r="K36" s="1"/>
    </row>
    <row r="37" spans="1:11" ht="27" customHeight="1">
      <c r="A37" s="1" t="s">
        <v>39</v>
      </c>
      <c r="C37" s="16" t="s">
        <v>6</v>
      </c>
      <c r="D37" s="16">
        <f>I27/F27</f>
        <v>0.34820809248554913</v>
      </c>
      <c r="E37" s="16"/>
      <c r="F37" s="16">
        <v>0.34820809248554913</v>
      </c>
      <c r="K37" s="1"/>
    </row>
    <row r="40" spans="1:11" ht="18.75">
      <c r="A40" s="3" t="s">
        <v>40</v>
      </c>
      <c r="B40" s="17" t="s">
        <v>15</v>
      </c>
      <c r="C40" s="16">
        <v>1</v>
      </c>
      <c r="D40" s="16">
        <v>2</v>
      </c>
      <c r="E40" s="16">
        <v>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57B6A-DA23-4AD0-9198-CBC724C52076}">
  <sheetPr codeName="Sheet3"/>
  <dimension ref="C2:M10"/>
  <sheetViews>
    <sheetView workbookViewId="0">
      <selection activeCell="J10" sqref="J10"/>
    </sheetView>
  </sheetViews>
  <sheetFormatPr defaultRowHeight="15"/>
  <cols>
    <col min="4" max="4" width="14.140625" customWidth="1"/>
    <col min="13" max="13" width="11.5703125" customWidth="1"/>
  </cols>
  <sheetData>
    <row r="2" spans="3:13">
      <c r="D2" s="13" t="s">
        <v>33</v>
      </c>
      <c r="F2" s="13" t="s">
        <v>32</v>
      </c>
      <c r="M2" s="13" t="s">
        <v>34</v>
      </c>
    </row>
    <row r="3" spans="3:13" ht="15.75">
      <c r="C3" t="s">
        <v>10</v>
      </c>
      <c r="D3" s="1">
        <v>0.4</v>
      </c>
      <c r="E3" s="1"/>
      <c r="F3" s="5">
        <v>210</v>
      </c>
      <c r="G3" s="1">
        <v>-100</v>
      </c>
      <c r="H3" s="1">
        <v>-10</v>
      </c>
      <c r="I3" s="4" t="s">
        <v>10</v>
      </c>
      <c r="J3" s="6" t="s">
        <v>25</v>
      </c>
      <c r="K3" s="4">
        <v>-12</v>
      </c>
      <c r="M3" s="18">
        <v>0.20948015626790811</v>
      </c>
    </row>
    <row r="4" spans="3:13" ht="15.75">
      <c r="C4" t="s">
        <v>11</v>
      </c>
      <c r="D4" s="1">
        <v>0.4</v>
      </c>
      <c r="E4" s="1"/>
      <c r="F4" s="5">
        <v>-100</v>
      </c>
      <c r="G4" s="1">
        <v>600</v>
      </c>
      <c r="H4" s="1">
        <v>-500</v>
      </c>
      <c r="I4" s="4" t="s">
        <v>11</v>
      </c>
      <c r="J4" s="10" t="s">
        <v>25</v>
      </c>
      <c r="K4" s="4">
        <v>120</v>
      </c>
      <c r="M4" s="18">
        <v>0.52508719457191466</v>
      </c>
    </row>
    <row r="5" spans="3:13" ht="15.75">
      <c r="C5" t="s">
        <v>12</v>
      </c>
      <c r="D5" s="1">
        <v>0.4</v>
      </c>
      <c r="E5" s="1"/>
      <c r="F5" s="5">
        <v>-10</v>
      </c>
      <c r="G5" s="1">
        <v>-500</v>
      </c>
      <c r="H5" s="1">
        <v>760</v>
      </c>
      <c r="I5" s="4" t="s">
        <v>12</v>
      </c>
      <c r="J5" s="6"/>
      <c r="K5" s="4">
        <v>0</v>
      </c>
      <c r="M5" s="18">
        <v>0.3482084195376795</v>
      </c>
    </row>
    <row r="8" spans="3:13">
      <c r="D8" t="s">
        <v>35</v>
      </c>
      <c r="E8">
        <v>1E-4</v>
      </c>
    </row>
    <row r="10" spans="3:13">
      <c r="D10" t="s">
        <v>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2A143-ADE2-4F7D-B59A-0125832E4BA4}">
  <sheetPr codeName="Sheet5"/>
  <dimension ref="A1"/>
  <sheetViews>
    <sheetView tabSelected="1" workbookViewId="0">
      <selection activeCell="O6" sqref="O6"/>
    </sheetView>
  </sheetViews>
  <sheetFormatPr defaultRowHeight="1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Document" shapeId="5121" r:id="rId4">
          <objectPr defaultSize="0" r:id="rId5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11</xdr:col>
                <xdr:colOff>466725</xdr:colOff>
                <xdr:row>36</xdr:row>
                <xdr:rowOff>180975</xdr:rowOff>
              </to>
            </anchor>
          </objectPr>
        </oleObject>
      </mc:Choice>
      <mc:Fallback>
        <oleObject progId="Document" shapeId="5121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Student inf</vt:lpstr>
      <vt:lpstr>Q.1a</vt:lpstr>
      <vt:lpstr>Q. 1b</vt:lpstr>
      <vt:lpstr>Q. 1c</vt:lpstr>
      <vt:lpstr>Q. 1d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Hoang Phuong</dc:creator>
  <cp:lastModifiedBy>Phuong Phung Vu Hoang</cp:lastModifiedBy>
  <dcterms:created xsi:type="dcterms:W3CDTF">2020-10-18T03:08:39Z</dcterms:created>
  <dcterms:modified xsi:type="dcterms:W3CDTF">2020-10-25T04:03:01Z</dcterms:modified>
</cp:coreProperties>
</file>