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ying vs Rentin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<sst xmlns="http://schemas.openxmlformats.org/spreadsheetml/2006/main" count="26" uniqueCount="25">
  <si>
    <t xml:space="preserve">Buying vs Renting</t>
  </si>
  <si>
    <t xml:space="preserve">Fill out the orange cells with your data. The pink cells will contain the result which is visualized in the graph below.
The blue curve represents the amount of money spent in rent up to that point in time, while the orange curve represents the total amount of interest you should pay if you ask for a mortgage at that point in time.</t>
  </si>
  <si>
    <t xml:space="preserve">Rent</t>
  </si>
  <si>
    <t xml:space="preserve">Monthly saving</t>
  </si>
  <si>
    <t xml:space="preserve">Cost of the house</t>
  </si>
  <si>
    <t xml:space="preserve">Interest</t>
  </si>
  <si>
    <t xml:space="preserve">Annual rent increase</t>
  </si>
  <si>
    <t xml:space="preserve">Annual bonus pay</t>
  </si>
  <si>
    <t xml:space="preserve">Number of years</t>
  </si>
  <si>
    <t xml:space="preserve">History of rent paid (est.)</t>
  </si>
  <si>
    <t xml:space="preserve">Stamp duty</t>
  </si>
  <si>
    <t xml:space="preserve">Various renovation and legal costs</t>
  </si>
  <si>
    <t xml:space="preserve">Savings 1</t>
  </si>
  <si>
    <t xml:space="preserve">Total one-off purchase costs</t>
  </si>
  <si>
    <t xml:space="preserve">Savings 2</t>
  </si>
  <si>
    <t xml:space="preserve">Total savings</t>
  </si>
  <si>
    <t xml:space="preserve">Saving annual interest</t>
  </si>
  <si>
    <t xml:space="preserve">Year</t>
  </si>
  <si>
    <t xml:space="preserve">Annual Rent</t>
  </si>
  <si>
    <t xml:space="preserve">Cumulative Rent</t>
  </si>
  <si>
    <t xml:space="preserve">Cumulative savings</t>
  </si>
  <si>
    <t xml:space="preserve">Downpayment</t>
  </si>
  <si>
    <t xml:space="preserve">Principal</t>
  </si>
  <si>
    <t xml:space="preserve">Total Interest</t>
  </si>
  <si>
    <t xml:space="preserve">Monthly repayment</t>
  </si>
</sst>
</file>

<file path=xl/styles.xml><?xml version="1.0" encoding="utf-8"?>
<styleSheet xmlns="http://schemas.openxmlformats.org/spreadsheetml/2006/main">
  <numFmts count="3">
    <numFmt numFmtId="164" formatCode="General"/>
    <numFmt numFmtId="165" formatCode="_-[$€-1809]* #,##0.00_-;\-[$€-1809]* #,##0.00_-;_-[$€-1809]* \-??_-;_-@_-"/>
    <numFmt numFmtId="166" formatCode="0%"/>
  </numFmts>
  <fonts count="14">
    <font>
      <sz val="10"/>
      <color rgb="FF000000"/>
      <name val="Arial"/>
      <family val="0"/>
      <charset val="1"/>
    </font>
    <font>
      <sz val="10"/>
      <name val="Arial"/>
      <family val="0"/>
    </font>
    <font>
      <sz val="10"/>
      <name val="Arial"/>
      <family val="0"/>
    </font>
    <font>
      <sz val="10"/>
      <name val="Arial"/>
      <family val="0"/>
    </font>
    <font>
      <b val="true"/>
      <sz val="15"/>
      <color rgb="FF44546A"/>
      <name val="Calibri"/>
      <family val="2"/>
      <charset val="1"/>
    </font>
    <font>
      <b val="true"/>
      <sz val="10"/>
      <name val="Arial"/>
      <family val="2"/>
      <charset val="1"/>
    </font>
    <font>
      <sz val="11"/>
      <color rgb="FF3F3F76"/>
      <name val="Calibri"/>
      <family val="2"/>
      <charset val="1"/>
    </font>
    <font>
      <b val="true"/>
      <sz val="10"/>
      <color rgb="FF000000"/>
      <name val="Arial"/>
      <family val="2"/>
      <charset val="1"/>
    </font>
    <font>
      <sz val="10"/>
      <name val="Arial"/>
      <family val="0"/>
      <charset val="1"/>
    </font>
    <font>
      <sz val="10"/>
      <color rgb="FF000000"/>
      <name val="Arial"/>
      <family val="2"/>
      <charset val="1"/>
    </font>
    <font>
      <b val="true"/>
      <sz val="10"/>
      <color rgb="FF4472C4"/>
      <name val="Arial"/>
      <family val="2"/>
      <charset val="1"/>
    </font>
    <font>
      <sz val="11"/>
      <color rgb="FF9C0006"/>
      <name val="Calibri"/>
      <family val="2"/>
      <charset val="1"/>
    </font>
    <font>
      <sz val="14"/>
      <color rgb="FF595959"/>
      <name val="Calibri"/>
      <family val="2"/>
    </font>
    <font>
      <sz val="9"/>
      <color rgb="FF595959"/>
      <name val="Calibri"/>
      <family val="2"/>
    </font>
  </fonts>
  <fills count="4">
    <fill>
      <patternFill patternType="none"/>
    </fill>
    <fill>
      <patternFill patternType="gray125"/>
    </fill>
    <fill>
      <patternFill patternType="solid">
        <fgColor rgb="FFFFCC99"/>
        <bgColor rgb="FFFFC7CE"/>
      </patternFill>
    </fill>
    <fill>
      <patternFill patternType="solid">
        <fgColor rgb="FFFFC7CE"/>
        <bgColor rgb="FFFFCC99"/>
      </patternFill>
    </fill>
  </fills>
  <borders count="3">
    <border diagonalUp="false" diagonalDown="false">
      <left/>
      <right/>
      <top/>
      <bottom/>
      <diagonal/>
    </border>
    <border diagonalUp="false" diagonalDown="false">
      <left/>
      <right/>
      <top/>
      <bottom style="thick">
        <color rgb="FF4472C4"/>
      </bottom>
      <diagonal/>
    </border>
    <border diagonalUp="false" diagonalDown="false">
      <left style="thin">
        <color rgb="FF7F7F7F"/>
      </left>
      <right style="thin">
        <color rgb="FF7F7F7F"/>
      </right>
      <top style="thin">
        <color rgb="FF7F7F7F"/>
      </top>
      <bottom style="thin">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0" borderId="1" applyFont="true" applyBorder="true" applyAlignment="true" applyProtection="false">
      <alignment horizontal="general" vertical="bottom" textRotation="0" wrapText="false" indent="0" shrinkToFit="false"/>
    </xf>
    <xf numFmtId="164" fontId="6" fillId="2" borderId="2" applyFont="true" applyBorder="true" applyAlignment="true" applyProtection="false">
      <alignment horizontal="general" vertical="bottom" textRotation="0" wrapText="false" indent="0" shrinkToFit="false"/>
    </xf>
    <xf numFmtId="164" fontId="11" fillId="3"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6" fillId="2" borderId="2" xfId="21" applyFont="fals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6" fillId="2" borderId="2" xfId="21" applyFont="false" applyBorder="false" applyAlignment="true" applyProtection="true">
      <alignment horizontal="general" vertical="bottom" textRotation="0" wrapText="true" indent="0" shrinkToFit="false"/>
      <protection locked="true" hidden="false"/>
    </xf>
    <xf numFmtId="166" fontId="8" fillId="0" borderId="0" xfId="19" applyFont="true" applyBorder="tru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6" fillId="2" borderId="2" xfId="21" applyFont="false" applyBorder="false" applyAlignment="true" applyProtection="true">
      <alignment horizontal="general" vertical="bottom" textRotation="0" wrapText="true" indent="0" shrinkToFit="false"/>
      <protection locked="true" hidden="false"/>
    </xf>
    <xf numFmtId="166" fontId="0" fillId="0" borderId="0" xfId="19"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11" fillId="3" borderId="0" xfId="22" applyFont="false" applyBorder="tru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Heading 1" xfId="20"/>
    <cellStyle name="Excel Built-in Input" xfId="21"/>
    <cellStyle name="Excel Built-in Bad" xfId="22"/>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FFC7CE"/>
      <rgbColor rgb="FF7F7F7F"/>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F3F76"/>
      <rgbColor rgb="FF44546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Cumulative rent vs total mortgage interest</a:t>
            </a:r>
          </a:p>
        </c:rich>
      </c:tx>
      <c:overlay val="0"/>
      <c:spPr>
        <a:noFill/>
        <a:ln>
          <a:noFill/>
        </a:ln>
      </c:spPr>
    </c:title>
    <c:autoTitleDeleted val="0"/>
    <c:plotArea>
      <c:lineChart>
        <c:grouping val="standard"/>
        <c:varyColors val="0"/>
        <c:ser>
          <c:idx val="0"/>
          <c:order val="0"/>
          <c:tx>
            <c:strRef>
              <c:f>"Cumulative Rent"</c:f>
              <c:strCache>
                <c:ptCount val="1"/>
                <c:pt idx="0">
                  <c:v>Cumulative Rent</c:v>
                </c:pt>
              </c:strCache>
            </c:strRef>
          </c:tx>
          <c:spPr>
            <a:solidFill>
              <a:srgbClr val="4472c4"/>
            </a:solidFill>
            <a:ln w="28440">
              <a:solidFill>
                <a:srgbClr val="4472c4"/>
              </a:solidFill>
              <a:round/>
            </a:ln>
          </c:spPr>
          <c:marker>
            <c:symbol val="circle"/>
            <c:size val="5"/>
            <c:spPr>
              <a:solidFill>
                <a:srgbClr val="4472c4"/>
              </a:solidFill>
            </c:spPr>
          </c:marker>
          <c:dLbls>
            <c:numFmt formatCode="_-[$€-1809]* #,##0.00_-;\-[$€-1809]* #,##0.00_-;_-[$€-1809]* \-??_-;_-@_-"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'Buying vs Renting'!$B$21:$B$35</c:f>
              <c:strCache>
                <c:ptCount val="15"/>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strCache>
            </c:strRef>
          </c:cat>
          <c:val>
            <c:numRef>
              <c:f>'Buying vs Renting'!$D$21:$D$35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ser>
          <c:idx val="1"/>
          <c:order val="1"/>
          <c:tx>
            <c:strRef>
              <c:f>"Total Interest"</c:f>
              <c:strCache>
                <c:ptCount val="1"/>
                <c:pt idx="0">
                  <c:v>Total Interest</c:v>
                </c:pt>
              </c:strCache>
            </c:strRef>
          </c:tx>
          <c:spPr>
            <a:solidFill>
              <a:srgbClr val="ed7d31"/>
            </a:solidFill>
            <a:ln w="28440">
              <a:solidFill>
                <a:srgbClr val="ed7d31"/>
              </a:solidFill>
              <a:round/>
            </a:ln>
          </c:spPr>
          <c:marker>
            <c:symbol val="circle"/>
            <c:size val="5"/>
            <c:spPr>
              <a:solidFill>
                <a:srgbClr val="ed7d31"/>
              </a:solidFill>
            </c:spPr>
          </c:marker>
          <c:dLbls>
            <c:numFmt formatCode="_-[$€-1809]* #,##0.00_-;\-[$€-1809]* #,##0.00_-;_-[$€-1809]* \-??_-;_-@_-"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'Buying vs Renting'!$B$21:$B$35</c:f>
              <c:strCache>
                <c:ptCount val="15"/>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strCache>
            </c:strRef>
          </c:cat>
          <c:val>
            <c:numRef>
              <c:f>'Buying vs Renting'!$K$21:$K$35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hiLowLines>
          <c:spPr>
            <a:ln>
              <a:noFill/>
            </a:ln>
          </c:spPr>
        </c:hiLowLines>
        <c:marker val="1"/>
        <c:axId val="6167422"/>
        <c:axId val="10184093"/>
      </c:lineChart>
      <c:catAx>
        <c:axId val="6167422"/>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10184093"/>
        <c:crosses val="autoZero"/>
        <c:auto val="1"/>
        <c:lblAlgn val="ctr"/>
        <c:lblOffset val="100"/>
      </c:catAx>
      <c:valAx>
        <c:axId val="10184093"/>
        <c:scaling>
          <c:orientation val="minMax"/>
        </c:scaling>
        <c:delete val="0"/>
        <c:axPos val="l"/>
        <c:majorGridlines>
          <c:spPr>
            <a:ln w="9360">
              <a:solidFill>
                <a:srgbClr val="d9d9d9"/>
              </a:solidFill>
              <a:round/>
            </a:ln>
          </c:spPr>
        </c:majorGridlines>
        <c:numFmt formatCode="_-[$€-1809]* #,##0.00_-;\-[$€-1809]* #,##0.00_-;_-[$€-1809]* \-??_-;_-@_-"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67422"/>
        <c:crosses val="autoZero"/>
        <c:crossBetween val="midCat"/>
      </c:valAx>
      <c:spPr>
        <a:noFill/>
        <a:ln>
          <a:noFill/>
        </a:ln>
      </c:spPr>
    </c:plotArea>
    <c:legend>
      <c:legendPos val="t"/>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430200</xdr:colOff>
      <xdr:row>37</xdr:row>
      <xdr:rowOff>5040</xdr:rowOff>
    </xdr:from>
    <xdr:to>
      <xdr:col>9</xdr:col>
      <xdr:colOff>848880</xdr:colOff>
      <xdr:row>65</xdr:row>
      <xdr:rowOff>95400</xdr:rowOff>
    </xdr:to>
    <xdr:graphicFrame>
      <xdr:nvGraphicFramePr>
        <xdr:cNvPr id="0" name="Chart 1"/>
        <xdr:cNvGraphicFramePr/>
      </xdr:nvGraphicFramePr>
      <xdr:xfrm>
        <a:off x="4048200" y="6752520"/>
        <a:ext cx="8746200" cy="462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M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8" activeCellId="0" sqref="K8"/>
    </sheetView>
  </sheetViews>
  <sheetFormatPr defaultRowHeight="12.75" zeroHeight="false" outlineLevelRow="0" outlineLevelCol="0"/>
  <cols>
    <col collapsed="false" customWidth="true" hidden="false" outlineLevel="0" max="1" min="1" style="0" width="22.43"/>
    <col collapsed="false" customWidth="true" hidden="false" outlineLevel="0" max="3" min="2" style="0" width="14.43"/>
    <col collapsed="false" customWidth="true" hidden="false" outlineLevel="0" max="4" min="4" style="0" width="22.57"/>
    <col collapsed="false" customWidth="true" hidden="false" outlineLevel="0" max="5" min="5" style="0" width="14.43"/>
    <col collapsed="false" customWidth="true" hidden="false" outlineLevel="0" max="6" min="6" style="0" width="20.57"/>
    <col collapsed="false" customWidth="true" hidden="false" outlineLevel="0" max="7" min="7" style="0" width="20.42"/>
    <col collapsed="false" customWidth="true" hidden="false" outlineLevel="0" max="8" min="8" style="0" width="20.99"/>
    <col collapsed="false" customWidth="true" hidden="false" outlineLevel="0" max="9" min="9" style="0" width="19.04"/>
    <col collapsed="false" customWidth="true" hidden="false" outlineLevel="0" max="10" min="10" style="0" width="23.57"/>
    <col collapsed="false" customWidth="true" hidden="false" outlineLevel="0" max="11" min="11" style="0" width="23.71"/>
    <col collapsed="false" customWidth="true" hidden="false" outlineLevel="0" max="12" min="12" style="0" width="24.29"/>
    <col collapsed="false" customWidth="true" hidden="false" outlineLevel="0" max="13" min="13" style="0" width="6.86"/>
    <col collapsed="false" customWidth="true" hidden="false" outlineLevel="0" max="14" min="14" style="0" width="14.43"/>
    <col collapsed="false" customWidth="true" hidden="false" outlineLevel="0" max="15" min="15" style="0" width="22.7"/>
    <col collapsed="false" customWidth="true" hidden="false" outlineLevel="0" max="16" min="16" style="0" width="6.01"/>
    <col collapsed="false" customWidth="true" hidden="false" outlineLevel="0" max="1025" min="17" style="0" width="14.43"/>
  </cols>
  <sheetData>
    <row r="2" customFormat="false" ht="18.55" hidden="false" customHeight="true" outlineLevel="0" collapsed="false">
      <c r="B2" s="1" t="s">
        <v>0</v>
      </c>
      <c r="C2" s="1"/>
      <c r="D2" s="1"/>
      <c r="E2" s="1"/>
      <c r="F2" s="1"/>
      <c r="G2" s="1"/>
      <c r="H2" s="1"/>
      <c r="I2" s="1"/>
      <c r="J2" s="1"/>
      <c r="K2" s="1"/>
    </row>
    <row r="4" customFormat="false" ht="35.05" hidden="false" customHeight="true" outlineLevel="0" collapsed="false">
      <c r="D4" s="2" t="s">
        <v>1</v>
      </c>
      <c r="E4" s="2"/>
      <c r="F4" s="2"/>
      <c r="G4" s="2"/>
      <c r="H4" s="2"/>
      <c r="I4" s="2"/>
      <c r="J4" s="2"/>
    </row>
    <row r="7" customFormat="false" ht="12.75" hidden="false" customHeight="true" outlineLevel="0" collapsed="false">
      <c r="A7" s="3" t="s">
        <v>2</v>
      </c>
      <c r="B7" s="4"/>
      <c r="D7" s="5" t="s">
        <v>3</v>
      </c>
      <c r="E7" s="4"/>
      <c r="G7" s="5" t="s">
        <v>4</v>
      </c>
      <c r="H7" s="4"/>
      <c r="J7" s="6" t="s">
        <v>5</v>
      </c>
      <c r="K7" s="7"/>
    </row>
    <row r="8" customFormat="false" ht="12.75" hidden="false" customHeight="true" outlineLevel="0" collapsed="false">
      <c r="A8" s="3" t="s">
        <v>6</v>
      </c>
      <c r="B8" s="8" t="n">
        <v>0.04</v>
      </c>
      <c r="D8" s="5" t="s">
        <v>7</v>
      </c>
      <c r="E8" s="4"/>
      <c r="G8" s="6"/>
      <c r="H8" s="9"/>
      <c r="J8" s="6" t="s">
        <v>8</v>
      </c>
      <c r="K8" s="10"/>
    </row>
    <row r="9" customFormat="false" ht="12.75" hidden="false" customHeight="true" outlineLevel="0" collapsed="false">
      <c r="E9" s="9"/>
      <c r="G9" s="6"/>
      <c r="H9" s="9"/>
    </row>
    <row r="10" customFormat="false" ht="12.75" hidden="false" customHeight="true" outlineLevel="0" collapsed="false">
      <c r="D10" s="5" t="s">
        <v>9</v>
      </c>
      <c r="E10" s="4"/>
      <c r="G10" s="6"/>
      <c r="H10" s="11"/>
    </row>
    <row r="11" customFormat="false" ht="12.75" hidden="false" customHeight="true" outlineLevel="0" collapsed="false">
      <c r="E11" s="9"/>
      <c r="G11" s="12" t="s">
        <v>10</v>
      </c>
      <c r="H11" s="13" t="n">
        <f aca="false">H7*0.01</f>
        <v>0</v>
      </c>
    </row>
    <row r="12" customFormat="false" ht="32.05" hidden="false" customHeight="true" outlineLevel="0" collapsed="false">
      <c r="E12" s="9"/>
      <c r="G12" s="12" t="s">
        <v>11</v>
      </c>
      <c r="H12" s="4"/>
    </row>
    <row r="13" customFormat="false" ht="23.85" hidden="false" customHeight="false" outlineLevel="0" collapsed="false">
      <c r="D13" s="12" t="s">
        <v>12</v>
      </c>
      <c r="E13" s="4"/>
      <c r="G13" s="5" t="s">
        <v>13</v>
      </c>
      <c r="H13" s="9" t="n">
        <f aca="false">H11+H12</f>
        <v>0</v>
      </c>
    </row>
    <row r="14" customFormat="false" ht="12.75" hidden="false" customHeight="true" outlineLevel="0" collapsed="false">
      <c r="D14" s="12" t="s">
        <v>14</v>
      </c>
      <c r="E14" s="4"/>
    </row>
    <row r="15" customFormat="false" ht="12.75" hidden="false" customHeight="true" outlineLevel="0" collapsed="false">
      <c r="D15" s="5" t="s">
        <v>15</v>
      </c>
      <c r="E15" s="9" t="n">
        <f aca="false">E13+E14</f>
        <v>0</v>
      </c>
      <c r="I15" s="6"/>
      <c r="J15" s="9"/>
      <c r="L15" s="6"/>
      <c r="M15" s="14"/>
    </row>
    <row r="16" customFormat="false" ht="12.75" hidden="false" customHeight="true" outlineLevel="0" collapsed="false">
      <c r="J16" s="9"/>
      <c r="L16" s="6"/>
      <c r="M16" s="14"/>
    </row>
    <row r="17" customFormat="false" ht="13.8" hidden="false" customHeight="false" outlineLevel="0" collapsed="false">
      <c r="D17" s="5" t="s">
        <v>16</v>
      </c>
      <c r="E17" s="7"/>
      <c r="I17" s="6"/>
      <c r="J17" s="9"/>
    </row>
    <row r="20" customFormat="false" ht="12.75" hidden="false" customHeight="true" outlineLevel="0" collapsed="false">
      <c r="B20" s="3" t="s">
        <v>17</v>
      </c>
      <c r="C20" s="3" t="s">
        <v>18</v>
      </c>
      <c r="D20" s="5" t="s">
        <v>19</v>
      </c>
      <c r="E20" s="6"/>
      <c r="F20" s="5" t="s">
        <v>20</v>
      </c>
      <c r="G20" s="5" t="s">
        <v>15</v>
      </c>
      <c r="H20" s="5" t="s">
        <v>21</v>
      </c>
      <c r="I20" s="6"/>
      <c r="J20" s="5" t="s">
        <v>22</v>
      </c>
      <c r="K20" s="5" t="s">
        <v>23</v>
      </c>
      <c r="L20" s="5" t="s">
        <v>24</v>
      </c>
    </row>
    <row r="21" customFormat="false" ht="12.75" hidden="false" customHeight="true" outlineLevel="0" collapsed="false">
      <c r="A21" s="15" t="n">
        <v>1</v>
      </c>
      <c r="B21" s="16" t="n">
        <v>2020</v>
      </c>
      <c r="C21" s="9" t="n">
        <f aca="false">($B$7*(1+$B$8*A21))*12</f>
        <v>0</v>
      </c>
      <c r="D21" s="17" t="n">
        <f aca="false">C21+E10</f>
        <v>0</v>
      </c>
      <c r="F21" s="9" t="n">
        <f aca="false">(($E$7*12)+$E$8)*A21</f>
        <v>0</v>
      </c>
      <c r="G21" s="9" t="n">
        <f aca="false">$E$15*(1+$E$17)+F21</f>
        <v>0</v>
      </c>
      <c r="H21" s="9" t="n">
        <f aca="false">G21-$H$13</f>
        <v>0</v>
      </c>
      <c r="J21" s="9" t="n">
        <f aca="false">MAX($H$7-H21,0)</f>
        <v>0</v>
      </c>
      <c r="K21" s="17" t="n">
        <f aca="false">IFERROR(-CUMIPMT($K$7/12,$K$8*12,$H$7-H21,1,12*$K$8,1),0)</f>
        <v>0</v>
      </c>
      <c r="L21" s="9" t="e">
        <f aca="false">MAX(-PMT($K$7/12,$K$8*12,$H$7-G21,1),0)</f>
        <v>#NUM!</v>
      </c>
    </row>
    <row r="22" customFormat="false" ht="12.75" hidden="false" customHeight="true" outlineLevel="0" collapsed="false">
      <c r="A22" s="15" t="n">
        <v>2</v>
      </c>
      <c r="B22" s="16" t="n">
        <v>2021</v>
      </c>
      <c r="C22" s="9" t="n">
        <f aca="false">C21*(1+$B$8)</f>
        <v>0</v>
      </c>
      <c r="D22" s="17" t="n">
        <f aca="false">C22+D21</f>
        <v>0</v>
      </c>
      <c r="F22" s="9" t="n">
        <f aca="false">(($E$7*12)+$E$8)*A22</f>
        <v>0</v>
      </c>
      <c r="G22" s="9" t="n">
        <f aca="false">G21*(1+$E$17)+F22</f>
        <v>0</v>
      </c>
      <c r="H22" s="9" t="n">
        <f aca="false">G22-$H$13</f>
        <v>0</v>
      </c>
      <c r="J22" s="9" t="n">
        <f aca="false">MAX($H$7-H22,0)</f>
        <v>0</v>
      </c>
      <c r="K22" s="17" t="n">
        <f aca="false">IFERROR(-CUMIPMT($K$7/12,$K$8*12,$H$7-H22,1,12*$K$8,1),0)</f>
        <v>0</v>
      </c>
      <c r="L22" s="9" t="e">
        <f aca="false">MAX(-PMT($K$7/12,$K$8*12,$H$7-G22,1),0)</f>
        <v>#NUM!</v>
      </c>
    </row>
    <row r="23" customFormat="false" ht="12.75" hidden="false" customHeight="true" outlineLevel="0" collapsed="false">
      <c r="A23" s="15" t="n">
        <v>3</v>
      </c>
      <c r="B23" s="16" t="n">
        <v>2022</v>
      </c>
      <c r="C23" s="9" t="n">
        <f aca="false">C22*(1+$B$8)</f>
        <v>0</v>
      </c>
      <c r="D23" s="17" t="n">
        <f aca="false">C23+D22</f>
        <v>0</v>
      </c>
      <c r="F23" s="9" t="n">
        <f aca="false">(($E$7*12)+$E$8)*A23</f>
        <v>0</v>
      </c>
      <c r="G23" s="9" t="n">
        <f aca="false">G22*(1+$E$17)+F23</f>
        <v>0</v>
      </c>
      <c r="H23" s="9" t="n">
        <f aca="false">G23-$H$13</f>
        <v>0</v>
      </c>
      <c r="J23" s="9" t="n">
        <f aca="false">MAX($H$7-H23,0)</f>
        <v>0</v>
      </c>
      <c r="K23" s="17" t="n">
        <f aca="false">IFERROR(-CUMIPMT($K$7/12,$K$8*12,$H$7-H23,1,12*$K$8,1),0)</f>
        <v>0</v>
      </c>
      <c r="L23" s="9" t="e">
        <f aca="false">MAX(-PMT($K$7/12,$K$8*12,$H$7-G23,1),0)</f>
        <v>#NUM!</v>
      </c>
    </row>
    <row r="24" customFormat="false" ht="12.75" hidden="false" customHeight="true" outlineLevel="0" collapsed="false">
      <c r="A24" s="15" t="n">
        <v>4</v>
      </c>
      <c r="B24" s="16" t="n">
        <v>2023</v>
      </c>
      <c r="C24" s="9" t="n">
        <f aca="false">C23*(1+$B$8)</f>
        <v>0</v>
      </c>
      <c r="D24" s="17" t="n">
        <f aca="false">C24+D23</f>
        <v>0</v>
      </c>
      <c r="F24" s="9" t="n">
        <f aca="false">(($E$7*12)+$E$8)*A24</f>
        <v>0</v>
      </c>
      <c r="G24" s="9" t="n">
        <f aca="false">G23*(1+$E$17)+F24</f>
        <v>0</v>
      </c>
      <c r="H24" s="9" t="n">
        <f aca="false">G24-$H$13</f>
        <v>0</v>
      </c>
      <c r="J24" s="9" t="n">
        <f aca="false">MAX($H$7-H24,0)</f>
        <v>0</v>
      </c>
      <c r="K24" s="17" t="n">
        <f aca="false">IFERROR(-CUMIPMT($K$7/12,$K$8*12,$H$7-H24,1,12*$K$8,1),0)</f>
        <v>0</v>
      </c>
      <c r="L24" s="9" t="e">
        <f aca="false">MAX(-PMT($K$7/12,$K$8*12,$H$7-G24,1),0)</f>
        <v>#NUM!</v>
      </c>
    </row>
    <row r="25" customFormat="false" ht="12.75" hidden="false" customHeight="true" outlineLevel="0" collapsed="false">
      <c r="A25" s="15" t="n">
        <v>5</v>
      </c>
      <c r="B25" s="16" t="n">
        <v>2024</v>
      </c>
      <c r="C25" s="9" t="n">
        <f aca="false">C24*(1+$B$8)</f>
        <v>0</v>
      </c>
      <c r="D25" s="17" t="n">
        <f aca="false">C25+D24</f>
        <v>0</v>
      </c>
      <c r="F25" s="9" t="n">
        <f aca="false">(($E$7*12)+$E$8)*A25</f>
        <v>0</v>
      </c>
      <c r="G25" s="9" t="n">
        <f aca="false">G24*(1+$E$17)+F25</f>
        <v>0</v>
      </c>
      <c r="H25" s="9" t="n">
        <f aca="false">G25-$H$13</f>
        <v>0</v>
      </c>
      <c r="J25" s="9" t="n">
        <f aca="false">MAX($H$7-H25,0)</f>
        <v>0</v>
      </c>
      <c r="K25" s="17" t="n">
        <f aca="false">IFERROR(-CUMIPMT($K$7/12,$K$8*12,$H$7-H25,1,12*$K$8,1),0)</f>
        <v>0</v>
      </c>
      <c r="L25" s="9" t="e">
        <f aca="false">MAX(-PMT($K$7/12,$K$8*12,$H$7-G25,1),0)</f>
        <v>#NUM!</v>
      </c>
    </row>
    <row r="26" customFormat="false" ht="12.75" hidden="false" customHeight="true" outlineLevel="0" collapsed="false">
      <c r="A26" s="15" t="n">
        <v>6</v>
      </c>
      <c r="B26" s="16" t="n">
        <v>2025</v>
      </c>
      <c r="C26" s="9" t="n">
        <f aca="false">C25*(1+$B$8)</f>
        <v>0</v>
      </c>
      <c r="D26" s="17" t="n">
        <f aca="false">C26+D25</f>
        <v>0</v>
      </c>
      <c r="F26" s="9" t="n">
        <f aca="false">(($E$7*12)+$E$8)*A26</f>
        <v>0</v>
      </c>
      <c r="G26" s="9" t="n">
        <f aca="false">G25*(1+$E$17)+F26</f>
        <v>0</v>
      </c>
      <c r="H26" s="9" t="n">
        <f aca="false">G26-$H$13</f>
        <v>0</v>
      </c>
      <c r="J26" s="9" t="n">
        <f aca="false">MAX($H$7-H26,0)</f>
        <v>0</v>
      </c>
      <c r="K26" s="17" t="n">
        <f aca="false">IFERROR(-CUMIPMT($K$7/12,$K$8*12,$H$7-H26,1,12*$K$8,1),0)</f>
        <v>0</v>
      </c>
      <c r="L26" s="9" t="e">
        <f aca="false">MAX(-PMT($K$7/12,$K$8*12,$H$7-G26,1),0)</f>
        <v>#NUM!</v>
      </c>
    </row>
    <row r="27" customFormat="false" ht="12.75" hidden="false" customHeight="true" outlineLevel="0" collapsed="false">
      <c r="A27" s="15" t="n">
        <v>7</v>
      </c>
      <c r="B27" s="16" t="n">
        <v>2026</v>
      </c>
      <c r="C27" s="9" t="n">
        <f aca="false">C26*(1+$B$8)</f>
        <v>0</v>
      </c>
      <c r="D27" s="17" t="n">
        <f aca="false">C27+D26</f>
        <v>0</v>
      </c>
      <c r="F27" s="9" t="n">
        <f aca="false">(($E$7*12)+$E$8)*A27</f>
        <v>0</v>
      </c>
      <c r="G27" s="9" t="n">
        <f aca="false">G26*(1+$E$17)+F27</f>
        <v>0</v>
      </c>
      <c r="H27" s="9" t="n">
        <f aca="false">G27-$H$13</f>
        <v>0</v>
      </c>
      <c r="J27" s="9" t="n">
        <f aca="false">MAX($H$7-H27,0)</f>
        <v>0</v>
      </c>
      <c r="K27" s="17" t="n">
        <f aca="false">IFERROR(-CUMIPMT($K$7/12,$K$8*12,$H$7-H27,1,12*$K$8,1),0)</f>
        <v>0</v>
      </c>
      <c r="L27" s="9" t="e">
        <f aca="false">MAX(-PMT($K$7/12,$K$8*12,$H$7-G27,1),0)</f>
        <v>#NUM!</v>
      </c>
    </row>
    <row r="28" customFormat="false" ht="12.75" hidden="false" customHeight="true" outlineLevel="0" collapsed="false">
      <c r="A28" s="15" t="n">
        <v>8</v>
      </c>
      <c r="B28" s="16" t="n">
        <v>2027</v>
      </c>
      <c r="C28" s="9" t="n">
        <f aca="false">C27*(1+$B$8)</f>
        <v>0</v>
      </c>
      <c r="D28" s="17" t="n">
        <f aca="false">C28+D27</f>
        <v>0</v>
      </c>
      <c r="F28" s="9" t="n">
        <f aca="false">(($E$7*12)+$E$8)*A28</f>
        <v>0</v>
      </c>
      <c r="G28" s="9" t="n">
        <f aca="false">G27*(1+$E$17)+F28</f>
        <v>0</v>
      </c>
      <c r="H28" s="9" t="n">
        <f aca="false">G28-$H$13</f>
        <v>0</v>
      </c>
      <c r="J28" s="9" t="n">
        <f aca="false">MAX($H$7-H28,0)</f>
        <v>0</v>
      </c>
      <c r="K28" s="17" t="n">
        <f aca="false">IFERROR(-CUMIPMT($K$7/12,$K$8*12,$H$7-H28,1,12*$K$8,1),0)</f>
        <v>0</v>
      </c>
      <c r="L28" s="9" t="e">
        <f aca="false">MAX(-PMT($K$7/12,$K$8*12,$H$7-G28,1),0)</f>
        <v>#NUM!</v>
      </c>
    </row>
    <row r="29" customFormat="false" ht="12.75" hidden="false" customHeight="true" outlineLevel="0" collapsed="false">
      <c r="A29" s="15" t="n">
        <v>9</v>
      </c>
      <c r="B29" s="16" t="n">
        <v>2028</v>
      </c>
      <c r="C29" s="9" t="n">
        <f aca="false">C28*(1+$B$8)</f>
        <v>0</v>
      </c>
      <c r="D29" s="17" t="n">
        <f aca="false">C29+D28</f>
        <v>0</v>
      </c>
      <c r="F29" s="9" t="n">
        <f aca="false">(($E$7*12)+$E$8)*A29</f>
        <v>0</v>
      </c>
      <c r="G29" s="9" t="n">
        <f aca="false">G28*(1+$E$17)+F29</f>
        <v>0</v>
      </c>
      <c r="H29" s="9" t="n">
        <f aca="false">G29-$H$13</f>
        <v>0</v>
      </c>
      <c r="J29" s="9" t="n">
        <f aca="false">MAX($H$7-H29,0)</f>
        <v>0</v>
      </c>
      <c r="K29" s="17" t="n">
        <f aca="false">IFERROR(-CUMIPMT($K$7/12,$K$8*12,$H$7-H29,1,12*$K$8,1),0)</f>
        <v>0</v>
      </c>
      <c r="L29" s="9" t="e">
        <f aca="false">MAX(-PMT($K$7/12,$K$8*12,$H$7-G29,1),0)</f>
        <v>#NUM!</v>
      </c>
    </row>
    <row r="30" customFormat="false" ht="12.75" hidden="false" customHeight="true" outlineLevel="0" collapsed="false">
      <c r="A30" s="15" t="n">
        <v>10</v>
      </c>
      <c r="B30" s="16" t="n">
        <v>2029</v>
      </c>
      <c r="C30" s="9" t="n">
        <f aca="false">C29*(1+$B$8)</f>
        <v>0</v>
      </c>
      <c r="D30" s="17" t="n">
        <f aca="false">C30+D29</f>
        <v>0</v>
      </c>
      <c r="F30" s="9" t="n">
        <f aca="false">(($E$7*12)+$E$8)*A30</f>
        <v>0</v>
      </c>
      <c r="G30" s="9" t="n">
        <f aca="false">G29*(1+$E$17)+F30</f>
        <v>0</v>
      </c>
      <c r="H30" s="9" t="n">
        <f aca="false">G30-$H$13</f>
        <v>0</v>
      </c>
      <c r="J30" s="9" t="n">
        <f aca="false">MAX($H$7-H30,0)</f>
        <v>0</v>
      </c>
      <c r="K30" s="17" t="n">
        <f aca="false">IFERROR(-CUMIPMT($K$7/12,$K$8*12,$H$7-H30,1,12*$K$8,1),0)</f>
        <v>0</v>
      </c>
      <c r="L30" s="9" t="e">
        <f aca="false">MAX(-PMT($K$7/12,$K$8*12,$H$7-G30,1),0)</f>
        <v>#NUM!</v>
      </c>
    </row>
    <row r="31" customFormat="false" ht="12.75" hidden="false" customHeight="true" outlineLevel="0" collapsed="false">
      <c r="A31" s="15" t="n">
        <v>11</v>
      </c>
      <c r="B31" s="16" t="n">
        <v>2030</v>
      </c>
      <c r="C31" s="9" t="n">
        <f aca="false">C30*(1+$B$8)</f>
        <v>0</v>
      </c>
      <c r="D31" s="17" t="n">
        <f aca="false">C31+D30</f>
        <v>0</v>
      </c>
      <c r="F31" s="9" t="n">
        <f aca="false">(($E$7*12)+$E$8)*A31</f>
        <v>0</v>
      </c>
      <c r="G31" s="9" t="n">
        <f aca="false">G30*(1+$E$17)+F31</f>
        <v>0</v>
      </c>
      <c r="H31" s="9" t="n">
        <f aca="false">G31-$H$13</f>
        <v>0</v>
      </c>
      <c r="J31" s="9" t="n">
        <f aca="false">MAX($H$7-H31,0)</f>
        <v>0</v>
      </c>
      <c r="K31" s="17" t="n">
        <f aca="false">IFERROR(-CUMIPMT($K$7/12,$K$8*12,$H$7-H31,1,12*$K$8,1),0)</f>
        <v>0</v>
      </c>
      <c r="L31" s="9" t="e">
        <f aca="false">MAX(-PMT($K$7/12,$K$8*12,$H$7-G31,1),0)</f>
        <v>#NUM!</v>
      </c>
    </row>
    <row r="32" customFormat="false" ht="12.75" hidden="false" customHeight="true" outlineLevel="0" collapsed="false">
      <c r="A32" s="15" t="n">
        <v>12</v>
      </c>
      <c r="B32" s="16" t="n">
        <v>2031</v>
      </c>
      <c r="C32" s="9" t="n">
        <f aca="false">C31*(1+$B$8)</f>
        <v>0</v>
      </c>
      <c r="D32" s="17" t="n">
        <f aca="false">C32+D31</f>
        <v>0</v>
      </c>
      <c r="F32" s="9" t="n">
        <f aca="false">(($E$7*12)+$E$8)*A32</f>
        <v>0</v>
      </c>
      <c r="G32" s="9" t="n">
        <f aca="false">G31*(1+$E$17)+F32</f>
        <v>0</v>
      </c>
      <c r="H32" s="9" t="n">
        <f aca="false">G32-$H$13</f>
        <v>0</v>
      </c>
      <c r="J32" s="9" t="n">
        <f aca="false">MAX($H$7-H32,0)</f>
        <v>0</v>
      </c>
      <c r="K32" s="17" t="n">
        <f aca="false">IFERROR(-CUMIPMT($K$7/12,$K$8*12,$H$7-H32,1,12*$K$8,1),0)</f>
        <v>0</v>
      </c>
      <c r="L32" s="9" t="e">
        <f aca="false">MAX(-PMT($K$7/12,$K$8*12,$H$7-G32,1),0)</f>
        <v>#NUM!</v>
      </c>
    </row>
    <row r="33" customFormat="false" ht="12.75" hidden="false" customHeight="true" outlineLevel="0" collapsed="false">
      <c r="A33" s="15" t="n">
        <v>13</v>
      </c>
      <c r="B33" s="16" t="n">
        <v>2032</v>
      </c>
      <c r="C33" s="9" t="n">
        <f aca="false">C32*(1+$B$8)</f>
        <v>0</v>
      </c>
      <c r="D33" s="17" t="n">
        <f aca="false">C33+D32</f>
        <v>0</v>
      </c>
      <c r="F33" s="9" t="n">
        <f aca="false">(($E$7*12)+$E$8)*A33</f>
        <v>0</v>
      </c>
      <c r="G33" s="9" t="n">
        <f aca="false">G32*(1+$E$17)+F33</f>
        <v>0</v>
      </c>
      <c r="H33" s="9" t="n">
        <f aca="false">G33-$H$13</f>
        <v>0</v>
      </c>
      <c r="J33" s="9" t="n">
        <f aca="false">MAX($H$7-H33,0)</f>
        <v>0</v>
      </c>
      <c r="K33" s="17" t="n">
        <f aca="false">IFERROR(-CUMIPMT($K$7/12,$K$8*12,$H$7-H33,1,12*$K$8,1),0)</f>
        <v>0</v>
      </c>
      <c r="L33" s="9" t="e">
        <f aca="false">MAX(-PMT($K$7/12,$K$8*12,$H$7-G33,1),0)</f>
        <v>#NUM!</v>
      </c>
    </row>
    <row r="34" customFormat="false" ht="12.75" hidden="false" customHeight="true" outlineLevel="0" collapsed="false">
      <c r="A34" s="15" t="n">
        <v>14</v>
      </c>
      <c r="B34" s="16" t="n">
        <v>2033</v>
      </c>
      <c r="C34" s="9" t="n">
        <f aca="false">C33*(1+$B$8)</f>
        <v>0</v>
      </c>
      <c r="D34" s="17" t="n">
        <f aca="false">C34+D33</f>
        <v>0</v>
      </c>
      <c r="F34" s="9" t="n">
        <f aca="false">(($E$7*12)+$E$8)*A34</f>
        <v>0</v>
      </c>
      <c r="G34" s="9" t="n">
        <f aca="false">G33*(1+$E$17)+F34</f>
        <v>0</v>
      </c>
      <c r="H34" s="9" t="n">
        <f aca="false">G34-$H$13</f>
        <v>0</v>
      </c>
      <c r="J34" s="9" t="n">
        <f aca="false">MAX($H$7-H34,0)</f>
        <v>0</v>
      </c>
      <c r="K34" s="17" t="n">
        <f aca="false">IFERROR(-CUMIPMT($K$7/12,$K$8*12,$H$7-H34,1,12*$K$8,1),0)</f>
        <v>0</v>
      </c>
      <c r="L34" s="9" t="e">
        <f aca="false">MAX(-PMT($K$7/12,$K$8*12,$H$7-G34,1),0)</f>
        <v>#NUM!</v>
      </c>
    </row>
    <row r="35" customFormat="false" ht="12.75" hidden="false" customHeight="true" outlineLevel="0" collapsed="false">
      <c r="A35" s="15" t="n">
        <v>15</v>
      </c>
      <c r="B35" s="16" t="n">
        <v>2034</v>
      </c>
      <c r="C35" s="9" t="n">
        <f aca="false">C34*(1+$B$8)</f>
        <v>0</v>
      </c>
      <c r="D35" s="17" t="n">
        <f aca="false">C35+D34</f>
        <v>0</v>
      </c>
      <c r="F35" s="9" t="n">
        <f aca="false">(($E$7*12)+$E$8)*A35</f>
        <v>0</v>
      </c>
      <c r="G35" s="9" t="n">
        <f aca="false">G34*(1+$E$17)+F35</f>
        <v>0</v>
      </c>
      <c r="H35" s="9" t="n">
        <f aca="false">G35-$H$13</f>
        <v>0</v>
      </c>
      <c r="J35" s="9" t="n">
        <f aca="false">MAX($H$7-H35,0)</f>
        <v>0</v>
      </c>
      <c r="K35" s="17" t="n">
        <f aca="false">IFERROR(-CUMIPMT($K$7/12,$K$8*12,$H$7-H35,1,12*$K$8,1),0)</f>
        <v>0</v>
      </c>
      <c r="L35" s="9" t="e">
        <f aca="false">MAX(-PMT($K$7/12,$K$8*12,$H$7-G35,1),0)</f>
        <v>#NUM!</v>
      </c>
    </row>
    <row r="36" customFormat="false" ht="12.75" hidden="false" customHeight="true" outlineLevel="0" collapsed="false">
      <c r="A36" s="15"/>
      <c r="B36" s="15"/>
    </row>
    <row r="37" customFormat="false" ht="12.75" hidden="false" customHeight="true" outlineLevel="0" collapsed="false">
      <c r="A37" s="15"/>
      <c r="B37" s="15"/>
      <c r="C37" s="9"/>
    </row>
    <row r="38" customFormat="false" ht="12.75" hidden="false" customHeight="true" outlineLevel="0" collapsed="false">
      <c r="A38" s="15"/>
      <c r="B38" s="15"/>
      <c r="C38" s="9"/>
    </row>
    <row r="39" customFormat="false" ht="12.75" hidden="false" customHeight="true" outlineLevel="0" collapsed="false">
      <c r="A39" s="15"/>
      <c r="B39" s="15"/>
      <c r="C39" s="9"/>
    </row>
    <row r="40" customFormat="false" ht="12.75" hidden="false" customHeight="true" outlineLevel="0" collapsed="false">
      <c r="A40" s="15"/>
      <c r="B40" s="15"/>
      <c r="C40" s="9"/>
    </row>
    <row r="41" customFormat="false" ht="12.75" hidden="false" customHeight="true" outlineLevel="0" collapsed="false">
      <c r="A41" s="15"/>
      <c r="B41" s="15"/>
      <c r="C41" s="9"/>
    </row>
    <row r="42" customFormat="false" ht="12.75" hidden="false" customHeight="true" outlineLevel="0" collapsed="false">
      <c r="A42" s="15"/>
      <c r="B42" s="15"/>
      <c r="C42" s="9"/>
    </row>
    <row r="43" customFormat="false" ht="12.75" hidden="false" customHeight="true" outlineLevel="0" collapsed="false">
      <c r="A43" s="15"/>
      <c r="B43" s="15"/>
      <c r="C43" s="9"/>
    </row>
    <row r="44" customFormat="false" ht="12.75" hidden="false" customHeight="true" outlineLevel="0" collapsed="false">
      <c r="A44" s="15"/>
      <c r="B44" s="15"/>
      <c r="C44" s="9"/>
    </row>
    <row r="45" customFormat="false" ht="12.75" hidden="false" customHeight="true" outlineLevel="0" collapsed="false">
      <c r="C45" s="9"/>
    </row>
    <row r="46" customFormat="false" ht="12.75" hidden="false" customHeight="true" outlineLevel="0" collapsed="false">
      <c r="C46" s="9"/>
    </row>
    <row r="47" customFormat="false" ht="12.75" hidden="false" customHeight="true" outlineLevel="0" collapsed="false">
      <c r="C47" s="9"/>
    </row>
    <row r="48" customFormat="false" ht="12.75" hidden="false" customHeight="true" outlineLevel="0" collapsed="false">
      <c r="C48" s="9"/>
    </row>
    <row r="49" customFormat="false" ht="12.75" hidden="false" customHeight="true" outlineLevel="0" collapsed="false">
      <c r="C49" s="9"/>
    </row>
    <row r="50" customFormat="false" ht="12.75" hidden="false" customHeight="true" outlineLevel="0" collapsed="false">
      <c r="C50" s="9"/>
    </row>
  </sheetData>
  <mergeCells count="2">
    <mergeCell ref="B2:K2"/>
    <mergeCell ref="D4:J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LibreOffice/6.2.4.2.0$Linux_X86_64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2019-05-23T21:49:15Z</dcterms:created>
  <dc:creator/>
  <dc:description/>
  <dc:language>ga-IE</dc:language>
  <cp:lastModifiedBy/>
  <dcterms:modified xsi:type="dcterms:W3CDTF">2019-05-26T09:53:47Z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42aa342-8706-4288-bd11-ebb85995028c_ActionId">
    <vt:lpwstr>705a80c7-9271-4fe6-b6e4-b7e49d08c445</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nabled">
    <vt:lpwstr>True</vt:lpwstr>
  </property>
  <property fmtid="{D5CDD505-2E9C-101B-9397-08002B2CF9AE}" pid="9" name="MSIP_Label_f42aa342-8706-4288-bd11-ebb85995028c_Extended_MSFT_Method">
    <vt:lpwstr>Automatic</vt:lpwstr>
  </property>
  <property fmtid="{D5CDD505-2E9C-101B-9397-08002B2CF9AE}" pid="10" name="MSIP_Label_f42aa342-8706-4288-bd11-ebb85995028c_Name">
    <vt:lpwstr>General</vt:lpwstr>
  </property>
  <property fmtid="{D5CDD505-2E9C-101B-9397-08002B2CF9AE}" pid="11" name="MSIP_Label_f42aa342-8706-4288-bd11-ebb85995028c_Owner">
    <vt:lpwstr>pviotti@microsoft.com</vt:lpwstr>
  </property>
  <property fmtid="{D5CDD505-2E9C-101B-9397-08002B2CF9AE}" pid="12" name="MSIP_Label_f42aa342-8706-4288-bd11-ebb85995028c_SetDate">
    <vt:lpwstr>2019-05-23T21:49:10.7180726Z</vt:lpwstr>
  </property>
  <property fmtid="{D5CDD505-2E9C-101B-9397-08002B2CF9AE}" pid="13" name="MSIP_Label_f42aa342-8706-4288-bd11-ebb85995028c_SiteId">
    <vt:lpwstr>72f988bf-86f1-41af-91ab-2d7cd011db47</vt:lpwstr>
  </property>
  <property fmtid="{D5CDD505-2E9C-101B-9397-08002B2CF9AE}" pid="14" name="ScaleCrop">
    <vt:bool>0</vt:bool>
  </property>
  <property fmtid="{D5CDD505-2E9C-101B-9397-08002B2CF9AE}" pid="15" name="Sensitivity">
    <vt:lpwstr>General</vt:lpwstr>
  </property>
  <property fmtid="{D5CDD505-2E9C-101B-9397-08002B2CF9AE}" pid="16" name="ShareDoc">
    <vt:bool>0</vt:bool>
  </property>
</Properties>
</file>