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Volumes/hyki/Documents/iCore_iLoop/Projects/HDP_DDB/Manuscript/Figures/"/>
    </mc:Choice>
  </mc:AlternateContent>
  <xr:revisionPtr revIDLastSave="0" documentId="13_ncr:1_{70F7A642-D86B-D14F-A776-427B2C36E5F2}" xr6:coauthVersionLast="47" xr6:coauthVersionMax="47" xr10:uidLastSave="{00000000-0000-0000-0000-000000000000}"/>
  <bookViews>
    <workbookView xWindow="-27980" yWindow="5600" windowWidth="27640" windowHeight="16440" activeTab="6" xr2:uid="{635E545A-264F-3A41-8A3B-F00C8ACE209D}"/>
  </bookViews>
  <sheets>
    <sheet name="Fig1" sheetId="3" r:id="rId1"/>
    <sheet name="Figure 7A" sheetId="4" r:id="rId2"/>
    <sheet name="Fig 7B" sheetId="6" r:id="rId3"/>
    <sheet name="Fig 7C" sheetId="7" r:id="rId4"/>
    <sheet name="Fig 7D" sheetId="8" r:id="rId5"/>
    <sheet name="Fig S1A" sheetId="9" r:id="rId6"/>
    <sheet name="Fig S1BC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chart.v1.0" hidden="1">'Fig S1BC'!$B$91</definedName>
    <definedName name="_xlchart.v1.1" hidden="1">'Fig S1BC'!$B$92</definedName>
    <definedName name="_xlchart.v1.10" hidden="1">'Fig S1BC'!$B$110</definedName>
    <definedName name="_xlchart.v1.11" hidden="1">'Fig S1BC'!$B$111</definedName>
    <definedName name="_xlchart.v1.12" hidden="1">'Fig S1BC'!$C$109:$R$109</definedName>
    <definedName name="_xlchart.v1.13" hidden="1">'Fig S1BC'!$C$110:$R$110</definedName>
    <definedName name="_xlchart.v1.14" hidden="1">'Fig S1BC'!$C$111:$R$111</definedName>
    <definedName name="_xlchart.v1.15" hidden="1">'Fig S1BC'!$B$130</definedName>
    <definedName name="_xlchart.v1.16" hidden="1">'Fig S1BC'!$B$131</definedName>
    <definedName name="_xlchart.v1.17" hidden="1">'Fig S1BC'!$C$129:$R$129</definedName>
    <definedName name="_xlchart.v1.18" hidden="1">'Fig S1BC'!$C$130:$R$130</definedName>
    <definedName name="_xlchart.v1.19" hidden="1">'Fig S1BC'!$C$131:$R$131</definedName>
    <definedName name="_xlchart.v1.2" hidden="1">'Fig S1BC'!$C$90:$R$90</definedName>
    <definedName name="_xlchart.v1.20" hidden="1">'Fig S1BC'!$B$72</definedName>
    <definedName name="_xlchart.v1.21" hidden="1">'Fig S1BC'!$B$73</definedName>
    <definedName name="_xlchart.v1.22" hidden="1">'Fig S1BC'!$C$71:$R$71</definedName>
    <definedName name="_xlchart.v1.23" hidden="1">'Fig S1BC'!$C$72:$R$72</definedName>
    <definedName name="_xlchart.v1.24" hidden="1">'Fig S1BC'!$C$73:$R$73</definedName>
    <definedName name="_xlchart.v1.25" hidden="1">'Fig S1BC'!$B$111</definedName>
    <definedName name="_xlchart.v1.26" hidden="1">'Fig S1BC'!$C$109:$R$109</definedName>
    <definedName name="_xlchart.v1.27" hidden="1">'Fig S1BC'!$C$111:$R$111</definedName>
    <definedName name="_xlchart.v1.28" hidden="1">'Fig S1BC'!$B$92</definedName>
    <definedName name="_xlchart.v1.29" hidden="1">'Fig S1BC'!$C$90:$R$90</definedName>
    <definedName name="_xlchart.v1.3" hidden="1">'Fig S1BC'!$C$91:$R$91</definedName>
    <definedName name="_xlchart.v1.30" hidden="1">'Fig S1BC'!$C$92:$R$92</definedName>
    <definedName name="_xlchart.v1.31" hidden="1">'Fig S1BC'!$B$131</definedName>
    <definedName name="_xlchart.v1.32" hidden="1">'Fig S1BC'!$C$129:$R$129</definedName>
    <definedName name="_xlchart.v1.33" hidden="1">'Fig S1BC'!$C$131:$R$131</definedName>
    <definedName name="_xlchart.v1.34" hidden="1">'Fig S1BC'!$B$73</definedName>
    <definedName name="_xlchart.v1.35" hidden="1">'Fig S1BC'!$C$71:$R$71</definedName>
    <definedName name="_xlchart.v1.36" hidden="1">'Fig S1BC'!$C$73:$R$73</definedName>
    <definedName name="_xlchart.v1.4" hidden="1">'Fig S1BC'!$C$92:$R$92</definedName>
    <definedName name="_xlchart.v1.5" hidden="1">'Fig S1BC'!$B$130</definedName>
    <definedName name="_xlchart.v1.6" hidden="1">'Fig S1BC'!$B$131</definedName>
    <definedName name="_xlchart.v1.7" hidden="1">'Fig S1BC'!$C$129:$R$129</definedName>
    <definedName name="_xlchart.v1.8" hidden="1">'Fig S1BC'!$C$130:$R$130</definedName>
    <definedName name="_xlchart.v1.9" hidden="1">'Fig S1BC'!$C$131:$R$131</definedName>
    <definedName name="MethodPointer1">-1974739264</definedName>
    <definedName name="MethodPointer2">579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10" l="1"/>
  <c r="J68" i="10"/>
  <c r="G68" i="10"/>
  <c r="M68" i="10" s="1"/>
  <c r="F68" i="10"/>
  <c r="L68" i="10" s="1"/>
  <c r="E68" i="10"/>
  <c r="D68" i="10"/>
  <c r="C68" i="10"/>
  <c r="B68" i="10"/>
  <c r="K67" i="10"/>
  <c r="J67" i="10"/>
  <c r="L67" i="10" s="1"/>
  <c r="G67" i="10"/>
  <c r="M67" i="10" s="1"/>
  <c r="F67" i="10"/>
  <c r="E67" i="10"/>
  <c r="D67" i="10"/>
  <c r="C67" i="10"/>
  <c r="B67" i="10"/>
  <c r="M66" i="10"/>
  <c r="L66" i="10"/>
  <c r="K66" i="10"/>
  <c r="J66" i="10"/>
  <c r="G66" i="10"/>
  <c r="F66" i="10"/>
  <c r="E66" i="10"/>
  <c r="D66" i="10"/>
  <c r="C66" i="10"/>
  <c r="B66" i="10"/>
  <c r="K65" i="10"/>
  <c r="J65" i="10"/>
  <c r="G65" i="10"/>
  <c r="M65" i="10" s="1"/>
  <c r="F65" i="10"/>
  <c r="L65" i="10" s="1"/>
  <c r="E65" i="10"/>
  <c r="D65" i="10"/>
  <c r="C65" i="10"/>
  <c r="B65" i="10"/>
  <c r="K64" i="10"/>
  <c r="J64" i="10"/>
  <c r="G64" i="10"/>
  <c r="M64" i="10" s="1"/>
  <c r="F64" i="10"/>
  <c r="L64" i="10" s="1"/>
  <c r="E64" i="10"/>
  <c r="D64" i="10"/>
  <c r="C64" i="10"/>
  <c r="B64" i="10"/>
  <c r="K63" i="10"/>
  <c r="J63" i="10"/>
  <c r="L63" i="10" s="1"/>
  <c r="G63" i="10"/>
  <c r="M63" i="10" s="1"/>
  <c r="F63" i="10"/>
  <c r="E63" i="10"/>
  <c r="D63" i="10"/>
  <c r="C63" i="10"/>
  <c r="B63" i="10"/>
  <c r="M62" i="10"/>
  <c r="L62" i="10"/>
  <c r="K62" i="10"/>
  <c r="J62" i="10"/>
  <c r="G62" i="10"/>
  <c r="F62" i="10"/>
  <c r="E62" i="10"/>
  <c r="D62" i="10"/>
  <c r="C62" i="10"/>
  <c r="B62" i="10"/>
  <c r="K61" i="10"/>
  <c r="J61" i="10"/>
  <c r="M44" i="10"/>
  <c r="K44" i="10"/>
  <c r="J44" i="10"/>
  <c r="L44" i="10" s="1"/>
  <c r="M42" i="10"/>
  <c r="AD40" i="10" s="1"/>
  <c r="L42" i="10"/>
  <c r="AC40" i="10" s="1"/>
  <c r="K42" i="10"/>
  <c r="J42" i="10"/>
  <c r="AF40" i="10"/>
  <c r="AE40" i="10"/>
  <c r="AB40" i="10"/>
  <c r="AA40" i="10"/>
  <c r="Z40" i="10"/>
  <c r="Y40" i="10"/>
  <c r="X40" i="10"/>
  <c r="W40" i="10"/>
  <c r="V40" i="10"/>
  <c r="U40" i="10"/>
  <c r="T40" i="10"/>
  <c r="S40" i="10"/>
  <c r="L40" i="10"/>
  <c r="K40" i="10"/>
  <c r="M40" i="10" s="1"/>
  <c r="J40" i="10"/>
  <c r="AF39" i="10"/>
  <c r="AE39" i="10"/>
  <c r="Z39" i="10"/>
  <c r="Y39" i="10"/>
  <c r="X39" i="10"/>
  <c r="W39" i="10"/>
  <c r="V39" i="10"/>
  <c r="U39" i="10"/>
  <c r="T39" i="10"/>
  <c r="S39" i="10"/>
  <c r="AF38" i="10"/>
  <c r="AE38" i="10"/>
  <c r="AB38" i="10"/>
  <c r="AA38" i="10"/>
  <c r="Z38" i="10"/>
  <c r="Y38" i="10"/>
  <c r="X38" i="10"/>
  <c r="W38" i="10"/>
  <c r="V38" i="10"/>
  <c r="U38" i="10"/>
  <c r="T38" i="10"/>
  <c r="S38" i="10"/>
  <c r="L38" i="10"/>
  <c r="K38" i="10"/>
  <c r="AB39" i="10" s="1"/>
  <c r="J38" i="10"/>
  <c r="AF37" i="10"/>
  <c r="AE37" i="10"/>
  <c r="Z37" i="10"/>
  <c r="Y37" i="10"/>
  <c r="X37" i="10"/>
  <c r="W37" i="10"/>
  <c r="V37" i="10"/>
  <c r="U37" i="10"/>
  <c r="T37" i="10"/>
  <c r="S37" i="10"/>
  <c r="M37" i="10"/>
  <c r="K37" i="10"/>
  <c r="J37" i="10"/>
  <c r="L37" i="10" s="1"/>
  <c r="M35" i="10"/>
  <c r="L35" i="10"/>
  <c r="K35" i="10"/>
  <c r="J35" i="10"/>
  <c r="M34" i="10"/>
  <c r="K34" i="10"/>
  <c r="J34" i="10"/>
  <c r="L34" i="10" s="1"/>
  <c r="M33" i="10"/>
  <c r="AD38" i="10" s="1"/>
  <c r="L33" i="10"/>
  <c r="AC38" i="10" s="1"/>
  <c r="K33" i="10"/>
  <c r="J33" i="10"/>
  <c r="AF32" i="10"/>
  <c r="AE32" i="10"/>
  <c r="AB32" i="10"/>
  <c r="AA32" i="10"/>
  <c r="Z32" i="10"/>
  <c r="Y32" i="10"/>
  <c r="X32" i="10"/>
  <c r="W32" i="10"/>
  <c r="V32" i="10"/>
  <c r="U32" i="10"/>
  <c r="T32" i="10"/>
  <c r="S32" i="10"/>
  <c r="L32" i="10"/>
  <c r="K32" i="10"/>
  <c r="M32" i="10" s="1"/>
  <c r="J32" i="10"/>
  <c r="AF31" i="10"/>
  <c r="AE31" i="10"/>
  <c r="AA31" i="10"/>
  <c r="Z31" i="10"/>
  <c r="Y31" i="10"/>
  <c r="X31" i="10"/>
  <c r="W31" i="10"/>
  <c r="V31" i="10"/>
  <c r="U31" i="10"/>
  <c r="T31" i="10"/>
  <c r="S31" i="10"/>
  <c r="AF30" i="10"/>
  <c r="AE30" i="10"/>
  <c r="AB30" i="10"/>
  <c r="AA30" i="10"/>
  <c r="Z30" i="10"/>
  <c r="Y30" i="10"/>
  <c r="X30" i="10"/>
  <c r="W30" i="10"/>
  <c r="V30" i="10"/>
  <c r="U30" i="10"/>
  <c r="T30" i="10"/>
  <c r="S30" i="10"/>
  <c r="L30" i="10"/>
  <c r="K30" i="10"/>
  <c r="M30" i="10" s="1"/>
  <c r="J30" i="10"/>
  <c r="AF29" i="10"/>
  <c r="AE29" i="10"/>
  <c r="Z29" i="10"/>
  <c r="Y29" i="10"/>
  <c r="X29" i="10"/>
  <c r="W29" i="10"/>
  <c r="V29" i="10"/>
  <c r="U29" i="10"/>
  <c r="T29" i="10"/>
  <c r="S29" i="10"/>
  <c r="M29" i="10"/>
  <c r="K29" i="10"/>
  <c r="AB37" i="10" s="1"/>
  <c r="J29" i="10"/>
  <c r="L29" i="10" s="1"/>
  <c r="AA20" i="10"/>
  <c r="X20" i="10"/>
  <c r="AA19" i="10"/>
  <c r="X19" i="10"/>
  <c r="AA18" i="10"/>
  <c r="X18" i="10"/>
  <c r="AA17" i="10"/>
  <c r="X17" i="10"/>
  <c r="AD37" i="10" l="1"/>
  <c r="AD29" i="10"/>
  <c r="AC37" i="10"/>
  <c r="AC29" i="10"/>
  <c r="AC39" i="10"/>
  <c r="AC31" i="10"/>
  <c r="AA29" i="10"/>
  <c r="AA37" i="10"/>
  <c r="AA39" i="10"/>
  <c r="AB29" i="10"/>
  <c r="AB31" i="10"/>
  <c r="M38" i="10"/>
  <c r="AC30" i="10"/>
  <c r="AC32" i="10"/>
  <c r="AD30" i="10"/>
  <c r="AD32" i="10"/>
  <c r="AD31" i="10" l="1"/>
  <c r="AD39" i="10"/>
  <c r="AF144" i="9" l="1"/>
  <c r="AE144" i="9"/>
  <c r="AB144" i="9"/>
  <c r="AA144" i="9"/>
  <c r="X144" i="9"/>
  <c r="W144" i="9"/>
  <c r="T144" i="9"/>
  <c r="S144" i="9"/>
  <c r="AF143" i="9"/>
  <c r="AE143" i="9"/>
  <c r="AB143" i="9"/>
  <c r="AA143" i="9"/>
  <c r="X143" i="9"/>
  <c r="W143" i="9"/>
  <c r="T143" i="9"/>
  <c r="S143" i="9"/>
  <c r="AF142" i="9"/>
  <c r="AE142" i="9"/>
  <c r="AB142" i="9"/>
  <c r="AA142" i="9"/>
  <c r="X142" i="9"/>
  <c r="W142" i="9"/>
  <c r="T142" i="9"/>
  <c r="S142" i="9"/>
  <c r="AF141" i="9"/>
  <c r="AE141" i="9"/>
  <c r="AB141" i="9"/>
  <c r="AA141" i="9"/>
  <c r="X141" i="9"/>
  <c r="W141" i="9"/>
  <c r="T141" i="9"/>
  <c r="S141" i="9"/>
  <c r="AF140" i="9"/>
  <c r="AE140" i="9"/>
  <c r="AB140" i="9"/>
  <c r="AA140" i="9"/>
  <c r="X140" i="9"/>
  <c r="W140" i="9"/>
  <c r="T140" i="9"/>
  <c r="S140" i="9"/>
  <c r="AF139" i="9"/>
  <c r="AE139" i="9"/>
  <c r="AB139" i="9"/>
  <c r="AA139" i="9"/>
  <c r="X139" i="9"/>
  <c r="W139" i="9"/>
  <c r="T139" i="9"/>
  <c r="S139" i="9"/>
  <c r="AF138" i="9"/>
  <c r="AE138" i="9"/>
  <c r="AB138" i="9"/>
  <c r="AA138" i="9"/>
  <c r="X138" i="9"/>
  <c r="W138" i="9"/>
  <c r="T138" i="9"/>
  <c r="S138" i="9"/>
  <c r="AF137" i="9"/>
  <c r="AE137" i="9"/>
  <c r="AB137" i="9"/>
  <c r="AA137" i="9"/>
  <c r="X137" i="9"/>
  <c r="W137" i="9"/>
  <c r="T137" i="9"/>
  <c r="S137" i="9"/>
  <c r="AF136" i="9"/>
  <c r="AE136" i="9"/>
  <c r="AB136" i="9"/>
  <c r="AA136" i="9"/>
  <c r="X136" i="9"/>
  <c r="W136" i="9"/>
  <c r="T136" i="9"/>
  <c r="S136" i="9"/>
  <c r="AF135" i="9"/>
  <c r="AE135" i="9"/>
  <c r="AB135" i="9"/>
  <c r="AA135" i="9"/>
  <c r="X135" i="9"/>
  <c r="W135" i="9"/>
  <c r="T135" i="9"/>
  <c r="S135" i="9"/>
  <c r="AF134" i="9"/>
  <c r="AE134" i="9"/>
  <c r="AB134" i="9"/>
  <c r="AA134" i="9"/>
  <c r="X134" i="9"/>
  <c r="W134" i="9"/>
  <c r="T134" i="9"/>
  <c r="S134" i="9"/>
  <c r="AF133" i="9"/>
  <c r="AE133" i="9"/>
  <c r="AB133" i="9"/>
  <c r="AA133" i="9"/>
  <c r="X133" i="9"/>
  <c r="W133" i="9"/>
  <c r="T133" i="9"/>
  <c r="S133" i="9"/>
  <c r="AF132" i="9"/>
  <c r="AE132" i="9"/>
  <c r="AB132" i="9"/>
  <c r="AA132" i="9"/>
  <c r="X132" i="9"/>
  <c r="W132" i="9"/>
  <c r="T132" i="9"/>
  <c r="S132" i="9"/>
  <c r="AF131" i="9"/>
  <c r="AE131" i="9"/>
  <c r="AB131" i="9"/>
  <c r="AA131" i="9"/>
  <c r="X131" i="9"/>
  <c r="W131" i="9"/>
  <c r="T131" i="9"/>
  <c r="S131" i="9"/>
  <c r="AF130" i="9"/>
  <c r="AE130" i="9"/>
  <c r="AB130" i="9"/>
  <c r="AA130" i="9"/>
  <c r="X130" i="9"/>
  <c r="W130" i="9"/>
  <c r="T130" i="9"/>
  <c r="S130" i="9"/>
  <c r="AF129" i="9"/>
  <c r="AE129" i="9"/>
  <c r="AB129" i="9"/>
  <c r="AA129" i="9"/>
  <c r="X129" i="9"/>
  <c r="W129" i="9"/>
  <c r="T129" i="9"/>
  <c r="S129" i="9"/>
  <c r="AF128" i="9"/>
  <c r="AE128" i="9"/>
  <c r="AB128" i="9"/>
  <c r="AA128" i="9"/>
  <c r="X128" i="9"/>
  <c r="W128" i="9"/>
  <c r="T128" i="9"/>
  <c r="S128" i="9"/>
  <c r="AF127" i="9"/>
  <c r="AE127" i="9"/>
  <c r="AB127" i="9"/>
  <c r="AA127" i="9"/>
  <c r="X127" i="9"/>
  <c r="W127" i="9"/>
  <c r="T127" i="9"/>
  <c r="S127" i="9"/>
  <c r="AF126" i="9"/>
  <c r="AE126" i="9"/>
  <c r="AB126" i="9"/>
  <c r="AA126" i="9"/>
  <c r="X126" i="9"/>
  <c r="W126" i="9"/>
  <c r="T126" i="9"/>
  <c r="S126" i="9"/>
  <c r="AF125" i="9"/>
  <c r="AE125" i="9"/>
  <c r="AB125" i="9"/>
  <c r="AA125" i="9"/>
  <c r="X125" i="9"/>
  <c r="W125" i="9"/>
  <c r="T125" i="9"/>
  <c r="S125" i="9"/>
  <c r="AF124" i="9"/>
  <c r="AE124" i="9"/>
  <c r="AB124" i="9"/>
  <c r="AA124" i="9"/>
  <c r="X124" i="9"/>
  <c r="W124" i="9"/>
  <c r="T124" i="9"/>
  <c r="S124" i="9"/>
  <c r="AF123" i="9"/>
  <c r="AE123" i="9"/>
  <c r="AB123" i="9"/>
  <c r="AA123" i="9"/>
  <c r="X123" i="9"/>
  <c r="W123" i="9"/>
  <c r="T123" i="9"/>
  <c r="S123" i="9"/>
  <c r="AF122" i="9"/>
  <c r="AE122" i="9"/>
  <c r="AB122" i="9"/>
  <c r="AA122" i="9"/>
  <c r="X122" i="9"/>
  <c r="W122" i="9"/>
  <c r="T122" i="9"/>
  <c r="S122" i="9"/>
  <c r="AF121" i="9"/>
  <c r="AE121" i="9"/>
  <c r="AB121" i="9"/>
  <c r="AA121" i="9"/>
  <c r="X121" i="9"/>
  <c r="W121" i="9"/>
  <c r="T121" i="9"/>
  <c r="S121" i="9"/>
  <c r="AF120" i="9"/>
  <c r="AE120" i="9"/>
  <c r="AB120" i="9"/>
  <c r="AA120" i="9"/>
  <c r="X120" i="9"/>
  <c r="W120" i="9"/>
  <c r="T120" i="9"/>
  <c r="S120" i="9"/>
  <c r="AF119" i="9"/>
  <c r="AE119" i="9"/>
  <c r="AB119" i="9"/>
  <c r="AA119" i="9"/>
  <c r="X119" i="9"/>
  <c r="W119" i="9"/>
  <c r="T119" i="9"/>
  <c r="S119" i="9"/>
  <c r="AF118" i="9"/>
  <c r="AE118" i="9"/>
  <c r="AB118" i="9"/>
  <c r="AA118" i="9"/>
  <c r="X118" i="9"/>
  <c r="W118" i="9"/>
  <c r="T118" i="9"/>
  <c r="S118" i="9"/>
  <c r="AF117" i="9"/>
  <c r="AE117" i="9"/>
  <c r="AB117" i="9"/>
  <c r="AA117" i="9"/>
  <c r="X117" i="9"/>
  <c r="W117" i="9"/>
  <c r="T117" i="9"/>
  <c r="S117" i="9"/>
  <c r="AF116" i="9"/>
  <c r="AE116" i="9"/>
  <c r="AB116" i="9"/>
  <c r="AA116" i="9"/>
  <c r="X116" i="9"/>
  <c r="W116" i="9"/>
  <c r="T116" i="9"/>
  <c r="S116" i="9"/>
  <c r="AF115" i="9"/>
  <c r="AE115" i="9"/>
  <c r="AB115" i="9"/>
  <c r="AA115" i="9"/>
  <c r="X115" i="9"/>
  <c r="W115" i="9"/>
  <c r="T115" i="9"/>
  <c r="S115" i="9"/>
  <c r="AF114" i="9"/>
  <c r="AE114" i="9"/>
  <c r="AB114" i="9"/>
  <c r="AA114" i="9"/>
  <c r="X114" i="9"/>
  <c r="W114" i="9"/>
  <c r="T114" i="9"/>
  <c r="S114" i="9"/>
  <c r="AF113" i="9"/>
  <c r="AE113" i="9"/>
  <c r="AB113" i="9"/>
  <c r="AA113" i="9"/>
  <c r="X113" i="9"/>
  <c r="W113" i="9"/>
  <c r="T113" i="9"/>
  <c r="S113" i="9"/>
  <c r="AF112" i="9"/>
  <c r="AE112" i="9"/>
  <c r="AB112" i="9"/>
  <c r="AA112" i="9"/>
  <c r="X112" i="9"/>
  <c r="W112" i="9"/>
  <c r="T112" i="9"/>
  <c r="S112" i="9"/>
  <c r="AF111" i="9"/>
  <c r="AE111" i="9"/>
  <c r="AB111" i="9"/>
  <c r="AA111" i="9"/>
  <c r="X111" i="9"/>
  <c r="W111" i="9"/>
  <c r="T111" i="9"/>
  <c r="S111" i="9"/>
  <c r="AF110" i="9"/>
  <c r="AE110" i="9"/>
  <c r="AB110" i="9"/>
  <c r="AA110" i="9"/>
  <c r="X110" i="9"/>
  <c r="W110" i="9"/>
  <c r="T110" i="9"/>
  <c r="S110" i="9"/>
  <c r="AF109" i="9"/>
  <c r="AE109" i="9"/>
  <c r="AB109" i="9"/>
  <c r="AA109" i="9"/>
  <c r="X109" i="9"/>
  <c r="W109" i="9"/>
  <c r="T109" i="9"/>
  <c r="S109" i="9"/>
  <c r="AF108" i="9"/>
  <c r="AE108" i="9"/>
  <c r="AB108" i="9"/>
  <c r="AA108" i="9"/>
  <c r="X108" i="9"/>
  <c r="W108" i="9"/>
  <c r="T108" i="9"/>
  <c r="S108" i="9"/>
  <c r="AF107" i="9"/>
  <c r="AE107" i="9"/>
  <c r="AB107" i="9"/>
  <c r="AA107" i="9"/>
  <c r="X107" i="9"/>
  <c r="W107" i="9"/>
  <c r="T107" i="9"/>
  <c r="S107" i="9"/>
  <c r="AF106" i="9"/>
  <c r="AE106" i="9"/>
  <c r="AB106" i="9"/>
  <c r="AA106" i="9"/>
  <c r="X106" i="9"/>
  <c r="W106" i="9"/>
  <c r="T106" i="9"/>
  <c r="S106" i="9"/>
  <c r="AF105" i="9"/>
  <c r="AE105" i="9"/>
  <c r="AB105" i="9"/>
  <c r="AA105" i="9"/>
  <c r="X105" i="9"/>
  <c r="W105" i="9"/>
  <c r="T105" i="9"/>
  <c r="S105" i="9"/>
  <c r="AF104" i="9"/>
  <c r="AE104" i="9"/>
  <c r="AB104" i="9"/>
  <c r="AA104" i="9"/>
  <c r="X104" i="9"/>
  <c r="W104" i="9"/>
  <c r="T104" i="9"/>
  <c r="S104" i="9"/>
  <c r="AF103" i="9"/>
  <c r="AE103" i="9"/>
  <c r="AB103" i="9"/>
  <c r="AA103" i="9"/>
  <c r="X103" i="9"/>
  <c r="W103" i="9"/>
  <c r="T103" i="9"/>
  <c r="S103" i="9"/>
  <c r="AF102" i="9"/>
  <c r="AE102" i="9"/>
  <c r="AB102" i="9"/>
  <c r="AA102" i="9"/>
  <c r="X102" i="9"/>
  <c r="W102" i="9"/>
  <c r="T102" i="9"/>
  <c r="S102" i="9"/>
  <c r="AF101" i="9"/>
  <c r="AE101" i="9"/>
  <c r="AB101" i="9"/>
  <c r="AA101" i="9"/>
  <c r="X101" i="9"/>
  <c r="W101" i="9"/>
  <c r="T101" i="9"/>
  <c r="S101" i="9"/>
  <c r="AF100" i="9"/>
  <c r="AE100" i="9"/>
  <c r="AB100" i="9"/>
  <c r="AA100" i="9"/>
  <c r="X100" i="9"/>
  <c r="W100" i="9"/>
  <c r="T100" i="9"/>
  <c r="S100" i="9"/>
  <c r="AF99" i="9"/>
  <c r="AE99" i="9"/>
  <c r="AB99" i="9"/>
  <c r="AA99" i="9"/>
  <c r="X99" i="9"/>
  <c r="W99" i="9"/>
  <c r="T99" i="9"/>
  <c r="S99" i="9"/>
  <c r="AF98" i="9"/>
  <c r="AE98" i="9"/>
  <c r="AB98" i="9"/>
  <c r="AA98" i="9"/>
  <c r="X98" i="9"/>
  <c r="W98" i="9"/>
  <c r="T98" i="9"/>
  <c r="S98" i="9"/>
  <c r="AF97" i="9"/>
  <c r="AE97" i="9"/>
  <c r="AB97" i="9"/>
  <c r="AA97" i="9"/>
  <c r="X97" i="9"/>
  <c r="W97" i="9"/>
  <c r="T97" i="9"/>
  <c r="S97" i="9"/>
  <c r="AF96" i="9"/>
  <c r="AE96" i="9"/>
  <c r="AB96" i="9"/>
  <c r="AA96" i="9"/>
  <c r="X96" i="9"/>
  <c r="W96" i="9"/>
  <c r="T96" i="9"/>
  <c r="S96" i="9"/>
  <c r="AF95" i="9"/>
  <c r="AE95" i="9"/>
  <c r="AB95" i="9"/>
  <c r="AA95" i="9"/>
  <c r="X95" i="9"/>
  <c r="W95" i="9"/>
  <c r="T95" i="9"/>
  <c r="S95" i="9"/>
  <c r="AF94" i="9"/>
  <c r="AE94" i="9"/>
  <c r="AB94" i="9"/>
  <c r="AA94" i="9"/>
  <c r="X94" i="9"/>
  <c r="W94" i="9"/>
  <c r="T94" i="9"/>
  <c r="S94" i="9"/>
  <c r="AF93" i="9"/>
  <c r="AE93" i="9"/>
  <c r="AB93" i="9"/>
  <c r="AA93" i="9"/>
  <c r="X93" i="9"/>
  <c r="W93" i="9"/>
  <c r="T93" i="9"/>
  <c r="S93" i="9"/>
  <c r="AF92" i="9"/>
  <c r="AE92" i="9"/>
  <c r="AB92" i="9"/>
  <c r="AA92" i="9"/>
  <c r="X92" i="9"/>
  <c r="W92" i="9"/>
  <c r="T92" i="9"/>
  <c r="S92" i="9"/>
  <c r="AF91" i="9"/>
  <c r="AE91" i="9"/>
  <c r="AB91" i="9"/>
  <c r="AA91" i="9"/>
  <c r="X91" i="9"/>
  <c r="W91" i="9"/>
  <c r="T91" i="9"/>
  <c r="S91" i="9"/>
  <c r="AF90" i="9"/>
  <c r="AE90" i="9"/>
  <c r="AB90" i="9"/>
  <c r="AA90" i="9"/>
  <c r="X90" i="9"/>
  <c r="W90" i="9"/>
  <c r="T90" i="9"/>
  <c r="S90" i="9"/>
  <c r="AF89" i="9"/>
  <c r="AE89" i="9"/>
  <c r="AB89" i="9"/>
  <c r="AA89" i="9"/>
  <c r="X89" i="9"/>
  <c r="W89" i="9"/>
  <c r="T89" i="9"/>
  <c r="S89" i="9"/>
  <c r="AF88" i="9"/>
  <c r="AE88" i="9"/>
  <c r="AB88" i="9"/>
  <c r="AA88" i="9"/>
  <c r="X88" i="9"/>
  <c r="W88" i="9"/>
  <c r="T88" i="9"/>
  <c r="S88" i="9"/>
  <c r="AF87" i="9"/>
  <c r="AE87" i="9"/>
  <c r="AB87" i="9"/>
  <c r="AA87" i="9"/>
  <c r="X87" i="9"/>
  <c r="W87" i="9"/>
  <c r="T87" i="9"/>
  <c r="S87" i="9"/>
  <c r="AF86" i="9"/>
  <c r="AE86" i="9"/>
  <c r="AB86" i="9"/>
  <c r="AA86" i="9"/>
  <c r="X86" i="9"/>
  <c r="W86" i="9"/>
  <c r="T86" i="9"/>
  <c r="S86" i="9"/>
  <c r="AF85" i="9"/>
  <c r="AE85" i="9"/>
  <c r="AB85" i="9"/>
  <c r="AA85" i="9"/>
  <c r="X85" i="9"/>
  <c r="W85" i="9"/>
  <c r="T85" i="9"/>
  <c r="S85" i="9"/>
  <c r="AF84" i="9"/>
  <c r="AE84" i="9"/>
  <c r="AB84" i="9"/>
  <c r="AA84" i="9"/>
  <c r="X84" i="9"/>
  <c r="W84" i="9"/>
  <c r="T84" i="9"/>
  <c r="S84" i="9"/>
  <c r="AF83" i="9"/>
  <c r="AE83" i="9"/>
  <c r="AB83" i="9"/>
  <c r="AA83" i="9"/>
  <c r="X83" i="9"/>
  <c r="W83" i="9"/>
  <c r="T83" i="9"/>
  <c r="S83" i="9"/>
  <c r="AF82" i="9"/>
  <c r="AE82" i="9"/>
  <c r="AB82" i="9"/>
  <c r="AA82" i="9"/>
  <c r="X82" i="9"/>
  <c r="W82" i="9"/>
  <c r="T82" i="9"/>
  <c r="S82" i="9"/>
  <c r="AF81" i="9"/>
  <c r="AE81" i="9"/>
  <c r="AB81" i="9"/>
  <c r="AA81" i="9"/>
  <c r="X81" i="9"/>
  <c r="W81" i="9"/>
  <c r="T81" i="9"/>
  <c r="S81" i="9"/>
  <c r="AF80" i="9"/>
  <c r="AE80" i="9"/>
  <c r="AB80" i="9"/>
  <c r="AA80" i="9"/>
  <c r="X80" i="9"/>
  <c r="W80" i="9"/>
  <c r="T80" i="9"/>
  <c r="S80" i="9"/>
  <c r="AF79" i="9"/>
  <c r="AE79" i="9"/>
  <c r="AB79" i="9"/>
  <c r="AA79" i="9"/>
  <c r="X79" i="9"/>
  <c r="W79" i="9"/>
  <c r="T79" i="9"/>
  <c r="S79" i="9"/>
  <c r="AF78" i="9"/>
  <c r="AE78" i="9"/>
  <c r="AB78" i="9"/>
  <c r="AA78" i="9"/>
  <c r="X78" i="9"/>
  <c r="W78" i="9"/>
  <c r="T78" i="9"/>
  <c r="S78" i="9"/>
  <c r="AF77" i="9"/>
  <c r="AE77" i="9"/>
  <c r="AB77" i="9"/>
  <c r="AA77" i="9"/>
  <c r="X77" i="9"/>
  <c r="W77" i="9"/>
  <c r="T77" i="9"/>
  <c r="S77" i="9"/>
  <c r="AF76" i="9"/>
  <c r="AE76" i="9"/>
  <c r="AB76" i="9"/>
  <c r="AA76" i="9"/>
  <c r="X76" i="9"/>
  <c r="W76" i="9"/>
  <c r="T76" i="9"/>
  <c r="S76" i="9"/>
  <c r="AF75" i="9"/>
  <c r="AE75" i="9"/>
  <c r="AB75" i="9"/>
  <c r="AA75" i="9"/>
  <c r="X75" i="9"/>
  <c r="W75" i="9"/>
  <c r="T75" i="9"/>
  <c r="S75" i="9"/>
  <c r="AF74" i="9"/>
  <c r="AE74" i="9"/>
  <c r="AB74" i="9"/>
  <c r="AA74" i="9"/>
  <c r="X74" i="9"/>
  <c r="W74" i="9"/>
  <c r="T74" i="9"/>
  <c r="S74" i="9"/>
  <c r="AF73" i="9"/>
  <c r="AE73" i="9"/>
  <c r="AB73" i="9"/>
  <c r="AA73" i="9"/>
  <c r="X73" i="9"/>
  <c r="W73" i="9"/>
  <c r="T73" i="9"/>
  <c r="S73" i="9"/>
  <c r="AF72" i="9"/>
  <c r="AE72" i="9"/>
  <c r="AB72" i="9"/>
  <c r="AA72" i="9"/>
  <c r="X72" i="9"/>
  <c r="W72" i="9"/>
  <c r="T72" i="9"/>
  <c r="S72" i="9"/>
  <c r="AF71" i="9"/>
  <c r="AE71" i="9"/>
  <c r="AB71" i="9"/>
  <c r="AA71" i="9"/>
  <c r="X71" i="9"/>
  <c r="W71" i="9"/>
  <c r="T71" i="9"/>
  <c r="S71" i="9"/>
  <c r="AF70" i="9"/>
  <c r="AE70" i="9"/>
  <c r="AB70" i="9"/>
  <c r="AA70" i="9"/>
  <c r="X70" i="9"/>
  <c r="W70" i="9"/>
  <c r="T70" i="9"/>
  <c r="S70" i="9"/>
  <c r="AF69" i="9"/>
  <c r="AE69" i="9"/>
  <c r="AB69" i="9"/>
  <c r="AA69" i="9"/>
  <c r="X69" i="9"/>
  <c r="W69" i="9"/>
  <c r="T69" i="9"/>
  <c r="S69" i="9"/>
  <c r="AF68" i="9"/>
  <c r="AE68" i="9"/>
  <c r="AB68" i="9"/>
  <c r="AA68" i="9"/>
  <c r="X68" i="9"/>
  <c r="W68" i="9"/>
  <c r="T68" i="9"/>
  <c r="S68" i="9"/>
  <c r="AF67" i="9"/>
  <c r="AE67" i="9"/>
  <c r="AB67" i="9"/>
  <c r="AA67" i="9"/>
  <c r="X67" i="9"/>
  <c r="W67" i="9"/>
  <c r="T67" i="9"/>
  <c r="S67" i="9"/>
  <c r="AF66" i="9"/>
  <c r="AE66" i="9"/>
  <c r="AB66" i="9"/>
  <c r="AA66" i="9"/>
  <c r="X66" i="9"/>
  <c r="W66" i="9"/>
  <c r="T66" i="9"/>
  <c r="S66" i="9"/>
  <c r="AF65" i="9"/>
  <c r="AE65" i="9"/>
  <c r="AB65" i="9"/>
  <c r="AA65" i="9"/>
  <c r="X65" i="9"/>
  <c r="W65" i="9"/>
  <c r="T65" i="9"/>
  <c r="S65" i="9"/>
  <c r="AF64" i="9"/>
  <c r="AE64" i="9"/>
  <c r="AB64" i="9"/>
  <c r="AA64" i="9"/>
  <c r="X64" i="9"/>
  <c r="W64" i="9"/>
  <c r="T64" i="9"/>
  <c r="S64" i="9"/>
  <c r="AF63" i="9"/>
  <c r="AE63" i="9"/>
  <c r="AB63" i="9"/>
  <c r="AA63" i="9"/>
  <c r="X63" i="9"/>
  <c r="W63" i="9"/>
  <c r="T63" i="9"/>
  <c r="S63" i="9"/>
  <c r="AF62" i="9"/>
  <c r="AE62" i="9"/>
  <c r="AB62" i="9"/>
  <c r="AA62" i="9"/>
  <c r="X62" i="9"/>
  <c r="W62" i="9"/>
  <c r="T62" i="9"/>
  <c r="S62" i="9"/>
  <c r="AF61" i="9"/>
  <c r="AE61" i="9"/>
  <c r="AB61" i="9"/>
  <c r="AA61" i="9"/>
  <c r="X61" i="9"/>
  <c r="W61" i="9"/>
  <c r="T61" i="9"/>
  <c r="S61" i="9"/>
  <c r="AF60" i="9"/>
  <c r="AE60" i="9"/>
  <c r="AB60" i="9"/>
  <c r="AA60" i="9"/>
  <c r="X60" i="9"/>
  <c r="W60" i="9"/>
  <c r="T60" i="9"/>
  <c r="S60" i="9"/>
  <c r="AF59" i="9"/>
  <c r="AE59" i="9"/>
  <c r="AB59" i="9"/>
  <c r="AA59" i="9"/>
  <c r="X59" i="9"/>
  <c r="W59" i="9"/>
  <c r="T59" i="9"/>
  <c r="S59" i="9"/>
  <c r="AF58" i="9"/>
  <c r="AE58" i="9"/>
  <c r="AB58" i="9"/>
  <c r="AA58" i="9"/>
  <c r="X58" i="9"/>
  <c r="W58" i="9"/>
  <c r="T58" i="9"/>
  <c r="S58" i="9"/>
  <c r="AF57" i="9"/>
  <c r="AE57" i="9"/>
  <c r="AB57" i="9"/>
  <c r="AA57" i="9"/>
  <c r="X57" i="9"/>
  <c r="W57" i="9"/>
  <c r="T57" i="9"/>
  <c r="S57" i="9"/>
  <c r="AF56" i="9"/>
  <c r="AE56" i="9"/>
  <c r="AB56" i="9"/>
  <c r="AA56" i="9"/>
  <c r="X56" i="9"/>
  <c r="W56" i="9"/>
  <c r="T56" i="9"/>
  <c r="S56" i="9"/>
  <c r="AF55" i="9"/>
  <c r="AE55" i="9"/>
  <c r="AB55" i="9"/>
  <c r="AA55" i="9"/>
  <c r="X55" i="9"/>
  <c r="W55" i="9"/>
  <c r="T55" i="9"/>
  <c r="S55" i="9"/>
  <c r="AF54" i="9"/>
  <c r="AE54" i="9"/>
  <c r="AB54" i="9"/>
  <c r="AA54" i="9"/>
  <c r="X54" i="9"/>
  <c r="W54" i="9"/>
  <c r="T54" i="9"/>
  <c r="S54" i="9"/>
  <c r="AF53" i="9"/>
  <c r="AE53" i="9"/>
  <c r="AB53" i="9"/>
  <c r="AA53" i="9"/>
  <c r="X53" i="9"/>
  <c r="W53" i="9"/>
  <c r="T53" i="9"/>
  <c r="S53" i="9"/>
  <c r="AF52" i="9"/>
  <c r="AE52" i="9"/>
  <c r="AB52" i="9"/>
  <c r="AA52" i="9"/>
  <c r="X52" i="9"/>
  <c r="W52" i="9"/>
  <c r="T52" i="9"/>
  <c r="S52" i="9"/>
  <c r="AF51" i="9"/>
  <c r="AE51" i="9"/>
  <c r="AB51" i="9"/>
  <c r="AA51" i="9"/>
  <c r="X51" i="9"/>
  <c r="W51" i="9"/>
  <c r="T51" i="9"/>
  <c r="S51" i="9"/>
  <c r="AF50" i="9"/>
  <c r="AE50" i="9"/>
  <c r="AB50" i="9"/>
  <c r="AA50" i="9"/>
  <c r="X50" i="9"/>
  <c r="W50" i="9"/>
  <c r="T50" i="9"/>
  <c r="S50" i="9"/>
  <c r="AF49" i="9"/>
  <c r="AE49" i="9"/>
  <c r="AB49" i="9"/>
  <c r="AA49" i="9"/>
  <c r="X49" i="9"/>
  <c r="W49" i="9"/>
  <c r="T49" i="9"/>
  <c r="S49" i="9"/>
  <c r="AF48" i="9"/>
  <c r="AE48" i="9"/>
  <c r="AB48" i="9"/>
  <c r="AA48" i="9"/>
  <c r="X48" i="9"/>
  <c r="W48" i="9"/>
  <c r="T48" i="9"/>
  <c r="S48" i="9"/>
  <c r="AF47" i="9"/>
  <c r="AE47" i="9"/>
  <c r="AB47" i="9"/>
  <c r="AA47" i="9"/>
  <c r="X47" i="9"/>
  <c r="W47" i="9"/>
  <c r="T47" i="9"/>
  <c r="S47" i="9"/>
  <c r="AF46" i="9"/>
  <c r="AE46" i="9"/>
  <c r="AB46" i="9"/>
  <c r="AA46" i="9"/>
  <c r="X46" i="9"/>
  <c r="W46" i="9"/>
  <c r="T46" i="9"/>
  <c r="S46" i="9"/>
  <c r="AF45" i="9"/>
  <c r="AE45" i="9"/>
  <c r="AB45" i="9"/>
  <c r="AA45" i="9"/>
  <c r="X45" i="9"/>
  <c r="W45" i="9"/>
  <c r="T45" i="9"/>
  <c r="S45" i="9"/>
  <c r="AF44" i="9"/>
  <c r="AE44" i="9"/>
  <c r="AB44" i="9"/>
  <c r="AA44" i="9"/>
  <c r="X44" i="9"/>
  <c r="W44" i="9"/>
  <c r="T44" i="9"/>
  <c r="S44" i="9"/>
  <c r="AF43" i="9"/>
  <c r="AE43" i="9"/>
  <c r="AB43" i="9"/>
  <c r="AA43" i="9"/>
  <c r="X43" i="9"/>
  <c r="W43" i="9"/>
  <c r="T43" i="9"/>
  <c r="S43" i="9"/>
  <c r="AF42" i="9"/>
  <c r="AE42" i="9"/>
  <c r="AB42" i="9"/>
  <c r="AA42" i="9"/>
  <c r="X42" i="9"/>
  <c r="W42" i="9"/>
  <c r="T42" i="9"/>
  <c r="S42" i="9"/>
  <c r="AF41" i="9"/>
  <c r="AE41" i="9"/>
  <c r="AB41" i="9"/>
  <c r="AA41" i="9"/>
  <c r="X41" i="9"/>
  <c r="W41" i="9"/>
  <c r="T41" i="9"/>
  <c r="S41" i="9"/>
  <c r="AF40" i="9"/>
  <c r="AE40" i="9"/>
  <c r="AB40" i="9"/>
  <c r="AA40" i="9"/>
  <c r="X40" i="9"/>
  <c r="W40" i="9"/>
  <c r="T40" i="9"/>
  <c r="S40" i="9"/>
  <c r="AF39" i="9"/>
  <c r="AE39" i="9"/>
  <c r="AB39" i="9"/>
  <c r="AA39" i="9"/>
  <c r="X39" i="9"/>
  <c r="W39" i="9"/>
  <c r="T39" i="9"/>
  <c r="S39" i="9"/>
  <c r="AF38" i="9"/>
  <c r="AE38" i="9"/>
  <c r="AB38" i="9"/>
  <c r="AA38" i="9"/>
  <c r="X38" i="9"/>
  <c r="W38" i="9"/>
  <c r="T38" i="9"/>
  <c r="S38" i="9"/>
  <c r="AF37" i="9"/>
  <c r="AE37" i="9"/>
  <c r="AB37" i="9"/>
  <c r="AA37" i="9"/>
  <c r="X37" i="9"/>
  <c r="W37" i="9"/>
  <c r="T37" i="9"/>
  <c r="S37" i="9"/>
  <c r="AF36" i="9"/>
  <c r="AE36" i="9"/>
  <c r="AB36" i="9"/>
  <c r="AA36" i="9"/>
  <c r="X36" i="9"/>
  <c r="W36" i="9"/>
  <c r="T36" i="9"/>
  <c r="S36" i="9"/>
  <c r="AF35" i="9"/>
  <c r="AE35" i="9"/>
  <c r="AB35" i="9"/>
  <c r="AA35" i="9"/>
  <c r="X35" i="9"/>
  <c r="W35" i="9"/>
  <c r="T35" i="9"/>
  <c r="S35" i="9"/>
  <c r="AF34" i="9"/>
  <c r="AE34" i="9"/>
  <c r="AB34" i="9"/>
  <c r="AA34" i="9"/>
  <c r="X34" i="9"/>
  <c r="W34" i="9"/>
  <c r="T34" i="9"/>
  <c r="S34" i="9"/>
  <c r="AF33" i="9"/>
  <c r="AE33" i="9"/>
  <c r="AB33" i="9"/>
  <c r="AA33" i="9"/>
  <c r="X33" i="9"/>
  <c r="W33" i="9"/>
  <c r="T33" i="9"/>
  <c r="S33" i="9"/>
  <c r="AF32" i="9"/>
  <c r="AE32" i="9"/>
  <c r="AB32" i="9"/>
  <c r="AA32" i="9"/>
  <c r="X32" i="9"/>
  <c r="W32" i="9"/>
  <c r="T32" i="9"/>
  <c r="S32" i="9"/>
  <c r="AF31" i="9"/>
  <c r="AE31" i="9"/>
  <c r="AB31" i="9"/>
  <c r="AA31" i="9"/>
  <c r="X31" i="9"/>
  <c r="W31" i="9"/>
  <c r="T31" i="9"/>
  <c r="S31" i="9"/>
  <c r="AF30" i="9"/>
  <c r="AE30" i="9"/>
  <c r="AB30" i="9"/>
  <c r="AA30" i="9"/>
  <c r="X30" i="9"/>
  <c r="W30" i="9"/>
  <c r="T30" i="9"/>
  <c r="S30" i="9"/>
  <c r="AF29" i="9"/>
  <c r="AE29" i="9"/>
  <c r="AB29" i="9"/>
  <c r="AA29" i="9"/>
  <c r="X29" i="9"/>
  <c r="W29" i="9"/>
  <c r="T29" i="9"/>
  <c r="S29" i="9"/>
  <c r="AF28" i="9"/>
  <c r="AE28" i="9"/>
  <c r="AB28" i="9"/>
  <c r="AA28" i="9"/>
  <c r="X28" i="9"/>
  <c r="W28" i="9"/>
  <c r="T28" i="9"/>
  <c r="S28" i="9"/>
  <c r="AF27" i="9"/>
  <c r="AE27" i="9"/>
  <c r="AB27" i="9"/>
  <c r="AA27" i="9"/>
  <c r="X27" i="9"/>
  <c r="W27" i="9"/>
  <c r="T27" i="9"/>
  <c r="S27" i="9"/>
  <c r="AF26" i="9"/>
  <c r="AE26" i="9"/>
  <c r="AB26" i="9"/>
  <c r="AA26" i="9"/>
  <c r="X26" i="9"/>
  <c r="W26" i="9"/>
  <c r="T26" i="9"/>
  <c r="S26" i="9"/>
  <c r="AF25" i="9"/>
  <c r="AE25" i="9"/>
  <c r="AB25" i="9"/>
  <c r="AA25" i="9"/>
  <c r="X25" i="9"/>
  <c r="W25" i="9"/>
  <c r="T25" i="9"/>
  <c r="S25" i="9"/>
  <c r="AF24" i="9"/>
  <c r="AE24" i="9"/>
  <c r="AB24" i="9"/>
  <c r="AA24" i="9"/>
  <c r="X24" i="9"/>
  <c r="W24" i="9"/>
  <c r="T24" i="9"/>
  <c r="S24" i="9"/>
  <c r="AF23" i="9"/>
  <c r="AE23" i="9"/>
  <c r="AB23" i="9"/>
  <c r="AA23" i="9"/>
  <c r="X23" i="9"/>
  <c r="W23" i="9"/>
  <c r="T23" i="9"/>
  <c r="S23" i="9"/>
  <c r="AF22" i="9"/>
  <c r="AE22" i="9"/>
  <c r="AB22" i="9"/>
  <c r="AA22" i="9"/>
  <c r="X22" i="9"/>
  <c r="W22" i="9"/>
  <c r="T22" i="9"/>
  <c r="S22" i="9"/>
  <c r="AF21" i="9"/>
  <c r="AE21" i="9"/>
  <c r="AB21" i="9"/>
  <c r="AA21" i="9"/>
  <c r="X21" i="9"/>
  <c r="W21" i="9"/>
  <c r="T21" i="9"/>
  <c r="S21" i="9"/>
  <c r="AF20" i="9"/>
  <c r="AE20" i="9"/>
  <c r="AB20" i="9"/>
  <c r="AA20" i="9"/>
  <c r="X20" i="9"/>
  <c r="W20" i="9"/>
  <c r="T20" i="9"/>
  <c r="S20" i="9"/>
  <c r="AF19" i="9"/>
  <c r="AE19" i="9"/>
  <c r="AB19" i="9"/>
  <c r="AA19" i="9"/>
  <c r="X19" i="9"/>
  <c r="W19" i="9"/>
  <c r="T19" i="9"/>
  <c r="S19" i="9"/>
  <c r="AF18" i="9"/>
  <c r="AE18" i="9"/>
  <c r="AB18" i="9"/>
  <c r="AA18" i="9"/>
  <c r="X18" i="9"/>
  <c r="W18" i="9"/>
  <c r="T18" i="9"/>
  <c r="S18" i="9"/>
  <c r="AF17" i="9"/>
  <c r="AE17" i="9"/>
  <c r="AB17" i="9"/>
  <c r="AA17" i="9"/>
  <c r="X17" i="9"/>
  <c r="W17" i="9"/>
  <c r="T17" i="9"/>
  <c r="S17" i="9"/>
  <c r="AF16" i="9"/>
  <c r="AE16" i="9"/>
  <c r="AB16" i="9"/>
  <c r="AA16" i="9"/>
  <c r="X16" i="9"/>
  <c r="W16" i="9"/>
  <c r="T16" i="9"/>
  <c r="S16" i="9"/>
  <c r="AF15" i="9"/>
  <c r="AE15" i="9"/>
  <c r="AB15" i="9"/>
  <c r="AA15" i="9"/>
  <c r="X15" i="9"/>
  <c r="W15" i="9"/>
  <c r="T15" i="9"/>
  <c r="S15" i="9"/>
  <c r="AF14" i="9"/>
  <c r="AE14" i="9"/>
  <c r="AB14" i="9"/>
  <c r="AA14" i="9"/>
  <c r="X14" i="9"/>
  <c r="W14" i="9"/>
  <c r="T14" i="9"/>
  <c r="S14" i="9"/>
  <c r="AF13" i="9"/>
  <c r="AE13" i="9"/>
  <c r="AB13" i="9"/>
  <c r="AA13" i="9"/>
  <c r="X13" i="9"/>
  <c r="W13" i="9"/>
  <c r="T13" i="9"/>
  <c r="S13" i="9"/>
  <c r="AF12" i="9"/>
  <c r="AE12" i="9"/>
  <c r="AB12" i="9"/>
  <c r="AA12" i="9"/>
  <c r="X12" i="9"/>
  <c r="W12" i="9"/>
  <c r="T12" i="9"/>
  <c r="S12" i="9"/>
  <c r="AF11" i="9"/>
  <c r="AE11" i="9"/>
  <c r="AB11" i="9"/>
  <c r="AA11" i="9"/>
  <c r="X11" i="9"/>
  <c r="W11" i="9"/>
  <c r="T11" i="9"/>
  <c r="S11" i="9"/>
  <c r="AF10" i="9"/>
  <c r="AE10" i="9"/>
  <c r="AB10" i="9"/>
  <c r="AA10" i="9"/>
  <c r="X10" i="9"/>
  <c r="W10" i="9"/>
  <c r="T10" i="9"/>
  <c r="S10" i="9"/>
  <c r="AF9" i="9"/>
  <c r="AE9" i="9"/>
  <c r="AB9" i="9"/>
  <c r="AA9" i="9"/>
  <c r="X9" i="9"/>
  <c r="W9" i="9"/>
  <c r="T9" i="9"/>
  <c r="S9" i="9"/>
  <c r="AF8" i="9"/>
  <c r="AE8" i="9"/>
  <c r="AB8" i="9"/>
  <c r="AA8" i="9"/>
  <c r="X8" i="9"/>
  <c r="W8" i="9"/>
  <c r="T8" i="9"/>
  <c r="S8" i="9"/>
  <c r="AF7" i="9"/>
  <c r="AE7" i="9"/>
  <c r="AB7" i="9"/>
  <c r="AA7" i="9"/>
  <c r="X7" i="9"/>
  <c r="W7" i="9"/>
  <c r="T7" i="9"/>
  <c r="S7" i="9"/>
  <c r="AF6" i="9"/>
  <c r="AE6" i="9"/>
  <c r="AB6" i="9"/>
  <c r="AA6" i="9"/>
  <c r="X6" i="9"/>
  <c r="W6" i="9"/>
  <c r="T6" i="9"/>
  <c r="S6" i="9"/>
  <c r="AF5" i="9"/>
  <c r="AE5" i="9"/>
  <c r="AB5" i="9"/>
  <c r="AA5" i="9"/>
  <c r="X5" i="9"/>
  <c r="W5" i="9"/>
  <c r="T5" i="9"/>
  <c r="S5" i="9"/>
  <c r="AF4" i="9"/>
  <c r="AE4" i="9"/>
  <c r="AB4" i="9"/>
  <c r="AA4" i="9"/>
  <c r="X4" i="9"/>
  <c r="W4" i="9"/>
  <c r="T4" i="9"/>
  <c r="S4" i="9"/>
  <c r="AF3" i="9"/>
  <c r="AE3" i="9"/>
  <c r="AB3" i="9"/>
  <c r="AA3" i="9"/>
  <c r="X3" i="9"/>
  <c r="W3" i="9"/>
  <c r="T3" i="9"/>
  <c r="S3" i="9"/>
  <c r="C154" i="8"/>
  <c r="M148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J114" i="8"/>
  <c r="I114" i="8"/>
  <c r="F112" i="8"/>
  <c r="D112" i="8"/>
  <c r="Q101" i="8" s="1"/>
  <c r="J111" i="8"/>
  <c r="R110" i="8"/>
  <c r="L110" i="8"/>
  <c r="D110" i="8"/>
  <c r="J109" i="8"/>
  <c r="H109" i="8"/>
  <c r="Q108" i="8" s="1"/>
  <c r="R108" i="8"/>
  <c r="Q105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M103" i="8"/>
  <c r="L103" i="8"/>
  <c r="K103" i="8"/>
  <c r="J103" i="8"/>
  <c r="I103" i="8"/>
  <c r="H103" i="8"/>
  <c r="G103" i="8"/>
  <c r="F103" i="8"/>
  <c r="F114" i="8" s="1"/>
  <c r="E103" i="8"/>
  <c r="D103" i="8"/>
  <c r="C103" i="8"/>
  <c r="B103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M100" i="8"/>
  <c r="L100" i="8"/>
  <c r="K100" i="8"/>
  <c r="J100" i="8"/>
  <c r="I100" i="8"/>
  <c r="H100" i="8"/>
  <c r="H111" i="8" s="1"/>
  <c r="G100" i="8"/>
  <c r="F100" i="8"/>
  <c r="E100" i="8"/>
  <c r="D100" i="8"/>
  <c r="C100" i="8"/>
  <c r="B100" i="8"/>
  <c r="M99" i="8"/>
  <c r="L99" i="8"/>
  <c r="K99" i="8"/>
  <c r="J99" i="8"/>
  <c r="I99" i="8"/>
  <c r="H99" i="8"/>
  <c r="G99" i="8"/>
  <c r="F99" i="8"/>
  <c r="F110" i="8" s="1"/>
  <c r="E99" i="8"/>
  <c r="D99" i="8"/>
  <c r="C99" i="8"/>
  <c r="B99" i="8"/>
  <c r="M98" i="8"/>
  <c r="L98" i="8"/>
  <c r="K98" i="8"/>
  <c r="J98" i="8"/>
  <c r="I98" i="8"/>
  <c r="H98" i="8"/>
  <c r="G98" i="8"/>
  <c r="F98" i="8"/>
  <c r="E98" i="8"/>
  <c r="D98" i="8"/>
  <c r="C98" i="8"/>
  <c r="B98" i="8"/>
  <c r="M97" i="8"/>
  <c r="L97" i="8"/>
  <c r="K97" i="8"/>
  <c r="J97" i="8"/>
  <c r="I97" i="8"/>
  <c r="H97" i="8"/>
  <c r="G97" i="8"/>
  <c r="F97" i="8"/>
  <c r="E97" i="8"/>
  <c r="D97" i="8"/>
  <c r="C97" i="8"/>
  <c r="B97" i="8"/>
  <c r="M83" i="8"/>
  <c r="L83" i="8"/>
  <c r="K83" i="8"/>
  <c r="J83" i="8"/>
  <c r="I83" i="8"/>
  <c r="H83" i="8"/>
  <c r="G83" i="8"/>
  <c r="F83" i="8"/>
  <c r="E83" i="8"/>
  <c r="D83" i="8"/>
  <c r="C83" i="8"/>
  <c r="B83" i="8"/>
  <c r="M82" i="8"/>
  <c r="L82" i="8"/>
  <c r="K82" i="8"/>
  <c r="K114" i="8" s="1"/>
  <c r="J82" i="8"/>
  <c r="I82" i="8"/>
  <c r="H82" i="8"/>
  <c r="H114" i="8" s="1"/>
  <c r="G82" i="8"/>
  <c r="G114" i="8" s="1"/>
  <c r="F82" i="8"/>
  <c r="E82" i="8"/>
  <c r="D82" i="8"/>
  <c r="D114" i="8" s="1"/>
  <c r="C82" i="8"/>
  <c r="C114" i="8" s="1"/>
  <c r="B82" i="8"/>
  <c r="M81" i="8"/>
  <c r="L81" i="8"/>
  <c r="K81" i="8"/>
  <c r="K113" i="8" s="1"/>
  <c r="J81" i="8"/>
  <c r="J113" i="8" s="1"/>
  <c r="I81" i="8"/>
  <c r="I113" i="8" s="1"/>
  <c r="H81" i="8"/>
  <c r="H113" i="8" s="1"/>
  <c r="G81" i="8"/>
  <c r="G113" i="8" s="1"/>
  <c r="F81" i="8"/>
  <c r="F113" i="8" s="1"/>
  <c r="E81" i="8"/>
  <c r="E113" i="8" s="1"/>
  <c r="D81" i="8"/>
  <c r="D113" i="8" s="1"/>
  <c r="R101" i="8" s="1"/>
  <c r="C81" i="8"/>
  <c r="C113" i="8" s="1"/>
  <c r="Q99" i="8" s="1"/>
  <c r="B81" i="8"/>
  <c r="M80" i="8"/>
  <c r="L80" i="8"/>
  <c r="K80" i="8"/>
  <c r="K112" i="8" s="1"/>
  <c r="J80" i="8"/>
  <c r="J112" i="8" s="1"/>
  <c r="I80" i="8"/>
  <c r="I112" i="8" s="1"/>
  <c r="H80" i="8"/>
  <c r="H112" i="8" s="1"/>
  <c r="G80" i="8"/>
  <c r="G112" i="8" s="1"/>
  <c r="F80" i="8"/>
  <c r="E80" i="8"/>
  <c r="E112" i="8" s="1"/>
  <c r="D80" i="8"/>
  <c r="C80" i="8"/>
  <c r="C112" i="8" s="1"/>
  <c r="B80" i="8"/>
  <c r="M79" i="8"/>
  <c r="L79" i="8"/>
  <c r="L111" i="8" s="1"/>
  <c r="K79" i="8"/>
  <c r="K111" i="8" s="1"/>
  <c r="J79" i="8"/>
  <c r="I79" i="8"/>
  <c r="I111" i="8" s="1"/>
  <c r="H79" i="8"/>
  <c r="G79" i="8"/>
  <c r="G111" i="8" s="1"/>
  <c r="F79" i="8"/>
  <c r="F111" i="8" s="1"/>
  <c r="E79" i="8"/>
  <c r="E111" i="8" s="1"/>
  <c r="D79" i="8"/>
  <c r="D111" i="8" s="1"/>
  <c r="C79" i="8"/>
  <c r="C111" i="8" s="1"/>
  <c r="B79" i="8"/>
  <c r="M78" i="8"/>
  <c r="L78" i="8"/>
  <c r="K78" i="8"/>
  <c r="K110" i="8" s="1"/>
  <c r="J78" i="8"/>
  <c r="J110" i="8" s="1"/>
  <c r="I78" i="8"/>
  <c r="I110" i="8" s="1"/>
  <c r="H78" i="8"/>
  <c r="H110" i="8" s="1"/>
  <c r="G78" i="8"/>
  <c r="G110" i="8" s="1"/>
  <c r="F78" i="8"/>
  <c r="E78" i="8"/>
  <c r="E110" i="8" s="1"/>
  <c r="D78" i="8"/>
  <c r="C78" i="8"/>
  <c r="C110" i="8" s="1"/>
  <c r="B78" i="8"/>
  <c r="M77" i="8"/>
  <c r="L77" i="8"/>
  <c r="L109" i="8" s="1"/>
  <c r="K77" i="8"/>
  <c r="K109" i="8" s="1"/>
  <c r="J77" i="8"/>
  <c r="I77" i="8"/>
  <c r="I109" i="8" s="1"/>
  <c r="H77" i="8"/>
  <c r="G77" i="8"/>
  <c r="G109" i="8" s="1"/>
  <c r="F77" i="8"/>
  <c r="F109" i="8" s="1"/>
  <c r="E77" i="8"/>
  <c r="E109" i="8" s="1"/>
  <c r="D77" i="8"/>
  <c r="D109" i="8" s="1"/>
  <c r="Q100" i="8" s="1"/>
  <c r="C77" i="8"/>
  <c r="C109" i="8" s="1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K62" i="8"/>
  <c r="J62" i="8"/>
  <c r="I62" i="8"/>
  <c r="C62" i="8"/>
  <c r="K61" i="8"/>
  <c r="J61" i="8"/>
  <c r="H61" i="8"/>
  <c r="C61" i="8"/>
  <c r="E60" i="8"/>
  <c r="D60" i="8"/>
  <c r="K59" i="8"/>
  <c r="G59" i="8"/>
  <c r="F59" i="8"/>
  <c r="C59" i="8"/>
  <c r="H58" i="8"/>
  <c r="G58" i="8"/>
  <c r="E58" i="8"/>
  <c r="K57" i="8"/>
  <c r="I57" i="8"/>
  <c r="C57" i="8"/>
  <c r="Q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G62" i="8" s="1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K60" i="8" s="1"/>
  <c r="J49" i="8"/>
  <c r="I49" i="8"/>
  <c r="H49" i="8"/>
  <c r="G49" i="8"/>
  <c r="F49" i="8"/>
  <c r="E49" i="8"/>
  <c r="D49" i="8"/>
  <c r="C49" i="8"/>
  <c r="C60" i="8" s="1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H62" i="8" s="1"/>
  <c r="G30" i="8"/>
  <c r="F30" i="8"/>
  <c r="F62" i="8" s="1"/>
  <c r="E30" i="8"/>
  <c r="E62" i="8" s="1"/>
  <c r="Q51" i="8" s="1"/>
  <c r="D30" i="8"/>
  <c r="D62" i="8" s="1"/>
  <c r="C30" i="8"/>
  <c r="B30" i="8"/>
  <c r="M29" i="8"/>
  <c r="L29" i="8"/>
  <c r="K29" i="8"/>
  <c r="J29" i="8"/>
  <c r="I29" i="8"/>
  <c r="I61" i="8" s="1"/>
  <c r="H29" i="8"/>
  <c r="G29" i="8"/>
  <c r="G61" i="8" s="1"/>
  <c r="F29" i="8"/>
  <c r="F61" i="8" s="1"/>
  <c r="E29" i="8"/>
  <c r="E61" i="8" s="1"/>
  <c r="R51" i="8" s="1"/>
  <c r="D29" i="8"/>
  <c r="D61" i="8" s="1"/>
  <c r="C29" i="8"/>
  <c r="B29" i="8"/>
  <c r="M28" i="8"/>
  <c r="L28" i="8"/>
  <c r="K28" i="8"/>
  <c r="J28" i="8"/>
  <c r="J60" i="8" s="1"/>
  <c r="I28" i="8"/>
  <c r="I60" i="8" s="1"/>
  <c r="H28" i="8"/>
  <c r="H60" i="8" s="1"/>
  <c r="G28" i="8"/>
  <c r="G60" i="8" s="1"/>
  <c r="R53" i="8" s="1"/>
  <c r="F28" i="8"/>
  <c r="F60" i="8" s="1"/>
  <c r="E28" i="8"/>
  <c r="D28" i="8"/>
  <c r="C28" i="8"/>
  <c r="B28" i="8"/>
  <c r="M27" i="8"/>
  <c r="L27" i="8"/>
  <c r="L59" i="8" s="1"/>
  <c r="K27" i="8"/>
  <c r="J27" i="8"/>
  <c r="J59" i="8" s="1"/>
  <c r="I27" i="8"/>
  <c r="I59" i="8" s="1"/>
  <c r="H27" i="8"/>
  <c r="G27" i="8"/>
  <c r="F27" i="8"/>
  <c r="E27" i="8"/>
  <c r="E59" i="8" s="1"/>
  <c r="D27" i="8"/>
  <c r="D59" i="8" s="1"/>
  <c r="C27" i="8"/>
  <c r="B27" i="8"/>
  <c r="M26" i="8"/>
  <c r="L26" i="8"/>
  <c r="L58" i="8" s="1"/>
  <c r="K26" i="8"/>
  <c r="K58" i="8" s="1"/>
  <c r="J26" i="8"/>
  <c r="J58" i="8" s="1"/>
  <c r="I26" i="8"/>
  <c r="I58" i="8" s="1"/>
  <c r="H26" i="8"/>
  <c r="G26" i="8"/>
  <c r="F26" i="8"/>
  <c r="F58" i="8" s="1"/>
  <c r="E26" i="8"/>
  <c r="D26" i="8"/>
  <c r="D58" i="8" s="1"/>
  <c r="C26" i="8"/>
  <c r="C58" i="8" s="1"/>
  <c r="B26" i="8"/>
  <c r="M25" i="8"/>
  <c r="L25" i="8"/>
  <c r="L57" i="8" s="1"/>
  <c r="K25" i="8"/>
  <c r="J25" i="8"/>
  <c r="J57" i="8" s="1"/>
  <c r="I25" i="8"/>
  <c r="H25" i="8"/>
  <c r="H57" i="8" s="1"/>
  <c r="G25" i="8"/>
  <c r="G57" i="8" s="1"/>
  <c r="F25" i="8"/>
  <c r="F57" i="8" s="1"/>
  <c r="E25" i="8"/>
  <c r="E57" i="8" s="1"/>
  <c r="D25" i="8"/>
  <c r="D57" i="8" s="1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Q57" i="8" l="1"/>
  <c r="R57" i="8"/>
  <c r="R47" i="8"/>
  <c r="Q47" i="8"/>
  <c r="I167" i="8"/>
  <c r="F162" i="8"/>
  <c r="J163" i="8"/>
  <c r="F164" i="8"/>
  <c r="F157" i="8"/>
  <c r="L156" i="8"/>
  <c r="D156" i="8"/>
  <c r="J155" i="8"/>
  <c r="J166" i="8" s="1"/>
  <c r="B155" i="8"/>
  <c r="H154" i="8"/>
  <c r="H165" i="8" s="1"/>
  <c r="F153" i="8"/>
  <c r="L152" i="8"/>
  <c r="D152" i="8"/>
  <c r="D163" i="8" s="1"/>
  <c r="J151" i="8"/>
  <c r="J162" i="8" s="1"/>
  <c r="B151" i="8"/>
  <c r="F150" i="8"/>
  <c r="C157" i="8"/>
  <c r="I156" i="8"/>
  <c r="G155" i="8"/>
  <c r="E154" i="8"/>
  <c r="C153" i="8"/>
  <c r="C164" i="8" s="1"/>
  <c r="G151" i="8"/>
  <c r="G162" i="8" s="1"/>
  <c r="C150" i="8"/>
  <c r="J157" i="8"/>
  <c r="B157" i="8"/>
  <c r="D154" i="8"/>
  <c r="M157" i="8"/>
  <c r="E157" i="8"/>
  <c r="K156" i="8"/>
  <c r="K167" i="8" s="1"/>
  <c r="C156" i="8"/>
  <c r="I155" i="8"/>
  <c r="G154" i="8"/>
  <c r="G165" i="8" s="1"/>
  <c r="M153" i="8"/>
  <c r="E153" i="8"/>
  <c r="E164" i="8" s="1"/>
  <c r="K152" i="8"/>
  <c r="C152" i="8"/>
  <c r="I151" i="8"/>
  <c r="I162" i="8" s="1"/>
  <c r="M150" i="8"/>
  <c r="E150" i="8"/>
  <c r="K153" i="8"/>
  <c r="K164" i="8" s="1"/>
  <c r="J153" i="8"/>
  <c r="J164" i="8" s="1"/>
  <c r="F151" i="8"/>
  <c r="L157" i="8"/>
  <c r="D157" i="8"/>
  <c r="J156" i="8"/>
  <c r="J167" i="8" s="1"/>
  <c r="B156" i="8"/>
  <c r="H155" i="8"/>
  <c r="H166" i="8" s="1"/>
  <c r="F154" i="8"/>
  <c r="F165" i="8" s="1"/>
  <c r="L153" i="8"/>
  <c r="L164" i="8" s="1"/>
  <c r="D153" i="8"/>
  <c r="D164" i="8" s="1"/>
  <c r="J152" i="8"/>
  <c r="B152" i="8"/>
  <c r="H151" i="8"/>
  <c r="H162" i="8" s="1"/>
  <c r="L150" i="8"/>
  <c r="D150" i="8"/>
  <c r="K157" i="8"/>
  <c r="M154" i="8"/>
  <c r="I152" i="8"/>
  <c r="I163" i="8" s="1"/>
  <c r="K150" i="8"/>
  <c r="H156" i="8"/>
  <c r="F155" i="8"/>
  <c r="F166" i="8" s="1"/>
  <c r="B153" i="8"/>
  <c r="B150" i="8"/>
  <c r="H157" i="8"/>
  <c r="F156" i="8"/>
  <c r="F167" i="8" s="1"/>
  <c r="L155" i="8"/>
  <c r="D155" i="8"/>
  <c r="J154" i="8"/>
  <c r="J165" i="8" s="1"/>
  <c r="B154" i="8"/>
  <c r="H153" i="8"/>
  <c r="H164" i="8" s="1"/>
  <c r="F152" i="8"/>
  <c r="F163" i="8" s="1"/>
  <c r="L151" i="8"/>
  <c r="L162" i="8" s="1"/>
  <c r="D151" i="8"/>
  <c r="D162" i="8" s="1"/>
  <c r="H150" i="8"/>
  <c r="G157" i="8"/>
  <c r="M156" i="8"/>
  <c r="E156" i="8"/>
  <c r="E167" i="8" s="1"/>
  <c r="K155" i="8"/>
  <c r="K166" i="8" s="1"/>
  <c r="C155" i="8"/>
  <c r="C166" i="8" s="1"/>
  <c r="I154" i="8"/>
  <c r="I165" i="8" s="1"/>
  <c r="G153" i="8"/>
  <c r="G164" i="8" s="1"/>
  <c r="M152" i="8"/>
  <c r="E152" i="8"/>
  <c r="K151" i="8"/>
  <c r="C151" i="8"/>
  <c r="G150" i="8"/>
  <c r="L154" i="8"/>
  <c r="H152" i="8"/>
  <c r="H163" i="8" s="1"/>
  <c r="J150" i="8"/>
  <c r="K154" i="8"/>
  <c r="K163" i="8"/>
  <c r="C165" i="8"/>
  <c r="K165" i="8"/>
  <c r="G166" i="8"/>
  <c r="C167" i="8"/>
  <c r="I150" i="8"/>
  <c r="E155" i="8"/>
  <c r="E166" i="8" s="1"/>
  <c r="R114" i="8"/>
  <c r="Q114" i="8"/>
  <c r="R111" i="8"/>
  <c r="Q111" i="8"/>
  <c r="R105" i="8"/>
  <c r="L163" i="8"/>
  <c r="D165" i="8"/>
  <c r="D167" i="8"/>
  <c r="E151" i="8"/>
  <c r="E162" i="8" s="1"/>
  <c r="M155" i="8"/>
  <c r="Q50" i="8"/>
  <c r="R50" i="8"/>
  <c r="Q107" i="8"/>
  <c r="R107" i="8"/>
  <c r="R49" i="8"/>
  <c r="Q49" i="8"/>
  <c r="Q104" i="8"/>
  <c r="M151" i="8"/>
  <c r="R55" i="8"/>
  <c r="Q55" i="8"/>
  <c r="R106" i="8"/>
  <c r="Q106" i="8"/>
  <c r="R99" i="8"/>
  <c r="R100" i="8"/>
  <c r="G152" i="8"/>
  <c r="R115" i="8"/>
  <c r="Q115" i="8"/>
  <c r="R109" i="8"/>
  <c r="Q109" i="8"/>
  <c r="C163" i="8"/>
  <c r="R102" i="8"/>
  <c r="Q102" i="8"/>
  <c r="R48" i="8"/>
  <c r="Q48" i="8"/>
  <c r="E163" i="8"/>
  <c r="E165" i="8"/>
  <c r="I166" i="8"/>
  <c r="G156" i="8"/>
  <c r="R52" i="8"/>
  <c r="Q52" i="8"/>
  <c r="R56" i="8"/>
  <c r="Q56" i="8"/>
  <c r="C162" i="8"/>
  <c r="K162" i="8"/>
  <c r="G163" i="8"/>
  <c r="G167" i="8"/>
  <c r="I157" i="8"/>
  <c r="R98" i="8"/>
  <c r="Q98" i="8"/>
  <c r="Q46" i="8"/>
  <c r="R46" i="8"/>
  <c r="R112" i="8"/>
  <c r="Q112" i="8"/>
  <c r="R113" i="8"/>
  <c r="Q113" i="8"/>
  <c r="Q54" i="8"/>
  <c r="R54" i="8"/>
  <c r="H59" i="8"/>
  <c r="Q110" i="8"/>
  <c r="E114" i="8"/>
  <c r="Q103" i="8" s="1"/>
  <c r="R104" i="8"/>
  <c r="D166" i="8"/>
  <c r="H167" i="8"/>
  <c r="I153" i="8"/>
  <c r="I164" i="8" s="1"/>
  <c r="Q166" i="8" l="1"/>
  <c r="R166" i="8"/>
  <c r="R160" i="8"/>
  <c r="Q160" i="8"/>
  <c r="R159" i="8"/>
  <c r="Q159" i="8"/>
  <c r="Q161" i="8"/>
  <c r="R161" i="8"/>
  <c r="Q163" i="8"/>
  <c r="R163" i="8"/>
  <c r="R154" i="8"/>
  <c r="Q154" i="8"/>
  <c r="Q153" i="8"/>
  <c r="R153" i="8"/>
  <c r="Q164" i="8"/>
  <c r="R164" i="8"/>
  <c r="R168" i="8"/>
  <c r="Q168" i="8"/>
  <c r="Q158" i="8"/>
  <c r="R158" i="8"/>
  <c r="Q157" i="8"/>
  <c r="R157" i="8"/>
  <c r="R165" i="8"/>
  <c r="Q165" i="8"/>
  <c r="Q152" i="8"/>
  <c r="R152" i="8"/>
  <c r="Q155" i="8"/>
  <c r="R155" i="8"/>
  <c r="Q156" i="8"/>
  <c r="R156" i="8"/>
  <c r="R103" i="8"/>
  <c r="Q167" i="8"/>
  <c r="R167" i="8"/>
  <c r="R151" i="8"/>
  <c r="Q151" i="8"/>
  <c r="Q162" i="8"/>
  <c r="R162" i="8"/>
  <c r="J72" i="7" l="1"/>
  <c r="H72" i="7"/>
  <c r="G72" i="7"/>
  <c r="F72" i="7"/>
  <c r="B72" i="7"/>
  <c r="M71" i="7"/>
  <c r="L71" i="7"/>
  <c r="K71" i="7"/>
  <c r="J71" i="7"/>
  <c r="F71" i="7"/>
  <c r="E71" i="7"/>
  <c r="D71" i="7"/>
  <c r="C71" i="7"/>
  <c r="B71" i="7"/>
  <c r="J70" i="7"/>
  <c r="I70" i="7"/>
  <c r="H70" i="7"/>
  <c r="G70" i="7"/>
  <c r="F70" i="7"/>
  <c r="B70" i="7"/>
  <c r="M69" i="7"/>
  <c r="L69" i="7"/>
  <c r="K69" i="7"/>
  <c r="J69" i="7"/>
  <c r="F69" i="7"/>
  <c r="E69" i="7"/>
  <c r="D69" i="7"/>
  <c r="C69" i="7"/>
  <c r="B69" i="7"/>
  <c r="J68" i="7"/>
  <c r="I68" i="7"/>
  <c r="H68" i="7"/>
  <c r="G68" i="7"/>
  <c r="F68" i="7"/>
  <c r="B68" i="7"/>
  <c r="M67" i="7"/>
  <c r="L67" i="7"/>
  <c r="K67" i="7"/>
  <c r="J67" i="7"/>
  <c r="F67" i="7"/>
  <c r="E67" i="7"/>
  <c r="D67" i="7"/>
  <c r="C67" i="7"/>
  <c r="B67" i="7"/>
  <c r="J66" i="7"/>
  <c r="I66" i="7"/>
  <c r="H66" i="7"/>
  <c r="G66" i="7"/>
  <c r="F66" i="7"/>
  <c r="B66" i="7"/>
  <c r="M65" i="7"/>
  <c r="L65" i="7"/>
  <c r="K65" i="7"/>
  <c r="J65" i="7"/>
  <c r="F65" i="7"/>
  <c r="E65" i="7"/>
  <c r="D65" i="7"/>
  <c r="C65" i="7"/>
  <c r="B65" i="7"/>
  <c r="N56" i="7"/>
  <c r="M72" i="7" s="1"/>
  <c r="K52" i="7"/>
  <c r="J52" i="7"/>
  <c r="I52" i="7"/>
  <c r="H52" i="7"/>
  <c r="G52" i="7"/>
  <c r="F52" i="7"/>
  <c r="C52" i="7"/>
  <c r="B52" i="7"/>
  <c r="M51" i="7"/>
  <c r="L51" i="7"/>
  <c r="K51" i="7"/>
  <c r="J51" i="7"/>
  <c r="G51" i="7"/>
  <c r="F51" i="7"/>
  <c r="E51" i="7"/>
  <c r="D51" i="7"/>
  <c r="C51" i="7"/>
  <c r="B51" i="7"/>
  <c r="K50" i="7"/>
  <c r="J50" i="7"/>
  <c r="I50" i="7"/>
  <c r="H50" i="7"/>
  <c r="G50" i="7"/>
  <c r="F50" i="7"/>
  <c r="C50" i="7"/>
  <c r="B50" i="7"/>
  <c r="M49" i="7"/>
  <c r="L49" i="7"/>
  <c r="K49" i="7"/>
  <c r="J49" i="7"/>
  <c r="G49" i="7"/>
  <c r="F49" i="7"/>
  <c r="E49" i="7"/>
  <c r="D49" i="7"/>
  <c r="C49" i="7"/>
  <c r="B49" i="7"/>
  <c r="K48" i="7"/>
  <c r="J48" i="7"/>
  <c r="I48" i="7"/>
  <c r="H48" i="7"/>
  <c r="G48" i="7"/>
  <c r="F48" i="7"/>
  <c r="C48" i="7"/>
  <c r="B48" i="7"/>
  <c r="M47" i="7"/>
  <c r="L47" i="7"/>
  <c r="K47" i="7"/>
  <c r="J47" i="7"/>
  <c r="G47" i="7"/>
  <c r="F47" i="7"/>
  <c r="E47" i="7"/>
  <c r="D47" i="7"/>
  <c r="C47" i="7"/>
  <c r="B47" i="7"/>
  <c r="K46" i="7"/>
  <c r="J46" i="7"/>
  <c r="I46" i="7"/>
  <c r="H46" i="7"/>
  <c r="G46" i="7"/>
  <c r="F46" i="7"/>
  <c r="C46" i="7"/>
  <c r="B46" i="7"/>
  <c r="M45" i="7"/>
  <c r="L45" i="7"/>
  <c r="K45" i="7"/>
  <c r="J45" i="7"/>
  <c r="G45" i="7"/>
  <c r="F45" i="7"/>
  <c r="E45" i="7"/>
  <c r="D45" i="7"/>
  <c r="C45" i="7"/>
  <c r="B45" i="7"/>
  <c r="N36" i="7"/>
  <c r="M52" i="7" s="1"/>
  <c r="L32" i="7"/>
  <c r="K32" i="7"/>
  <c r="J32" i="7"/>
  <c r="I32" i="7"/>
  <c r="H32" i="7"/>
  <c r="G32" i="7"/>
  <c r="D32" i="7"/>
  <c r="C32" i="7"/>
  <c r="B32" i="7"/>
  <c r="M31" i="7"/>
  <c r="L31" i="7"/>
  <c r="K31" i="7"/>
  <c r="H31" i="7"/>
  <c r="G31" i="7"/>
  <c r="F31" i="7"/>
  <c r="E31" i="7"/>
  <c r="D31" i="7"/>
  <c r="Q14" i="7" s="1"/>
  <c r="C31" i="7"/>
  <c r="L30" i="7"/>
  <c r="K30" i="7"/>
  <c r="J30" i="7"/>
  <c r="I30" i="7"/>
  <c r="H30" i="7"/>
  <c r="G30" i="7"/>
  <c r="D30" i="7"/>
  <c r="C30" i="7"/>
  <c r="B30" i="7"/>
  <c r="M29" i="7"/>
  <c r="L29" i="7"/>
  <c r="K29" i="7"/>
  <c r="H29" i="7"/>
  <c r="G29" i="7"/>
  <c r="F29" i="7"/>
  <c r="E29" i="7"/>
  <c r="D29" i="7"/>
  <c r="C29" i="7"/>
  <c r="L28" i="7"/>
  <c r="K28" i="7"/>
  <c r="J28" i="7"/>
  <c r="I28" i="7"/>
  <c r="H28" i="7"/>
  <c r="G28" i="7"/>
  <c r="D28" i="7"/>
  <c r="C28" i="7"/>
  <c r="B28" i="7"/>
  <c r="M27" i="7"/>
  <c r="L27" i="7"/>
  <c r="K27" i="7"/>
  <c r="H27" i="7"/>
  <c r="G27" i="7"/>
  <c r="F27" i="7"/>
  <c r="E27" i="7"/>
  <c r="D27" i="7"/>
  <c r="C27" i="7"/>
  <c r="L26" i="7"/>
  <c r="K26" i="7"/>
  <c r="J26" i="7"/>
  <c r="I26" i="7"/>
  <c r="H26" i="7"/>
  <c r="G26" i="7"/>
  <c r="D26" i="7"/>
  <c r="C26" i="7"/>
  <c r="B26" i="7"/>
  <c r="M25" i="7"/>
  <c r="L25" i="7"/>
  <c r="K25" i="7"/>
  <c r="H25" i="7"/>
  <c r="G25" i="7"/>
  <c r="F25" i="7"/>
  <c r="E25" i="7"/>
  <c r="D25" i="7"/>
  <c r="C25" i="7"/>
  <c r="N16" i="7"/>
  <c r="F32" i="7" s="1"/>
  <c r="R9" i="7" l="1"/>
  <c r="R7" i="7"/>
  <c r="T16" i="7"/>
  <c r="R14" i="7"/>
  <c r="I72" i="7"/>
  <c r="I25" i="7"/>
  <c r="E26" i="7"/>
  <c r="M26" i="7"/>
  <c r="R16" i="7" s="1"/>
  <c r="I27" i="7"/>
  <c r="E28" i="7"/>
  <c r="R8" i="7" s="1"/>
  <c r="M28" i="7"/>
  <c r="Q9" i="7" s="1"/>
  <c r="I29" i="7"/>
  <c r="E30" i="7"/>
  <c r="R12" i="7" s="1"/>
  <c r="M30" i="7"/>
  <c r="Q13" i="7" s="1"/>
  <c r="I31" i="7"/>
  <c r="Q15" i="7" s="1"/>
  <c r="E32" i="7"/>
  <c r="M32" i="7"/>
  <c r="H45" i="7"/>
  <c r="D46" i="7"/>
  <c r="L46" i="7"/>
  <c r="S16" i="7" s="1"/>
  <c r="H47" i="7"/>
  <c r="D48" i="7"/>
  <c r="L48" i="7"/>
  <c r="H49" i="7"/>
  <c r="D50" i="7"/>
  <c r="L50" i="7"/>
  <c r="H51" i="7"/>
  <c r="D52" i="7"/>
  <c r="L52" i="7"/>
  <c r="G65" i="7"/>
  <c r="C66" i="7"/>
  <c r="K66" i="7"/>
  <c r="V16" i="7" s="1"/>
  <c r="X16" i="7" s="1"/>
  <c r="G67" i="7"/>
  <c r="C68" i="7"/>
  <c r="K68" i="7"/>
  <c r="G69" i="7"/>
  <c r="C70" i="7"/>
  <c r="K70" i="7"/>
  <c r="G71" i="7"/>
  <c r="C72" i="7"/>
  <c r="K72" i="7"/>
  <c r="Q8" i="7"/>
  <c r="B25" i="7"/>
  <c r="J25" i="7"/>
  <c r="F26" i="7"/>
  <c r="B27" i="7"/>
  <c r="J27" i="7"/>
  <c r="F28" i="7"/>
  <c r="B29" i="7"/>
  <c r="J29" i="7"/>
  <c r="F30" i="7"/>
  <c r="B31" i="7"/>
  <c r="J31" i="7"/>
  <c r="I45" i="7"/>
  <c r="E46" i="7"/>
  <c r="M46" i="7"/>
  <c r="I47" i="7"/>
  <c r="E48" i="7"/>
  <c r="M48" i="7"/>
  <c r="I49" i="7"/>
  <c r="E50" i="7"/>
  <c r="M50" i="7"/>
  <c r="I51" i="7"/>
  <c r="E52" i="7"/>
  <c r="H65" i="7"/>
  <c r="D66" i="7"/>
  <c r="L66" i="7"/>
  <c r="H67" i="7"/>
  <c r="D68" i="7"/>
  <c r="L68" i="7"/>
  <c r="H69" i="7"/>
  <c r="D70" i="7"/>
  <c r="L70" i="7"/>
  <c r="H71" i="7"/>
  <c r="D72" i="7"/>
  <c r="L72" i="7"/>
  <c r="I65" i="7"/>
  <c r="E66" i="7"/>
  <c r="M66" i="7"/>
  <c r="I67" i="7"/>
  <c r="E68" i="7"/>
  <c r="M68" i="7"/>
  <c r="I69" i="7"/>
  <c r="E70" i="7"/>
  <c r="M70" i="7"/>
  <c r="I71" i="7"/>
  <c r="E72" i="7"/>
  <c r="R6" i="7" l="1"/>
  <c r="Q6" i="7"/>
  <c r="R13" i="7"/>
  <c r="Q11" i="7"/>
  <c r="U16" i="7"/>
  <c r="Q12" i="7"/>
  <c r="R11" i="7"/>
  <c r="R5" i="7"/>
  <c r="Q5" i="7"/>
  <c r="Q10" i="7"/>
  <c r="R10" i="7"/>
  <c r="R15" i="7"/>
  <c r="Q16" i="7"/>
  <c r="Q7" i="7"/>
  <c r="F183" i="6"/>
  <c r="E183" i="6"/>
  <c r="C183" i="6"/>
  <c r="B183" i="6"/>
  <c r="F182" i="6"/>
  <c r="E182" i="6"/>
  <c r="C182" i="6"/>
  <c r="B182" i="6"/>
  <c r="F181" i="6"/>
  <c r="E181" i="6"/>
  <c r="C181" i="6"/>
  <c r="B181" i="6"/>
  <c r="F180" i="6"/>
  <c r="E180" i="6"/>
  <c r="C180" i="6"/>
  <c r="B180" i="6"/>
  <c r="F179" i="6"/>
  <c r="E179" i="6"/>
  <c r="C179" i="6"/>
  <c r="B179" i="6"/>
  <c r="F178" i="6"/>
  <c r="E178" i="6"/>
  <c r="C178" i="6"/>
  <c r="B178" i="6"/>
  <c r="F177" i="6"/>
  <c r="E177" i="6"/>
  <c r="C177" i="6"/>
  <c r="B177" i="6"/>
  <c r="F176" i="6"/>
  <c r="E176" i="6"/>
  <c r="C176" i="6"/>
  <c r="B176" i="6"/>
  <c r="F175" i="6"/>
  <c r="E175" i="6"/>
  <c r="C175" i="6"/>
  <c r="B175" i="6"/>
  <c r="F174" i="6"/>
  <c r="E174" i="6"/>
  <c r="C174" i="6"/>
  <c r="B174" i="6"/>
  <c r="F173" i="6"/>
  <c r="E173" i="6"/>
  <c r="C173" i="6"/>
  <c r="B173" i="6"/>
  <c r="F172" i="6"/>
  <c r="E172" i="6"/>
  <c r="C172" i="6"/>
  <c r="B172" i="6"/>
  <c r="F171" i="6"/>
  <c r="E171" i="6"/>
  <c r="C171" i="6"/>
  <c r="B171" i="6"/>
  <c r="F170" i="6"/>
  <c r="E170" i="6"/>
  <c r="C170" i="6"/>
  <c r="B170" i="6"/>
  <c r="F169" i="6"/>
  <c r="E169" i="6"/>
  <c r="C169" i="6"/>
  <c r="B169" i="6"/>
  <c r="F168" i="6"/>
  <c r="E168" i="6"/>
  <c r="C168" i="6"/>
  <c r="B168" i="6"/>
  <c r="F167" i="6"/>
  <c r="E167" i="6"/>
  <c r="C167" i="6"/>
  <c r="B167" i="6"/>
  <c r="F166" i="6"/>
  <c r="E166" i="6"/>
  <c r="C166" i="6"/>
  <c r="B166" i="6"/>
  <c r="F165" i="6"/>
  <c r="E165" i="6"/>
  <c r="C165" i="6"/>
  <c r="B165" i="6"/>
  <c r="F164" i="6"/>
  <c r="E164" i="6"/>
  <c r="C164" i="6"/>
  <c r="B164" i="6"/>
  <c r="F163" i="6"/>
  <c r="E163" i="6"/>
  <c r="C163" i="6"/>
  <c r="B163" i="6"/>
  <c r="F162" i="6"/>
  <c r="E162" i="6"/>
  <c r="C162" i="6"/>
  <c r="B162" i="6"/>
  <c r="F161" i="6"/>
  <c r="E161" i="6"/>
  <c r="C161" i="6"/>
  <c r="B161" i="6"/>
  <c r="F160" i="6"/>
  <c r="E160" i="6"/>
  <c r="C160" i="6"/>
  <c r="B160" i="6"/>
  <c r="F159" i="6"/>
  <c r="E159" i="6"/>
  <c r="C159" i="6"/>
  <c r="B159" i="6"/>
  <c r="F158" i="6"/>
  <c r="E158" i="6"/>
  <c r="C158" i="6"/>
  <c r="B158" i="6"/>
  <c r="F157" i="6"/>
  <c r="E157" i="6"/>
  <c r="C157" i="6"/>
  <c r="B157" i="6"/>
  <c r="F156" i="6"/>
  <c r="E156" i="6"/>
  <c r="C156" i="6"/>
  <c r="B156" i="6"/>
  <c r="F155" i="6"/>
  <c r="E155" i="6"/>
  <c r="C155" i="6"/>
  <c r="B155" i="6"/>
  <c r="F154" i="6"/>
  <c r="E154" i="6"/>
  <c r="C154" i="6"/>
  <c r="B154" i="6"/>
  <c r="M95" i="6"/>
  <c r="L95" i="6"/>
  <c r="K95" i="6"/>
  <c r="J95" i="6"/>
  <c r="I95" i="6"/>
  <c r="H95" i="6"/>
  <c r="G95" i="6"/>
  <c r="F95" i="6"/>
  <c r="E95" i="6"/>
  <c r="D95" i="6"/>
  <c r="C95" i="6"/>
  <c r="B95" i="6"/>
  <c r="M94" i="6"/>
  <c r="L94" i="6"/>
  <c r="K94" i="6"/>
  <c r="J94" i="6"/>
  <c r="I94" i="6"/>
  <c r="H94" i="6"/>
  <c r="G94" i="6"/>
  <c r="F94" i="6"/>
  <c r="E94" i="6"/>
  <c r="D94" i="6"/>
  <c r="C94" i="6"/>
  <c r="B94" i="6"/>
  <c r="M93" i="6"/>
  <c r="L93" i="6"/>
  <c r="K93" i="6"/>
  <c r="J93" i="6"/>
  <c r="I93" i="6"/>
  <c r="H93" i="6"/>
  <c r="G93" i="6"/>
  <c r="F93" i="6"/>
  <c r="E93" i="6"/>
  <c r="D93" i="6"/>
  <c r="C93" i="6"/>
  <c r="B93" i="6"/>
  <c r="M92" i="6"/>
  <c r="L92" i="6"/>
  <c r="K92" i="6"/>
  <c r="J92" i="6"/>
  <c r="I92" i="6"/>
  <c r="H92" i="6"/>
  <c r="G92" i="6"/>
  <c r="F92" i="6"/>
  <c r="E92" i="6"/>
  <c r="D92" i="6"/>
  <c r="C92" i="6"/>
  <c r="B92" i="6"/>
  <c r="M91" i="6"/>
  <c r="L91" i="6"/>
  <c r="K91" i="6"/>
  <c r="J91" i="6"/>
  <c r="I91" i="6"/>
  <c r="H91" i="6"/>
  <c r="G91" i="6"/>
  <c r="F91" i="6"/>
  <c r="E91" i="6"/>
  <c r="D91" i="6"/>
  <c r="C91" i="6"/>
  <c r="B91" i="6"/>
  <c r="M90" i="6"/>
  <c r="L90" i="6"/>
  <c r="K90" i="6"/>
  <c r="J90" i="6"/>
  <c r="I90" i="6"/>
  <c r="H90" i="6"/>
  <c r="G90" i="6"/>
  <c r="F90" i="6"/>
  <c r="E90" i="6"/>
  <c r="D90" i="6"/>
  <c r="C90" i="6"/>
  <c r="B90" i="6"/>
  <c r="M89" i="6"/>
  <c r="L89" i="6"/>
  <c r="K89" i="6"/>
  <c r="J89" i="6"/>
  <c r="I89" i="6"/>
  <c r="H89" i="6"/>
  <c r="G89" i="6"/>
  <c r="F89" i="6"/>
  <c r="E89" i="6"/>
  <c r="D89" i="6"/>
  <c r="C89" i="6"/>
  <c r="B89" i="6"/>
  <c r="M88" i="6"/>
  <c r="L88" i="6"/>
  <c r="K88" i="6"/>
  <c r="J88" i="6"/>
  <c r="I88" i="6"/>
  <c r="H88" i="6"/>
  <c r="G88" i="6"/>
  <c r="F88" i="6"/>
  <c r="E88" i="6"/>
  <c r="D88" i="6"/>
  <c r="C88" i="6"/>
  <c r="B88" i="6"/>
  <c r="M85" i="6"/>
  <c r="L85" i="6"/>
  <c r="K85" i="6"/>
  <c r="J85" i="6"/>
  <c r="I85" i="6"/>
  <c r="H85" i="6"/>
  <c r="G85" i="6"/>
  <c r="F85" i="6"/>
  <c r="E85" i="6"/>
  <c r="D85" i="6"/>
  <c r="C85" i="6"/>
  <c r="B85" i="6"/>
  <c r="M84" i="6"/>
  <c r="L84" i="6"/>
  <c r="K84" i="6"/>
  <c r="J84" i="6"/>
  <c r="I84" i="6"/>
  <c r="H84" i="6"/>
  <c r="G84" i="6"/>
  <c r="F84" i="6"/>
  <c r="E84" i="6"/>
  <c r="D84" i="6"/>
  <c r="C84" i="6"/>
  <c r="B84" i="6"/>
  <c r="M83" i="6"/>
  <c r="L83" i="6"/>
  <c r="K83" i="6"/>
  <c r="J83" i="6"/>
  <c r="I83" i="6"/>
  <c r="H83" i="6"/>
  <c r="G83" i="6"/>
  <c r="F83" i="6"/>
  <c r="E83" i="6"/>
  <c r="D83" i="6"/>
  <c r="C83" i="6"/>
  <c r="B83" i="6"/>
  <c r="M82" i="6"/>
  <c r="L82" i="6"/>
  <c r="K82" i="6"/>
  <c r="J82" i="6"/>
  <c r="I82" i="6"/>
  <c r="H82" i="6"/>
  <c r="G82" i="6"/>
  <c r="F82" i="6"/>
  <c r="E82" i="6"/>
  <c r="D82" i="6"/>
  <c r="C82" i="6"/>
  <c r="B82" i="6"/>
  <c r="M81" i="6"/>
  <c r="L81" i="6"/>
  <c r="K81" i="6"/>
  <c r="J81" i="6"/>
  <c r="I81" i="6"/>
  <c r="H81" i="6"/>
  <c r="G81" i="6"/>
  <c r="F81" i="6"/>
  <c r="E81" i="6"/>
  <c r="D81" i="6"/>
  <c r="C81" i="6"/>
  <c r="B81" i="6"/>
  <c r="M80" i="6"/>
  <c r="L80" i="6"/>
  <c r="K80" i="6"/>
  <c r="J80" i="6"/>
  <c r="I80" i="6"/>
  <c r="H80" i="6"/>
  <c r="G80" i="6"/>
  <c r="F80" i="6"/>
  <c r="E80" i="6"/>
  <c r="D80" i="6"/>
  <c r="C80" i="6"/>
  <c r="B80" i="6"/>
  <c r="M79" i="6"/>
  <c r="L79" i="6"/>
  <c r="K79" i="6"/>
  <c r="J79" i="6"/>
  <c r="I79" i="6"/>
  <c r="H79" i="6"/>
  <c r="G79" i="6"/>
  <c r="F79" i="6"/>
  <c r="E79" i="6"/>
  <c r="D79" i="6"/>
  <c r="C79" i="6"/>
  <c r="B79" i="6"/>
  <c r="M78" i="6"/>
  <c r="L78" i="6"/>
  <c r="K78" i="6"/>
  <c r="J78" i="6"/>
  <c r="I78" i="6"/>
  <c r="H78" i="6"/>
  <c r="G78" i="6"/>
  <c r="F78" i="6"/>
  <c r="E78" i="6"/>
  <c r="D78" i="6"/>
  <c r="C78" i="6"/>
  <c r="B78" i="6"/>
  <c r="M53" i="6"/>
  <c r="M117" i="6" s="1"/>
  <c r="L53" i="6"/>
  <c r="L117" i="6" s="1"/>
  <c r="K53" i="6"/>
  <c r="K117" i="6" s="1"/>
  <c r="J53" i="6"/>
  <c r="J117" i="6" s="1"/>
  <c r="I53" i="6"/>
  <c r="I117" i="6" s="1"/>
  <c r="H53" i="6"/>
  <c r="H117" i="6" s="1"/>
  <c r="G53" i="6"/>
  <c r="G117" i="6" s="1"/>
  <c r="F53" i="6"/>
  <c r="F117" i="6" s="1"/>
  <c r="E53" i="6"/>
  <c r="E117" i="6" s="1"/>
  <c r="D53" i="6"/>
  <c r="D117" i="6" s="1"/>
  <c r="C53" i="6"/>
  <c r="C117" i="6" s="1"/>
  <c r="B53" i="6"/>
  <c r="B117" i="6" s="1"/>
  <c r="M52" i="6"/>
  <c r="M116" i="6" s="1"/>
  <c r="L52" i="6"/>
  <c r="L116" i="6" s="1"/>
  <c r="K52" i="6"/>
  <c r="K116" i="6" s="1"/>
  <c r="J52" i="6"/>
  <c r="J116" i="6" s="1"/>
  <c r="I52" i="6"/>
  <c r="I116" i="6" s="1"/>
  <c r="H52" i="6"/>
  <c r="H116" i="6" s="1"/>
  <c r="G52" i="6"/>
  <c r="G116" i="6" s="1"/>
  <c r="F52" i="6"/>
  <c r="F116" i="6" s="1"/>
  <c r="E52" i="6"/>
  <c r="E116" i="6" s="1"/>
  <c r="D52" i="6"/>
  <c r="D116" i="6" s="1"/>
  <c r="C52" i="6"/>
  <c r="C116" i="6" s="1"/>
  <c r="B52" i="6"/>
  <c r="B116" i="6" s="1"/>
  <c r="M51" i="6"/>
  <c r="M115" i="6" s="1"/>
  <c r="L51" i="6"/>
  <c r="L115" i="6" s="1"/>
  <c r="K51" i="6"/>
  <c r="K115" i="6" s="1"/>
  <c r="J51" i="6"/>
  <c r="J115" i="6" s="1"/>
  <c r="I51" i="6"/>
  <c r="I115" i="6" s="1"/>
  <c r="H51" i="6"/>
  <c r="H115" i="6" s="1"/>
  <c r="G51" i="6"/>
  <c r="G115" i="6" s="1"/>
  <c r="F51" i="6"/>
  <c r="F115" i="6" s="1"/>
  <c r="E51" i="6"/>
  <c r="E115" i="6" s="1"/>
  <c r="D51" i="6"/>
  <c r="D115" i="6" s="1"/>
  <c r="C51" i="6"/>
  <c r="C115" i="6" s="1"/>
  <c r="B51" i="6"/>
  <c r="B115" i="6" s="1"/>
  <c r="M50" i="6"/>
  <c r="M114" i="6" s="1"/>
  <c r="L50" i="6"/>
  <c r="L114" i="6" s="1"/>
  <c r="K50" i="6"/>
  <c r="K114" i="6" s="1"/>
  <c r="J50" i="6"/>
  <c r="J114" i="6" s="1"/>
  <c r="I50" i="6"/>
  <c r="I114" i="6" s="1"/>
  <c r="H50" i="6"/>
  <c r="H114" i="6" s="1"/>
  <c r="G50" i="6"/>
  <c r="G114" i="6" s="1"/>
  <c r="F50" i="6"/>
  <c r="F114" i="6" s="1"/>
  <c r="E50" i="6"/>
  <c r="E114" i="6" s="1"/>
  <c r="D50" i="6"/>
  <c r="D114" i="6" s="1"/>
  <c r="C50" i="6"/>
  <c r="C114" i="6" s="1"/>
  <c r="B50" i="6"/>
  <c r="B114" i="6" s="1"/>
  <c r="M49" i="6"/>
  <c r="M113" i="6" s="1"/>
  <c r="L49" i="6"/>
  <c r="L113" i="6" s="1"/>
  <c r="K49" i="6"/>
  <c r="K113" i="6" s="1"/>
  <c r="J49" i="6"/>
  <c r="J113" i="6" s="1"/>
  <c r="I49" i="6"/>
  <c r="I113" i="6" s="1"/>
  <c r="H49" i="6"/>
  <c r="H113" i="6" s="1"/>
  <c r="G49" i="6"/>
  <c r="G113" i="6" s="1"/>
  <c r="F49" i="6"/>
  <c r="F113" i="6" s="1"/>
  <c r="E49" i="6"/>
  <c r="E113" i="6" s="1"/>
  <c r="D49" i="6"/>
  <c r="D113" i="6" s="1"/>
  <c r="C49" i="6"/>
  <c r="C113" i="6" s="1"/>
  <c r="B49" i="6"/>
  <c r="B113" i="6" s="1"/>
  <c r="M48" i="6"/>
  <c r="M112" i="6" s="1"/>
  <c r="L48" i="6"/>
  <c r="L112" i="6" s="1"/>
  <c r="K48" i="6"/>
  <c r="K112" i="6" s="1"/>
  <c r="J48" i="6"/>
  <c r="J112" i="6" s="1"/>
  <c r="I48" i="6"/>
  <c r="I112" i="6" s="1"/>
  <c r="H48" i="6"/>
  <c r="H112" i="6" s="1"/>
  <c r="G48" i="6"/>
  <c r="G112" i="6" s="1"/>
  <c r="F48" i="6"/>
  <c r="F112" i="6" s="1"/>
  <c r="E48" i="6"/>
  <c r="E112" i="6" s="1"/>
  <c r="D48" i="6"/>
  <c r="D112" i="6" s="1"/>
  <c r="C48" i="6"/>
  <c r="C112" i="6" s="1"/>
  <c r="B48" i="6"/>
  <c r="B112" i="6" s="1"/>
  <c r="M47" i="6"/>
  <c r="M111" i="6" s="1"/>
  <c r="L47" i="6"/>
  <c r="L111" i="6" s="1"/>
  <c r="K47" i="6"/>
  <c r="K111" i="6" s="1"/>
  <c r="J47" i="6"/>
  <c r="J111" i="6" s="1"/>
  <c r="I47" i="6"/>
  <c r="I111" i="6" s="1"/>
  <c r="H47" i="6"/>
  <c r="H111" i="6" s="1"/>
  <c r="G47" i="6"/>
  <c r="G111" i="6" s="1"/>
  <c r="F47" i="6"/>
  <c r="F111" i="6" s="1"/>
  <c r="E47" i="6"/>
  <c r="E111" i="6" s="1"/>
  <c r="D47" i="6"/>
  <c r="D111" i="6" s="1"/>
  <c r="C47" i="6"/>
  <c r="C111" i="6" s="1"/>
  <c r="B47" i="6"/>
  <c r="B111" i="6" s="1"/>
  <c r="M46" i="6"/>
  <c r="M110" i="6" s="1"/>
  <c r="L46" i="6"/>
  <c r="L110" i="6" s="1"/>
  <c r="K46" i="6"/>
  <c r="K110" i="6" s="1"/>
  <c r="J46" i="6"/>
  <c r="J110" i="6" s="1"/>
  <c r="I46" i="6"/>
  <c r="I110" i="6" s="1"/>
  <c r="H46" i="6"/>
  <c r="H110" i="6" s="1"/>
  <c r="G46" i="6"/>
  <c r="G110" i="6" s="1"/>
  <c r="F46" i="6"/>
  <c r="F110" i="6" s="1"/>
  <c r="E46" i="6"/>
  <c r="E110" i="6" s="1"/>
  <c r="D46" i="6"/>
  <c r="D110" i="6" s="1"/>
  <c r="C46" i="6"/>
  <c r="C110" i="6" s="1"/>
  <c r="B46" i="6"/>
  <c r="B110" i="6" s="1"/>
  <c r="M43" i="6"/>
  <c r="M107" i="6" s="1"/>
  <c r="L43" i="6"/>
  <c r="L107" i="6" s="1"/>
  <c r="K43" i="6"/>
  <c r="K107" i="6" s="1"/>
  <c r="J43" i="6"/>
  <c r="J107" i="6" s="1"/>
  <c r="I43" i="6"/>
  <c r="I107" i="6" s="1"/>
  <c r="H43" i="6"/>
  <c r="H107" i="6" s="1"/>
  <c r="G43" i="6"/>
  <c r="G107" i="6" s="1"/>
  <c r="F43" i="6"/>
  <c r="F107" i="6" s="1"/>
  <c r="E43" i="6"/>
  <c r="E107" i="6" s="1"/>
  <c r="D43" i="6"/>
  <c r="D107" i="6" s="1"/>
  <c r="C43" i="6"/>
  <c r="C107" i="6" s="1"/>
  <c r="B43" i="6"/>
  <c r="B107" i="6" s="1"/>
  <c r="M42" i="6"/>
  <c r="M106" i="6" s="1"/>
  <c r="L42" i="6"/>
  <c r="L106" i="6" s="1"/>
  <c r="K42" i="6"/>
  <c r="K106" i="6" s="1"/>
  <c r="J42" i="6"/>
  <c r="J106" i="6" s="1"/>
  <c r="I42" i="6"/>
  <c r="I106" i="6" s="1"/>
  <c r="H42" i="6"/>
  <c r="H106" i="6" s="1"/>
  <c r="G42" i="6"/>
  <c r="G106" i="6" s="1"/>
  <c r="F42" i="6"/>
  <c r="F106" i="6" s="1"/>
  <c r="E42" i="6"/>
  <c r="E106" i="6" s="1"/>
  <c r="D42" i="6"/>
  <c r="D106" i="6" s="1"/>
  <c r="C42" i="6"/>
  <c r="C106" i="6" s="1"/>
  <c r="B42" i="6"/>
  <c r="B106" i="6" s="1"/>
  <c r="M41" i="6"/>
  <c r="M105" i="6" s="1"/>
  <c r="L41" i="6"/>
  <c r="L105" i="6" s="1"/>
  <c r="K41" i="6"/>
  <c r="K105" i="6" s="1"/>
  <c r="J41" i="6"/>
  <c r="J105" i="6" s="1"/>
  <c r="I41" i="6"/>
  <c r="I105" i="6" s="1"/>
  <c r="H41" i="6"/>
  <c r="H105" i="6" s="1"/>
  <c r="G41" i="6"/>
  <c r="G105" i="6" s="1"/>
  <c r="F41" i="6"/>
  <c r="F105" i="6" s="1"/>
  <c r="E41" i="6"/>
  <c r="E105" i="6" s="1"/>
  <c r="D41" i="6"/>
  <c r="D105" i="6" s="1"/>
  <c r="C41" i="6"/>
  <c r="C105" i="6" s="1"/>
  <c r="B41" i="6"/>
  <c r="B105" i="6" s="1"/>
  <c r="M40" i="6"/>
  <c r="M104" i="6" s="1"/>
  <c r="L40" i="6"/>
  <c r="L104" i="6" s="1"/>
  <c r="K40" i="6"/>
  <c r="K104" i="6" s="1"/>
  <c r="J40" i="6"/>
  <c r="J104" i="6" s="1"/>
  <c r="I40" i="6"/>
  <c r="I104" i="6" s="1"/>
  <c r="H40" i="6"/>
  <c r="H104" i="6" s="1"/>
  <c r="G40" i="6"/>
  <c r="G104" i="6" s="1"/>
  <c r="F40" i="6"/>
  <c r="F104" i="6" s="1"/>
  <c r="E40" i="6"/>
  <c r="E104" i="6" s="1"/>
  <c r="D40" i="6"/>
  <c r="D104" i="6" s="1"/>
  <c r="C40" i="6"/>
  <c r="C104" i="6" s="1"/>
  <c r="B40" i="6"/>
  <c r="B104" i="6" s="1"/>
  <c r="M39" i="6"/>
  <c r="M103" i="6" s="1"/>
  <c r="L39" i="6"/>
  <c r="L103" i="6" s="1"/>
  <c r="K39" i="6"/>
  <c r="K103" i="6" s="1"/>
  <c r="J39" i="6"/>
  <c r="J103" i="6" s="1"/>
  <c r="I39" i="6"/>
  <c r="I103" i="6" s="1"/>
  <c r="H39" i="6"/>
  <c r="H103" i="6" s="1"/>
  <c r="G39" i="6"/>
  <c r="G103" i="6" s="1"/>
  <c r="F39" i="6"/>
  <c r="F103" i="6" s="1"/>
  <c r="E39" i="6"/>
  <c r="E103" i="6" s="1"/>
  <c r="D39" i="6"/>
  <c r="D103" i="6" s="1"/>
  <c r="C39" i="6"/>
  <c r="C103" i="6" s="1"/>
  <c r="B39" i="6"/>
  <c r="B103" i="6" s="1"/>
  <c r="M38" i="6"/>
  <c r="M102" i="6" s="1"/>
  <c r="L38" i="6"/>
  <c r="L102" i="6" s="1"/>
  <c r="K38" i="6"/>
  <c r="K102" i="6" s="1"/>
  <c r="J38" i="6"/>
  <c r="J102" i="6" s="1"/>
  <c r="I38" i="6"/>
  <c r="I102" i="6" s="1"/>
  <c r="H38" i="6"/>
  <c r="H102" i="6" s="1"/>
  <c r="G38" i="6"/>
  <c r="G102" i="6" s="1"/>
  <c r="F38" i="6"/>
  <c r="F102" i="6" s="1"/>
  <c r="E38" i="6"/>
  <c r="E102" i="6" s="1"/>
  <c r="D38" i="6"/>
  <c r="D102" i="6" s="1"/>
  <c r="C38" i="6"/>
  <c r="C102" i="6" s="1"/>
  <c r="B38" i="6"/>
  <c r="B102" i="6" s="1"/>
  <c r="M37" i="6"/>
  <c r="M101" i="6" s="1"/>
  <c r="L37" i="6"/>
  <c r="L101" i="6" s="1"/>
  <c r="K37" i="6"/>
  <c r="K101" i="6" s="1"/>
  <c r="J37" i="6"/>
  <c r="J101" i="6" s="1"/>
  <c r="I37" i="6"/>
  <c r="I101" i="6" s="1"/>
  <c r="H37" i="6"/>
  <c r="H101" i="6" s="1"/>
  <c r="G37" i="6"/>
  <c r="G101" i="6" s="1"/>
  <c r="F37" i="6"/>
  <c r="F101" i="6" s="1"/>
  <c r="E37" i="6"/>
  <c r="E101" i="6" s="1"/>
  <c r="D37" i="6"/>
  <c r="D101" i="6" s="1"/>
  <c r="C37" i="6"/>
  <c r="C101" i="6" s="1"/>
  <c r="B37" i="6"/>
  <c r="B101" i="6" s="1"/>
  <c r="M36" i="6"/>
  <c r="M100" i="6" s="1"/>
  <c r="L36" i="6"/>
  <c r="L100" i="6" s="1"/>
  <c r="K36" i="6"/>
  <c r="K100" i="6" s="1"/>
  <c r="J36" i="6"/>
  <c r="J100" i="6" s="1"/>
  <c r="I36" i="6"/>
  <c r="I100" i="6" s="1"/>
  <c r="H36" i="6"/>
  <c r="H100" i="6" s="1"/>
  <c r="G36" i="6"/>
  <c r="G100" i="6" s="1"/>
  <c r="F36" i="6"/>
  <c r="F100" i="6" s="1"/>
  <c r="E36" i="6"/>
  <c r="E100" i="6" s="1"/>
  <c r="D36" i="6"/>
  <c r="D100" i="6" s="1"/>
  <c r="C36" i="6"/>
  <c r="C100" i="6" s="1"/>
  <c r="B36" i="6"/>
  <c r="B100" i="6" s="1"/>
  <c r="F183" i="3"/>
  <c r="E183" i="3"/>
  <c r="C183" i="3"/>
  <c r="B183" i="3"/>
  <c r="F182" i="3"/>
  <c r="E182" i="3"/>
  <c r="C182" i="3"/>
  <c r="B182" i="3"/>
  <c r="F181" i="3"/>
  <c r="E181" i="3"/>
  <c r="C181" i="3"/>
  <c r="B181" i="3"/>
  <c r="F180" i="3"/>
  <c r="E180" i="3"/>
  <c r="C180" i="3"/>
  <c r="B180" i="3"/>
  <c r="F179" i="3"/>
  <c r="E179" i="3"/>
  <c r="C179" i="3"/>
  <c r="B179" i="3"/>
  <c r="F178" i="3"/>
  <c r="E178" i="3"/>
  <c r="C178" i="3"/>
  <c r="B178" i="3"/>
  <c r="F177" i="3"/>
  <c r="E177" i="3"/>
  <c r="C177" i="3"/>
  <c r="B177" i="3"/>
  <c r="F176" i="3"/>
  <c r="E176" i="3"/>
  <c r="C176" i="3"/>
  <c r="B176" i="3"/>
  <c r="F175" i="3"/>
  <c r="E175" i="3"/>
  <c r="C175" i="3"/>
  <c r="B175" i="3"/>
  <c r="F174" i="3"/>
  <c r="E174" i="3"/>
  <c r="C174" i="3"/>
  <c r="B174" i="3"/>
  <c r="F173" i="3"/>
  <c r="E173" i="3"/>
  <c r="C173" i="3"/>
  <c r="B173" i="3"/>
  <c r="F172" i="3"/>
  <c r="E172" i="3"/>
  <c r="C172" i="3"/>
  <c r="B172" i="3"/>
  <c r="F171" i="3"/>
  <c r="E171" i="3"/>
  <c r="C171" i="3"/>
  <c r="B171" i="3"/>
  <c r="F170" i="3"/>
  <c r="E170" i="3"/>
  <c r="C170" i="3"/>
  <c r="B170" i="3"/>
  <c r="F169" i="3"/>
  <c r="E169" i="3"/>
  <c r="C169" i="3"/>
  <c r="B169" i="3"/>
  <c r="F168" i="3"/>
  <c r="E168" i="3"/>
  <c r="C168" i="3"/>
  <c r="B168" i="3"/>
  <c r="F167" i="3"/>
  <c r="E167" i="3"/>
  <c r="C167" i="3"/>
  <c r="B167" i="3"/>
  <c r="F166" i="3"/>
  <c r="E166" i="3"/>
  <c r="C166" i="3"/>
  <c r="B166" i="3"/>
  <c r="F165" i="3"/>
  <c r="E165" i="3"/>
  <c r="C165" i="3"/>
  <c r="B165" i="3"/>
  <c r="F164" i="3"/>
  <c r="E164" i="3"/>
  <c r="C164" i="3"/>
  <c r="B164" i="3"/>
  <c r="F163" i="3"/>
  <c r="E163" i="3"/>
  <c r="C163" i="3"/>
  <c r="B163" i="3"/>
  <c r="F162" i="3"/>
  <c r="E162" i="3"/>
  <c r="C162" i="3"/>
  <c r="B162" i="3"/>
  <c r="F161" i="3"/>
  <c r="E161" i="3"/>
  <c r="C161" i="3"/>
  <c r="B161" i="3"/>
  <c r="F160" i="3"/>
  <c r="E160" i="3"/>
  <c r="C160" i="3"/>
  <c r="B160" i="3"/>
  <c r="F159" i="3"/>
  <c r="E159" i="3"/>
  <c r="C159" i="3"/>
  <c r="B159" i="3"/>
  <c r="F158" i="3"/>
  <c r="E158" i="3"/>
  <c r="C158" i="3"/>
  <c r="B158" i="3"/>
  <c r="F157" i="3"/>
  <c r="E157" i="3"/>
  <c r="C157" i="3"/>
  <c r="B157" i="3"/>
  <c r="F156" i="3"/>
  <c r="E156" i="3"/>
  <c r="C156" i="3"/>
  <c r="B156" i="3"/>
  <c r="F155" i="3"/>
  <c r="E155" i="3"/>
  <c r="C155" i="3"/>
  <c r="B155" i="3"/>
  <c r="F154" i="3"/>
  <c r="E154" i="3"/>
  <c r="C154" i="3"/>
  <c r="B154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53" i="3"/>
  <c r="M117" i="3" s="1"/>
  <c r="L53" i="3"/>
  <c r="L117" i="3" s="1"/>
  <c r="K53" i="3"/>
  <c r="K117" i="3" s="1"/>
  <c r="J53" i="3"/>
  <c r="J117" i="3" s="1"/>
  <c r="I53" i="3"/>
  <c r="I117" i="3" s="1"/>
  <c r="H53" i="3"/>
  <c r="H117" i="3" s="1"/>
  <c r="G53" i="3"/>
  <c r="G117" i="3" s="1"/>
  <c r="F53" i="3"/>
  <c r="F117" i="3" s="1"/>
  <c r="E53" i="3"/>
  <c r="E117" i="3" s="1"/>
  <c r="D53" i="3"/>
  <c r="D117" i="3" s="1"/>
  <c r="C53" i="3"/>
  <c r="C117" i="3" s="1"/>
  <c r="B53" i="3"/>
  <c r="B117" i="3" s="1"/>
  <c r="M52" i="3"/>
  <c r="M116" i="3" s="1"/>
  <c r="L52" i="3"/>
  <c r="L116" i="3" s="1"/>
  <c r="K52" i="3"/>
  <c r="K116" i="3" s="1"/>
  <c r="J52" i="3"/>
  <c r="J116" i="3" s="1"/>
  <c r="I52" i="3"/>
  <c r="I116" i="3" s="1"/>
  <c r="H52" i="3"/>
  <c r="H116" i="3" s="1"/>
  <c r="G52" i="3"/>
  <c r="G116" i="3" s="1"/>
  <c r="F52" i="3"/>
  <c r="F116" i="3" s="1"/>
  <c r="E52" i="3"/>
  <c r="E116" i="3" s="1"/>
  <c r="D52" i="3"/>
  <c r="D116" i="3" s="1"/>
  <c r="C52" i="3"/>
  <c r="C116" i="3" s="1"/>
  <c r="B52" i="3"/>
  <c r="B116" i="3" s="1"/>
  <c r="M51" i="3"/>
  <c r="M115" i="3" s="1"/>
  <c r="L51" i="3"/>
  <c r="L115" i="3" s="1"/>
  <c r="K51" i="3"/>
  <c r="K115" i="3" s="1"/>
  <c r="J51" i="3"/>
  <c r="J115" i="3" s="1"/>
  <c r="I51" i="3"/>
  <c r="I115" i="3" s="1"/>
  <c r="H51" i="3"/>
  <c r="H115" i="3" s="1"/>
  <c r="G51" i="3"/>
  <c r="G115" i="3" s="1"/>
  <c r="F51" i="3"/>
  <c r="F115" i="3" s="1"/>
  <c r="E51" i="3"/>
  <c r="E115" i="3" s="1"/>
  <c r="D51" i="3"/>
  <c r="D115" i="3" s="1"/>
  <c r="C51" i="3"/>
  <c r="C115" i="3" s="1"/>
  <c r="B51" i="3"/>
  <c r="B115" i="3" s="1"/>
  <c r="M50" i="3"/>
  <c r="M114" i="3" s="1"/>
  <c r="L50" i="3"/>
  <c r="L114" i="3" s="1"/>
  <c r="K50" i="3"/>
  <c r="K114" i="3" s="1"/>
  <c r="J50" i="3"/>
  <c r="J114" i="3" s="1"/>
  <c r="I50" i="3"/>
  <c r="I114" i="3" s="1"/>
  <c r="H50" i="3"/>
  <c r="H114" i="3" s="1"/>
  <c r="G50" i="3"/>
  <c r="G114" i="3" s="1"/>
  <c r="F50" i="3"/>
  <c r="F114" i="3" s="1"/>
  <c r="E50" i="3"/>
  <c r="E114" i="3" s="1"/>
  <c r="D50" i="3"/>
  <c r="D114" i="3" s="1"/>
  <c r="C50" i="3"/>
  <c r="C114" i="3" s="1"/>
  <c r="B50" i="3"/>
  <c r="B114" i="3" s="1"/>
  <c r="M49" i="3"/>
  <c r="M113" i="3" s="1"/>
  <c r="L49" i="3"/>
  <c r="L113" i="3" s="1"/>
  <c r="K49" i="3"/>
  <c r="K113" i="3" s="1"/>
  <c r="J49" i="3"/>
  <c r="J113" i="3" s="1"/>
  <c r="I49" i="3"/>
  <c r="I113" i="3" s="1"/>
  <c r="H49" i="3"/>
  <c r="H113" i="3" s="1"/>
  <c r="G49" i="3"/>
  <c r="G113" i="3" s="1"/>
  <c r="F49" i="3"/>
  <c r="F113" i="3" s="1"/>
  <c r="E49" i="3"/>
  <c r="E113" i="3" s="1"/>
  <c r="D49" i="3"/>
  <c r="D113" i="3" s="1"/>
  <c r="C49" i="3"/>
  <c r="C113" i="3" s="1"/>
  <c r="B49" i="3"/>
  <c r="B113" i="3" s="1"/>
  <c r="M48" i="3"/>
  <c r="M112" i="3" s="1"/>
  <c r="L48" i="3"/>
  <c r="L112" i="3" s="1"/>
  <c r="K48" i="3"/>
  <c r="K112" i="3" s="1"/>
  <c r="J48" i="3"/>
  <c r="J112" i="3" s="1"/>
  <c r="I48" i="3"/>
  <c r="I112" i="3" s="1"/>
  <c r="H48" i="3"/>
  <c r="H112" i="3" s="1"/>
  <c r="G48" i="3"/>
  <c r="G112" i="3" s="1"/>
  <c r="F48" i="3"/>
  <c r="F112" i="3" s="1"/>
  <c r="E48" i="3"/>
  <c r="E112" i="3" s="1"/>
  <c r="D48" i="3"/>
  <c r="D112" i="3" s="1"/>
  <c r="C48" i="3"/>
  <c r="C112" i="3" s="1"/>
  <c r="B48" i="3"/>
  <c r="B112" i="3" s="1"/>
  <c r="M47" i="3"/>
  <c r="M111" i="3" s="1"/>
  <c r="L47" i="3"/>
  <c r="L111" i="3" s="1"/>
  <c r="K47" i="3"/>
  <c r="K111" i="3" s="1"/>
  <c r="J47" i="3"/>
  <c r="J111" i="3" s="1"/>
  <c r="I47" i="3"/>
  <c r="I111" i="3" s="1"/>
  <c r="H47" i="3"/>
  <c r="H111" i="3" s="1"/>
  <c r="G47" i="3"/>
  <c r="G111" i="3" s="1"/>
  <c r="F47" i="3"/>
  <c r="F111" i="3" s="1"/>
  <c r="E47" i="3"/>
  <c r="E111" i="3" s="1"/>
  <c r="D47" i="3"/>
  <c r="D111" i="3" s="1"/>
  <c r="C47" i="3"/>
  <c r="C111" i="3" s="1"/>
  <c r="B47" i="3"/>
  <c r="B111" i="3" s="1"/>
  <c r="M46" i="3"/>
  <c r="M110" i="3" s="1"/>
  <c r="L46" i="3"/>
  <c r="L110" i="3" s="1"/>
  <c r="K46" i="3"/>
  <c r="K110" i="3" s="1"/>
  <c r="J46" i="3"/>
  <c r="J110" i="3" s="1"/>
  <c r="I46" i="3"/>
  <c r="I110" i="3" s="1"/>
  <c r="H46" i="3"/>
  <c r="H110" i="3" s="1"/>
  <c r="G46" i="3"/>
  <c r="G110" i="3" s="1"/>
  <c r="F46" i="3"/>
  <c r="F110" i="3" s="1"/>
  <c r="E46" i="3"/>
  <c r="E110" i="3" s="1"/>
  <c r="D46" i="3"/>
  <c r="D110" i="3" s="1"/>
  <c r="C46" i="3"/>
  <c r="C110" i="3" s="1"/>
  <c r="B46" i="3"/>
  <c r="B110" i="3" s="1"/>
  <c r="M43" i="3"/>
  <c r="M107" i="3" s="1"/>
  <c r="L43" i="3"/>
  <c r="L107" i="3" s="1"/>
  <c r="K43" i="3"/>
  <c r="K107" i="3" s="1"/>
  <c r="J43" i="3"/>
  <c r="J107" i="3" s="1"/>
  <c r="I43" i="3"/>
  <c r="I107" i="3" s="1"/>
  <c r="H43" i="3"/>
  <c r="H107" i="3" s="1"/>
  <c r="G43" i="3"/>
  <c r="G107" i="3" s="1"/>
  <c r="F43" i="3"/>
  <c r="F107" i="3" s="1"/>
  <c r="E43" i="3"/>
  <c r="E107" i="3" s="1"/>
  <c r="D43" i="3"/>
  <c r="D107" i="3" s="1"/>
  <c r="C43" i="3"/>
  <c r="C107" i="3" s="1"/>
  <c r="B43" i="3"/>
  <c r="B107" i="3" s="1"/>
  <c r="M42" i="3"/>
  <c r="M106" i="3" s="1"/>
  <c r="L42" i="3"/>
  <c r="L106" i="3" s="1"/>
  <c r="K42" i="3"/>
  <c r="K106" i="3" s="1"/>
  <c r="J42" i="3"/>
  <c r="J106" i="3" s="1"/>
  <c r="I42" i="3"/>
  <c r="I106" i="3" s="1"/>
  <c r="H42" i="3"/>
  <c r="H106" i="3" s="1"/>
  <c r="G42" i="3"/>
  <c r="G106" i="3" s="1"/>
  <c r="F42" i="3"/>
  <c r="F106" i="3" s="1"/>
  <c r="E42" i="3"/>
  <c r="E106" i="3" s="1"/>
  <c r="D42" i="3"/>
  <c r="D106" i="3" s="1"/>
  <c r="C42" i="3"/>
  <c r="C106" i="3" s="1"/>
  <c r="B42" i="3"/>
  <c r="B106" i="3" s="1"/>
  <c r="M41" i="3"/>
  <c r="M105" i="3" s="1"/>
  <c r="L41" i="3"/>
  <c r="L105" i="3" s="1"/>
  <c r="K41" i="3"/>
  <c r="K105" i="3" s="1"/>
  <c r="J41" i="3"/>
  <c r="J105" i="3" s="1"/>
  <c r="I41" i="3"/>
  <c r="I105" i="3" s="1"/>
  <c r="H41" i="3"/>
  <c r="H105" i="3" s="1"/>
  <c r="G41" i="3"/>
  <c r="G105" i="3" s="1"/>
  <c r="F41" i="3"/>
  <c r="F105" i="3" s="1"/>
  <c r="E41" i="3"/>
  <c r="E105" i="3" s="1"/>
  <c r="D41" i="3"/>
  <c r="D105" i="3" s="1"/>
  <c r="C41" i="3"/>
  <c r="C105" i="3" s="1"/>
  <c r="B41" i="3"/>
  <c r="B105" i="3" s="1"/>
  <c r="M40" i="3"/>
  <c r="M104" i="3" s="1"/>
  <c r="L40" i="3"/>
  <c r="L104" i="3" s="1"/>
  <c r="K40" i="3"/>
  <c r="K104" i="3" s="1"/>
  <c r="J40" i="3"/>
  <c r="J104" i="3" s="1"/>
  <c r="I40" i="3"/>
  <c r="I104" i="3" s="1"/>
  <c r="H40" i="3"/>
  <c r="H104" i="3" s="1"/>
  <c r="G40" i="3"/>
  <c r="G104" i="3" s="1"/>
  <c r="F40" i="3"/>
  <c r="F104" i="3" s="1"/>
  <c r="E40" i="3"/>
  <c r="E104" i="3" s="1"/>
  <c r="D40" i="3"/>
  <c r="D104" i="3" s="1"/>
  <c r="C40" i="3"/>
  <c r="C104" i="3" s="1"/>
  <c r="B40" i="3"/>
  <c r="B104" i="3" s="1"/>
  <c r="M39" i="3"/>
  <c r="M103" i="3" s="1"/>
  <c r="L39" i="3"/>
  <c r="L103" i="3" s="1"/>
  <c r="K39" i="3"/>
  <c r="K103" i="3" s="1"/>
  <c r="J39" i="3"/>
  <c r="J103" i="3" s="1"/>
  <c r="I39" i="3"/>
  <c r="I103" i="3" s="1"/>
  <c r="H39" i="3"/>
  <c r="H103" i="3" s="1"/>
  <c r="G39" i="3"/>
  <c r="G103" i="3" s="1"/>
  <c r="F39" i="3"/>
  <c r="F103" i="3" s="1"/>
  <c r="E39" i="3"/>
  <c r="E103" i="3" s="1"/>
  <c r="D39" i="3"/>
  <c r="D103" i="3" s="1"/>
  <c r="C39" i="3"/>
  <c r="C103" i="3" s="1"/>
  <c r="B39" i="3"/>
  <c r="B103" i="3" s="1"/>
  <c r="M38" i="3"/>
  <c r="M102" i="3" s="1"/>
  <c r="L38" i="3"/>
  <c r="L102" i="3" s="1"/>
  <c r="K38" i="3"/>
  <c r="K102" i="3" s="1"/>
  <c r="J38" i="3"/>
  <c r="J102" i="3" s="1"/>
  <c r="I38" i="3"/>
  <c r="I102" i="3" s="1"/>
  <c r="H38" i="3"/>
  <c r="H102" i="3" s="1"/>
  <c r="G38" i="3"/>
  <c r="G102" i="3" s="1"/>
  <c r="F38" i="3"/>
  <c r="F102" i="3" s="1"/>
  <c r="E38" i="3"/>
  <c r="E102" i="3" s="1"/>
  <c r="D38" i="3"/>
  <c r="D102" i="3" s="1"/>
  <c r="C38" i="3"/>
  <c r="C102" i="3" s="1"/>
  <c r="B38" i="3"/>
  <c r="B102" i="3" s="1"/>
  <c r="M37" i="3"/>
  <c r="M101" i="3" s="1"/>
  <c r="L37" i="3"/>
  <c r="L101" i="3" s="1"/>
  <c r="K37" i="3"/>
  <c r="K101" i="3" s="1"/>
  <c r="J37" i="3"/>
  <c r="J101" i="3" s="1"/>
  <c r="I37" i="3"/>
  <c r="I101" i="3" s="1"/>
  <c r="H37" i="3"/>
  <c r="H101" i="3" s="1"/>
  <c r="G37" i="3"/>
  <c r="G101" i="3" s="1"/>
  <c r="F37" i="3"/>
  <c r="F101" i="3" s="1"/>
  <c r="E37" i="3"/>
  <c r="E101" i="3" s="1"/>
  <c r="D37" i="3"/>
  <c r="D101" i="3" s="1"/>
  <c r="C37" i="3"/>
  <c r="C101" i="3" s="1"/>
  <c r="B37" i="3"/>
  <c r="B101" i="3" s="1"/>
  <c r="M36" i="3"/>
  <c r="M100" i="3" s="1"/>
  <c r="L36" i="3"/>
  <c r="L100" i="3" s="1"/>
  <c r="K36" i="3"/>
  <c r="K100" i="3" s="1"/>
  <c r="J36" i="3"/>
  <c r="J100" i="3" s="1"/>
  <c r="I36" i="3"/>
  <c r="I100" i="3" s="1"/>
  <c r="H36" i="3"/>
  <c r="H100" i="3" s="1"/>
  <c r="G36" i="3"/>
  <c r="G100" i="3" s="1"/>
  <c r="F36" i="3"/>
  <c r="F100" i="3" s="1"/>
  <c r="E36" i="3"/>
  <c r="E100" i="3" s="1"/>
  <c r="D36" i="3"/>
  <c r="D100" i="3" s="1"/>
  <c r="C36" i="3"/>
  <c r="C100" i="3" s="1"/>
  <c r="B36" i="3"/>
  <c r="B100" i="3" s="1"/>
</calcChain>
</file>

<file path=xl/sharedStrings.xml><?xml version="1.0" encoding="utf-8"?>
<sst xmlns="http://schemas.openxmlformats.org/spreadsheetml/2006/main" count="2338" uniqueCount="404">
  <si>
    <t>Average</t>
  </si>
  <si>
    <t>stdev</t>
  </si>
  <si>
    <t>SDT705</t>
  </si>
  <si>
    <t>wildtype</t>
  </si>
  <si>
    <t>SDT709</t>
  </si>
  <si>
    <t>Production Strain</t>
  </si>
  <si>
    <t>SDT885</t>
  </si>
  <si>
    <t>Fur(P18T)</t>
  </si>
  <si>
    <t>SDT886</t>
  </si>
  <si>
    <t>YgfZ(T108P)</t>
  </si>
  <si>
    <t>SDT887</t>
  </si>
  <si>
    <t>Δpgi</t>
  </si>
  <si>
    <t>SDT888</t>
  </si>
  <si>
    <t>ΔpfkA</t>
  </si>
  <si>
    <t>SDT889</t>
  </si>
  <si>
    <t>IscR(V55L)</t>
  </si>
  <si>
    <t>SDT890</t>
  </si>
  <si>
    <t>OxyR(A213P)</t>
  </si>
  <si>
    <t>SDT891</t>
  </si>
  <si>
    <t>OxyR(A213T)</t>
  </si>
  <si>
    <t>SDT892</t>
  </si>
  <si>
    <t>ΔfliA</t>
  </si>
  <si>
    <t>SDT893</t>
  </si>
  <si>
    <r>
      <rPr>
        <i/>
        <sz val="11"/>
        <rFont val="Calibri"/>
        <family val="2"/>
      </rPr>
      <t>efeU</t>
    </r>
    <r>
      <rPr>
        <sz val="11"/>
        <rFont val="Calibri"/>
        <family val="2"/>
      </rPr>
      <t>(106T)</t>
    </r>
  </si>
  <si>
    <t>SDT894</t>
  </si>
  <si>
    <t>Fur(H71Y)</t>
  </si>
  <si>
    <t>SDT895</t>
  </si>
  <si>
    <t>Fur(R70S)</t>
  </si>
  <si>
    <t>SDT896</t>
  </si>
  <si>
    <t>Fur(H71Y) YgfZ(L29R)</t>
  </si>
  <si>
    <t>SDT897</t>
  </si>
  <si>
    <t>Fur(H71Y) YgfZ(L29R) OxyR(A213T)</t>
  </si>
  <si>
    <t>SDT898</t>
  </si>
  <si>
    <t>SDT710</t>
  </si>
  <si>
    <t>Production strain</t>
  </si>
  <si>
    <t>SDT899</t>
  </si>
  <si>
    <t>SDT900</t>
  </si>
  <si>
    <t>SDT901</t>
  </si>
  <si>
    <t>SDT902</t>
  </si>
  <si>
    <t>SDT903</t>
  </si>
  <si>
    <t>SDT904</t>
  </si>
  <si>
    <t>SDT905</t>
  </si>
  <si>
    <t>SDT906</t>
  </si>
  <si>
    <t>SDT907</t>
  </si>
  <si>
    <t>SDT908</t>
  </si>
  <si>
    <t>SDT909</t>
  </si>
  <si>
    <t>SDT910</t>
  </si>
  <si>
    <t>SDT911</t>
  </si>
  <si>
    <t>efeU(106T)</t>
  </si>
  <si>
    <t>GFP</t>
  </si>
  <si>
    <t>Plate 1</t>
  </si>
  <si>
    <t>1:2 dilution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</si>
  <si>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</si>
  <si>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</si>
  <si>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</si>
  <si>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</si>
  <si>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</si>
  <si>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</si>
  <si>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</si>
  <si>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</si>
  <si>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</si>
  <si>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</si>
  <si>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</si>
  <si>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</si>
  <si>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</si>
  <si>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</si>
  <si>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</si>
  <si>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</si>
  <si>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</si>
  <si>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</si>
  <si>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</si>
  <si>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</si>
  <si>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</si>
  <si>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Plate 2</t>
  </si>
  <si>
    <t>SDT705-1</t>
  </si>
  <si>
    <t>SDT705-2</t>
  </si>
  <si>
    <t>SDT705-3</t>
  </si>
  <si>
    <t>SDT709-1</t>
  </si>
  <si>
    <t>SDT709-2</t>
  </si>
  <si>
    <t>SDT709-3</t>
  </si>
  <si>
    <t>SDT885-1</t>
  </si>
  <si>
    <t>SDT885-2</t>
  </si>
  <si>
    <t>SDT885-3</t>
  </si>
  <si>
    <t>SDT886-1</t>
  </si>
  <si>
    <t>SDT886-2</t>
  </si>
  <si>
    <t>SDT886-3</t>
  </si>
  <si>
    <t>SDT887-1</t>
  </si>
  <si>
    <t>SDT887-2</t>
  </si>
  <si>
    <t>SDT887-3</t>
  </si>
  <si>
    <t>SDT888-1</t>
  </si>
  <si>
    <t>SDT888-2</t>
  </si>
  <si>
    <t>SDT888-3</t>
  </si>
  <si>
    <t>SDT889-1</t>
  </si>
  <si>
    <t>SDT889-2</t>
  </si>
  <si>
    <t>SDT889-3</t>
  </si>
  <si>
    <t>SDT890-1</t>
  </si>
  <si>
    <t>SDT890-2</t>
  </si>
  <si>
    <t>SDT890-3</t>
  </si>
  <si>
    <t>SDT891-1</t>
  </si>
  <si>
    <t>SDT891-2</t>
  </si>
  <si>
    <t>SDT891-3</t>
  </si>
  <si>
    <t>SDT892-1</t>
  </si>
  <si>
    <t>SDT892-2</t>
  </si>
  <si>
    <t>SDT892-3</t>
  </si>
  <si>
    <t>SDT893-1</t>
  </si>
  <si>
    <t>SDT893-2</t>
  </si>
  <si>
    <t>SDT893-3</t>
  </si>
  <si>
    <t>SDT894-1</t>
  </si>
  <si>
    <t>SDT894-2</t>
  </si>
  <si>
    <t>SDT894-3</t>
  </si>
  <si>
    <t>SDT895-1</t>
  </si>
  <si>
    <t>SDT895-2</t>
  </si>
  <si>
    <t>SDT895-3</t>
  </si>
  <si>
    <t>SDT896-1</t>
  </si>
  <si>
    <t>SDT896-2</t>
  </si>
  <si>
    <t>SDT896-3</t>
  </si>
  <si>
    <t>SDT897-1</t>
  </si>
  <si>
    <t>SDT897-2</t>
  </si>
  <si>
    <t>SDT897-3</t>
  </si>
  <si>
    <t>Media 1</t>
  </si>
  <si>
    <t>SDT898-1</t>
  </si>
  <si>
    <t>SDT898-2</t>
  </si>
  <si>
    <t>SDT898-3</t>
  </si>
  <si>
    <t>SDT710-1</t>
  </si>
  <si>
    <t>SDT710-2</t>
  </si>
  <si>
    <t>SDT710-3</t>
  </si>
  <si>
    <t>SDT899-1</t>
  </si>
  <si>
    <t>SDT899-2</t>
  </si>
  <si>
    <t>SDT899-3</t>
  </si>
  <si>
    <t>SDT900-1</t>
  </si>
  <si>
    <t>SDT900-2</t>
  </si>
  <si>
    <t>SDT900-3</t>
  </si>
  <si>
    <t>SDT901-1</t>
  </si>
  <si>
    <t>SDT901-2</t>
  </si>
  <si>
    <t>SDT901-3</t>
  </si>
  <si>
    <t>SDT902-1</t>
  </si>
  <si>
    <t>SDT902-2</t>
  </si>
  <si>
    <t>SDT902-3</t>
  </si>
  <si>
    <t>SDT903-1</t>
  </si>
  <si>
    <t>SDT903-2</t>
  </si>
  <si>
    <t>SDT903-3</t>
  </si>
  <si>
    <t>SDT904-1</t>
  </si>
  <si>
    <t>SDT904-2</t>
  </si>
  <si>
    <t>SDT904-3</t>
  </si>
  <si>
    <t>SDT905-1</t>
  </si>
  <si>
    <t>SDT905-2</t>
  </si>
  <si>
    <t>SDT905-3</t>
  </si>
  <si>
    <t>SDT906-1</t>
  </si>
  <si>
    <t>SDT906-2</t>
  </si>
  <si>
    <t>SDT906-3</t>
  </si>
  <si>
    <t>SDT907-1</t>
  </si>
  <si>
    <t>SDT907-2</t>
  </si>
  <si>
    <t>SDT907-3</t>
  </si>
  <si>
    <t>SDT908-1</t>
  </si>
  <si>
    <t>SDT908-2</t>
  </si>
  <si>
    <t>SDT908-3</t>
  </si>
  <si>
    <t>SDT909-1</t>
  </si>
  <si>
    <t>SDT909-2</t>
  </si>
  <si>
    <t>SDT909-3</t>
  </si>
  <si>
    <t>SDT910-1</t>
  </si>
  <si>
    <t>SDT910-2</t>
  </si>
  <si>
    <t>SDT910-3</t>
  </si>
  <si>
    <t>SDT911-1</t>
  </si>
  <si>
    <t>SDT911-2</t>
  </si>
  <si>
    <t>SDT911-3</t>
  </si>
  <si>
    <t>Media 2</t>
  </si>
  <si>
    <t>OD600</t>
  </si>
  <si>
    <t>1:10 dilution</t>
  </si>
  <si>
    <t>GFP/OD600</t>
  </si>
  <si>
    <t>SOS sensor</t>
  </si>
  <si>
    <t>W/O H2O2</t>
  </si>
  <si>
    <t>W/ H2O2</t>
  </si>
  <si>
    <t>DDB35</t>
  </si>
  <si>
    <t>HMP3071</t>
  </si>
  <si>
    <t>HMP3427</t>
  </si>
  <si>
    <t>SDT392</t>
  </si>
  <si>
    <t>SDT393</t>
  </si>
  <si>
    <t>SDT394</t>
  </si>
  <si>
    <t>SDT395</t>
  </si>
  <si>
    <t>SDT711</t>
  </si>
  <si>
    <t>SDT712</t>
  </si>
  <si>
    <t>SDT713</t>
  </si>
  <si>
    <t>SDT714</t>
  </si>
  <si>
    <t>SDT715</t>
  </si>
  <si>
    <t>SDT866</t>
  </si>
  <si>
    <t>SDT867</t>
  </si>
  <si>
    <t>SDT868</t>
  </si>
  <si>
    <t>SDT869</t>
  </si>
  <si>
    <t>Wildtype</t>
  </si>
  <si>
    <t>Production Strain 5 mM</t>
  </si>
  <si>
    <t>Production Strain 10 mM</t>
  </si>
  <si>
    <t>Fur(P18T) 0 mM</t>
  </si>
  <si>
    <t>Fur(P18T) 3 mM</t>
  </si>
  <si>
    <t>Fur(P18T) 5 mM</t>
  </si>
  <si>
    <t>Fur(P18T) 10 mM</t>
  </si>
  <si>
    <t>Fur(H71Y) 0 mM</t>
  </si>
  <si>
    <t>Fur(H71Y) 3 mM</t>
  </si>
  <si>
    <t>Fur(H71Y) 5 mM</t>
  </si>
  <si>
    <t>Fur(H71Y) 10 mM</t>
  </si>
  <si>
    <t>Fur(R70S) 0 mM</t>
  </si>
  <si>
    <t>Fur(R70S) 3 mM</t>
  </si>
  <si>
    <t>Fur(R70S) 5 mM</t>
  </si>
  <si>
    <t>Fur(R70S) 10 mM</t>
  </si>
  <si>
    <t>YgfZ(T108P) 0 mM</t>
  </si>
  <si>
    <t>YgfZ(T108P) 3 mM</t>
  </si>
  <si>
    <t>YgfZ(T108P) 5 mM</t>
  </si>
  <si>
    <t>YgfZ(T108P) 10 mM</t>
  </si>
  <si>
    <t>IscR(V55L) 0 mM</t>
  </si>
  <si>
    <t>IscR(V55L) 3 mM</t>
  </si>
  <si>
    <t>IscR(V55L) 5 mM</t>
  </si>
  <si>
    <t>IscR(V55L) 10 mM</t>
  </si>
  <si>
    <t>OxyR(A213P) 0 mM</t>
  </si>
  <si>
    <t>OxyR(A213P) 3 mM</t>
  </si>
  <si>
    <t>OxyR(A213P) 5 mM</t>
  </si>
  <si>
    <t>OxyR(A213P) 10 mM</t>
  </si>
  <si>
    <t>OxyR(A213T) 0 mM</t>
  </si>
  <si>
    <t>OxyR(A213T) 3 mM</t>
  </si>
  <si>
    <t>OxyR(A213T) 5 mM</t>
  </si>
  <si>
    <t>OxyR(A213T) 10 mM</t>
  </si>
  <si>
    <t>Fur(H71Y) YgfZ(L29R) 0 mM</t>
  </si>
  <si>
    <t>Fur(H71Y) YgfZ(L29R) 3 mM</t>
  </si>
  <si>
    <t>Fur(H71Y) YgfZ(L29R) 5 mM</t>
  </si>
  <si>
    <t>Fur(H71Y) YgfZ(L29R) 10 mM</t>
  </si>
  <si>
    <t>Fur(H71Y) YgfZ(L29R) OxyR(A213T) 0 mM</t>
  </si>
  <si>
    <t>Fur(H71Y) YgfZ(L29R) OxyR(A213T) 3 mM</t>
  </si>
  <si>
    <t>Fur(H71Y) YgfZ(L29R) OxyR(A213T) 5 mM</t>
  </si>
  <si>
    <t>Fur(H71Y) YgfZ(L29R) OxyR(A213T) 10 mM</t>
  </si>
  <si>
    <t>1:20 dilution</t>
  </si>
  <si>
    <t>1:20 dilution for A to D</t>
  </si>
  <si>
    <t>1:10 dilution for E to H</t>
  </si>
  <si>
    <t>Production background strain</t>
  </si>
  <si>
    <t>1 hr</t>
  </si>
  <si>
    <t>3 hr</t>
  </si>
  <si>
    <t>5 hr</t>
  </si>
  <si>
    <t>M9 (pH7)</t>
  </si>
  <si>
    <t>average</t>
  </si>
  <si>
    <t>DDB35-1</t>
  </si>
  <si>
    <t>DDB35-2</t>
  </si>
  <si>
    <t>DDB35-3</t>
  </si>
  <si>
    <t>DDB35-4</t>
  </si>
  <si>
    <t>DDB35-5</t>
  </si>
  <si>
    <t>DDB35-6</t>
  </si>
  <si>
    <t>HMP3472-1</t>
  </si>
  <si>
    <t>HMP3472-2</t>
  </si>
  <si>
    <t>HMP3472-3</t>
  </si>
  <si>
    <t>HMP3472-4</t>
  </si>
  <si>
    <t>HMP3472-5</t>
  </si>
  <si>
    <t>HMP3472-6</t>
  </si>
  <si>
    <t>SDT494-1</t>
  </si>
  <si>
    <t>SDT494-2</t>
  </si>
  <si>
    <t>SDT494-3</t>
  </si>
  <si>
    <t>SDT494-4</t>
  </si>
  <si>
    <t>SDT494-5</t>
  </si>
  <si>
    <t>SDT494-6</t>
  </si>
  <si>
    <t>SDT875-1</t>
  </si>
  <si>
    <t>SDT875-2</t>
  </si>
  <si>
    <t>SDT875-3</t>
  </si>
  <si>
    <t>SDT875-4</t>
  </si>
  <si>
    <t>SDT875-5</t>
  </si>
  <si>
    <t>SDT875-6</t>
  </si>
  <si>
    <t>SDT876-1</t>
  </si>
  <si>
    <t>SDT876-2</t>
  </si>
  <si>
    <t>SDT876-3</t>
  </si>
  <si>
    <t>SDT876-4</t>
  </si>
  <si>
    <t>SDT876-5</t>
  </si>
  <si>
    <t>SDT876-6</t>
  </si>
  <si>
    <t>SDT494</t>
  </si>
  <si>
    <t>SDT495-1</t>
  </si>
  <si>
    <t>SDT495-2</t>
  </si>
  <si>
    <t>SDT495-3</t>
  </si>
  <si>
    <t>SDT495-4</t>
  </si>
  <si>
    <t>SDT495-5</t>
  </si>
  <si>
    <t>SDT495-6</t>
  </si>
  <si>
    <t>SDT870-1</t>
  </si>
  <si>
    <t>SDT870-2</t>
  </si>
  <si>
    <t>SDT870-3</t>
  </si>
  <si>
    <t>SDT870-4</t>
  </si>
  <si>
    <t>SDT870-5</t>
  </si>
  <si>
    <t>SDT870-6</t>
  </si>
  <si>
    <t>SDT875</t>
  </si>
  <si>
    <t>SDT871-1</t>
  </si>
  <si>
    <t>SDT871-2</t>
  </si>
  <si>
    <t>SDT871-3</t>
  </si>
  <si>
    <t>SDT871-4</t>
  </si>
  <si>
    <t>SDT871-5</t>
  </si>
  <si>
    <t>SDT871-6</t>
  </si>
  <si>
    <t>SDT872-1</t>
  </si>
  <si>
    <t>SDT872-2</t>
  </si>
  <si>
    <t>SDT872-3</t>
  </si>
  <si>
    <t>SDT872-4</t>
  </si>
  <si>
    <t>SDT872-5</t>
  </si>
  <si>
    <t>SDT872-6</t>
  </si>
  <si>
    <t>SDT876</t>
  </si>
  <si>
    <t>SDT877-1</t>
  </si>
  <si>
    <t>SDT877-2</t>
  </si>
  <si>
    <t>SDT877-3</t>
  </si>
  <si>
    <t>SDT877-4</t>
  </si>
  <si>
    <t>SDT877-5</t>
  </si>
  <si>
    <t>SDT877-6</t>
  </si>
  <si>
    <t>SDT878-1</t>
  </si>
  <si>
    <t>SDT878-2</t>
  </si>
  <si>
    <t>SDT878-3</t>
  </si>
  <si>
    <t>SDT878-4</t>
  </si>
  <si>
    <t>SDT878-5</t>
  </si>
  <si>
    <t>SDT878-6</t>
  </si>
  <si>
    <t>SDT495</t>
  </si>
  <si>
    <t>SDT870</t>
  </si>
  <si>
    <t>SDT871</t>
  </si>
  <si>
    <t>SDT872</t>
  </si>
  <si>
    <t>1h 1:2 dilution</t>
  </si>
  <si>
    <t>Pipette error in G1</t>
  </si>
  <si>
    <t>SDT877</t>
  </si>
  <si>
    <t>SDT878</t>
  </si>
  <si>
    <t>wildtype (pH7.0)</t>
  </si>
  <si>
    <t>3h 1:2 dilution</t>
  </si>
  <si>
    <t>5h 1:2 dilution</t>
  </si>
  <si>
    <t>Layout</t>
  </si>
  <si>
    <t>M9 Cm</t>
  </si>
  <si>
    <t>M9 Cm Kan</t>
  </si>
  <si>
    <t>SDT965-1</t>
  </si>
  <si>
    <t>SDT965-2</t>
  </si>
  <si>
    <t>SDT965-3</t>
  </si>
  <si>
    <t xml:space="preserve">GFP </t>
  </si>
  <si>
    <t>Gain 100</t>
  </si>
  <si>
    <t>OD</t>
  </si>
  <si>
    <t>1:4 dilution</t>
  </si>
  <si>
    <t>RFU/OD600</t>
  </si>
  <si>
    <t>GFP/OD</t>
  </si>
  <si>
    <t>Wildtype pH7.0</t>
  </si>
  <si>
    <t>Background Strain</t>
  </si>
  <si>
    <t>SDT965</t>
  </si>
  <si>
    <t>Kan ColE1 empty plasmid</t>
  </si>
  <si>
    <t>HMP3427-1</t>
  </si>
  <si>
    <t>HMP3427-2</t>
  </si>
  <si>
    <t>HMP3427-3</t>
  </si>
  <si>
    <t>HMP3427-4</t>
  </si>
  <si>
    <t xml:space="preserve">Injection Name </t>
  </si>
  <si>
    <t>Inj Pos</t>
  </si>
  <si>
    <t>Inj Vol</t>
  </si>
  <si>
    <t>Type</t>
  </si>
  <si>
    <t xml:space="preserve">Dilution Factor </t>
  </si>
  <si>
    <t xml:space="preserve">Concentration </t>
  </si>
  <si>
    <t/>
  </si>
  <si>
    <t>µL</t>
  </si>
  <si>
    <t>mg/L</t>
  </si>
  <si>
    <t>CHEBI27897_Trypthophan</t>
  </si>
  <si>
    <t>CHEBI28790_5-Serotonin hydrochloride (5-HT)</t>
  </si>
  <si>
    <t>CHEBI28171_5-HTP (5-hydroxytryptophan)</t>
  </si>
  <si>
    <t>CHEBI16796_Melatonin</t>
  </si>
  <si>
    <t>CHEBI17697_N-Acetyl-5-hydroxytryptamin (Acetylserotonin)</t>
  </si>
  <si>
    <t>CHEBI16765_Tryptamine</t>
  </si>
  <si>
    <t>CHEBI55515_N-acetyl-tryptamine</t>
  </si>
  <si>
    <t>All Channels</t>
  </si>
  <si>
    <t>SDT_PD_004_TOM_B3__S1_HMP_#1</t>
  </si>
  <si>
    <t>SDT3427-1</t>
  </si>
  <si>
    <t>24 h</t>
  </si>
  <si>
    <t>BB1</t>
  </si>
  <si>
    <t>Unknown</t>
  </si>
  <si>
    <t>n.a.</t>
  </si>
  <si>
    <t>SDT_PD_004_TOM_B4__S1_HMP_#1</t>
  </si>
  <si>
    <t>BB2</t>
  </si>
  <si>
    <t>SDT_PD_004_TOM_A3__S1_HMP_#1</t>
  </si>
  <si>
    <t>BB3</t>
  </si>
  <si>
    <t>SDT_PD_004_TOM_A4__S1_HMP_#1</t>
  </si>
  <si>
    <t>BB4</t>
  </si>
  <si>
    <t>SDT_PD_004_TOM_B1__S1_HMP_#2</t>
  </si>
  <si>
    <t>SDT3427-2</t>
  </si>
  <si>
    <t>BB5</t>
  </si>
  <si>
    <t>SDT_PD_004_TOM_B2__S1_HMP_#2</t>
  </si>
  <si>
    <t>BB6</t>
  </si>
  <si>
    <t>SDT_PD_004_TOM_A1__S1_HMP_#2</t>
  </si>
  <si>
    <t>BB7</t>
  </si>
  <si>
    <t>SDT_PD_004_TOM_A2__S1_HMP_#2</t>
  </si>
  <si>
    <t>BB8</t>
  </si>
  <si>
    <t>SDT_PD_004_TOM_B3__S2_HMP_#1</t>
  </si>
  <si>
    <t>48 h</t>
  </si>
  <si>
    <t>BC1</t>
  </si>
  <si>
    <t>SDT_PD_004_TOM_B4__S2_HMP_#1</t>
  </si>
  <si>
    <t>BC2</t>
  </si>
  <si>
    <t>SDT_PD_004_TOM_A3__S2_HMP_#1</t>
  </si>
  <si>
    <t>BC3</t>
  </si>
  <si>
    <t>SDT_PD_004_TOM_A4__S2_HMP_#1</t>
  </si>
  <si>
    <t>BC4</t>
  </si>
  <si>
    <t>SDT_PD_004_TOM_B1__S2_HMP_#2</t>
  </si>
  <si>
    <t>BC5</t>
  </si>
  <si>
    <t>SDT_PD_004_TOM_B2__S2_HMP_#2</t>
  </si>
  <si>
    <t>BC6</t>
  </si>
  <si>
    <t>SDT_PD_004_TOM_A1__S2_HMP_#2</t>
  </si>
  <si>
    <t>BC7</t>
  </si>
  <si>
    <t>SDT_PD_004_TOM_A2__S2_HMP_#2</t>
  </si>
  <si>
    <t>BC8</t>
  </si>
  <si>
    <t>SDT_PD_003_TOM_B3__S2_HMP_#1</t>
  </si>
  <si>
    <t>BB9</t>
  </si>
  <si>
    <t>Tryptophan</t>
  </si>
  <si>
    <t>5-HTP</t>
  </si>
  <si>
    <t>Melatonin</t>
  </si>
  <si>
    <t>DCW</t>
  </si>
  <si>
    <t>Melatonin/DCW</t>
  </si>
  <si>
    <t>Melatonin/DCW(CTR)</t>
  </si>
  <si>
    <t>SDT3427-3</t>
  </si>
  <si>
    <t>SDT3427-4</t>
  </si>
  <si>
    <t>Stdev</t>
  </si>
  <si>
    <t>OD600(CTR)</t>
  </si>
  <si>
    <t>DCW(CTR)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</si>
</sst>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22222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D10E0E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63">
    <xf numFmtId="0" fontId="0" fillId="0" borderId="0" xfId="0"/>
    <xf numFmtId="0" fontId="3" fillId="0" borderId="0" xfId="1" applyFont="1"/>
    <xf numFmtId="0" fontId="4" fillId="0" borderId="0" xfId="1"/>
    <xf numFmtId="0" fontId="6" fillId="0" borderId="0" xfId="1" applyFont="1"/>
    <xf numFmtId="0" fontId="7" fillId="3" borderId="0" xfId="1" applyFont="1" applyFill="1"/>
    <xf numFmtId="0" fontId="7" fillId="0" borderId="0" xfId="1" applyFont="1"/>
    <xf numFmtId="0" fontId="7" fillId="4" borderId="0" xfId="1" applyFont="1" applyFill="1"/>
    <xf numFmtId="0" fontId="6" fillId="5" borderId="0" xfId="1" applyFont="1" applyFill="1"/>
    <xf numFmtId="0" fontId="3" fillId="2" borderId="0" xfId="1" applyFont="1" applyFill="1"/>
    <xf numFmtId="0" fontId="5" fillId="0" borderId="0" xfId="1" applyFont="1"/>
    <xf numFmtId="0" fontId="4" fillId="0" borderId="0" xfId="0" applyFont="1" applyAlignment="1">
      <alignment horizontal="left" vertical="top"/>
    </xf>
    <xf numFmtId="0" fontId="8" fillId="0" borderId="0" xfId="0" applyFont="1"/>
    <xf numFmtId="0" fontId="9" fillId="0" borderId="0" xfId="2"/>
    <xf numFmtId="0" fontId="4" fillId="2" borderId="0" xfId="1" applyFill="1"/>
    <xf numFmtId="0" fontId="4" fillId="6" borderId="0" xfId="1" applyFill="1"/>
    <xf numFmtId="0" fontId="4" fillId="7" borderId="0" xfId="1" applyFill="1"/>
    <xf numFmtId="0" fontId="3" fillId="0" borderId="0" xfId="1" applyFont="1" applyAlignment="1">
      <alignment horizontal="center"/>
    </xf>
    <xf numFmtId="0" fontId="10" fillId="0" borderId="0" xfId="1" applyFont="1"/>
    <xf numFmtId="0" fontId="11" fillId="0" borderId="0" xfId="1" applyFont="1"/>
    <xf numFmtId="0" fontId="2" fillId="0" borderId="0" xfId="0" applyFont="1"/>
    <xf numFmtId="0" fontId="12" fillId="0" borderId="0" xfId="0" applyFont="1"/>
    <xf numFmtId="0" fontId="13" fillId="0" borderId="0" xfId="0" applyFont="1"/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64" fontId="9" fillId="9" borderId="0" xfId="0" applyNumberFormat="1" applyFont="1" applyFill="1" applyAlignment="1">
      <alignment horizontal="center" vertical="center"/>
    </xf>
    <xf numFmtId="165" fontId="9" fillId="9" borderId="0" xfId="0" applyNumberFormat="1" applyFont="1" applyFill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65" fontId="15" fillId="9" borderId="0" xfId="0" applyNumberFormat="1" applyFont="1" applyFill="1" applyAlignment="1">
      <alignment horizontal="center" vertical="center"/>
    </xf>
    <xf numFmtId="0" fontId="1" fillId="0" borderId="0" xfId="0" applyFont="1"/>
    <xf numFmtId="49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2" fillId="0" borderId="3" xfId="0" applyNumberFormat="1" applyFont="1" applyBorder="1"/>
    <xf numFmtId="49" fontId="0" fillId="0" borderId="4" xfId="0" applyNumberFormat="1" applyBorder="1"/>
    <xf numFmtId="49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2" xfId="0" applyBorder="1"/>
    <xf numFmtId="0" fontId="0" fillId="0" borderId="6" xfId="0" applyBorder="1"/>
    <xf numFmtId="49" fontId="0" fillId="0" borderId="0" xfId="0" applyNumberFormat="1"/>
    <xf numFmtId="49" fontId="0" fillId="0" borderId="6" xfId="0" applyNumberFormat="1" applyBorder="1"/>
    <xf numFmtId="0" fontId="2" fillId="0" borderId="2" xfId="0" applyFont="1" applyBorder="1"/>
    <xf numFmtId="49" fontId="2" fillId="0" borderId="2" xfId="0" applyNumberFormat="1" applyFont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7" xfId="0" applyBorder="1"/>
    <xf numFmtId="164" fontId="9" fillId="9" borderId="8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15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1" xr:uid="{4BAA6155-66F5-D148-B7F3-0BC5D730C7D4}"/>
    <cellStyle name="Normal 3" xfId="2" xr:uid="{BB9E6D2F-B055-304E-AB76-29681A9232B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98089592058229"/>
          <c:y val="6.3954062131611991E-2"/>
          <c:w val="0.6893300322024033"/>
          <c:h val="0.53250851936763555"/>
        </c:manualLayout>
      </c:layout>
      <c:barChart>
        <c:barDir val="col"/>
        <c:grouping val="clustered"/>
        <c:varyColors val="0"/>
        <c:ser>
          <c:idx val="0"/>
          <c:order val="0"/>
          <c:tx>
            <c:v>W/O H2O2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'Fig1'!$C$169:$C$183</c:f>
                <c:numCache>
                  <c:formatCode>General</c:formatCode>
                  <c:ptCount val="15"/>
                  <c:pt idx="0">
                    <c:v>2054.0213230031763</c:v>
                  </c:pt>
                  <c:pt idx="1">
                    <c:v>2939.0122148516052</c:v>
                  </c:pt>
                  <c:pt idx="2">
                    <c:v>4667.2816118624687</c:v>
                  </c:pt>
                  <c:pt idx="3">
                    <c:v>2854.5958848733931</c:v>
                  </c:pt>
                  <c:pt idx="4">
                    <c:v>18150.175676805939</c:v>
                  </c:pt>
                  <c:pt idx="5">
                    <c:v>4337.1809512474256</c:v>
                  </c:pt>
                  <c:pt idx="6">
                    <c:v>3891.4670246178134</c:v>
                  </c:pt>
                  <c:pt idx="7">
                    <c:v>15261.542862990336</c:v>
                  </c:pt>
                  <c:pt idx="8">
                    <c:v>8258.0522122632538</c:v>
                  </c:pt>
                  <c:pt idx="9">
                    <c:v>687.01094028435989</c:v>
                  </c:pt>
                  <c:pt idx="10">
                    <c:v>804.32946808833572</c:v>
                  </c:pt>
                  <c:pt idx="11">
                    <c:v>25692.105013740529</c:v>
                  </c:pt>
                  <c:pt idx="12">
                    <c:v>9560.7640791025442</c:v>
                  </c:pt>
                  <c:pt idx="13">
                    <c:v>1009.5343118324507</c:v>
                  </c:pt>
                  <c:pt idx="14">
                    <c:v>5934.0467681483779</c:v>
                  </c:pt>
                </c:numCache>
              </c:numRef>
            </c:plus>
            <c:minus>
              <c:numRef>
                <c:f>'Fig1'!$C$169:$C$183</c:f>
                <c:numCache>
                  <c:formatCode>General</c:formatCode>
                  <c:ptCount val="15"/>
                  <c:pt idx="0">
                    <c:v>2054.0213230031763</c:v>
                  </c:pt>
                  <c:pt idx="1">
                    <c:v>2939.0122148516052</c:v>
                  </c:pt>
                  <c:pt idx="2">
                    <c:v>4667.2816118624687</c:v>
                  </c:pt>
                  <c:pt idx="3">
                    <c:v>2854.5958848733931</c:v>
                  </c:pt>
                  <c:pt idx="4">
                    <c:v>18150.175676805939</c:v>
                  </c:pt>
                  <c:pt idx="5">
                    <c:v>4337.1809512474256</c:v>
                  </c:pt>
                  <c:pt idx="6">
                    <c:v>3891.4670246178134</c:v>
                  </c:pt>
                  <c:pt idx="7">
                    <c:v>15261.542862990336</c:v>
                  </c:pt>
                  <c:pt idx="8">
                    <c:v>8258.0522122632538</c:v>
                  </c:pt>
                  <c:pt idx="9">
                    <c:v>687.01094028435989</c:v>
                  </c:pt>
                  <c:pt idx="10">
                    <c:v>804.32946808833572</c:v>
                  </c:pt>
                  <c:pt idx="11">
                    <c:v>25692.105013740529</c:v>
                  </c:pt>
                  <c:pt idx="12">
                    <c:v>9560.7640791025442</c:v>
                  </c:pt>
                  <c:pt idx="13">
                    <c:v>1009.5343118324507</c:v>
                  </c:pt>
                  <c:pt idx="14">
                    <c:v>5934.0467681483779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'Fig1'!$D$154:$D$168</c:f>
              <c:strCache>
                <c:ptCount val="15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YgfZ(T108P)</c:v>
                </c:pt>
                <c:pt idx="4">
                  <c:v>Δpgi</c:v>
                </c:pt>
                <c:pt idx="5">
                  <c:v>ΔpfkA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ΔfliA</c:v>
                </c:pt>
                <c:pt idx="10">
                  <c:v>efeU(106T)</c:v>
                </c:pt>
                <c:pt idx="11">
                  <c:v>Fur(H71Y)</c:v>
                </c:pt>
                <c:pt idx="12">
                  <c:v>Fur(R70S)</c:v>
                </c:pt>
                <c:pt idx="13">
                  <c:v>Fur(H71Y) YgfZ(L29R)</c:v>
                </c:pt>
                <c:pt idx="14">
                  <c:v>Fur(H71Y) YgfZ(L29R) OxyR(A213T)</c:v>
                </c:pt>
              </c:strCache>
            </c:strRef>
          </c:cat>
          <c:val>
            <c:numRef>
              <c:f>'Fig1'!$B$169:$B$170</c:f>
              <c:numCache>
                <c:formatCode>General</c:formatCode>
                <c:ptCount val="2"/>
                <c:pt idx="0">
                  <c:v>29793.253846426243</c:v>
                </c:pt>
                <c:pt idx="1">
                  <c:v>36633.900230367173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5-8545-90DF-7FB53105C9EF}"/>
            </c:ext>
          </c:extLst>
        </c:ser>
        <c:ser>
          <c:idx val="1"/>
          <c:order val="1"/>
          <c:tx>
            <c:v>10 mM H2O2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'Fig1'!$F$169:$F$183</c:f>
                <c:numCache>
                  <c:formatCode>General</c:formatCode>
                  <c:ptCount val="15"/>
                  <c:pt idx="0">
                    <c:v>3253.4577806851285</c:v>
                  </c:pt>
                  <c:pt idx="1">
                    <c:v>13142.028911079993</c:v>
                  </c:pt>
                  <c:pt idx="2">
                    <c:v>21064.704579399902</c:v>
                  </c:pt>
                  <c:pt idx="3">
                    <c:v>17270.610128980323</c:v>
                  </c:pt>
                  <c:pt idx="4">
                    <c:v>14591.47492918227</c:v>
                  </c:pt>
                  <c:pt idx="5">
                    <c:v>19713.272102645678</c:v>
                  </c:pt>
                  <c:pt idx="6">
                    <c:v>27079.340737663038</c:v>
                  </c:pt>
                  <c:pt idx="7">
                    <c:v>29797.007385923847</c:v>
                  </c:pt>
                  <c:pt idx="8">
                    <c:v>52145.908236982177</c:v>
                  </c:pt>
                  <c:pt idx="9">
                    <c:v>2203.853607615601</c:v>
                  </c:pt>
                  <c:pt idx="10">
                    <c:v>15529.38619375433</c:v>
                  </c:pt>
                  <c:pt idx="11">
                    <c:v>21860.223523669189</c:v>
                  </c:pt>
                  <c:pt idx="12">
                    <c:v>28462.163476320027</c:v>
                  </c:pt>
                  <c:pt idx="13">
                    <c:v>2700.5254327375919</c:v>
                  </c:pt>
                  <c:pt idx="14">
                    <c:v>42315.439746117394</c:v>
                  </c:pt>
                </c:numCache>
              </c:numRef>
            </c:plus>
            <c:minus>
              <c:numRef>
                <c:f>'Fig1'!$F$169:$F$183</c:f>
                <c:numCache>
                  <c:formatCode>General</c:formatCode>
                  <c:ptCount val="15"/>
                  <c:pt idx="0">
                    <c:v>3253.4577806851285</c:v>
                  </c:pt>
                  <c:pt idx="1">
                    <c:v>13142.028911079993</c:v>
                  </c:pt>
                  <c:pt idx="2">
                    <c:v>21064.704579399902</c:v>
                  </c:pt>
                  <c:pt idx="3">
                    <c:v>17270.610128980323</c:v>
                  </c:pt>
                  <c:pt idx="4">
                    <c:v>14591.47492918227</c:v>
                  </c:pt>
                  <c:pt idx="5">
                    <c:v>19713.272102645678</c:v>
                  </c:pt>
                  <c:pt idx="6">
                    <c:v>27079.340737663038</c:v>
                  </c:pt>
                  <c:pt idx="7">
                    <c:v>29797.007385923847</c:v>
                  </c:pt>
                  <c:pt idx="8">
                    <c:v>52145.908236982177</c:v>
                  </c:pt>
                  <c:pt idx="9">
                    <c:v>2203.853607615601</c:v>
                  </c:pt>
                  <c:pt idx="10">
                    <c:v>15529.38619375433</c:v>
                  </c:pt>
                  <c:pt idx="11">
                    <c:v>21860.223523669189</c:v>
                  </c:pt>
                  <c:pt idx="12">
                    <c:v>28462.163476320027</c:v>
                  </c:pt>
                  <c:pt idx="13">
                    <c:v>2700.5254327375919</c:v>
                  </c:pt>
                  <c:pt idx="14">
                    <c:v>42315.439746117394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'Fig1'!$D$154:$D$168</c:f>
              <c:strCache>
                <c:ptCount val="15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YgfZ(T108P)</c:v>
                </c:pt>
                <c:pt idx="4">
                  <c:v>Δpgi</c:v>
                </c:pt>
                <c:pt idx="5">
                  <c:v>ΔpfkA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ΔfliA</c:v>
                </c:pt>
                <c:pt idx="10">
                  <c:v>efeU(106T)</c:v>
                </c:pt>
                <c:pt idx="11">
                  <c:v>Fur(H71Y)</c:v>
                </c:pt>
                <c:pt idx="12">
                  <c:v>Fur(R70S)</c:v>
                </c:pt>
                <c:pt idx="13">
                  <c:v>Fur(H71Y) YgfZ(L29R)</c:v>
                </c:pt>
                <c:pt idx="14">
                  <c:v>Fur(H71Y) YgfZ(L29R) OxyR(A213T)</c:v>
                </c:pt>
              </c:strCache>
            </c:strRef>
          </c:cat>
          <c:val>
            <c:numRef>
              <c:f>'Fig1'!$E$169:$E$170</c:f>
              <c:numCache>
                <c:formatCode>General</c:formatCode>
                <c:ptCount val="2"/>
                <c:pt idx="0">
                  <c:v>82914.84212485746</c:v>
                </c:pt>
                <c:pt idx="1">
                  <c:v>122887.56410091322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5-8545-90DF-7FB53105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2"/>
        <c:axId val="1915698767"/>
        <c:axId val="1846244607"/>
      </c:barChart>
      <c:catAx>
        <c:axId val="19156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1846244607"/>
        <c:crosses val="autoZero"/>
        <c:auto val="1"/>
        <c:lblAlgn val="ctr"/>
        <c:lblOffset val="100"/>
        <c:noMultiLvlLbl val="0"/>
      </c:catAx>
      <c:valAx>
        <c:axId val="18462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2400"/>
                  <a:t>RFU/OD600</a:t>
                </a:r>
              </a:p>
            </c:rich>
          </c:tx>
          <c:layout>
            <c:manualLayout>
              <c:xMode val="edge"/>
              <c:yMode val="edge"/>
              <c:x val="9.6160574313409932E-3"/>
              <c:y val="0.17566138386347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1915698767"/>
        <c:crosses val="autoZero"/>
        <c:crossBetween val="between"/>
        <c:majorUnit val="400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001158274141751"/>
          <c:y val="7.4492493933124793E-2"/>
          <c:w val="0.37200222126609189"/>
          <c:h val="5.765548698308063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5507436570429"/>
          <c:y val="3.7414965986394558E-2"/>
          <c:w val="0.82087117235345586"/>
          <c:h val="0.69184423375649473"/>
        </c:manualLayout>
      </c:layout>
      <c:barChart>
        <c:barDir val="col"/>
        <c:grouping val="clustered"/>
        <c:varyColors val="0"/>
        <c:ser>
          <c:idx val="0"/>
          <c:order val="0"/>
          <c:tx>
            <c:v>24 h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S1BC'!$AC$37:$AC$40</c:f>
                <c:numCache>
                  <c:formatCode>General</c:formatCode>
                  <c:ptCount val="4"/>
                  <c:pt idx="0">
                    <c:v>4.7708414698640098</c:v>
                  </c:pt>
                  <c:pt idx="1">
                    <c:v>9.3247575150108553</c:v>
                  </c:pt>
                  <c:pt idx="2">
                    <c:v>1.3817860110333913</c:v>
                  </c:pt>
                  <c:pt idx="3">
                    <c:v>4.9319781389724273</c:v>
                  </c:pt>
                </c:numCache>
              </c:numRef>
            </c:plus>
            <c:minus>
              <c:numRef>
                <c:f>'Fig S1BC'!$AC$37:$AC$40</c:f>
                <c:numCache>
                  <c:formatCode>General</c:formatCode>
                  <c:ptCount val="4"/>
                  <c:pt idx="0">
                    <c:v>4.7708414698640098</c:v>
                  </c:pt>
                  <c:pt idx="1">
                    <c:v>9.3247575150108553</c:v>
                  </c:pt>
                  <c:pt idx="2">
                    <c:v>1.3817860110333913</c:v>
                  </c:pt>
                  <c:pt idx="3">
                    <c:v>4.9319781389724273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S1BC'!$AC$29:$AC$32</c:f>
              <c:numCache>
                <c:formatCode>@</c:formatCode>
                <c:ptCount val="4"/>
                <c:pt idx="0">
                  <c:v>37.693026623106221</c:v>
                </c:pt>
                <c:pt idx="1">
                  <c:v>40.278679876736028</c:v>
                </c:pt>
                <c:pt idx="2">
                  <c:v>38.310776801704201</c:v>
                </c:pt>
                <c:pt idx="3">
                  <c:v>33.62431185953843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8-6F40-B6D4-665D15C3EC19}"/>
            </c:ext>
          </c:extLst>
        </c:ser>
        <c:ser>
          <c:idx val="1"/>
          <c:order val="1"/>
          <c:tx>
            <c:strRef>
              <c:f>'Fig S1BC'!$X$28</c:f>
              <c:strCache>
                <c:ptCount val="1"/>
                <c:pt idx="0">
                  <c:v>48 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S1BC'!$AD$37:$AD$40</c:f>
                <c:numCache>
                  <c:formatCode>General</c:formatCode>
                  <c:ptCount val="4"/>
                  <c:pt idx="0">
                    <c:v>7.3325582182569153</c:v>
                  </c:pt>
                  <c:pt idx="1">
                    <c:v>6.7069768872052506</c:v>
                  </c:pt>
                  <c:pt idx="2">
                    <c:v>1.8292110087837035</c:v>
                  </c:pt>
                  <c:pt idx="3">
                    <c:v>3.0124715837120513</c:v>
                  </c:pt>
                </c:numCache>
              </c:numRef>
            </c:plus>
            <c:minus>
              <c:numRef>
                <c:f>'Fig S1BC'!$AD$37:$AD$40</c:f>
                <c:numCache>
                  <c:formatCode>General</c:formatCode>
                  <c:ptCount val="4"/>
                  <c:pt idx="0">
                    <c:v>7.3325582182569153</c:v>
                  </c:pt>
                  <c:pt idx="1">
                    <c:v>6.7069768872052506</c:v>
                  </c:pt>
                  <c:pt idx="2">
                    <c:v>1.8292110087837035</c:v>
                  </c:pt>
                  <c:pt idx="3">
                    <c:v>3.0124715837120513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S1BC'!$AD$29:$AD$32</c:f>
              <c:numCache>
                <c:formatCode>@</c:formatCode>
                <c:ptCount val="4"/>
                <c:pt idx="0">
                  <c:v>33.829170596072458</c:v>
                </c:pt>
                <c:pt idx="1">
                  <c:v>44.589397600283746</c:v>
                </c:pt>
                <c:pt idx="2">
                  <c:v>38.358418774774947</c:v>
                </c:pt>
                <c:pt idx="3">
                  <c:v>34.110062967397816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8-6F40-B6D4-665D15C3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2000650143"/>
        <c:axId val="2000652415"/>
      </c:barChart>
      <c:catAx>
        <c:axId val="200065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2415"/>
        <c:crosses val="autoZero"/>
        <c:auto val="1"/>
        <c:lblAlgn val="ctr"/>
        <c:lblOffset val="100"/>
        <c:noMultiLvlLbl val="0"/>
      </c:catAx>
      <c:valAx>
        <c:axId val="20006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/>
                  <a:t>Melatonin/DCW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01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687128959495182"/>
          <c:y val="4.8248385119524728E-2"/>
          <c:w val="0.13114429237645822"/>
          <c:h val="0.1011080201801122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5507436570429"/>
          <c:y val="3.7414965986394558E-2"/>
          <c:w val="0.82087117235345586"/>
          <c:h val="0.69184423375649473"/>
        </c:manualLayout>
      </c:layout>
      <c:barChart>
        <c:barDir val="col"/>
        <c:grouping val="clustered"/>
        <c:varyColors val="0"/>
        <c:ser>
          <c:idx val="0"/>
          <c:order val="0"/>
          <c:tx>
            <c:v>24 h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S1BC'!$AE$37:$AE$40</c:f>
                <c:numCache>
                  <c:formatCode>General</c:formatCode>
                  <c:ptCount val="4"/>
                  <c:pt idx="0">
                    <c:v>2.8026213882587845</c:v>
                  </c:pt>
                  <c:pt idx="1">
                    <c:v>3.9695543492606356</c:v>
                  </c:pt>
                  <c:pt idx="2">
                    <c:v>0.51410599727150752</c:v>
                  </c:pt>
                  <c:pt idx="3">
                    <c:v>2.8911338653454921</c:v>
                  </c:pt>
                </c:numCache>
              </c:numRef>
            </c:plus>
            <c:minus>
              <c:numRef>
                <c:f>'Fig S1BC'!$AE$37:$AE$40</c:f>
                <c:numCache>
                  <c:formatCode>General</c:formatCode>
                  <c:ptCount val="4"/>
                  <c:pt idx="0">
                    <c:v>2.8026213882587845</c:v>
                  </c:pt>
                  <c:pt idx="1">
                    <c:v>3.9695543492606356</c:v>
                  </c:pt>
                  <c:pt idx="2">
                    <c:v>0.51410599727150752</c:v>
                  </c:pt>
                  <c:pt idx="3">
                    <c:v>2.8911338653454921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S1BC'!$AE$29:$AE$32</c:f>
              <c:numCache>
                <c:formatCode>@</c:formatCode>
                <c:ptCount val="4"/>
                <c:pt idx="0">
                  <c:v>31.381109194430124</c:v>
                </c:pt>
                <c:pt idx="1">
                  <c:v>34.223641205750148</c:v>
                </c:pt>
                <c:pt idx="2">
                  <c:v>35.334835058289194</c:v>
                </c:pt>
                <c:pt idx="3">
                  <c:v>34.486371642745333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D-4340-B378-387D7838CC9E}"/>
            </c:ext>
          </c:extLst>
        </c:ser>
        <c:ser>
          <c:idx val="1"/>
          <c:order val="1"/>
          <c:tx>
            <c:strRef>
              <c:f>'Fig S1BC'!$X$28</c:f>
              <c:strCache>
                <c:ptCount val="1"/>
                <c:pt idx="0">
                  <c:v>48 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S1BC'!$AF$37:$AF$40</c:f>
                <c:numCache>
                  <c:formatCode>General</c:formatCode>
                  <c:ptCount val="4"/>
                  <c:pt idx="0">
                    <c:v>6.6618013823367059</c:v>
                  </c:pt>
                  <c:pt idx="1">
                    <c:v>2.4655891324685237</c:v>
                  </c:pt>
                  <c:pt idx="2">
                    <c:v>1.3995524946902755</c:v>
                  </c:pt>
                  <c:pt idx="3">
                    <c:v>3.1084855089580605</c:v>
                  </c:pt>
                </c:numCache>
              </c:numRef>
            </c:plus>
            <c:minus>
              <c:numRef>
                <c:f>'Fig S1BC'!$AF$37:$AF$40</c:f>
                <c:numCache>
                  <c:formatCode>General</c:formatCode>
                  <c:ptCount val="4"/>
                  <c:pt idx="0">
                    <c:v>6.6618013823367059</c:v>
                  </c:pt>
                  <c:pt idx="1">
                    <c:v>2.4655891324685237</c:v>
                  </c:pt>
                  <c:pt idx="2">
                    <c:v>1.3995524946902755</c:v>
                  </c:pt>
                  <c:pt idx="3">
                    <c:v>3.1084855089580605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S1BC'!$AF$29:$AF$32</c:f>
              <c:numCache>
                <c:formatCode>@</c:formatCode>
                <c:ptCount val="4"/>
                <c:pt idx="0">
                  <c:v>24.187080477521778</c:v>
                </c:pt>
                <c:pt idx="1">
                  <c:v>31.495272286743042</c:v>
                </c:pt>
                <c:pt idx="2">
                  <c:v>29.808685518961507</c:v>
                </c:pt>
                <c:pt idx="3">
                  <c:v>30.374394491297021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D-4340-B378-387D7838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2000650143"/>
        <c:axId val="2000652415"/>
      </c:barChart>
      <c:catAx>
        <c:axId val="200065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2415"/>
        <c:crosses val="autoZero"/>
        <c:auto val="1"/>
        <c:lblAlgn val="ctr"/>
        <c:lblOffset val="100"/>
        <c:noMultiLvlLbl val="0"/>
      </c:catAx>
      <c:valAx>
        <c:axId val="20006524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/>
                  <a:t>Melatonin/DCW(CTR)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01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741610506068098"/>
          <c:y val="4.8248385119524728E-2"/>
          <c:w val="0.13114429237645822"/>
          <c:h val="0.1011080201801122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72263602184859"/>
          <c:y val="3.7414965986394558E-2"/>
          <c:w val="0.75330353976023279"/>
          <c:h val="0.628970012730444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S1BC'!$X$28</c:f>
              <c:strCache>
                <c:ptCount val="1"/>
                <c:pt idx="0">
                  <c:v>48 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S1BC'!$X$37:$X$40</c:f>
                <c:numCache>
                  <c:formatCode>General</c:formatCode>
                  <c:ptCount val="4"/>
                  <c:pt idx="0">
                    <c:v>51.37707005763427</c:v>
                  </c:pt>
                  <c:pt idx="1">
                    <c:v>14.06281290830122</c:v>
                  </c:pt>
                  <c:pt idx="2">
                    <c:v>8.3518854093229624</c:v>
                  </c:pt>
                  <c:pt idx="3">
                    <c:v>20.576624384337425</c:v>
                  </c:pt>
                </c:numCache>
              </c:numRef>
            </c:plus>
            <c:minus>
              <c:numRef>
                <c:f>'Fig S1BC'!$X$37:$X$40</c:f>
                <c:numCache>
                  <c:formatCode>General</c:formatCode>
                  <c:ptCount val="4"/>
                  <c:pt idx="0">
                    <c:v>51.37707005763427</c:v>
                  </c:pt>
                  <c:pt idx="1">
                    <c:v>14.06281290830122</c:v>
                  </c:pt>
                  <c:pt idx="2">
                    <c:v>8.3518854093229624</c:v>
                  </c:pt>
                  <c:pt idx="3">
                    <c:v>20.576624384337425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S1BC'!$X$29:$X$32</c:f>
              <c:numCache>
                <c:formatCode>@</c:formatCode>
                <c:ptCount val="4"/>
                <c:pt idx="0">
                  <c:v>193.50564843324045</c:v>
                </c:pt>
                <c:pt idx="1">
                  <c:v>230.94087909425517</c:v>
                </c:pt>
                <c:pt idx="2">
                  <c:v>222.2327323564331</c:v>
                </c:pt>
                <c:pt idx="3">
                  <c:v>174.65260607847654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1B48-84D2-478EF832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2000650143"/>
        <c:axId val="2000652415"/>
      </c:barChart>
      <c:catAx>
        <c:axId val="200065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2415"/>
        <c:crosses val="autoZero"/>
        <c:auto val="1"/>
        <c:lblAlgn val="ctr"/>
        <c:lblOffset val="100"/>
        <c:noMultiLvlLbl val="0"/>
      </c:catAx>
      <c:valAx>
        <c:axId val="20006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/>
                  <a:t>Melatonin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01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82181393992422"/>
          <c:y val="3.7414965986394558E-2"/>
          <c:w val="0.77920457859434233"/>
          <c:h val="0.611005940874157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S1BC'!$X$28</c:f>
              <c:strCache>
                <c:ptCount val="1"/>
                <c:pt idx="0">
                  <c:v>48 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S1BC'!$T$37:$T$40</c:f>
                <c:numCache>
                  <c:formatCode>General</c:formatCode>
                  <c:ptCount val="4"/>
                  <c:pt idx="0">
                    <c:v>17.478187242366289</c:v>
                  </c:pt>
                  <c:pt idx="1">
                    <c:v>9.3337305642649717</c:v>
                  </c:pt>
                  <c:pt idx="2">
                    <c:v>8.1833949046219381</c:v>
                  </c:pt>
                  <c:pt idx="3">
                    <c:v>9.8398107346062496</c:v>
                  </c:pt>
                </c:numCache>
              </c:numRef>
            </c:plus>
            <c:minus>
              <c:numRef>
                <c:f>'Fig S1BC'!$T$37:$T$40</c:f>
                <c:numCache>
                  <c:formatCode>General</c:formatCode>
                  <c:ptCount val="4"/>
                  <c:pt idx="0">
                    <c:v>17.478187242366289</c:v>
                  </c:pt>
                  <c:pt idx="1">
                    <c:v>9.3337305642649717</c:v>
                  </c:pt>
                  <c:pt idx="2">
                    <c:v>8.1833949046219381</c:v>
                  </c:pt>
                  <c:pt idx="3">
                    <c:v>9.8398107346062496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S1BC'!$T$29:$T$32</c:f>
              <c:numCache>
                <c:formatCode>@</c:formatCode>
                <c:ptCount val="4"/>
                <c:pt idx="0">
                  <c:v>52.635616873624905</c:v>
                </c:pt>
                <c:pt idx="1">
                  <c:v>70.011394231823701</c:v>
                </c:pt>
                <c:pt idx="2">
                  <c:v>52.960247385113803</c:v>
                </c:pt>
                <c:pt idx="3">
                  <c:v>70.218418720004792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7-3B46-9466-41FBC0E8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2000650143"/>
        <c:axId val="2000652415"/>
      </c:barChart>
      <c:catAx>
        <c:axId val="200065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2415"/>
        <c:crosses val="autoZero"/>
        <c:auto val="1"/>
        <c:lblAlgn val="ctr"/>
        <c:lblOffset val="100"/>
        <c:noMultiLvlLbl val="0"/>
      </c:catAx>
      <c:valAx>
        <c:axId val="20006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/>
                  <a:t>Tryptophan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01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82181393992422"/>
          <c:y val="3.7414965986394558E-2"/>
          <c:w val="0.77920457859434233"/>
          <c:h val="0.625871883202099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S1BC'!$X$28</c:f>
              <c:strCache>
                <c:ptCount val="1"/>
                <c:pt idx="0">
                  <c:v>48 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S1BC'!$AD$37:$AD$40</c:f>
                <c:numCache>
                  <c:formatCode>General</c:formatCode>
                  <c:ptCount val="4"/>
                  <c:pt idx="0">
                    <c:v>7.3325582182569153</c:v>
                  </c:pt>
                  <c:pt idx="1">
                    <c:v>6.7069768872052506</c:v>
                  </c:pt>
                  <c:pt idx="2">
                    <c:v>1.8292110087837035</c:v>
                  </c:pt>
                  <c:pt idx="3">
                    <c:v>3.0124715837120513</c:v>
                  </c:pt>
                </c:numCache>
              </c:numRef>
            </c:plus>
            <c:minus>
              <c:numRef>
                <c:f>'Fig S1BC'!$AD$37:$AD$40</c:f>
                <c:numCache>
                  <c:formatCode>General</c:formatCode>
                  <c:ptCount val="4"/>
                  <c:pt idx="0">
                    <c:v>7.3325582182569153</c:v>
                  </c:pt>
                  <c:pt idx="1">
                    <c:v>6.7069768872052506</c:v>
                  </c:pt>
                  <c:pt idx="2">
                    <c:v>1.8292110087837035</c:v>
                  </c:pt>
                  <c:pt idx="3">
                    <c:v>3.0124715837120513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S1BC'!$AD$29:$AD$32</c:f>
              <c:numCache>
                <c:formatCode>@</c:formatCode>
                <c:ptCount val="4"/>
                <c:pt idx="0">
                  <c:v>33.829170596072458</c:v>
                </c:pt>
                <c:pt idx="1">
                  <c:v>44.589397600283746</c:v>
                </c:pt>
                <c:pt idx="2">
                  <c:v>38.358418774774947</c:v>
                </c:pt>
                <c:pt idx="3">
                  <c:v>34.110062967397816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1-4940-87EB-6CF069C0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2000650143"/>
        <c:axId val="2000652415"/>
      </c:barChart>
      <c:catAx>
        <c:axId val="200065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2415"/>
        <c:crosses val="autoZero"/>
        <c:auto val="1"/>
        <c:lblAlgn val="ctr"/>
        <c:lblOffset val="100"/>
        <c:noMultiLvlLbl val="0"/>
      </c:catAx>
      <c:valAx>
        <c:axId val="20006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/>
                  <a:t>Melatonin/DCW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01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95844269466316"/>
          <c:y val="3.7414965986394558E-2"/>
          <c:w val="0.77927566345873434"/>
          <c:h val="0.636288549868766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S1BC'!$X$28</c:f>
              <c:strCache>
                <c:ptCount val="1"/>
                <c:pt idx="0">
                  <c:v>48 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S1BC'!$AF$37:$AF$40</c:f>
                <c:numCache>
                  <c:formatCode>General</c:formatCode>
                  <c:ptCount val="4"/>
                  <c:pt idx="0">
                    <c:v>6.6618013823367059</c:v>
                  </c:pt>
                  <c:pt idx="1">
                    <c:v>2.4655891324685237</c:v>
                  </c:pt>
                  <c:pt idx="2">
                    <c:v>1.3995524946902755</c:v>
                  </c:pt>
                  <c:pt idx="3">
                    <c:v>3.1084855089580605</c:v>
                  </c:pt>
                </c:numCache>
              </c:numRef>
            </c:plus>
            <c:minus>
              <c:numRef>
                <c:f>'Fig S1BC'!$AF$37:$AF$40</c:f>
                <c:numCache>
                  <c:formatCode>General</c:formatCode>
                  <c:ptCount val="4"/>
                  <c:pt idx="0">
                    <c:v>6.6618013823367059</c:v>
                  </c:pt>
                  <c:pt idx="1">
                    <c:v>2.4655891324685237</c:v>
                  </c:pt>
                  <c:pt idx="2">
                    <c:v>1.3995524946902755</c:v>
                  </c:pt>
                  <c:pt idx="3">
                    <c:v>3.1084855089580605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S1BC'!$AF$29:$AF$32</c:f>
              <c:numCache>
                <c:formatCode>@</c:formatCode>
                <c:ptCount val="4"/>
                <c:pt idx="0">
                  <c:v>24.187080477521778</c:v>
                </c:pt>
                <c:pt idx="1">
                  <c:v>31.495272286743042</c:v>
                </c:pt>
                <c:pt idx="2">
                  <c:v>29.808685518961507</c:v>
                </c:pt>
                <c:pt idx="3">
                  <c:v>30.374394491297021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3-0443-9FFF-4FCB58E1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2000650143"/>
        <c:axId val="2000652415"/>
      </c:barChart>
      <c:catAx>
        <c:axId val="200065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2415"/>
        <c:crosses val="autoZero"/>
        <c:auto val="1"/>
        <c:lblAlgn val="ctr"/>
        <c:lblOffset val="100"/>
        <c:noMultiLvlLbl val="0"/>
      </c:catAx>
      <c:valAx>
        <c:axId val="20006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/>
                  <a:t>Melatonin/DCW(CTR) (mg/g)</a:t>
                </a:r>
              </a:p>
            </c:rich>
          </c:tx>
          <c:layout>
            <c:manualLayout>
              <c:xMode val="edge"/>
              <c:yMode val="edge"/>
              <c:x val="2.9885170603674547E-2"/>
              <c:y val="2.692749343832019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01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62047801706788E-2"/>
          <c:y val="2.9203543892905567E-2"/>
          <c:w val="0.90594895144922016"/>
          <c:h val="0.91738051945934351"/>
        </c:manualLayout>
      </c:layout>
      <c:scatterChart>
        <c:scatterStyle val="lineMarker"/>
        <c:varyColors val="0"/>
        <c:ser>
          <c:idx val="0"/>
          <c:order val="0"/>
          <c:tx>
            <c:v>W/O H2O2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('Figure 7A'!$C$2:$C$5,'Figure 7A'!$C$18:$C$21,'Figure 7A'!$C$34:$C$37,'Figure 7A'!$C$50:$C$53,'Figure 7A'!$C$66:$C$69,'Figure 7A'!$C$82:$C$85,'Figure 7A'!$C$98:$C$101,'Figure 7A'!$C$114:$C$117,'Figure 7A'!$C$130:$C$133,'Figure 7A'!$C$146:$C$149,'Figure 7A'!$C$162:$C$165)</c:f>
              <c:numCache>
                <c:formatCode>General</c:formatCode>
                <c:ptCount val="44"/>
                <c:pt idx="0">
                  <c:v>0.52821449671080134</c:v>
                </c:pt>
                <c:pt idx="1">
                  <c:v>0.50766612755056473</c:v>
                </c:pt>
                <c:pt idx="2">
                  <c:v>0.59494084735823094</c:v>
                </c:pt>
                <c:pt idx="3">
                  <c:v>0.50969046851157684</c:v>
                </c:pt>
                <c:pt idx="4">
                  <c:v>2.5644581362067891</c:v>
                </c:pt>
                <c:pt idx="5">
                  <c:v>2.5977022897112216</c:v>
                </c:pt>
                <c:pt idx="6">
                  <c:v>2.5785819571685105</c:v>
                </c:pt>
                <c:pt idx="7">
                  <c:v>2.5997045673045691</c:v>
                </c:pt>
                <c:pt idx="8">
                  <c:v>4.5047569810310035</c:v>
                </c:pt>
                <c:pt idx="9">
                  <c:v>4.5441992065287797</c:v>
                </c:pt>
                <c:pt idx="10">
                  <c:v>4.5706869105633388</c:v>
                </c:pt>
                <c:pt idx="11">
                  <c:v>4.5874069003388946</c:v>
                </c:pt>
                <c:pt idx="12">
                  <c:v>6.5173376049972429</c:v>
                </c:pt>
                <c:pt idx="13">
                  <c:v>6.5733811651150544</c:v>
                </c:pt>
                <c:pt idx="14">
                  <c:v>6.5682587888529431</c:v>
                </c:pt>
                <c:pt idx="15">
                  <c:v>6.5402015582773769</c:v>
                </c:pt>
                <c:pt idx="16">
                  <c:v>8.5230531272991534</c:v>
                </c:pt>
                <c:pt idx="17">
                  <c:v>8.575460227254796</c:v>
                </c:pt>
                <c:pt idx="18">
                  <c:v>8.555765571709113</c:v>
                </c:pt>
                <c:pt idx="19">
                  <c:v>8.5796824801961424</c:v>
                </c:pt>
                <c:pt idx="20">
                  <c:v>10.568944090991014</c:v>
                </c:pt>
                <c:pt idx="21">
                  <c:v>10.556448310409641</c:v>
                </c:pt>
                <c:pt idx="22">
                  <c:v>10.578366683876077</c:v>
                </c:pt>
                <c:pt idx="23">
                  <c:v>10.502090940361143</c:v>
                </c:pt>
                <c:pt idx="24">
                  <c:v>12.538389484005465</c:v>
                </c:pt>
                <c:pt idx="25">
                  <c:v>12.515575608620134</c:v>
                </c:pt>
                <c:pt idx="26">
                  <c:v>12.598020084949081</c:v>
                </c:pt>
                <c:pt idx="27">
                  <c:v>12.504384917612388</c:v>
                </c:pt>
                <c:pt idx="28">
                  <c:v>14.527451789334991</c:v>
                </c:pt>
                <c:pt idx="29">
                  <c:v>14.542579069724715</c:v>
                </c:pt>
                <c:pt idx="30">
                  <c:v>14.544499103110036</c:v>
                </c:pt>
                <c:pt idx="31">
                  <c:v>14.558763585379072</c:v>
                </c:pt>
                <c:pt idx="32">
                  <c:v>16.504273347429734</c:v>
                </c:pt>
                <c:pt idx="33">
                  <c:v>16.523032446965018</c:v>
                </c:pt>
                <c:pt idx="34">
                  <c:v>16.557293579535191</c:v>
                </c:pt>
                <c:pt idx="35">
                  <c:v>16.525222842187102</c:v>
                </c:pt>
                <c:pt idx="36">
                  <c:v>18.530997885952704</c:v>
                </c:pt>
                <c:pt idx="37">
                  <c:v>18.595108918892738</c:v>
                </c:pt>
                <c:pt idx="38">
                  <c:v>18.507675612714134</c:v>
                </c:pt>
                <c:pt idx="39">
                  <c:v>18.586975362031204</c:v>
                </c:pt>
                <c:pt idx="40">
                  <c:v>20.577234673997335</c:v>
                </c:pt>
                <c:pt idx="41">
                  <c:v>20.57262928661326</c:v>
                </c:pt>
                <c:pt idx="42">
                  <c:v>20.596373351429371</c:v>
                </c:pt>
                <c:pt idx="43">
                  <c:v>20.556938474985465</c:v>
                </c:pt>
              </c:numCache>
            </c:numRef>
          </c:xVal>
          <c:yVal>
            <c:numRef>
              <c:f>('Figure 7A'!$D$2:$D$5,'Figure 7A'!$D$18:$D$21,'Figure 7A'!$D$34:$D$37,'Figure 7A'!$D$50:$D$53,'Figure 7A'!$D$66:$D$69,'Figure 7A'!$D$82:$D$85,'Figure 7A'!$D$98:$D$101,'Figure 7A'!$D$114:$D$117,'Figure 7A'!$D$130:$D$133,'Figure 7A'!$D$146:$D$149,'Figure 7A'!$D$162:$D$165)</c:f>
              <c:numCache>
                <c:formatCode>General</c:formatCode>
                <c:ptCount val="44"/>
                <c:pt idx="0">
                  <c:v>2.7626700000000004</c:v>
                </c:pt>
                <c:pt idx="1">
                  <c:v>2.8565100000000005</c:v>
                </c:pt>
                <c:pt idx="2">
                  <c:v>2.6157899999999996</c:v>
                </c:pt>
                <c:pt idx="3">
                  <c:v>2.8932299999999995</c:v>
                </c:pt>
                <c:pt idx="4">
                  <c:v>1.57131</c:v>
                </c:pt>
                <c:pt idx="5">
                  <c:v>1.7589900000000003</c:v>
                </c:pt>
                <c:pt idx="6">
                  <c:v>1.6692299999999998</c:v>
                </c:pt>
                <c:pt idx="7">
                  <c:v>1.8283499999999999</c:v>
                </c:pt>
                <c:pt idx="8">
                  <c:v>1.93035</c:v>
                </c:pt>
                <c:pt idx="9">
                  <c:v>1.9793099999999997</c:v>
                </c:pt>
                <c:pt idx="10">
                  <c:v>1.90587</c:v>
                </c:pt>
                <c:pt idx="11">
                  <c:v>1.76715</c:v>
                </c:pt>
                <c:pt idx="12">
                  <c:v>1.7508299999999999</c:v>
                </c:pt>
                <c:pt idx="13">
                  <c:v>1.6447499999999999</c:v>
                </c:pt>
                <c:pt idx="14">
                  <c:v>1.6855499999999999</c:v>
                </c:pt>
                <c:pt idx="15">
                  <c:v>1.8691500000000001</c:v>
                </c:pt>
                <c:pt idx="16">
                  <c:v>1.8854699999999998</c:v>
                </c:pt>
                <c:pt idx="17">
                  <c:v>1.7181900000000001</c:v>
                </c:pt>
                <c:pt idx="18">
                  <c:v>1.7630699999999997</c:v>
                </c:pt>
                <c:pt idx="19">
                  <c:v>1.7059499999999999</c:v>
                </c:pt>
                <c:pt idx="20">
                  <c:v>1.8936300000000001</c:v>
                </c:pt>
                <c:pt idx="21">
                  <c:v>2.1629099999999997</c:v>
                </c:pt>
                <c:pt idx="22">
                  <c:v>2.0201099999999999</c:v>
                </c:pt>
                <c:pt idx="23">
                  <c:v>2.0201099999999999</c:v>
                </c:pt>
                <c:pt idx="24">
                  <c:v>1.8283499999999999</c:v>
                </c:pt>
                <c:pt idx="25">
                  <c:v>1.90587</c:v>
                </c:pt>
                <c:pt idx="26">
                  <c:v>1.9385100000000004</c:v>
                </c:pt>
                <c:pt idx="27">
                  <c:v>1.85283</c:v>
                </c:pt>
                <c:pt idx="28">
                  <c:v>1.85283</c:v>
                </c:pt>
                <c:pt idx="29">
                  <c:v>2.0364300000000002</c:v>
                </c:pt>
                <c:pt idx="30">
                  <c:v>1.9548300000000001</c:v>
                </c:pt>
                <c:pt idx="31">
                  <c:v>1.8895500000000001</c:v>
                </c:pt>
                <c:pt idx="32">
                  <c:v>1.8161100000000003</c:v>
                </c:pt>
                <c:pt idx="33">
                  <c:v>1.8365100000000003</c:v>
                </c:pt>
                <c:pt idx="34">
                  <c:v>2.0119500000000001</c:v>
                </c:pt>
                <c:pt idx="35">
                  <c:v>1.90587</c:v>
                </c:pt>
                <c:pt idx="36">
                  <c:v>1.7957100000000001</c:v>
                </c:pt>
                <c:pt idx="37">
                  <c:v>1.8691500000000001</c:v>
                </c:pt>
                <c:pt idx="38">
                  <c:v>1.6773900000000002</c:v>
                </c:pt>
                <c:pt idx="39">
                  <c:v>1.8079499999999999</c:v>
                </c:pt>
                <c:pt idx="40">
                  <c:v>2.1465899999999998</c:v>
                </c:pt>
                <c:pt idx="41">
                  <c:v>1.9181100000000004</c:v>
                </c:pt>
                <c:pt idx="42">
                  <c:v>1.9874699999999998</c:v>
                </c:pt>
                <c:pt idx="43">
                  <c:v>1.90587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0-204A-8D13-975F610AAF0B}"/>
            </c:ext>
          </c:extLst>
        </c:ser>
        <c:ser>
          <c:idx val="3"/>
          <c:order val="1"/>
          <c:tx>
            <c:v>10 mM H2O2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75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('Figure 7A'!$C$14:$C$17,'Figure 7A'!$C$30:$C$33,'Figure 7A'!$C$46:$C$49,'Figure 7A'!$C$62:$C$65,'Figure 7A'!$C$78:$C$81,'Figure 7A'!$C$94:$C$97,'Figure 7A'!$C$110:$C$113,'Figure 7A'!$C$126:$C$129,'Figure 7A'!$C$142:$C$145,'Figure 7A'!$C$158:$C$161,'Figure 7A'!$C$174:$C$177)</c:f>
              <c:numCache>
                <c:formatCode>General</c:formatCode>
                <c:ptCount val="44"/>
                <c:pt idx="0">
                  <c:v>1.4012375884667065</c:v>
                </c:pt>
                <c:pt idx="1">
                  <c:v>1.488290233675033</c:v>
                </c:pt>
                <c:pt idx="2">
                  <c:v>1.4094705859880117</c:v>
                </c:pt>
                <c:pt idx="3">
                  <c:v>1.4280765593848859</c:v>
                </c:pt>
                <c:pt idx="4">
                  <c:v>3.4622968505123715</c:v>
                </c:pt>
                <c:pt idx="5">
                  <c:v>3.4784420321010021</c:v>
                </c:pt>
                <c:pt idx="6">
                  <c:v>3.4248842604044851</c:v>
                </c:pt>
                <c:pt idx="7">
                  <c:v>3.4990320484433077</c:v>
                </c:pt>
                <c:pt idx="8">
                  <c:v>5.4871534722504975</c:v>
                </c:pt>
                <c:pt idx="9">
                  <c:v>5.4539954261906871</c:v>
                </c:pt>
                <c:pt idx="10">
                  <c:v>5.4006919247993785</c:v>
                </c:pt>
                <c:pt idx="11">
                  <c:v>5.4376135433013193</c:v>
                </c:pt>
                <c:pt idx="12">
                  <c:v>7.4634164664389351</c:v>
                </c:pt>
                <c:pt idx="13">
                  <c:v>7.4681979619209864</c:v>
                </c:pt>
                <c:pt idx="14">
                  <c:v>7.4861236889888847</c:v>
                </c:pt>
                <c:pt idx="15">
                  <c:v>7.4151348231113188</c:v>
                </c:pt>
                <c:pt idx="16">
                  <c:v>9.4517827598923763</c:v>
                </c:pt>
                <c:pt idx="17">
                  <c:v>9.4630729597935712</c:v>
                </c:pt>
                <c:pt idx="18">
                  <c:v>9.4431871953314364</c:v>
                </c:pt>
                <c:pt idx="19">
                  <c:v>9.4765260986355173</c:v>
                </c:pt>
                <c:pt idx="20">
                  <c:v>11.473643737052644</c:v>
                </c:pt>
                <c:pt idx="21">
                  <c:v>11.483785337952408</c:v>
                </c:pt>
                <c:pt idx="22">
                  <c:v>11.41622840345639</c:v>
                </c:pt>
                <c:pt idx="23">
                  <c:v>11.44308345817613</c:v>
                </c:pt>
                <c:pt idx="24">
                  <c:v>13.4798673978023</c:v>
                </c:pt>
                <c:pt idx="25">
                  <c:v>13.421752886109971</c:v>
                </c:pt>
                <c:pt idx="26">
                  <c:v>13.467832347540053</c:v>
                </c:pt>
                <c:pt idx="27">
                  <c:v>13.428626364827229</c:v>
                </c:pt>
                <c:pt idx="28">
                  <c:v>15.446457612312004</c:v>
                </c:pt>
                <c:pt idx="29">
                  <c:v>15.436701681797402</c:v>
                </c:pt>
                <c:pt idx="30">
                  <c:v>15.421459200566888</c:v>
                </c:pt>
                <c:pt idx="31">
                  <c:v>15.495435684076703</c:v>
                </c:pt>
                <c:pt idx="32">
                  <c:v>17.408990966031539</c:v>
                </c:pt>
                <c:pt idx="33">
                  <c:v>17.415024219014107</c:v>
                </c:pt>
                <c:pt idx="34">
                  <c:v>17.497880057987885</c:v>
                </c:pt>
                <c:pt idx="35">
                  <c:v>17.434901964216721</c:v>
                </c:pt>
                <c:pt idx="36">
                  <c:v>19.417886652417423</c:v>
                </c:pt>
                <c:pt idx="37">
                  <c:v>19.408859297468798</c:v>
                </c:pt>
                <c:pt idx="38">
                  <c:v>19.478897835680169</c:v>
                </c:pt>
                <c:pt idx="39">
                  <c:v>19.420005581970806</c:v>
                </c:pt>
                <c:pt idx="40">
                  <c:v>21.482938471108323</c:v>
                </c:pt>
                <c:pt idx="41">
                  <c:v>21.408318580108478</c:v>
                </c:pt>
                <c:pt idx="42">
                  <c:v>21.479558773727017</c:v>
                </c:pt>
                <c:pt idx="43">
                  <c:v>21.421623502555398</c:v>
                </c:pt>
              </c:numCache>
            </c:numRef>
          </c:xVal>
          <c:yVal>
            <c:numRef>
              <c:f>('Figure 7A'!$D$14:$D$17,'Figure 7A'!$D$30:$D$33,'Figure 7A'!$D$46:$D$49,'Figure 7A'!$D$62:$D$65,'Figure 7A'!$D$78:$D$81,'Figure 7A'!$D$94:$D$97,'Figure 7A'!$D$110:$D$113,'Figure 7A'!$D$126:$D$129,'Figure 7A'!$D$142:$D$145,'Figure 7A'!$D$158:$D$161,'Figure 7A'!$D$174:$D$177)</c:f>
              <c:numCache>
                <c:formatCode>General</c:formatCode>
                <c:ptCount val="44"/>
                <c:pt idx="0">
                  <c:v>2.9401500000000005</c:v>
                </c:pt>
                <c:pt idx="1">
                  <c:v>3.1849500000000006</c:v>
                </c:pt>
                <c:pt idx="2">
                  <c:v>2.65455</c:v>
                </c:pt>
                <c:pt idx="3">
                  <c:v>3.0584699999999994</c:v>
                </c:pt>
                <c:pt idx="4">
                  <c:v>5.1509999999999709E-2</c:v>
                </c:pt>
                <c:pt idx="5">
                  <c:v>6.7829999999999613E-2</c:v>
                </c:pt>
                <c:pt idx="6">
                  <c:v>0.1004699999999997</c:v>
                </c:pt>
                <c:pt idx="7">
                  <c:v>7.1909999999999724E-2</c:v>
                </c:pt>
                <c:pt idx="8">
                  <c:v>9.6389999999999865E-2</c:v>
                </c:pt>
                <c:pt idx="9">
                  <c:v>8.4149999999999794E-2</c:v>
                </c:pt>
                <c:pt idx="10">
                  <c:v>0.10862999999999964</c:v>
                </c:pt>
                <c:pt idx="11">
                  <c:v>2.1037499999999998</c:v>
                </c:pt>
                <c:pt idx="12">
                  <c:v>0.2555099999999999</c:v>
                </c:pt>
                <c:pt idx="13">
                  <c:v>1.9854299999999998</c:v>
                </c:pt>
                <c:pt idx="14">
                  <c:v>7.5989999999999835E-2</c:v>
                </c:pt>
                <c:pt idx="15">
                  <c:v>6.3749999999999779E-2</c:v>
                </c:pt>
                <c:pt idx="16">
                  <c:v>0.1004699999999997</c:v>
                </c:pt>
                <c:pt idx="17">
                  <c:v>0.54926999999999981</c:v>
                </c:pt>
                <c:pt idx="18">
                  <c:v>1.8630299999999995</c:v>
                </c:pt>
                <c:pt idx="19">
                  <c:v>1.73655</c:v>
                </c:pt>
                <c:pt idx="20">
                  <c:v>0.1698299999999997</c:v>
                </c:pt>
                <c:pt idx="21">
                  <c:v>5.9669999999999661E-2</c:v>
                </c:pt>
                <c:pt idx="22">
                  <c:v>9.6389999999999865E-2</c:v>
                </c:pt>
                <c:pt idx="23">
                  <c:v>8.8229999999999628E-2</c:v>
                </c:pt>
                <c:pt idx="24">
                  <c:v>7.5989999999999835E-2</c:v>
                </c:pt>
                <c:pt idx="25">
                  <c:v>8.8229999999999628E-2</c:v>
                </c:pt>
                <c:pt idx="26">
                  <c:v>9.2309999999999739E-2</c:v>
                </c:pt>
                <c:pt idx="27">
                  <c:v>0.14126999999999973</c:v>
                </c:pt>
                <c:pt idx="28">
                  <c:v>2.0547900000000001</c:v>
                </c:pt>
                <c:pt idx="29">
                  <c:v>1.8181499999999999</c:v>
                </c:pt>
                <c:pt idx="30">
                  <c:v>1.9242299999999997</c:v>
                </c:pt>
                <c:pt idx="31">
                  <c:v>2.0058299999999996</c:v>
                </c:pt>
                <c:pt idx="32">
                  <c:v>0.61046999999999985</c:v>
                </c:pt>
                <c:pt idx="33">
                  <c:v>0.1004699999999997</c:v>
                </c:pt>
                <c:pt idx="34">
                  <c:v>2.6790299999999991</c:v>
                </c:pt>
                <c:pt idx="35">
                  <c:v>2.1200699999999997</c:v>
                </c:pt>
                <c:pt idx="36">
                  <c:v>8.0069999999999683E-2</c:v>
                </c:pt>
                <c:pt idx="37">
                  <c:v>5.5589999999999827E-2</c:v>
                </c:pt>
                <c:pt idx="38">
                  <c:v>5.9669999999999661E-2</c:v>
                </c:pt>
                <c:pt idx="39">
                  <c:v>5.5589999999999827E-2</c:v>
                </c:pt>
                <c:pt idx="40">
                  <c:v>9.6389999999999865E-2</c:v>
                </c:pt>
                <c:pt idx="41">
                  <c:v>6.7829999999999613E-2</c:v>
                </c:pt>
                <c:pt idx="42">
                  <c:v>8.8229999999999628E-2</c:v>
                </c:pt>
                <c:pt idx="43">
                  <c:v>8.0069999999999683E-2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C0-204A-8D13-975F610A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85919"/>
        <c:axId val="2125440031"/>
      </c:scatterChart>
      <c:valAx>
        <c:axId val="557085919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125440031"/>
        <c:crosses val="autoZero"/>
        <c:crossBetween val="midCat"/>
        <c:majorUnit val="1"/>
      </c:valAx>
      <c:valAx>
        <c:axId val="21254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55708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808940226033056"/>
          <c:y val="5.4460114899326166E-2"/>
          <c:w val="9.6387173237492102E-2"/>
          <c:h val="0.15833630525208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ko-KR"/>
              <a:t> </a:t>
            </a:r>
            <a:r>
              <a:rPr lang="da-DK"/>
              <a:t>mM H2O2 24 hr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3811573054647677"/>
          <c:y val="6.2196211959991497E-2"/>
          <c:w val="0.84129447460987561"/>
          <c:h val="0.4446459043365848"/>
        </c:manualLayout>
      </c:layout>
      <c:barChart>
        <c:barDir val="col"/>
        <c:grouping val="clustered"/>
        <c:varyColors val="0"/>
        <c:ser>
          <c:idx val="0"/>
          <c:order val="0"/>
          <c:tx>
            <c:v>W/O H2O2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7B'!$C$207:$C$219</c:f>
                <c:numCache>
                  <c:formatCode>General</c:formatCode>
                  <c:ptCount val="13"/>
                  <c:pt idx="0">
                    <c:v>646.09556875816224</c:v>
                  </c:pt>
                  <c:pt idx="1">
                    <c:v>1158.8717035464788</c:v>
                  </c:pt>
                  <c:pt idx="2">
                    <c:v>868.75010615865028</c:v>
                  </c:pt>
                  <c:pt idx="3">
                    <c:v>476.58786304660163</c:v>
                  </c:pt>
                  <c:pt idx="4">
                    <c:v>468.40564178207211</c:v>
                  </c:pt>
                  <c:pt idx="5">
                    <c:v>499.31041064176981</c:v>
                  </c:pt>
                  <c:pt idx="6">
                    <c:v>823.58226079790688</c:v>
                  </c:pt>
                  <c:pt idx="7">
                    <c:v>277.01854785780068</c:v>
                  </c:pt>
                  <c:pt idx="8">
                    <c:v>1503.3481027041009</c:v>
                  </c:pt>
                  <c:pt idx="9">
                    <c:v>521.12396304187064</c:v>
                  </c:pt>
                  <c:pt idx="10">
                    <c:v>931.42517318095702</c:v>
                  </c:pt>
                </c:numCache>
              </c:numRef>
            </c:plus>
            <c:minus>
              <c:numRef>
                <c:f>'Fig 7B'!$C$207:$C$219</c:f>
                <c:numCache>
                  <c:formatCode>General</c:formatCode>
                  <c:ptCount val="13"/>
                  <c:pt idx="0">
                    <c:v>646.09556875816224</c:v>
                  </c:pt>
                  <c:pt idx="1">
                    <c:v>1158.8717035464788</c:v>
                  </c:pt>
                  <c:pt idx="2">
                    <c:v>868.75010615865028</c:v>
                  </c:pt>
                  <c:pt idx="3">
                    <c:v>476.58786304660163</c:v>
                  </c:pt>
                  <c:pt idx="4">
                    <c:v>468.40564178207211</c:v>
                  </c:pt>
                  <c:pt idx="5">
                    <c:v>499.31041064176981</c:v>
                  </c:pt>
                  <c:pt idx="6">
                    <c:v>823.58226079790688</c:v>
                  </c:pt>
                  <c:pt idx="7">
                    <c:v>277.01854785780068</c:v>
                  </c:pt>
                  <c:pt idx="8">
                    <c:v>1503.3481027041009</c:v>
                  </c:pt>
                  <c:pt idx="9">
                    <c:v>521.12396304187064</c:v>
                  </c:pt>
                  <c:pt idx="10">
                    <c:v>931.42517318095702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7B'!$D$207:$D$217</c:f>
              <c:strCache>
                <c:ptCount val="11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</c:strCache>
            </c:strRef>
          </c:cat>
          <c:val>
            <c:numRef>
              <c:f>'Fig 7B'!$B$207:$B$217</c:f>
              <c:numCache>
                <c:formatCode>General</c:formatCode>
                <c:ptCount val="11"/>
                <c:pt idx="0">
                  <c:v>17156.863191759432</c:v>
                </c:pt>
                <c:pt idx="1">
                  <c:v>18283.352599097761</c:v>
                </c:pt>
                <c:pt idx="2">
                  <c:v>16976.631228110393</c:v>
                </c:pt>
                <c:pt idx="3">
                  <c:v>16005.231060782195</c:v>
                </c:pt>
                <c:pt idx="4">
                  <c:v>17651.546057361662</c:v>
                </c:pt>
                <c:pt idx="5">
                  <c:v>17338.409151857173</c:v>
                </c:pt>
                <c:pt idx="6">
                  <c:v>15696.255460433162</c:v>
                </c:pt>
                <c:pt idx="7">
                  <c:v>16619.954991866874</c:v>
                </c:pt>
                <c:pt idx="8">
                  <c:v>17372.927137338884</c:v>
                </c:pt>
                <c:pt idx="9">
                  <c:v>18062.221188667474</c:v>
                </c:pt>
                <c:pt idx="10">
                  <c:v>18435.675617306784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9-AA4B-8D31-D5EEEC1F0ECB}"/>
            </c:ext>
          </c:extLst>
        </c:ser>
        <c:ser>
          <c:idx val="1"/>
          <c:order val="1"/>
          <c:tx>
            <c:v>W/ H2O2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7B'!$F$207:$F$219</c:f>
                <c:numCache>
                  <c:formatCode>General</c:formatCode>
                  <c:ptCount val="13"/>
                  <c:pt idx="0">
                    <c:v>5219.0365765527786</c:v>
                  </c:pt>
                  <c:pt idx="1">
                    <c:v>23758.74191110742</c:v>
                  </c:pt>
                  <c:pt idx="2">
                    <c:v>11198.819276025573</c:v>
                  </c:pt>
                  <c:pt idx="3">
                    <c:v>43377.671631933488</c:v>
                  </c:pt>
                  <c:pt idx="4">
                    <c:v>32186.434120012284</c:v>
                  </c:pt>
                  <c:pt idx="5">
                    <c:v>29899.223942592125</c:v>
                  </c:pt>
                  <c:pt idx="6">
                    <c:v>43431.761659111478</c:v>
                  </c:pt>
                  <c:pt idx="7">
                    <c:v>824.7899306362043</c:v>
                  </c:pt>
                  <c:pt idx="8">
                    <c:v>1313.6186026650566</c:v>
                  </c:pt>
                  <c:pt idx="9">
                    <c:v>1601.5826315616684</c:v>
                  </c:pt>
                  <c:pt idx="10">
                    <c:v>341.96466487826905</c:v>
                  </c:pt>
                </c:numCache>
              </c:numRef>
            </c:plus>
            <c:minus>
              <c:numRef>
                <c:f>'Fig 7B'!$F$207:$F$219</c:f>
                <c:numCache>
                  <c:formatCode>General</c:formatCode>
                  <c:ptCount val="13"/>
                  <c:pt idx="0">
                    <c:v>5219.0365765527786</c:v>
                  </c:pt>
                  <c:pt idx="1">
                    <c:v>23758.74191110742</c:v>
                  </c:pt>
                  <c:pt idx="2">
                    <c:v>11198.819276025573</c:v>
                  </c:pt>
                  <c:pt idx="3">
                    <c:v>43377.671631933488</c:v>
                  </c:pt>
                  <c:pt idx="4">
                    <c:v>32186.434120012284</c:v>
                  </c:pt>
                  <c:pt idx="5">
                    <c:v>29899.223942592125</c:v>
                  </c:pt>
                  <c:pt idx="6">
                    <c:v>43431.761659111478</c:v>
                  </c:pt>
                  <c:pt idx="7">
                    <c:v>824.7899306362043</c:v>
                  </c:pt>
                  <c:pt idx="8">
                    <c:v>1313.6186026650566</c:v>
                  </c:pt>
                  <c:pt idx="9">
                    <c:v>1601.5826315616684</c:v>
                  </c:pt>
                  <c:pt idx="10">
                    <c:v>341.96466487826905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7B'!$D$207:$D$217</c:f>
              <c:strCache>
                <c:ptCount val="11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</c:strCache>
            </c:strRef>
          </c:cat>
          <c:val>
            <c:numRef>
              <c:f>'Fig 7B'!$E$207:$E$217</c:f>
              <c:numCache>
                <c:formatCode>General</c:formatCode>
                <c:ptCount val="11"/>
                <c:pt idx="0">
                  <c:v>66339.781203530903</c:v>
                </c:pt>
                <c:pt idx="1">
                  <c:v>143325.56194154025</c:v>
                </c:pt>
                <c:pt idx="2">
                  <c:v>140913.43930705197</c:v>
                </c:pt>
                <c:pt idx="3">
                  <c:v>155024.98290863514</c:v>
                </c:pt>
                <c:pt idx="4">
                  <c:v>103099.64870706561</c:v>
                </c:pt>
                <c:pt idx="5">
                  <c:v>144411.54275177838</c:v>
                </c:pt>
                <c:pt idx="6">
                  <c:v>144319.43664759953</c:v>
                </c:pt>
                <c:pt idx="7">
                  <c:v>11894.032482965093</c:v>
                </c:pt>
                <c:pt idx="8">
                  <c:v>15397.636815191279</c:v>
                </c:pt>
                <c:pt idx="9">
                  <c:v>96602.786823875271</c:v>
                </c:pt>
                <c:pt idx="10">
                  <c:v>14443.618334053544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9-AA4B-8D31-D5EEEC1F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2"/>
        <c:axId val="1915698767"/>
        <c:axId val="1846244607"/>
      </c:barChart>
      <c:catAx>
        <c:axId val="19156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1846244607"/>
        <c:crosses val="autoZero"/>
        <c:auto val="1"/>
        <c:lblAlgn val="ctr"/>
        <c:lblOffset val="100"/>
        <c:noMultiLvlLbl val="0"/>
      </c:catAx>
      <c:valAx>
        <c:axId val="184624460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2000"/>
                  <a:t>RFU/OD600</a:t>
                </a:r>
              </a:p>
            </c:rich>
          </c:tx>
          <c:layout>
            <c:manualLayout>
              <c:xMode val="edge"/>
              <c:yMode val="edge"/>
              <c:x val="1.3110179265563226E-2"/>
              <c:y val="0.13461773357603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191569876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2749044776864857"/>
          <c:y val="7.2734639866916334E-2"/>
          <c:w val="0.24343073416868904"/>
          <c:h val="5.947734930221956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3730770308516"/>
          <c:y val="5.0322959065782692E-2"/>
          <c:w val="0.8622475971642336"/>
          <c:h val="0.43070012975240396"/>
        </c:manualLayout>
      </c:layout>
      <c:barChart>
        <c:barDir val="col"/>
        <c:grouping val="clustered"/>
        <c:varyColors val="0"/>
        <c:ser>
          <c:idx val="0"/>
          <c:order val="0"/>
          <c:tx>
            <c:v>1 hr</c:v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7C'!$R$5:$R$16</c:f>
                <c:numCache>
                  <c:formatCode>General</c:formatCode>
                  <c:ptCount val="12"/>
                  <c:pt idx="0">
                    <c:v>9.4120450487659713E-3</c:v>
                  </c:pt>
                  <c:pt idx="1">
                    <c:v>1.2866994427604502E-2</c:v>
                  </c:pt>
                  <c:pt idx="2">
                    <c:v>1.6990477332906147E-2</c:v>
                  </c:pt>
                  <c:pt idx="3">
                    <c:v>8.1180722834919335E-3</c:v>
                  </c:pt>
                  <c:pt idx="4">
                    <c:v>2.5533977363505333E-2</c:v>
                  </c:pt>
                  <c:pt idx="5">
                    <c:v>1.0108743779520778E-2</c:v>
                  </c:pt>
                  <c:pt idx="6">
                    <c:v>7.3865655348070826E-3</c:v>
                  </c:pt>
                  <c:pt idx="7">
                    <c:v>1.5111246354950399E-2</c:v>
                  </c:pt>
                  <c:pt idx="8">
                    <c:v>1.3817693700469652E-2</c:v>
                  </c:pt>
                  <c:pt idx="9">
                    <c:v>7.0726538159307769E-3</c:v>
                  </c:pt>
                  <c:pt idx="10">
                    <c:v>5.7236452720272613E-3</c:v>
                  </c:pt>
                  <c:pt idx="11">
                    <c:v>9.0963567212373579E-3</c:v>
                  </c:pt>
                </c:numCache>
              </c:numRef>
            </c:plus>
            <c:minus>
              <c:numRef>
                <c:f>'Fig 7C'!$R$5:$R$16</c:f>
                <c:numCache>
                  <c:formatCode>General</c:formatCode>
                  <c:ptCount val="12"/>
                  <c:pt idx="0">
                    <c:v>9.4120450487659713E-3</c:v>
                  </c:pt>
                  <c:pt idx="1">
                    <c:v>1.2866994427604502E-2</c:v>
                  </c:pt>
                  <c:pt idx="2">
                    <c:v>1.6990477332906147E-2</c:v>
                  </c:pt>
                  <c:pt idx="3">
                    <c:v>8.1180722834919335E-3</c:v>
                  </c:pt>
                  <c:pt idx="4">
                    <c:v>2.5533977363505333E-2</c:v>
                  </c:pt>
                  <c:pt idx="5">
                    <c:v>1.0108743779520778E-2</c:v>
                  </c:pt>
                  <c:pt idx="6">
                    <c:v>7.3865655348070826E-3</c:v>
                  </c:pt>
                  <c:pt idx="7">
                    <c:v>1.5111246354950399E-2</c:v>
                  </c:pt>
                  <c:pt idx="8">
                    <c:v>1.3817693700469652E-2</c:v>
                  </c:pt>
                  <c:pt idx="9">
                    <c:v>7.0726538159307769E-3</c:v>
                  </c:pt>
                  <c:pt idx="10">
                    <c:v>5.7236452720272613E-3</c:v>
                  </c:pt>
                  <c:pt idx="11">
                    <c:v>9.0963567212373579E-3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7C'!$P$5:$P$15</c:f>
              <c:strCache>
                <c:ptCount val="11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</c:strCache>
            </c:strRef>
          </c:cat>
          <c:val>
            <c:numRef>
              <c:f>'Fig 7C'!$Q$5:$Q$16</c:f>
              <c:numCache>
                <c:formatCode>General</c:formatCode>
                <c:ptCount val="12"/>
                <c:pt idx="0">
                  <c:v>0.109276</c:v>
                </c:pt>
                <c:pt idx="1">
                  <c:v>0.11580400000000002</c:v>
                </c:pt>
                <c:pt idx="2">
                  <c:v>0.13348400000000002</c:v>
                </c:pt>
                <c:pt idx="3">
                  <c:v>0.10669200000000005</c:v>
                </c:pt>
                <c:pt idx="4">
                  <c:v>0.12294400000000001</c:v>
                </c:pt>
                <c:pt idx="5">
                  <c:v>0.11002400000000002</c:v>
                </c:pt>
                <c:pt idx="6">
                  <c:v>0.12573200000000004</c:v>
                </c:pt>
                <c:pt idx="7">
                  <c:v>0.122332</c:v>
                </c:pt>
                <c:pt idx="8">
                  <c:v>0.11879600000000001</c:v>
                </c:pt>
                <c:pt idx="9">
                  <c:v>0.12321599999999999</c:v>
                </c:pt>
                <c:pt idx="10">
                  <c:v>0.12525600000000003</c:v>
                </c:pt>
                <c:pt idx="11">
                  <c:v>0.11940800000000001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0-1D4E-931C-EA4BD45D9516}"/>
            </c:ext>
          </c:extLst>
        </c:ser>
        <c:ser>
          <c:idx val="1"/>
          <c:order val="1"/>
          <c:tx>
            <c:v>3 hr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7C'!$T$5:$T$16</c:f>
                <c:numCache>
                  <c:formatCode>General</c:formatCode>
                  <c:ptCount val="12"/>
                  <c:pt idx="0">
                    <c:v>1.0130950281192774E-2</c:v>
                  </c:pt>
                  <c:pt idx="1">
                    <c:v>7.185512090310606E-3</c:v>
                  </c:pt>
                  <c:pt idx="2">
                    <c:v>1.8869577292562723E-2</c:v>
                  </c:pt>
                  <c:pt idx="3">
                    <c:v>1.4981991109328557E-2</c:v>
                  </c:pt>
                  <c:pt idx="4">
                    <c:v>3.3023057253985598E-2</c:v>
                  </c:pt>
                  <c:pt idx="5">
                    <c:v>1.3945405781116584E-2</c:v>
                  </c:pt>
                  <c:pt idx="6">
                    <c:v>1.3553954050386912E-2</c:v>
                  </c:pt>
                  <c:pt idx="7">
                    <c:v>2.2173589479378461E-2</c:v>
                  </c:pt>
                  <c:pt idx="8">
                    <c:v>1.3376967189912665E-2</c:v>
                  </c:pt>
                  <c:pt idx="9">
                    <c:v>8.0190425363630344E-3</c:v>
                  </c:pt>
                  <c:pt idx="10">
                    <c:v>6.5771152339000527E-3</c:v>
                  </c:pt>
                  <c:pt idx="11">
                    <c:v>2.8829947096725685E-2</c:v>
                  </c:pt>
                </c:numCache>
              </c:numRef>
            </c:plus>
            <c:minus>
              <c:numRef>
                <c:f>'Fig 7C'!$T$5:$T$16</c:f>
                <c:numCache>
                  <c:formatCode>General</c:formatCode>
                  <c:ptCount val="12"/>
                  <c:pt idx="0">
                    <c:v>1.0130950281192774E-2</c:v>
                  </c:pt>
                  <c:pt idx="1">
                    <c:v>7.185512090310606E-3</c:v>
                  </c:pt>
                  <c:pt idx="2">
                    <c:v>1.8869577292562723E-2</c:v>
                  </c:pt>
                  <c:pt idx="3">
                    <c:v>1.4981991109328557E-2</c:v>
                  </c:pt>
                  <c:pt idx="4">
                    <c:v>3.3023057253985598E-2</c:v>
                  </c:pt>
                  <c:pt idx="5">
                    <c:v>1.3945405781116584E-2</c:v>
                  </c:pt>
                  <c:pt idx="6">
                    <c:v>1.3553954050386912E-2</c:v>
                  </c:pt>
                  <c:pt idx="7">
                    <c:v>2.2173589479378461E-2</c:v>
                  </c:pt>
                  <c:pt idx="8">
                    <c:v>1.3376967189912665E-2</c:v>
                  </c:pt>
                  <c:pt idx="9">
                    <c:v>8.0190425363630344E-3</c:v>
                  </c:pt>
                  <c:pt idx="10">
                    <c:v>6.5771152339000527E-3</c:v>
                  </c:pt>
                  <c:pt idx="11">
                    <c:v>2.8829947096725685E-2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7C'!$P$5:$P$15</c:f>
              <c:strCache>
                <c:ptCount val="11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</c:strCache>
            </c:strRef>
          </c:cat>
          <c:val>
            <c:numRef>
              <c:f>'Fig 7C'!$S$5:$S$16</c:f>
              <c:numCache>
                <c:formatCode>General</c:formatCode>
                <c:ptCount val="12"/>
                <c:pt idx="0">
                  <c:v>0.138958</c:v>
                </c:pt>
                <c:pt idx="1">
                  <c:v>0.13786999999999999</c:v>
                </c:pt>
                <c:pt idx="2">
                  <c:v>0.16561400000000001</c:v>
                </c:pt>
                <c:pt idx="3">
                  <c:v>0.14188200000000001</c:v>
                </c:pt>
                <c:pt idx="4">
                  <c:v>0.16370999999999997</c:v>
                </c:pt>
                <c:pt idx="5">
                  <c:v>0.15643399999999999</c:v>
                </c:pt>
                <c:pt idx="6">
                  <c:v>0.17166600000000001</c:v>
                </c:pt>
                <c:pt idx="7">
                  <c:v>0.16391399999999998</c:v>
                </c:pt>
                <c:pt idx="8">
                  <c:v>0.14358199999999999</c:v>
                </c:pt>
                <c:pt idx="9">
                  <c:v>0.1714212</c:v>
                </c:pt>
                <c:pt idx="10">
                  <c:v>0.15072199999999999</c:v>
                </c:pt>
                <c:pt idx="11">
                  <c:v>0.23177800000000001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0-1D4E-931C-EA4BD45D9516}"/>
            </c:ext>
          </c:extLst>
        </c:ser>
        <c:ser>
          <c:idx val="2"/>
          <c:order val="2"/>
          <c:tx>
            <c:v>5 hr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7C'!$V$5:$V$16</c:f>
                <c:numCache>
                  <c:formatCode>General</c:formatCode>
                  <c:ptCount val="12"/>
                  <c:pt idx="0">
                    <c:v>1.6031164050061983E-2</c:v>
                  </c:pt>
                  <c:pt idx="1">
                    <c:v>1.0074929200743784E-2</c:v>
                  </c:pt>
                  <c:pt idx="2">
                    <c:v>3.5935204621652367E-2</c:v>
                  </c:pt>
                  <c:pt idx="3">
                    <c:v>2.7828371709462257E-2</c:v>
                  </c:pt>
                  <c:pt idx="4">
                    <c:v>4.3263906508774722E-2</c:v>
                  </c:pt>
                  <c:pt idx="5">
                    <c:v>2.0624658949907525E-2</c:v>
                  </c:pt>
                  <c:pt idx="6">
                    <c:v>3.9817121141539333E-2</c:v>
                  </c:pt>
                  <c:pt idx="7">
                    <c:v>1.5763098172630906E-2</c:v>
                  </c:pt>
                  <c:pt idx="8">
                    <c:v>3.2191863618001464E-2</c:v>
                  </c:pt>
                  <c:pt idx="9">
                    <c:v>1.5952226076632676E-2</c:v>
                  </c:pt>
                  <c:pt idx="10">
                    <c:v>2.5751771480812764E-2</c:v>
                  </c:pt>
                  <c:pt idx="11">
                    <c:v>5.6376535885064805E-2</c:v>
                  </c:pt>
                </c:numCache>
              </c:numRef>
            </c:plus>
            <c:minus>
              <c:numRef>
                <c:f>'Fig 7C'!$V$5:$V$16</c:f>
                <c:numCache>
                  <c:formatCode>General</c:formatCode>
                  <c:ptCount val="12"/>
                  <c:pt idx="0">
                    <c:v>1.6031164050061983E-2</c:v>
                  </c:pt>
                  <c:pt idx="1">
                    <c:v>1.0074929200743784E-2</c:v>
                  </c:pt>
                  <c:pt idx="2">
                    <c:v>3.5935204621652367E-2</c:v>
                  </c:pt>
                  <c:pt idx="3">
                    <c:v>2.7828371709462257E-2</c:v>
                  </c:pt>
                  <c:pt idx="4">
                    <c:v>4.3263906508774722E-2</c:v>
                  </c:pt>
                  <c:pt idx="5">
                    <c:v>2.0624658949907525E-2</c:v>
                  </c:pt>
                  <c:pt idx="6">
                    <c:v>3.9817121141539333E-2</c:v>
                  </c:pt>
                  <c:pt idx="7">
                    <c:v>1.5763098172630906E-2</c:v>
                  </c:pt>
                  <c:pt idx="8">
                    <c:v>3.2191863618001464E-2</c:v>
                  </c:pt>
                  <c:pt idx="9">
                    <c:v>1.5952226076632676E-2</c:v>
                  </c:pt>
                  <c:pt idx="10">
                    <c:v>2.5751771480812764E-2</c:v>
                  </c:pt>
                  <c:pt idx="11">
                    <c:v>5.6376535885064805E-2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7C'!$P$5:$P$15</c:f>
              <c:strCache>
                <c:ptCount val="11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</c:strCache>
            </c:strRef>
          </c:cat>
          <c:val>
            <c:numRef>
              <c:f>'Fig 7C'!$U$5:$U$16</c:f>
              <c:numCache>
                <c:formatCode>General</c:formatCode>
                <c:ptCount val="12"/>
                <c:pt idx="0">
                  <c:v>0.22293799999999997</c:v>
                </c:pt>
                <c:pt idx="1">
                  <c:v>0.21022199999999999</c:v>
                </c:pt>
                <c:pt idx="2">
                  <c:v>0.25639399999999996</c:v>
                </c:pt>
                <c:pt idx="3">
                  <c:v>0.20043</c:v>
                </c:pt>
                <c:pt idx="4">
                  <c:v>0.23612999999999998</c:v>
                </c:pt>
                <c:pt idx="5">
                  <c:v>0.23782999999999999</c:v>
                </c:pt>
                <c:pt idx="6">
                  <c:v>0.28359399999999996</c:v>
                </c:pt>
                <c:pt idx="7">
                  <c:v>0.247418</c:v>
                </c:pt>
                <c:pt idx="8">
                  <c:v>0.22416199999999997</c:v>
                </c:pt>
                <c:pt idx="9">
                  <c:v>0.25087239999999994</c:v>
                </c:pt>
                <c:pt idx="10">
                  <c:v>0.23306999999999997</c:v>
                </c:pt>
                <c:pt idx="11">
                  <c:v>0.62488599999999994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0-1D4E-931C-EA4BD45D9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40"/>
        <c:axId val="431134351"/>
        <c:axId val="430984303"/>
      </c:barChart>
      <c:catAx>
        <c:axId val="43113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430984303"/>
        <c:crosses val="autoZero"/>
        <c:auto val="1"/>
        <c:lblAlgn val="ctr"/>
        <c:lblOffset val="100"/>
        <c:noMultiLvlLbl val="0"/>
      </c:catAx>
      <c:valAx>
        <c:axId val="430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Helvetica" pitchFamily="2" charset="0"/>
                  </a:rPr>
                  <a:t>OD600</a:t>
                </a:r>
              </a:p>
            </c:rich>
          </c:tx>
          <c:layout>
            <c:manualLayout>
              <c:xMode val="edge"/>
              <c:yMode val="edge"/>
              <c:x val="2.5797972399327462E-2"/>
              <c:y val="0.2275784771507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3113435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733404320901168"/>
          <c:y val="6.3023586498640261E-2"/>
          <c:w val="0.18483999775828733"/>
          <c:h val="3.811521302500844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3730770308516"/>
          <c:y val="5.0322959065782692E-2"/>
          <c:w val="0.8622475971642336"/>
          <c:h val="0.43070012975240396"/>
        </c:manualLayout>
      </c:layout>
      <c:barChart>
        <c:barDir val="col"/>
        <c:grouping val="clustered"/>
        <c:varyColors val="0"/>
        <c:ser>
          <c:idx val="0"/>
          <c:order val="0"/>
          <c:tx>
            <c:v>1 hr</c:v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7C'!$R$5:$R$16</c:f>
                <c:numCache>
                  <c:formatCode>General</c:formatCode>
                  <c:ptCount val="12"/>
                  <c:pt idx="0">
                    <c:v>9.4120450487659713E-3</c:v>
                  </c:pt>
                  <c:pt idx="1">
                    <c:v>1.2866994427604502E-2</c:v>
                  </c:pt>
                  <c:pt idx="2">
                    <c:v>1.6990477332906147E-2</c:v>
                  </c:pt>
                  <c:pt idx="3">
                    <c:v>8.1180722834919335E-3</c:v>
                  </c:pt>
                  <c:pt idx="4">
                    <c:v>2.5533977363505333E-2</c:v>
                  </c:pt>
                  <c:pt idx="5">
                    <c:v>1.0108743779520778E-2</c:v>
                  </c:pt>
                  <c:pt idx="6">
                    <c:v>7.3865655348070826E-3</c:v>
                  </c:pt>
                  <c:pt idx="7">
                    <c:v>1.5111246354950399E-2</c:v>
                  </c:pt>
                  <c:pt idx="8">
                    <c:v>1.3817693700469652E-2</c:v>
                  </c:pt>
                  <c:pt idx="9">
                    <c:v>7.0726538159307769E-3</c:v>
                  </c:pt>
                  <c:pt idx="10">
                    <c:v>5.7236452720272613E-3</c:v>
                  </c:pt>
                  <c:pt idx="11">
                    <c:v>9.0963567212373579E-3</c:v>
                  </c:pt>
                </c:numCache>
              </c:numRef>
            </c:plus>
            <c:minus>
              <c:numRef>
                <c:f>'Fig 7C'!$R$5:$R$16</c:f>
                <c:numCache>
                  <c:formatCode>General</c:formatCode>
                  <c:ptCount val="12"/>
                  <c:pt idx="0">
                    <c:v>9.4120450487659713E-3</c:v>
                  </c:pt>
                  <c:pt idx="1">
                    <c:v>1.2866994427604502E-2</c:v>
                  </c:pt>
                  <c:pt idx="2">
                    <c:v>1.6990477332906147E-2</c:v>
                  </c:pt>
                  <c:pt idx="3">
                    <c:v>8.1180722834919335E-3</c:v>
                  </c:pt>
                  <c:pt idx="4">
                    <c:v>2.5533977363505333E-2</c:v>
                  </c:pt>
                  <c:pt idx="5">
                    <c:v>1.0108743779520778E-2</c:v>
                  </c:pt>
                  <c:pt idx="6">
                    <c:v>7.3865655348070826E-3</c:v>
                  </c:pt>
                  <c:pt idx="7">
                    <c:v>1.5111246354950399E-2</c:v>
                  </c:pt>
                  <c:pt idx="8">
                    <c:v>1.3817693700469652E-2</c:v>
                  </c:pt>
                  <c:pt idx="9">
                    <c:v>7.0726538159307769E-3</c:v>
                  </c:pt>
                  <c:pt idx="10">
                    <c:v>5.7236452720272613E-3</c:v>
                  </c:pt>
                  <c:pt idx="11">
                    <c:v>9.0963567212373579E-3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7C'!$P$5:$P$16</c:f>
              <c:strCache>
                <c:ptCount val="12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  <c:pt idx="11">
                  <c:v>wildtype (pH7.0)</c:v>
                </c:pt>
              </c:strCache>
            </c:strRef>
          </c:cat>
          <c:val>
            <c:numRef>
              <c:f>'Fig 7C'!$Q$5:$Q$16</c:f>
              <c:numCache>
                <c:formatCode>General</c:formatCode>
                <c:ptCount val="12"/>
                <c:pt idx="0">
                  <c:v>0.109276</c:v>
                </c:pt>
                <c:pt idx="1">
                  <c:v>0.11580400000000002</c:v>
                </c:pt>
                <c:pt idx="2">
                  <c:v>0.13348400000000002</c:v>
                </c:pt>
                <c:pt idx="3">
                  <c:v>0.10669200000000005</c:v>
                </c:pt>
                <c:pt idx="4">
                  <c:v>0.12294400000000001</c:v>
                </c:pt>
                <c:pt idx="5">
                  <c:v>0.11002400000000002</c:v>
                </c:pt>
                <c:pt idx="6">
                  <c:v>0.12573200000000004</c:v>
                </c:pt>
                <c:pt idx="7">
                  <c:v>0.122332</c:v>
                </c:pt>
                <c:pt idx="8">
                  <c:v>0.11879600000000001</c:v>
                </c:pt>
                <c:pt idx="9">
                  <c:v>0.12321599999999999</c:v>
                </c:pt>
                <c:pt idx="10">
                  <c:v>0.12525600000000003</c:v>
                </c:pt>
                <c:pt idx="11">
                  <c:v>0.11940800000000001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8-EE4B-B201-799C4CF17CD5}"/>
            </c:ext>
          </c:extLst>
        </c:ser>
        <c:ser>
          <c:idx val="1"/>
          <c:order val="1"/>
          <c:tx>
            <c:v>3 hr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7C'!$T$5:$T$16</c:f>
                <c:numCache>
                  <c:formatCode>General</c:formatCode>
                  <c:ptCount val="12"/>
                  <c:pt idx="0">
                    <c:v>1.0130950281192774E-2</c:v>
                  </c:pt>
                  <c:pt idx="1">
                    <c:v>7.185512090310606E-3</c:v>
                  </c:pt>
                  <c:pt idx="2">
                    <c:v>1.8869577292562723E-2</c:v>
                  </c:pt>
                  <c:pt idx="3">
                    <c:v>1.4981991109328557E-2</c:v>
                  </c:pt>
                  <c:pt idx="4">
                    <c:v>3.3023057253985598E-2</c:v>
                  </c:pt>
                  <c:pt idx="5">
                    <c:v>1.3945405781116584E-2</c:v>
                  </c:pt>
                  <c:pt idx="6">
                    <c:v>1.3553954050386912E-2</c:v>
                  </c:pt>
                  <c:pt idx="7">
                    <c:v>2.2173589479378461E-2</c:v>
                  </c:pt>
                  <c:pt idx="8">
                    <c:v>1.3376967189912665E-2</c:v>
                  </c:pt>
                  <c:pt idx="9">
                    <c:v>8.0190425363630344E-3</c:v>
                  </c:pt>
                  <c:pt idx="10">
                    <c:v>6.5771152339000527E-3</c:v>
                  </c:pt>
                  <c:pt idx="11">
                    <c:v>2.8829947096725685E-2</c:v>
                  </c:pt>
                </c:numCache>
              </c:numRef>
            </c:plus>
            <c:minus>
              <c:numRef>
                <c:f>'Fig 7C'!$T$5:$T$16</c:f>
                <c:numCache>
                  <c:formatCode>General</c:formatCode>
                  <c:ptCount val="12"/>
                  <c:pt idx="0">
                    <c:v>1.0130950281192774E-2</c:v>
                  </c:pt>
                  <c:pt idx="1">
                    <c:v>7.185512090310606E-3</c:v>
                  </c:pt>
                  <c:pt idx="2">
                    <c:v>1.8869577292562723E-2</c:v>
                  </c:pt>
                  <c:pt idx="3">
                    <c:v>1.4981991109328557E-2</c:v>
                  </c:pt>
                  <c:pt idx="4">
                    <c:v>3.3023057253985598E-2</c:v>
                  </c:pt>
                  <c:pt idx="5">
                    <c:v>1.3945405781116584E-2</c:v>
                  </c:pt>
                  <c:pt idx="6">
                    <c:v>1.3553954050386912E-2</c:v>
                  </c:pt>
                  <c:pt idx="7">
                    <c:v>2.2173589479378461E-2</c:v>
                  </c:pt>
                  <c:pt idx="8">
                    <c:v>1.3376967189912665E-2</c:v>
                  </c:pt>
                  <c:pt idx="9">
                    <c:v>8.0190425363630344E-3</c:v>
                  </c:pt>
                  <c:pt idx="10">
                    <c:v>6.5771152339000527E-3</c:v>
                  </c:pt>
                  <c:pt idx="11">
                    <c:v>2.8829947096725685E-2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7C'!$P$5:$P$16</c:f>
              <c:strCache>
                <c:ptCount val="12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  <c:pt idx="11">
                  <c:v>wildtype (pH7.0)</c:v>
                </c:pt>
              </c:strCache>
            </c:strRef>
          </c:cat>
          <c:val>
            <c:numRef>
              <c:f>'Fig 7C'!$S$5:$S$16</c:f>
              <c:numCache>
                <c:formatCode>General</c:formatCode>
                <c:ptCount val="12"/>
                <c:pt idx="0">
                  <c:v>0.138958</c:v>
                </c:pt>
                <c:pt idx="1">
                  <c:v>0.13786999999999999</c:v>
                </c:pt>
                <c:pt idx="2">
                  <c:v>0.16561400000000001</c:v>
                </c:pt>
                <c:pt idx="3">
                  <c:v>0.14188200000000001</c:v>
                </c:pt>
                <c:pt idx="4">
                  <c:v>0.16370999999999997</c:v>
                </c:pt>
                <c:pt idx="5">
                  <c:v>0.15643399999999999</c:v>
                </c:pt>
                <c:pt idx="6">
                  <c:v>0.17166600000000001</c:v>
                </c:pt>
                <c:pt idx="7">
                  <c:v>0.16391399999999998</c:v>
                </c:pt>
                <c:pt idx="8">
                  <c:v>0.14358199999999999</c:v>
                </c:pt>
                <c:pt idx="9">
                  <c:v>0.1714212</c:v>
                </c:pt>
                <c:pt idx="10">
                  <c:v>0.15072199999999999</c:v>
                </c:pt>
                <c:pt idx="11">
                  <c:v>0.23177800000000001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8-EE4B-B201-799C4CF17CD5}"/>
            </c:ext>
          </c:extLst>
        </c:ser>
        <c:ser>
          <c:idx val="2"/>
          <c:order val="2"/>
          <c:tx>
            <c:v>5 hr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7C'!$X$5:$X$16</c:f>
                <c:numCache>
                  <c:formatCode>General</c:formatCode>
                  <c:ptCount val="12"/>
                  <c:pt idx="0">
                    <c:v>1.6031164050061983E-2</c:v>
                  </c:pt>
                  <c:pt idx="1">
                    <c:v>1.0074929200743784E-2</c:v>
                  </c:pt>
                  <c:pt idx="2">
                    <c:v>3.5935204621652367E-2</c:v>
                  </c:pt>
                  <c:pt idx="3">
                    <c:v>2.7828371709462257E-2</c:v>
                  </c:pt>
                  <c:pt idx="4">
                    <c:v>4.3263906508774722E-2</c:v>
                  </c:pt>
                  <c:pt idx="5">
                    <c:v>2.0624658949907525E-2</c:v>
                  </c:pt>
                  <c:pt idx="6">
                    <c:v>3.9817121141539333E-2</c:v>
                  </c:pt>
                  <c:pt idx="7">
                    <c:v>1.5763098172630906E-2</c:v>
                  </c:pt>
                  <c:pt idx="8">
                    <c:v>3.2191863618001464E-2</c:v>
                  </c:pt>
                  <c:pt idx="9">
                    <c:v>1.5952226076632676E-2</c:v>
                  </c:pt>
                  <c:pt idx="10">
                    <c:v>2.5751771480812764E-2</c:v>
                  </c:pt>
                  <c:pt idx="11">
                    <c:v>3.7584357256709867E-2</c:v>
                  </c:pt>
                </c:numCache>
              </c:numRef>
            </c:plus>
            <c:minus>
              <c:numRef>
                <c:f>'Fig 7C'!$X$5:$X$16</c:f>
                <c:numCache>
                  <c:formatCode>General</c:formatCode>
                  <c:ptCount val="12"/>
                  <c:pt idx="0">
                    <c:v>1.6031164050061983E-2</c:v>
                  </c:pt>
                  <c:pt idx="1">
                    <c:v>1.0074929200743784E-2</c:v>
                  </c:pt>
                  <c:pt idx="2">
                    <c:v>3.5935204621652367E-2</c:v>
                  </c:pt>
                  <c:pt idx="3">
                    <c:v>2.7828371709462257E-2</c:v>
                  </c:pt>
                  <c:pt idx="4">
                    <c:v>4.3263906508774722E-2</c:v>
                  </c:pt>
                  <c:pt idx="5">
                    <c:v>2.0624658949907525E-2</c:v>
                  </c:pt>
                  <c:pt idx="6">
                    <c:v>3.9817121141539333E-2</c:v>
                  </c:pt>
                  <c:pt idx="7">
                    <c:v>1.5763098172630906E-2</c:v>
                  </c:pt>
                  <c:pt idx="8">
                    <c:v>3.2191863618001464E-2</c:v>
                  </c:pt>
                  <c:pt idx="9">
                    <c:v>1.5952226076632676E-2</c:v>
                  </c:pt>
                  <c:pt idx="10">
                    <c:v>2.5751771480812764E-2</c:v>
                  </c:pt>
                  <c:pt idx="11">
                    <c:v>3.7584357256709867E-2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7C'!$P$5:$P$16</c:f>
              <c:strCache>
                <c:ptCount val="12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  <c:pt idx="11">
                  <c:v>wildtype (pH7.0)</c:v>
                </c:pt>
              </c:strCache>
            </c:strRef>
          </c:cat>
          <c:val>
            <c:numRef>
              <c:f>'Fig 7C'!$W$5:$W$16</c:f>
              <c:numCache>
                <c:formatCode>General</c:formatCode>
                <c:ptCount val="12"/>
                <c:pt idx="0">
                  <c:v>0.22293799999999997</c:v>
                </c:pt>
                <c:pt idx="1">
                  <c:v>0.21022199999999999</c:v>
                </c:pt>
                <c:pt idx="2">
                  <c:v>0.25639399999999996</c:v>
                </c:pt>
                <c:pt idx="3">
                  <c:v>0.20043</c:v>
                </c:pt>
                <c:pt idx="4">
                  <c:v>0.23612999999999998</c:v>
                </c:pt>
                <c:pt idx="5">
                  <c:v>0.23782999999999999</c:v>
                </c:pt>
                <c:pt idx="6">
                  <c:v>0.28359399999999996</c:v>
                </c:pt>
                <c:pt idx="7">
                  <c:v>0.247418</c:v>
                </c:pt>
                <c:pt idx="8">
                  <c:v>0.22416199999999997</c:v>
                </c:pt>
                <c:pt idx="9">
                  <c:v>0.25087239999999994</c:v>
                </c:pt>
                <c:pt idx="10">
                  <c:v>0.23306999999999997</c:v>
                </c:pt>
                <c:pt idx="11">
                  <c:v>0.42488599999999999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8-EE4B-B201-799C4CF1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40"/>
        <c:axId val="431134351"/>
        <c:axId val="430984303"/>
      </c:barChart>
      <c:catAx>
        <c:axId val="43113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430984303"/>
        <c:crosses val="autoZero"/>
        <c:auto val="1"/>
        <c:lblAlgn val="ctr"/>
        <c:lblOffset val="100"/>
        <c:noMultiLvlLbl val="0"/>
      </c:catAx>
      <c:valAx>
        <c:axId val="430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  <a:latin typeface="Helvetica" pitchFamily="2" charset="0"/>
                  </a:rPr>
                  <a:t>OD600</a:t>
                </a:r>
              </a:p>
            </c:rich>
          </c:tx>
          <c:layout>
            <c:manualLayout>
              <c:xMode val="edge"/>
              <c:yMode val="edge"/>
              <c:x val="2.5797972399327462E-2"/>
              <c:y val="0.2275784771507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3113435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733404320901168"/>
          <c:y val="6.3023586498640261E-2"/>
          <c:w val="0.18483999775828733"/>
          <c:h val="3.811521302500844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5100503735895"/>
          <c:y val="3.5664080803873593E-2"/>
          <c:w val="0.86876929222315502"/>
          <c:h val="0.46978666468575242"/>
        </c:manualLayout>
      </c:layout>
      <c:barChart>
        <c:barDir val="col"/>
        <c:grouping val="clustered"/>
        <c:varyColors val="0"/>
        <c:ser>
          <c:idx val="1"/>
          <c:order val="0"/>
          <c:tx>
            <c:v>1 hr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'Fig 7D'!$R$46:$R$60</c:f>
                <c:numCache>
                  <c:formatCode>General</c:formatCode>
                  <c:ptCount val="15"/>
                  <c:pt idx="0">
                    <c:v>7196.5787568311025</c:v>
                  </c:pt>
                  <c:pt idx="1">
                    <c:v>9299.3031491341517</c:v>
                  </c:pt>
                  <c:pt idx="2">
                    <c:v>10974.948958639692</c:v>
                  </c:pt>
                  <c:pt idx="3">
                    <c:v>13269.745730609657</c:v>
                  </c:pt>
                  <c:pt idx="4">
                    <c:v>2532.2277555258643</c:v>
                  </c:pt>
                  <c:pt idx="5">
                    <c:v>38284.75560579147</c:v>
                  </c:pt>
                  <c:pt idx="6">
                    <c:v>27204.907796863554</c:v>
                  </c:pt>
                  <c:pt idx="7">
                    <c:v>10720.445053003488</c:v>
                  </c:pt>
                  <c:pt idx="8">
                    <c:v>5277.8069530176963</c:v>
                  </c:pt>
                  <c:pt idx="9">
                    <c:v>15698.315705958807</c:v>
                  </c:pt>
                  <c:pt idx="10">
                    <c:v>36763.203514610184</c:v>
                  </c:pt>
                  <c:pt idx="11">
                    <c:v>5892.393509130492</c:v>
                  </c:pt>
                </c:numCache>
              </c:numRef>
            </c:plus>
            <c:minus>
              <c:numRef>
                <c:f>'Fig 7D'!$R$46:$R$60</c:f>
                <c:numCache>
                  <c:formatCode>General</c:formatCode>
                  <c:ptCount val="15"/>
                  <c:pt idx="0">
                    <c:v>7196.5787568311025</c:v>
                  </c:pt>
                  <c:pt idx="1">
                    <c:v>9299.3031491341517</c:v>
                  </c:pt>
                  <c:pt idx="2">
                    <c:v>10974.948958639692</c:v>
                  </c:pt>
                  <c:pt idx="3">
                    <c:v>13269.745730609657</c:v>
                  </c:pt>
                  <c:pt idx="4">
                    <c:v>2532.2277555258643</c:v>
                  </c:pt>
                  <c:pt idx="5">
                    <c:v>38284.75560579147</c:v>
                  </c:pt>
                  <c:pt idx="6">
                    <c:v>27204.907796863554</c:v>
                  </c:pt>
                  <c:pt idx="7">
                    <c:v>10720.445053003488</c:v>
                  </c:pt>
                  <c:pt idx="8">
                    <c:v>5277.8069530176963</c:v>
                  </c:pt>
                  <c:pt idx="9">
                    <c:v>15698.315705958807</c:v>
                  </c:pt>
                  <c:pt idx="10">
                    <c:v>36763.203514610184</c:v>
                  </c:pt>
                  <c:pt idx="11">
                    <c:v>5892.393509130492</c:v>
                  </c:pt>
                </c:numCache>
              </c:numRef>
            </c:minus>
          </c:errBars>
          <c:cat>
            <c:strRef>
              <c:f>'Fig 7D'!$P$46:$P$57</c:f>
              <c:strCache>
                <c:ptCount val="12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  <c:pt idx="11">
                  <c:v>Wildtype pH7.0</c:v>
                </c:pt>
              </c:strCache>
            </c:strRef>
          </c:cat>
          <c:val>
            <c:numRef>
              <c:f>'Fig 7D'!$Q$46:$Q$57</c:f>
              <c:numCache>
                <c:formatCode>General</c:formatCode>
                <c:ptCount val="12"/>
                <c:pt idx="0">
                  <c:v>132544.17419784528</c:v>
                </c:pt>
                <c:pt idx="1">
                  <c:v>210740.91080931039</c:v>
                </c:pt>
                <c:pt idx="2">
                  <c:v>166528.86149255637</c:v>
                </c:pt>
                <c:pt idx="3">
                  <c:v>187763.19236254631</c:v>
                </c:pt>
                <c:pt idx="4">
                  <c:v>158571.59993627088</c:v>
                </c:pt>
                <c:pt idx="5">
                  <c:v>159780.17987821915</c:v>
                </c:pt>
                <c:pt idx="6">
                  <c:v>195272.74863203359</c:v>
                </c:pt>
                <c:pt idx="7">
                  <c:v>209724.05707751992</c:v>
                </c:pt>
                <c:pt idx="8">
                  <c:v>194223.17538126381</c:v>
                </c:pt>
                <c:pt idx="9">
                  <c:v>163731.10557138346</c:v>
                </c:pt>
                <c:pt idx="10">
                  <c:v>177331.34920634938</c:v>
                </c:pt>
                <c:pt idx="11">
                  <c:v>88484.816604511041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6-A741-846C-BD57DD2FB660}"/>
            </c:ext>
          </c:extLst>
        </c:ser>
        <c:ser>
          <c:idx val="2"/>
          <c:order val="1"/>
          <c:tx>
            <c:v>3 hr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7D'!$T$46:$T$60</c:f>
                <c:numCache>
                  <c:formatCode>General</c:formatCode>
                  <c:ptCount val="15"/>
                  <c:pt idx="0">
                    <c:v>21427.531219205011</c:v>
                  </c:pt>
                  <c:pt idx="1">
                    <c:v>48801.942680430751</c:v>
                  </c:pt>
                  <c:pt idx="2">
                    <c:v>46473.052766524583</c:v>
                  </c:pt>
                  <c:pt idx="3">
                    <c:v>7888.8851897280183</c:v>
                  </c:pt>
                  <c:pt idx="4">
                    <c:v>35161.577072050837</c:v>
                  </c:pt>
                  <c:pt idx="5">
                    <c:v>64273.874997485669</c:v>
                  </c:pt>
                  <c:pt idx="6">
                    <c:v>42747.011219932261</c:v>
                  </c:pt>
                  <c:pt idx="7">
                    <c:v>8690.7824136166109</c:v>
                  </c:pt>
                  <c:pt idx="8">
                    <c:v>18258.884080459422</c:v>
                  </c:pt>
                  <c:pt idx="9">
                    <c:v>5069.0836217490478</c:v>
                  </c:pt>
                  <c:pt idx="10">
                    <c:v>58122.558499175662</c:v>
                  </c:pt>
                  <c:pt idx="11">
                    <c:v>14820.396983777737</c:v>
                  </c:pt>
                </c:numCache>
              </c:numRef>
            </c:plus>
            <c:minus>
              <c:numRef>
                <c:f>'Fig 7D'!$T$46:$T$60</c:f>
                <c:numCache>
                  <c:formatCode>General</c:formatCode>
                  <c:ptCount val="15"/>
                  <c:pt idx="0">
                    <c:v>21427.531219205011</c:v>
                  </c:pt>
                  <c:pt idx="1">
                    <c:v>48801.942680430751</c:v>
                  </c:pt>
                  <c:pt idx="2">
                    <c:v>46473.052766524583</c:v>
                  </c:pt>
                  <c:pt idx="3">
                    <c:v>7888.8851897280183</c:v>
                  </c:pt>
                  <c:pt idx="4">
                    <c:v>35161.577072050837</c:v>
                  </c:pt>
                  <c:pt idx="5">
                    <c:v>64273.874997485669</c:v>
                  </c:pt>
                  <c:pt idx="6">
                    <c:v>42747.011219932261</c:v>
                  </c:pt>
                  <c:pt idx="7">
                    <c:v>8690.7824136166109</c:v>
                  </c:pt>
                  <c:pt idx="8">
                    <c:v>18258.884080459422</c:v>
                  </c:pt>
                  <c:pt idx="9">
                    <c:v>5069.0836217490478</c:v>
                  </c:pt>
                  <c:pt idx="10">
                    <c:v>58122.558499175662</c:v>
                  </c:pt>
                  <c:pt idx="11">
                    <c:v>14820.396983777737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7D'!$P$46:$P$57</c:f>
              <c:strCache>
                <c:ptCount val="12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  <c:pt idx="11">
                  <c:v>Wildtype pH7.0</c:v>
                </c:pt>
              </c:strCache>
            </c:strRef>
          </c:cat>
          <c:val>
            <c:numRef>
              <c:f>'Fig 7D'!$S$46:$S$57</c:f>
              <c:numCache>
                <c:formatCode>General</c:formatCode>
                <c:ptCount val="12"/>
                <c:pt idx="0">
                  <c:v>129020.71603051999</c:v>
                </c:pt>
                <c:pt idx="1">
                  <c:v>262326.25476707268</c:v>
                </c:pt>
                <c:pt idx="2">
                  <c:v>186987.31597015922</c:v>
                </c:pt>
                <c:pt idx="3">
                  <c:v>227176.22851609797</c:v>
                </c:pt>
                <c:pt idx="4">
                  <c:v>204945.77885882239</c:v>
                </c:pt>
                <c:pt idx="5">
                  <c:v>167186.68954876027</c:v>
                </c:pt>
                <c:pt idx="6">
                  <c:v>257533.24517189199</c:v>
                </c:pt>
                <c:pt idx="7">
                  <c:v>257321.45467752495</c:v>
                </c:pt>
                <c:pt idx="8">
                  <c:v>268625.64147105889</c:v>
                </c:pt>
                <c:pt idx="9">
                  <c:v>210981.47020386203</c:v>
                </c:pt>
                <c:pt idx="10">
                  <c:v>232577.16814218383</c:v>
                </c:pt>
                <c:pt idx="11">
                  <c:v>69559.49011314103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6-A741-846C-BD57DD2FB660}"/>
            </c:ext>
          </c:extLst>
        </c:ser>
        <c:ser>
          <c:idx val="0"/>
          <c:order val="2"/>
          <c:tx>
            <c:v>5 hr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7D'!$V$46:$V$60</c:f>
                <c:numCache>
                  <c:formatCode>General</c:formatCode>
                  <c:ptCount val="15"/>
                  <c:pt idx="0">
                    <c:v>17828.36698831883</c:v>
                  </c:pt>
                  <c:pt idx="1">
                    <c:v>31363.258762617028</c:v>
                  </c:pt>
                  <c:pt idx="2">
                    <c:v>43182.201293230471</c:v>
                  </c:pt>
                  <c:pt idx="3">
                    <c:v>19149.584129072235</c:v>
                  </c:pt>
                  <c:pt idx="4">
                    <c:v>39430.981118032862</c:v>
                  </c:pt>
                  <c:pt idx="5">
                    <c:v>69912.577854990988</c:v>
                  </c:pt>
                  <c:pt idx="6">
                    <c:v>54838.83467825198</c:v>
                  </c:pt>
                  <c:pt idx="7">
                    <c:v>23339.941216470834</c:v>
                  </c:pt>
                  <c:pt idx="8">
                    <c:v>18663.779184861458</c:v>
                  </c:pt>
                  <c:pt idx="9">
                    <c:v>17025.037396945321</c:v>
                  </c:pt>
                  <c:pt idx="10">
                    <c:v>120302.32274331061</c:v>
                  </c:pt>
                  <c:pt idx="11">
                    <c:v>6779.4213930942306</c:v>
                  </c:pt>
                </c:numCache>
              </c:numRef>
            </c:plus>
            <c:minus>
              <c:numRef>
                <c:f>'Fig 7D'!$V$46:$V$60</c:f>
                <c:numCache>
                  <c:formatCode>General</c:formatCode>
                  <c:ptCount val="15"/>
                  <c:pt idx="0">
                    <c:v>17828.36698831883</c:v>
                  </c:pt>
                  <c:pt idx="1">
                    <c:v>31363.258762617028</c:v>
                  </c:pt>
                  <c:pt idx="2">
                    <c:v>43182.201293230471</c:v>
                  </c:pt>
                  <c:pt idx="3">
                    <c:v>19149.584129072235</c:v>
                  </c:pt>
                  <c:pt idx="4">
                    <c:v>39430.981118032862</c:v>
                  </c:pt>
                  <c:pt idx="5">
                    <c:v>69912.577854990988</c:v>
                  </c:pt>
                  <c:pt idx="6">
                    <c:v>54838.83467825198</c:v>
                  </c:pt>
                  <c:pt idx="7">
                    <c:v>23339.941216470834</c:v>
                  </c:pt>
                  <c:pt idx="8">
                    <c:v>18663.779184861458</c:v>
                  </c:pt>
                  <c:pt idx="9">
                    <c:v>17025.037396945321</c:v>
                  </c:pt>
                  <c:pt idx="10">
                    <c:v>120302.32274331061</c:v>
                  </c:pt>
                  <c:pt idx="11">
                    <c:v>6779.4213930942306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7D'!$P$46:$P$57</c:f>
              <c:strCache>
                <c:ptCount val="12"/>
                <c:pt idx="0">
                  <c:v>Wildtype</c:v>
                </c:pt>
                <c:pt idx="1">
                  <c:v>Production Strain</c:v>
                </c:pt>
                <c:pt idx="2">
                  <c:v>Fur(P18T)</c:v>
                </c:pt>
                <c:pt idx="3">
                  <c:v>Fur(H71Y)</c:v>
                </c:pt>
                <c:pt idx="4">
                  <c:v>Fur(R70S)</c:v>
                </c:pt>
                <c:pt idx="5">
                  <c:v>YgfZ(T108P)</c:v>
                </c:pt>
                <c:pt idx="6">
                  <c:v>IscR(V55L)</c:v>
                </c:pt>
                <c:pt idx="7">
                  <c:v>OxyR(A213P)</c:v>
                </c:pt>
                <c:pt idx="8">
                  <c:v>OxyR(A213T)</c:v>
                </c:pt>
                <c:pt idx="9">
                  <c:v>Fur(H71Y) YgfZ(L29R)</c:v>
                </c:pt>
                <c:pt idx="10">
                  <c:v>Fur(H71Y) YgfZ(L29R) OxyR(A213T)</c:v>
                </c:pt>
                <c:pt idx="11">
                  <c:v>Wildtype pH7.0</c:v>
                </c:pt>
              </c:strCache>
            </c:strRef>
          </c:cat>
          <c:val>
            <c:numRef>
              <c:f>'Fig 7D'!$U$46:$U$57</c:f>
              <c:numCache>
                <c:formatCode>General</c:formatCode>
                <c:ptCount val="12"/>
                <c:pt idx="0">
                  <c:v>138395.00020139341</c:v>
                </c:pt>
                <c:pt idx="1">
                  <c:v>398206.50277469243</c:v>
                </c:pt>
                <c:pt idx="2">
                  <c:v>179860.31357545379</c:v>
                </c:pt>
                <c:pt idx="3">
                  <c:v>253128.53174273463</c:v>
                </c:pt>
                <c:pt idx="4">
                  <c:v>236172.92813168987</c:v>
                </c:pt>
                <c:pt idx="5">
                  <c:v>157794.67449909399</c:v>
                </c:pt>
                <c:pt idx="6">
                  <c:v>294686.16141861997</c:v>
                </c:pt>
                <c:pt idx="7">
                  <c:v>342000.9557769596</c:v>
                </c:pt>
                <c:pt idx="8">
                  <c:v>336160.70756140561</c:v>
                </c:pt>
                <c:pt idx="9">
                  <c:v>231238.68207511594</c:v>
                </c:pt>
                <c:pt idx="10">
                  <c:v>278728.12542163051</c:v>
                </c:pt>
                <c:pt idx="11">
                  <c:v>43700.899266855347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6-A741-846C-BD57DD2F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40"/>
        <c:axId val="1726289392"/>
        <c:axId val="1726846800"/>
      </c:barChart>
      <c:catAx>
        <c:axId val="17262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DK"/>
          </a:p>
        </c:txPr>
        <c:crossAx val="1726846800"/>
        <c:crosses val="autoZero"/>
        <c:auto val="1"/>
        <c:lblAlgn val="ctr"/>
        <c:lblOffset val="100"/>
        <c:noMultiLvlLbl val="0"/>
      </c:catAx>
      <c:valAx>
        <c:axId val="17268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GB" sz="1800" b="0"/>
                  <a:t>RFU/OD600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DK"/>
          </a:p>
        </c:txPr>
        <c:crossAx val="1726289392"/>
        <c:crosses val="autoZero"/>
        <c:crossBetween val="between"/>
        <c:majorUnit val="100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1462314807973188"/>
          <c:y val="5.1866114886200174E-2"/>
          <c:w val="5.5479392865819044E-2"/>
          <c:h val="0.147125375921703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813156053184039E-2"/>
          <c:y val="2.4149286498353458E-2"/>
          <c:w val="0.89032879112644148"/>
          <c:h val="0.87245892287613336"/>
        </c:manualLayout>
      </c:layout>
      <c:lineChart>
        <c:grouping val="standard"/>
        <c:varyColors val="0"/>
        <c:ser>
          <c:idx val="0"/>
          <c:order val="0"/>
          <c:tx>
            <c:v>Production Strain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'Fig S1A'!$T$3:$T$144</c:f>
                <c:numCache>
                  <c:formatCode>General</c:formatCode>
                  <c:ptCount val="142"/>
                  <c:pt idx="0">
                    <c:v>2.4736478656699194E-2</c:v>
                  </c:pt>
                  <c:pt idx="1">
                    <c:v>3.8713252838444755E-2</c:v>
                  </c:pt>
                  <c:pt idx="2">
                    <c:v>5.2887910026772678E-2</c:v>
                  </c:pt>
                  <c:pt idx="3">
                    <c:v>5.4155656632833241E-2</c:v>
                  </c:pt>
                  <c:pt idx="4">
                    <c:v>5.8981672317198093E-2</c:v>
                  </c:pt>
                  <c:pt idx="5">
                    <c:v>6.0057226220774911E-2</c:v>
                  </c:pt>
                  <c:pt idx="6">
                    <c:v>6.1563824028401666E-2</c:v>
                  </c:pt>
                  <c:pt idx="7">
                    <c:v>6.1555347016594236E-2</c:v>
                  </c:pt>
                  <c:pt idx="8">
                    <c:v>6.1802434976301633E-2</c:v>
                  </c:pt>
                  <c:pt idx="9">
                    <c:v>6.3092147390410927E-2</c:v>
                  </c:pt>
                  <c:pt idx="10">
                    <c:v>6.2393537189359603E-2</c:v>
                  </c:pt>
                  <c:pt idx="11">
                    <c:v>6.1689554521004435E-2</c:v>
                  </c:pt>
                  <c:pt idx="12">
                    <c:v>6.0907153162279057E-2</c:v>
                  </c:pt>
                  <c:pt idx="13">
                    <c:v>6.4051110466564171E-2</c:v>
                  </c:pt>
                  <c:pt idx="14">
                    <c:v>7.8145478342213484E-2</c:v>
                  </c:pt>
                  <c:pt idx="15">
                    <c:v>9.2424035755496681E-2</c:v>
                  </c:pt>
                  <c:pt idx="16">
                    <c:v>0.11099287847575338</c:v>
                  </c:pt>
                  <c:pt idx="17">
                    <c:v>0.13104589915878084</c:v>
                  </c:pt>
                  <c:pt idx="18">
                    <c:v>0.1535320144801513</c:v>
                  </c:pt>
                  <c:pt idx="19">
                    <c:v>0.17440016221418297</c:v>
                  </c:pt>
                  <c:pt idx="20">
                    <c:v>0.20507609945903812</c:v>
                  </c:pt>
                  <c:pt idx="21">
                    <c:v>0.23435340642357522</c:v>
                  </c:pt>
                  <c:pt idx="22">
                    <c:v>0.267200025855163</c:v>
                  </c:pt>
                  <c:pt idx="23">
                    <c:v>0.29943192203960695</c:v>
                  </c:pt>
                  <c:pt idx="24">
                    <c:v>0.33902858253398083</c:v>
                  </c:pt>
                  <c:pt idx="25">
                    <c:v>0.38194303346048913</c:v>
                  </c:pt>
                  <c:pt idx="26">
                    <c:v>0.42588196965982683</c:v>
                  </c:pt>
                  <c:pt idx="27">
                    <c:v>0.48263598473003794</c:v>
                  </c:pt>
                  <c:pt idx="28">
                    <c:v>0.54999944549275048</c:v>
                  </c:pt>
                  <c:pt idx="29">
                    <c:v>0.61450731452305285</c:v>
                  </c:pt>
                  <c:pt idx="30">
                    <c:v>0.65325687066599891</c:v>
                  </c:pt>
                  <c:pt idx="31">
                    <c:v>0.61681727075717707</c:v>
                  </c:pt>
                  <c:pt idx="32">
                    <c:v>0.66172019715989572</c:v>
                  </c:pt>
                  <c:pt idx="33">
                    <c:v>0.71676365527906127</c:v>
                  </c:pt>
                  <c:pt idx="34">
                    <c:v>0.76315478176645102</c:v>
                  </c:pt>
                  <c:pt idx="35">
                    <c:v>0.82007929858175033</c:v>
                  </c:pt>
                  <c:pt idx="36">
                    <c:v>0.8658053060442239</c:v>
                  </c:pt>
                  <c:pt idx="37">
                    <c:v>0.92846427558648448</c:v>
                  </c:pt>
                  <c:pt idx="38">
                    <c:v>0.99082264221857663</c:v>
                  </c:pt>
                  <c:pt idx="39">
                    <c:v>1.0672009282634303</c:v>
                  </c:pt>
                  <c:pt idx="40">
                    <c:v>1.1482051029241251</c:v>
                  </c:pt>
                  <c:pt idx="41">
                    <c:v>1.199314675825047</c:v>
                  </c:pt>
                  <c:pt idx="42">
                    <c:v>1.2724099917893343</c:v>
                  </c:pt>
                  <c:pt idx="43">
                    <c:v>1.3436977749458148</c:v>
                  </c:pt>
                  <c:pt idx="44">
                    <c:v>1.4242230675797696</c:v>
                  </c:pt>
                  <c:pt idx="45">
                    <c:v>1.5283103090115562</c:v>
                  </c:pt>
                  <c:pt idx="46">
                    <c:v>1.6516585663668493</c:v>
                  </c:pt>
                  <c:pt idx="47">
                    <c:v>1.7518946470916341</c:v>
                  </c:pt>
                  <c:pt idx="48">
                    <c:v>1.8651901934876027</c:v>
                  </c:pt>
                  <c:pt idx="49">
                    <c:v>1.9793725891434151</c:v>
                  </c:pt>
                  <c:pt idx="50">
                    <c:v>2.1047567790422543</c:v>
                  </c:pt>
                  <c:pt idx="51">
                    <c:v>2.2181237848427893</c:v>
                  </c:pt>
                  <c:pt idx="52">
                    <c:v>2.1104063174792533</c:v>
                  </c:pt>
                  <c:pt idx="53">
                    <c:v>2.1161990886143007</c:v>
                  </c:pt>
                  <c:pt idx="54">
                    <c:v>2.1054051812199956</c:v>
                  </c:pt>
                  <c:pt idx="55">
                    <c:v>2.098481422060253</c:v>
                  </c:pt>
                  <c:pt idx="56">
                    <c:v>2.0464159050291624</c:v>
                  </c:pt>
                  <c:pt idx="57">
                    <c:v>2.023001065887593</c:v>
                  </c:pt>
                  <c:pt idx="58">
                    <c:v>2.0008682619913585</c:v>
                  </c:pt>
                  <c:pt idx="59">
                    <c:v>1.979459270620886</c:v>
                  </c:pt>
                  <c:pt idx="60">
                    <c:v>1.9205041991785174</c:v>
                  </c:pt>
                  <c:pt idx="61">
                    <c:v>1.8789811890235437</c:v>
                  </c:pt>
                  <c:pt idx="62">
                    <c:v>1.8565334773777538</c:v>
                  </c:pt>
                  <c:pt idx="63">
                    <c:v>1.9136918041924389</c:v>
                  </c:pt>
                  <c:pt idx="64">
                    <c:v>1.9584121182884429</c:v>
                  </c:pt>
                  <c:pt idx="65">
                    <c:v>1.8661354631768667</c:v>
                  </c:pt>
                  <c:pt idx="66">
                    <c:v>1.4152396405702199</c:v>
                  </c:pt>
                  <c:pt idx="67">
                    <c:v>1.3936666407330289</c:v>
                  </c:pt>
                  <c:pt idx="68">
                    <c:v>1.9676065608797459</c:v>
                  </c:pt>
                  <c:pt idx="69">
                    <c:v>1.851036678485946</c:v>
                  </c:pt>
                  <c:pt idx="70">
                    <c:v>1.5489930801340028</c:v>
                  </c:pt>
                  <c:pt idx="71">
                    <c:v>1.3941579581454744</c:v>
                  </c:pt>
                  <c:pt idx="72">
                    <c:v>1.3299392353683999</c:v>
                  </c:pt>
                  <c:pt idx="73">
                    <c:v>1.4521064974079134</c:v>
                  </c:pt>
                  <c:pt idx="74">
                    <c:v>1.659159037732471</c:v>
                  </c:pt>
                  <c:pt idx="75">
                    <c:v>1.8016749619859276</c:v>
                  </c:pt>
                  <c:pt idx="76">
                    <c:v>1.9095400370000835</c:v>
                  </c:pt>
                  <c:pt idx="77">
                    <c:v>1.9833847606914388</c:v>
                  </c:pt>
                  <c:pt idx="78">
                    <c:v>2.0457570720051148</c:v>
                  </c:pt>
                  <c:pt idx="79">
                    <c:v>2.133205343548306</c:v>
                  </c:pt>
                  <c:pt idx="80">
                    <c:v>2.1465616244245678</c:v>
                  </c:pt>
                  <c:pt idx="81">
                    <c:v>2.1281143294692515</c:v>
                  </c:pt>
                  <c:pt idx="82">
                    <c:v>2.1948850425250055</c:v>
                  </c:pt>
                  <c:pt idx="83">
                    <c:v>2.2666025212741276</c:v>
                  </c:pt>
                  <c:pt idx="84">
                    <c:v>2.3468392001933895</c:v>
                  </c:pt>
                  <c:pt idx="85">
                    <c:v>2.4251749131811362</c:v>
                  </c:pt>
                  <c:pt idx="86">
                    <c:v>2.5037355302701347</c:v>
                  </c:pt>
                  <c:pt idx="87">
                    <c:v>2.5811766987907609</c:v>
                  </c:pt>
                  <c:pt idx="88">
                    <c:v>2.6580004208714789</c:v>
                  </c:pt>
                  <c:pt idx="89">
                    <c:v>2.7342924157694717</c:v>
                  </c:pt>
                  <c:pt idx="90">
                    <c:v>2.8090375737056954</c:v>
                  </c:pt>
                  <c:pt idx="91">
                    <c:v>2.8889708013685866</c:v>
                  </c:pt>
                  <c:pt idx="92">
                    <c:v>2.9680947116614096</c:v>
                  </c:pt>
                  <c:pt idx="93">
                    <c:v>3.044016468362337</c:v>
                  </c:pt>
                  <c:pt idx="94">
                    <c:v>3.1200112515876146</c:v>
                  </c:pt>
                  <c:pt idx="95">
                    <c:v>3.1905462119530514</c:v>
                  </c:pt>
                  <c:pt idx="96">
                    <c:v>3.2565404830355362</c:v>
                  </c:pt>
                  <c:pt idx="97">
                    <c:v>3.318268694314539</c:v>
                  </c:pt>
                  <c:pt idx="98">
                    <c:v>3.373262494241636</c:v>
                  </c:pt>
                  <c:pt idx="99">
                    <c:v>3.4226438026219399</c:v>
                  </c:pt>
                  <c:pt idx="100">
                    <c:v>3.4646797105841229</c:v>
                  </c:pt>
                  <c:pt idx="101">
                    <c:v>3.5017179027837591</c:v>
                  </c:pt>
                  <c:pt idx="102">
                    <c:v>3.5334401632171542</c:v>
                  </c:pt>
                  <c:pt idx="103">
                    <c:v>3.5609331412909553</c:v>
                  </c:pt>
                  <c:pt idx="104">
                    <c:v>3.5870929435410996</c:v>
                  </c:pt>
                  <c:pt idx="105">
                    <c:v>3.6073774511754531</c:v>
                  </c:pt>
                  <c:pt idx="106">
                    <c:v>3.6251614177826879</c:v>
                  </c:pt>
                  <c:pt idx="107">
                    <c:v>3.6431023249790884</c:v>
                  </c:pt>
                  <c:pt idx="108">
                    <c:v>3.6619794651648383</c:v>
                  </c:pt>
                  <c:pt idx="109">
                    <c:v>3.6788469922163021</c:v>
                  </c:pt>
                  <c:pt idx="110">
                    <c:v>3.6944342901654466</c:v>
                  </c:pt>
                  <c:pt idx="111">
                    <c:v>3.7153146036742499</c:v>
                  </c:pt>
                  <c:pt idx="112">
                    <c:v>3.7399772000674343</c:v>
                  </c:pt>
                  <c:pt idx="113">
                    <c:v>3.768231390221465</c:v>
                  </c:pt>
                  <c:pt idx="114">
                    <c:v>3.7996148946300203</c:v>
                  </c:pt>
                  <c:pt idx="115">
                    <c:v>3.8378398316617406</c:v>
                  </c:pt>
                  <c:pt idx="116">
                    <c:v>3.8839280229614515</c:v>
                  </c:pt>
                  <c:pt idx="117">
                    <c:v>3.936942739942062</c:v>
                  </c:pt>
                  <c:pt idx="118">
                    <c:v>3.9977462308533527</c:v>
                  </c:pt>
                  <c:pt idx="119">
                    <c:v>4.0662202558718166</c:v>
                  </c:pt>
                  <c:pt idx="120">
                    <c:v>4.1445806090621957</c:v>
                  </c:pt>
                  <c:pt idx="121">
                    <c:v>4.23595704050883</c:v>
                  </c:pt>
                  <c:pt idx="122">
                    <c:v>4.3383257850844803</c:v>
                  </c:pt>
                  <c:pt idx="123">
                    <c:v>4.4531192436029432</c:v>
                  </c:pt>
                  <c:pt idx="124">
                    <c:v>4.576332857196709</c:v>
                  </c:pt>
                  <c:pt idx="125">
                    <c:v>4.708147364219311</c:v>
                  </c:pt>
                  <c:pt idx="126">
                    <c:v>4.8434124055965162</c:v>
                  </c:pt>
                  <c:pt idx="127">
                    <c:v>4.9824320306938867</c:v>
                  </c:pt>
                  <c:pt idx="128">
                    <c:v>5.1243291077198014</c:v>
                  </c:pt>
                  <c:pt idx="129">
                    <c:v>5.2644525299436831</c:v>
                  </c:pt>
                  <c:pt idx="130">
                    <c:v>5.3868002017347463</c:v>
                  </c:pt>
                  <c:pt idx="131">
                    <c:v>5.4774942034401963</c:v>
                  </c:pt>
                  <c:pt idx="132">
                    <c:v>5.5481737422641091</c:v>
                  </c:pt>
                  <c:pt idx="133">
                    <c:v>5.6040566916995305</c:v>
                  </c:pt>
                  <c:pt idx="134">
                    <c:v>5.646985634216648</c:v>
                  </c:pt>
                  <c:pt idx="135">
                    <c:v>5.6721253856053853</c:v>
                  </c:pt>
                  <c:pt idx="136">
                    <c:v>5.6743318391604909</c:v>
                  </c:pt>
                  <c:pt idx="137">
                    <c:v>5.6510662399592508</c:v>
                  </c:pt>
                  <c:pt idx="138">
                    <c:v>5.6120035241788822</c:v>
                  </c:pt>
                  <c:pt idx="139">
                    <c:v>5.5621609530785863</c:v>
                  </c:pt>
                  <c:pt idx="140">
                    <c:v>5.504835687307077</c:v>
                  </c:pt>
                  <c:pt idx="141">
                    <c:v>5.4438612779629434</c:v>
                  </c:pt>
                </c:numCache>
              </c:numRef>
            </c:plus>
            <c:minus>
              <c:numRef>
                <c:f>'Fig S1A'!$T$3:$T$144</c:f>
                <c:numCache>
                  <c:formatCode>General</c:formatCode>
                  <c:ptCount val="142"/>
                  <c:pt idx="0">
                    <c:v>2.4736478656699194E-2</c:v>
                  </c:pt>
                  <c:pt idx="1">
                    <c:v>3.8713252838444755E-2</c:v>
                  </c:pt>
                  <c:pt idx="2">
                    <c:v>5.2887910026772678E-2</c:v>
                  </c:pt>
                  <c:pt idx="3">
                    <c:v>5.4155656632833241E-2</c:v>
                  </c:pt>
                  <c:pt idx="4">
                    <c:v>5.8981672317198093E-2</c:v>
                  </c:pt>
                  <c:pt idx="5">
                    <c:v>6.0057226220774911E-2</c:v>
                  </c:pt>
                  <c:pt idx="6">
                    <c:v>6.1563824028401666E-2</c:v>
                  </c:pt>
                  <c:pt idx="7">
                    <c:v>6.1555347016594236E-2</c:v>
                  </c:pt>
                  <c:pt idx="8">
                    <c:v>6.1802434976301633E-2</c:v>
                  </c:pt>
                  <c:pt idx="9">
                    <c:v>6.3092147390410927E-2</c:v>
                  </c:pt>
                  <c:pt idx="10">
                    <c:v>6.2393537189359603E-2</c:v>
                  </c:pt>
                  <c:pt idx="11">
                    <c:v>6.1689554521004435E-2</c:v>
                  </c:pt>
                  <c:pt idx="12">
                    <c:v>6.0907153162279057E-2</c:v>
                  </c:pt>
                  <c:pt idx="13">
                    <c:v>6.4051110466564171E-2</c:v>
                  </c:pt>
                  <c:pt idx="14">
                    <c:v>7.8145478342213484E-2</c:v>
                  </c:pt>
                  <c:pt idx="15">
                    <c:v>9.2424035755496681E-2</c:v>
                  </c:pt>
                  <c:pt idx="16">
                    <c:v>0.11099287847575338</c:v>
                  </c:pt>
                  <c:pt idx="17">
                    <c:v>0.13104589915878084</c:v>
                  </c:pt>
                  <c:pt idx="18">
                    <c:v>0.1535320144801513</c:v>
                  </c:pt>
                  <c:pt idx="19">
                    <c:v>0.17440016221418297</c:v>
                  </c:pt>
                  <c:pt idx="20">
                    <c:v>0.20507609945903812</c:v>
                  </c:pt>
                  <c:pt idx="21">
                    <c:v>0.23435340642357522</c:v>
                  </c:pt>
                  <c:pt idx="22">
                    <c:v>0.267200025855163</c:v>
                  </c:pt>
                  <c:pt idx="23">
                    <c:v>0.29943192203960695</c:v>
                  </c:pt>
                  <c:pt idx="24">
                    <c:v>0.33902858253398083</c:v>
                  </c:pt>
                  <c:pt idx="25">
                    <c:v>0.38194303346048913</c:v>
                  </c:pt>
                  <c:pt idx="26">
                    <c:v>0.42588196965982683</c:v>
                  </c:pt>
                  <c:pt idx="27">
                    <c:v>0.48263598473003794</c:v>
                  </c:pt>
                  <c:pt idx="28">
                    <c:v>0.54999944549275048</c:v>
                  </c:pt>
                  <c:pt idx="29">
                    <c:v>0.61450731452305285</c:v>
                  </c:pt>
                  <c:pt idx="30">
                    <c:v>0.65325687066599891</c:v>
                  </c:pt>
                  <c:pt idx="31">
                    <c:v>0.61681727075717707</c:v>
                  </c:pt>
                  <c:pt idx="32">
                    <c:v>0.66172019715989572</c:v>
                  </c:pt>
                  <c:pt idx="33">
                    <c:v>0.71676365527906127</c:v>
                  </c:pt>
                  <c:pt idx="34">
                    <c:v>0.76315478176645102</c:v>
                  </c:pt>
                  <c:pt idx="35">
                    <c:v>0.82007929858175033</c:v>
                  </c:pt>
                  <c:pt idx="36">
                    <c:v>0.8658053060442239</c:v>
                  </c:pt>
                  <c:pt idx="37">
                    <c:v>0.92846427558648448</c:v>
                  </c:pt>
                  <c:pt idx="38">
                    <c:v>0.99082264221857663</c:v>
                  </c:pt>
                  <c:pt idx="39">
                    <c:v>1.0672009282634303</c:v>
                  </c:pt>
                  <c:pt idx="40">
                    <c:v>1.1482051029241251</c:v>
                  </c:pt>
                  <c:pt idx="41">
                    <c:v>1.199314675825047</c:v>
                  </c:pt>
                  <c:pt idx="42">
                    <c:v>1.2724099917893343</c:v>
                  </c:pt>
                  <c:pt idx="43">
                    <c:v>1.3436977749458148</c:v>
                  </c:pt>
                  <c:pt idx="44">
                    <c:v>1.4242230675797696</c:v>
                  </c:pt>
                  <c:pt idx="45">
                    <c:v>1.5283103090115562</c:v>
                  </c:pt>
                  <c:pt idx="46">
                    <c:v>1.6516585663668493</c:v>
                  </c:pt>
                  <c:pt idx="47">
                    <c:v>1.7518946470916341</c:v>
                  </c:pt>
                  <c:pt idx="48">
                    <c:v>1.8651901934876027</c:v>
                  </c:pt>
                  <c:pt idx="49">
                    <c:v>1.9793725891434151</c:v>
                  </c:pt>
                  <c:pt idx="50">
                    <c:v>2.1047567790422543</c:v>
                  </c:pt>
                  <c:pt idx="51">
                    <c:v>2.2181237848427893</c:v>
                  </c:pt>
                  <c:pt idx="52">
                    <c:v>2.1104063174792533</c:v>
                  </c:pt>
                  <c:pt idx="53">
                    <c:v>2.1161990886143007</c:v>
                  </c:pt>
                  <c:pt idx="54">
                    <c:v>2.1054051812199956</c:v>
                  </c:pt>
                  <c:pt idx="55">
                    <c:v>2.098481422060253</c:v>
                  </c:pt>
                  <c:pt idx="56">
                    <c:v>2.0464159050291624</c:v>
                  </c:pt>
                  <c:pt idx="57">
                    <c:v>2.023001065887593</c:v>
                  </c:pt>
                  <c:pt idx="58">
                    <c:v>2.0008682619913585</c:v>
                  </c:pt>
                  <c:pt idx="59">
                    <c:v>1.979459270620886</c:v>
                  </c:pt>
                  <c:pt idx="60">
                    <c:v>1.9205041991785174</c:v>
                  </c:pt>
                  <c:pt idx="61">
                    <c:v>1.8789811890235437</c:v>
                  </c:pt>
                  <c:pt idx="62">
                    <c:v>1.8565334773777538</c:v>
                  </c:pt>
                  <c:pt idx="63">
                    <c:v>1.9136918041924389</c:v>
                  </c:pt>
                  <c:pt idx="64">
                    <c:v>1.9584121182884429</c:v>
                  </c:pt>
                  <c:pt idx="65">
                    <c:v>1.8661354631768667</c:v>
                  </c:pt>
                  <c:pt idx="66">
                    <c:v>1.4152396405702199</c:v>
                  </c:pt>
                  <c:pt idx="67">
                    <c:v>1.3936666407330289</c:v>
                  </c:pt>
                  <c:pt idx="68">
                    <c:v>1.9676065608797459</c:v>
                  </c:pt>
                  <c:pt idx="69">
                    <c:v>1.851036678485946</c:v>
                  </c:pt>
                  <c:pt idx="70">
                    <c:v>1.5489930801340028</c:v>
                  </c:pt>
                  <c:pt idx="71">
                    <c:v>1.3941579581454744</c:v>
                  </c:pt>
                  <c:pt idx="72">
                    <c:v>1.3299392353683999</c:v>
                  </c:pt>
                  <c:pt idx="73">
                    <c:v>1.4521064974079134</c:v>
                  </c:pt>
                  <c:pt idx="74">
                    <c:v>1.659159037732471</c:v>
                  </c:pt>
                  <c:pt idx="75">
                    <c:v>1.8016749619859276</c:v>
                  </c:pt>
                  <c:pt idx="76">
                    <c:v>1.9095400370000835</c:v>
                  </c:pt>
                  <c:pt idx="77">
                    <c:v>1.9833847606914388</c:v>
                  </c:pt>
                  <c:pt idx="78">
                    <c:v>2.0457570720051148</c:v>
                  </c:pt>
                  <c:pt idx="79">
                    <c:v>2.133205343548306</c:v>
                  </c:pt>
                  <c:pt idx="80">
                    <c:v>2.1465616244245678</c:v>
                  </c:pt>
                  <c:pt idx="81">
                    <c:v>2.1281143294692515</c:v>
                  </c:pt>
                  <c:pt idx="82">
                    <c:v>2.1948850425250055</c:v>
                  </c:pt>
                  <c:pt idx="83">
                    <c:v>2.2666025212741276</c:v>
                  </c:pt>
                  <c:pt idx="84">
                    <c:v>2.3468392001933895</c:v>
                  </c:pt>
                  <c:pt idx="85">
                    <c:v>2.4251749131811362</c:v>
                  </c:pt>
                  <c:pt idx="86">
                    <c:v>2.5037355302701347</c:v>
                  </c:pt>
                  <c:pt idx="87">
                    <c:v>2.5811766987907609</c:v>
                  </c:pt>
                  <c:pt idx="88">
                    <c:v>2.6580004208714789</c:v>
                  </c:pt>
                  <c:pt idx="89">
                    <c:v>2.7342924157694717</c:v>
                  </c:pt>
                  <c:pt idx="90">
                    <c:v>2.8090375737056954</c:v>
                  </c:pt>
                  <c:pt idx="91">
                    <c:v>2.8889708013685866</c:v>
                  </c:pt>
                  <c:pt idx="92">
                    <c:v>2.9680947116614096</c:v>
                  </c:pt>
                  <c:pt idx="93">
                    <c:v>3.044016468362337</c:v>
                  </c:pt>
                  <c:pt idx="94">
                    <c:v>3.1200112515876146</c:v>
                  </c:pt>
                  <c:pt idx="95">
                    <c:v>3.1905462119530514</c:v>
                  </c:pt>
                  <c:pt idx="96">
                    <c:v>3.2565404830355362</c:v>
                  </c:pt>
                  <c:pt idx="97">
                    <c:v>3.318268694314539</c:v>
                  </c:pt>
                  <c:pt idx="98">
                    <c:v>3.373262494241636</c:v>
                  </c:pt>
                  <c:pt idx="99">
                    <c:v>3.4226438026219399</c:v>
                  </c:pt>
                  <c:pt idx="100">
                    <c:v>3.4646797105841229</c:v>
                  </c:pt>
                  <c:pt idx="101">
                    <c:v>3.5017179027837591</c:v>
                  </c:pt>
                  <c:pt idx="102">
                    <c:v>3.5334401632171542</c:v>
                  </c:pt>
                  <c:pt idx="103">
                    <c:v>3.5609331412909553</c:v>
                  </c:pt>
                  <c:pt idx="104">
                    <c:v>3.5870929435410996</c:v>
                  </c:pt>
                  <c:pt idx="105">
                    <c:v>3.6073774511754531</c:v>
                  </c:pt>
                  <c:pt idx="106">
                    <c:v>3.6251614177826879</c:v>
                  </c:pt>
                  <c:pt idx="107">
                    <c:v>3.6431023249790884</c:v>
                  </c:pt>
                  <c:pt idx="108">
                    <c:v>3.6619794651648383</c:v>
                  </c:pt>
                  <c:pt idx="109">
                    <c:v>3.6788469922163021</c:v>
                  </c:pt>
                  <c:pt idx="110">
                    <c:v>3.6944342901654466</c:v>
                  </c:pt>
                  <c:pt idx="111">
                    <c:v>3.7153146036742499</c:v>
                  </c:pt>
                  <c:pt idx="112">
                    <c:v>3.7399772000674343</c:v>
                  </c:pt>
                  <c:pt idx="113">
                    <c:v>3.768231390221465</c:v>
                  </c:pt>
                  <c:pt idx="114">
                    <c:v>3.7996148946300203</c:v>
                  </c:pt>
                  <c:pt idx="115">
                    <c:v>3.8378398316617406</c:v>
                  </c:pt>
                  <c:pt idx="116">
                    <c:v>3.8839280229614515</c:v>
                  </c:pt>
                  <c:pt idx="117">
                    <c:v>3.936942739942062</c:v>
                  </c:pt>
                  <c:pt idx="118">
                    <c:v>3.9977462308533527</c:v>
                  </c:pt>
                  <c:pt idx="119">
                    <c:v>4.0662202558718166</c:v>
                  </c:pt>
                  <c:pt idx="120">
                    <c:v>4.1445806090621957</c:v>
                  </c:pt>
                  <c:pt idx="121">
                    <c:v>4.23595704050883</c:v>
                  </c:pt>
                  <c:pt idx="122">
                    <c:v>4.3383257850844803</c:v>
                  </c:pt>
                  <c:pt idx="123">
                    <c:v>4.4531192436029432</c:v>
                  </c:pt>
                  <c:pt idx="124">
                    <c:v>4.576332857196709</c:v>
                  </c:pt>
                  <c:pt idx="125">
                    <c:v>4.708147364219311</c:v>
                  </c:pt>
                  <c:pt idx="126">
                    <c:v>4.8434124055965162</c:v>
                  </c:pt>
                  <c:pt idx="127">
                    <c:v>4.9824320306938867</c:v>
                  </c:pt>
                  <c:pt idx="128">
                    <c:v>5.1243291077198014</c:v>
                  </c:pt>
                  <c:pt idx="129">
                    <c:v>5.2644525299436831</c:v>
                  </c:pt>
                  <c:pt idx="130">
                    <c:v>5.3868002017347463</c:v>
                  </c:pt>
                  <c:pt idx="131">
                    <c:v>5.4774942034401963</c:v>
                  </c:pt>
                  <c:pt idx="132">
                    <c:v>5.5481737422641091</c:v>
                  </c:pt>
                  <c:pt idx="133">
                    <c:v>5.6040566916995305</c:v>
                  </c:pt>
                  <c:pt idx="134">
                    <c:v>5.646985634216648</c:v>
                  </c:pt>
                  <c:pt idx="135">
                    <c:v>5.6721253856053853</c:v>
                  </c:pt>
                  <c:pt idx="136">
                    <c:v>5.6743318391604909</c:v>
                  </c:pt>
                  <c:pt idx="137">
                    <c:v>5.6510662399592508</c:v>
                  </c:pt>
                  <c:pt idx="138">
                    <c:v>5.6120035241788822</c:v>
                  </c:pt>
                  <c:pt idx="139">
                    <c:v>5.5621609530785863</c:v>
                  </c:pt>
                  <c:pt idx="140">
                    <c:v>5.504835687307077</c:v>
                  </c:pt>
                  <c:pt idx="141">
                    <c:v>5.4438612779629434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S1A'!$A$2:$A$144</c:f>
              <c:numCache>
                <c:formatCode>General</c:formatCode>
                <c:ptCount val="143"/>
                <c:pt idx="0">
                  <c:v>0</c:v>
                </c:pt>
                <c:pt idx="1">
                  <c:v>0.33333000000000002</c:v>
                </c:pt>
                <c:pt idx="2">
                  <c:v>0.66666999999999998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10.33333</c:v>
                </c:pt>
                <c:pt idx="32">
                  <c:v>10.66667</c:v>
                </c:pt>
                <c:pt idx="33">
                  <c:v>11</c:v>
                </c:pt>
                <c:pt idx="34">
                  <c:v>11.33333</c:v>
                </c:pt>
                <c:pt idx="35">
                  <c:v>11.66667</c:v>
                </c:pt>
                <c:pt idx="36">
                  <c:v>12</c:v>
                </c:pt>
                <c:pt idx="37">
                  <c:v>12.33333</c:v>
                </c:pt>
                <c:pt idx="38">
                  <c:v>12.66667</c:v>
                </c:pt>
                <c:pt idx="39">
                  <c:v>13</c:v>
                </c:pt>
                <c:pt idx="40">
                  <c:v>13.33333</c:v>
                </c:pt>
                <c:pt idx="41">
                  <c:v>13.66667</c:v>
                </c:pt>
                <c:pt idx="42">
                  <c:v>14</c:v>
                </c:pt>
                <c:pt idx="43">
                  <c:v>14.33333</c:v>
                </c:pt>
                <c:pt idx="44">
                  <c:v>14.66667</c:v>
                </c:pt>
                <c:pt idx="45">
                  <c:v>15</c:v>
                </c:pt>
                <c:pt idx="46">
                  <c:v>15.33333</c:v>
                </c:pt>
                <c:pt idx="47">
                  <c:v>15.66667</c:v>
                </c:pt>
                <c:pt idx="48">
                  <c:v>16</c:v>
                </c:pt>
                <c:pt idx="49">
                  <c:v>16.33333</c:v>
                </c:pt>
                <c:pt idx="50">
                  <c:v>16.66667</c:v>
                </c:pt>
                <c:pt idx="51">
                  <c:v>17</c:v>
                </c:pt>
                <c:pt idx="52">
                  <c:v>17.33333</c:v>
                </c:pt>
                <c:pt idx="53">
                  <c:v>17.66667</c:v>
                </c:pt>
                <c:pt idx="54">
                  <c:v>18</c:v>
                </c:pt>
                <c:pt idx="55">
                  <c:v>18.33333</c:v>
                </c:pt>
                <c:pt idx="56">
                  <c:v>18.66667</c:v>
                </c:pt>
                <c:pt idx="57">
                  <c:v>19</c:v>
                </c:pt>
                <c:pt idx="58">
                  <c:v>19.33333</c:v>
                </c:pt>
                <c:pt idx="59">
                  <c:v>19.66667</c:v>
                </c:pt>
                <c:pt idx="60">
                  <c:v>20</c:v>
                </c:pt>
                <c:pt idx="61">
                  <c:v>20.33333</c:v>
                </c:pt>
                <c:pt idx="62">
                  <c:v>20.66667</c:v>
                </c:pt>
                <c:pt idx="63">
                  <c:v>21</c:v>
                </c:pt>
                <c:pt idx="64">
                  <c:v>21.33333</c:v>
                </c:pt>
                <c:pt idx="65">
                  <c:v>21.66667</c:v>
                </c:pt>
                <c:pt idx="66">
                  <c:v>22</c:v>
                </c:pt>
                <c:pt idx="67">
                  <c:v>22.33333</c:v>
                </c:pt>
                <c:pt idx="68">
                  <c:v>22.66667</c:v>
                </c:pt>
                <c:pt idx="69">
                  <c:v>23</c:v>
                </c:pt>
                <c:pt idx="70">
                  <c:v>23.33333</c:v>
                </c:pt>
                <c:pt idx="71">
                  <c:v>23.66667</c:v>
                </c:pt>
                <c:pt idx="72">
                  <c:v>24</c:v>
                </c:pt>
                <c:pt idx="73">
                  <c:v>24.33333</c:v>
                </c:pt>
                <c:pt idx="74">
                  <c:v>24.66667</c:v>
                </c:pt>
                <c:pt idx="75">
                  <c:v>25</c:v>
                </c:pt>
                <c:pt idx="76">
                  <c:v>25.33333</c:v>
                </c:pt>
                <c:pt idx="77">
                  <c:v>25.66667</c:v>
                </c:pt>
                <c:pt idx="78">
                  <c:v>26</c:v>
                </c:pt>
                <c:pt idx="79">
                  <c:v>26.33333</c:v>
                </c:pt>
                <c:pt idx="80">
                  <c:v>26.66667</c:v>
                </c:pt>
                <c:pt idx="81">
                  <c:v>27</c:v>
                </c:pt>
                <c:pt idx="82">
                  <c:v>27.33333</c:v>
                </c:pt>
                <c:pt idx="83">
                  <c:v>27.66667</c:v>
                </c:pt>
                <c:pt idx="84">
                  <c:v>28</c:v>
                </c:pt>
                <c:pt idx="85">
                  <c:v>28.33333</c:v>
                </c:pt>
                <c:pt idx="86">
                  <c:v>28.66667</c:v>
                </c:pt>
                <c:pt idx="87">
                  <c:v>29</c:v>
                </c:pt>
                <c:pt idx="88">
                  <c:v>29.33333</c:v>
                </c:pt>
                <c:pt idx="89">
                  <c:v>29.66667</c:v>
                </c:pt>
                <c:pt idx="90">
                  <c:v>30</c:v>
                </c:pt>
                <c:pt idx="91">
                  <c:v>30.33333</c:v>
                </c:pt>
                <c:pt idx="92">
                  <c:v>30.66667</c:v>
                </c:pt>
                <c:pt idx="93">
                  <c:v>31</c:v>
                </c:pt>
                <c:pt idx="94">
                  <c:v>31.33333</c:v>
                </c:pt>
                <c:pt idx="95">
                  <c:v>31.66667</c:v>
                </c:pt>
                <c:pt idx="96">
                  <c:v>32</c:v>
                </c:pt>
                <c:pt idx="97">
                  <c:v>32.333329999999997</c:v>
                </c:pt>
                <c:pt idx="98">
                  <c:v>32.666670000000003</c:v>
                </c:pt>
                <c:pt idx="99">
                  <c:v>33</c:v>
                </c:pt>
                <c:pt idx="100">
                  <c:v>33.333329999999997</c:v>
                </c:pt>
                <c:pt idx="101">
                  <c:v>33.666670000000003</c:v>
                </c:pt>
                <c:pt idx="102">
                  <c:v>34</c:v>
                </c:pt>
                <c:pt idx="103">
                  <c:v>34.333329999999997</c:v>
                </c:pt>
                <c:pt idx="104">
                  <c:v>34.666670000000003</c:v>
                </c:pt>
                <c:pt idx="105">
                  <c:v>35</c:v>
                </c:pt>
                <c:pt idx="106">
                  <c:v>35.333329999999997</c:v>
                </c:pt>
                <c:pt idx="107">
                  <c:v>35.666670000000003</c:v>
                </c:pt>
                <c:pt idx="108">
                  <c:v>36</c:v>
                </c:pt>
                <c:pt idx="109">
                  <c:v>36.333329999999997</c:v>
                </c:pt>
                <c:pt idx="110">
                  <c:v>36.666670000000003</c:v>
                </c:pt>
                <c:pt idx="111">
                  <c:v>37</c:v>
                </c:pt>
                <c:pt idx="112">
                  <c:v>37.333329999999997</c:v>
                </c:pt>
                <c:pt idx="113">
                  <c:v>37.666670000000003</c:v>
                </c:pt>
                <c:pt idx="114">
                  <c:v>38</c:v>
                </c:pt>
                <c:pt idx="115">
                  <c:v>38.333329999999997</c:v>
                </c:pt>
                <c:pt idx="116">
                  <c:v>38.666670000000003</c:v>
                </c:pt>
                <c:pt idx="117">
                  <c:v>39</c:v>
                </c:pt>
                <c:pt idx="118">
                  <c:v>39.333329999999997</c:v>
                </c:pt>
                <c:pt idx="119">
                  <c:v>39.666670000000003</c:v>
                </c:pt>
                <c:pt idx="120">
                  <c:v>40</c:v>
                </c:pt>
                <c:pt idx="121">
                  <c:v>40.333329999999997</c:v>
                </c:pt>
                <c:pt idx="122">
                  <c:v>40.666670000000003</c:v>
                </c:pt>
                <c:pt idx="123">
                  <c:v>41</c:v>
                </c:pt>
                <c:pt idx="124">
                  <c:v>41.333329999999997</c:v>
                </c:pt>
                <c:pt idx="125">
                  <c:v>41.666670000000003</c:v>
                </c:pt>
                <c:pt idx="126">
                  <c:v>42</c:v>
                </c:pt>
                <c:pt idx="127">
                  <c:v>42.333329999999997</c:v>
                </c:pt>
                <c:pt idx="128">
                  <c:v>42.666670000000003</c:v>
                </c:pt>
                <c:pt idx="129">
                  <c:v>43</c:v>
                </c:pt>
                <c:pt idx="130">
                  <c:v>43.333329999999997</c:v>
                </c:pt>
                <c:pt idx="131">
                  <c:v>43.666670000000003</c:v>
                </c:pt>
                <c:pt idx="132">
                  <c:v>44</c:v>
                </c:pt>
                <c:pt idx="133">
                  <c:v>44.333329999999997</c:v>
                </c:pt>
                <c:pt idx="134">
                  <c:v>44.666670000000003</c:v>
                </c:pt>
                <c:pt idx="135">
                  <c:v>45</c:v>
                </c:pt>
                <c:pt idx="136">
                  <c:v>45.333329999999997</c:v>
                </c:pt>
                <c:pt idx="137">
                  <c:v>45.666670000000003</c:v>
                </c:pt>
                <c:pt idx="138">
                  <c:v>46</c:v>
                </c:pt>
                <c:pt idx="139">
                  <c:v>46.333329999999997</c:v>
                </c:pt>
                <c:pt idx="140">
                  <c:v>46.666670000000003</c:v>
                </c:pt>
                <c:pt idx="141">
                  <c:v>47</c:v>
                </c:pt>
                <c:pt idx="142">
                  <c:v>47.333329999999997</c:v>
                </c:pt>
              </c:numCache>
            </c:numRef>
          </c:cat>
          <c:val>
            <c:numRef>
              <c:f>'Fig S1A'!$S$3:$S$144</c:f>
              <c:numCache>
                <c:formatCode>General</c:formatCode>
                <c:ptCount val="142"/>
                <c:pt idx="0">
                  <c:v>0.15015066666666668</c:v>
                </c:pt>
                <c:pt idx="1">
                  <c:v>0.30169966666666664</c:v>
                </c:pt>
                <c:pt idx="2">
                  <c:v>0.46373999999999999</c:v>
                </c:pt>
                <c:pt idx="3">
                  <c:v>0.57745966666666659</c:v>
                </c:pt>
                <c:pt idx="4">
                  <c:v>0.69955233333333344</c:v>
                </c:pt>
                <c:pt idx="5">
                  <c:v>0.83920633333333328</c:v>
                </c:pt>
                <c:pt idx="6">
                  <c:v>0.99639200000000006</c:v>
                </c:pt>
                <c:pt idx="7">
                  <c:v>1.1744443333333334</c:v>
                </c:pt>
                <c:pt idx="8">
                  <c:v>1.376309</c:v>
                </c:pt>
                <c:pt idx="9">
                  <c:v>1.5991323333333334</c:v>
                </c:pt>
                <c:pt idx="10">
                  <c:v>1.8454710000000001</c:v>
                </c:pt>
                <c:pt idx="11">
                  <c:v>2.1149270000000002</c:v>
                </c:pt>
                <c:pt idx="12">
                  <c:v>2.4137823333333337</c:v>
                </c:pt>
                <c:pt idx="13">
                  <c:v>2.7422869999999997</c:v>
                </c:pt>
                <c:pt idx="14">
                  <c:v>3.1131413333333335</c:v>
                </c:pt>
                <c:pt idx="15">
                  <c:v>3.5306256666666669</c:v>
                </c:pt>
                <c:pt idx="16">
                  <c:v>4.0017543333333334</c:v>
                </c:pt>
                <c:pt idx="17">
                  <c:v>4.5261696666666671</c:v>
                </c:pt>
                <c:pt idx="18">
                  <c:v>5.1098956666666666</c:v>
                </c:pt>
                <c:pt idx="19">
                  <c:v>5.7561313333333333</c:v>
                </c:pt>
                <c:pt idx="20">
                  <c:v>6.4803356666666661</c:v>
                </c:pt>
                <c:pt idx="21">
                  <c:v>7.2775516666666666</c:v>
                </c:pt>
                <c:pt idx="22">
                  <c:v>8.1739820000000005</c:v>
                </c:pt>
                <c:pt idx="23">
                  <c:v>9.1716223333333335</c:v>
                </c:pt>
                <c:pt idx="24">
                  <c:v>10.279058999999998</c:v>
                </c:pt>
                <c:pt idx="25">
                  <c:v>11.514955</c:v>
                </c:pt>
                <c:pt idx="26">
                  <c:v>12.879620666666666</c:v>
                </c:pt>
                <c:pt idx="27">
                  <c:v>14.409823666666668</c:v>
                </c:pt>
                <c:pt idx="28">
                  <c:v>16.118819333333334</c:v>
                </c:pt>
                <c:pt idx="29">
                  <c:v>18.025522666666667</c:v>
                </c:pt>
                <c:pt idx="30">
                  <c:v>20.115802333333335</c:v>
                </c:pt>
                <c:pt idx="31">
                  <c:v>22.369182333333331</c:v>
                </c:pt>
                <c:pt idx="32">
                  <c:v>24.754622666666666</c:v>
                </c:pt>
                <c:pt idx="33">
                  <c:v>27.358380999999998</c:v>
                </c:pt>
                <c:pt idx="34">
                  <c:v>30.165929000000002</c:v>
                </c:pt>
                <c:pt idx="35">
                  <c:v>33.224328666666665</c:v>
                </c:pt>
                <c:pt idx="36">
                  <c:v>36.537868666666668</c:v>
                </c:pt>
                <c:pt idx="37">
                  <c:v>40.124735666666659</c:v>
                </c:pt>
                <c:pt idx="38">
                  <c:v>44.004096000000004</c:v>
                </c:pt>
                <c:pt idx="39">
                  <c:v>48.187388333333331</c:v>
                </c:pt>
                <c:pt idx="40">
                  <c:v>52.733753</c:v>
                </c:pt>
                <c:pt idx="41">
                  <c:v>57.622587333333335</c:v>
                </c:pt>
                <c:pt idx="42">
                  <c:v>62.91226866666667</c:v>
                </c:pt>
                <c:pt idx="43">
                  <c:v>68.647834333333336</c:v>
                </c:pt>
                <c:pt idx="44">
                  <c:v>74.84073166666667</c:v>
                </c:pt>
                <c:pt idx="45">
                  <c:v>81.562752000000003</c:v>
                </c:pt>
                <c:pt idx="46">
                  <c:v>88.79720300000001</c:v>
                </c:pt>
                <c:pt idx="47">
                  <c:v>96.547881333333336</c:v>
                </c:pt>
                <c:pt idx="48">
                  <c:v>104.89330033333333</c:v>
                </c:pt>
                <c:pt idx="49">
                  <c:v>113.80935966666668</c:v>
                </c:pt>
                <c:pt idx="50">
                  <c:v>123.42271333333333</c:v>
                </c:pt>
                <c:pt idx="51">
                  <c:v>133.63934733333335</c:v>
                </c:pt>
                <c:pt idx="52">
                  <c:v>142.70545566666667</c:v>
                </c:pt>
                <c:pt idx="53">
                  <c:v>151.42989399999999</c:v>
                </c:pt>
                <c:pt idx="54">
                  <c:v>159.92182200000002</c:v>
                </c:pt>
                <c:pt idx="55">
                  <c:v>168.20879600000001</c:v>
                </c:pt>
                <c:pt idx="56">
                  <c:v>176.37471266666668</c:v>
                </c:pt>
                <c:pt idx="57">
                  <c:v>184.39689766666666</c:v>
                </c:pt>
                <c:pt idx="58">
                  <c:v>192.31805933333331</c:v>
                </c:pt>
                <c:pt idx="59">
                  <c:v>200.15585799999999</c:v>
                </c:pt>
                <c:pt idx="60">
                  <c:v>207.90134866666665</c:v>
                </c:pt>
                <c:pt idx="61">
                  <c:v>215.59597433333332</c:v>
                </c:pt>
                <c:pt idx="62">
                  <c:v>223.26544566666666</c:v>
                </c:pt>
                <c:pt idx="63">
                  <c:v>230.61442733333334</c:v>
                </c:pt>
                <c:pt idx="64">
                  <c:v>237.81109000000001</c:v>
                </c:pt>
                <c:pt idx="65">
                  <c:v>244.61386766666669</c:v>
                </c:pt>
                <c:pt idx="66">
                  <c:v>251.91551866666669</c:v>
                </c:pt>
                <c:pt idx="67">
                  <c:v>260.31879299999997</c:v>
                </c:pt>
                <c:pt idx="68">
                  <c:v>269.296378</c:v>
                </c:pt>
                <c:pt idx="69">
                  <c:v>278.37128633333333</c:v>
                </c:pt>
                <c:pt idx="70">
                  <c:v>286.94464899999997</c:v>
                </c:pt>
                <c:pt idx="71">
                  <c:v>294.61424466666671</c:v>
                </c:pt>
                <c:pt idx="72">
                  <c:v>298.22287733333332</c:v>
                </c:pt>
                <c:pt idx="73">
                  <c:v>301.63551366666667</c:v>
                </c:pt>
                <c:pt idx="74">
                  <c:v>305.55102266666671</c:v>
                </c:pt>
                <c:pt idx="75">
                  <c:v>309.08500900000001</c:v>
                </c:pt>
                <c:pt idx="76">
                  <c:v>312.31955633333331</c:v>
                </c:pt>
                <c:pt idx="77">
                  <c:v>315.32505199999997</c:v>
                </c:pt>
                <c:pt idx="78">
                  <c:v>318.131686</c:v>
                </c:pt>
                <c:pt idx="79">
                  <c:v>320.751914</c:v>
                </c:pt>
                <c:pt idx="80">
                  <c:v>322.99130266666663</c:v>
                </c:pt>
                <c:pt idx="81">
                  <c:v>324.6308953333334</c:v>
                </c:pt>
                <c:pt idx="82">
                  <c:v>325.71490399999999</c:v>
                </c:pt>
                <c:pt idx="83">
                  <c:v>326.63705566666664</c:v>
                </c:pt>
                <c:pt idx="84">
                  <c:v>327.46739766666661</c:v>
                </c:pt>
                <c:pt idx="85">
                  <c:v>328.23163500000004</c:v>
                </c:pt>
                <c:pt idx="86">
                  <c:v>328.95284699999996</c:v>
                </c:pt>
                <c:pt idx="87">
                  <c:v>329.64193133333333</c:v>
                </c:pt>
                <c:pt idx="88">
                  <c:v>330.30343099999999</c:v>
                </c:pt>
                <c:pt idx="89">
                  <c:v>330.94651433333331</c:v>
                </c:pt>
                <c:pt idx="90">
                  <c:v>331.56654166666664</c:v>
                </c:pt>
                <c:pt idx="91">
                  <c:v>332.16563633333334</c:v>
                </c:pt>
                <c:pt idx="92">
                  <c:v>332.74724566666669</c:v>
                </c:pt>
                <c:pt idx="93">
                  <c:v>333.30990000000003</c:v>
                </c:pt>
                <c:pt idx="94">
                  <c:v>333.85752733333334</c:v>
                </c:pt>
                <c:pt idx="95">
                  <c:v>334.38744700000001</c:v>
                </c:pt>
                <c:pt idx="96">
                  <c:v>334.8966933333333</c:v>
                </c:pt>
                <c:pt idx="97">
                  <c:v>335.38895499999995</c:v>
                </c:pt>
                <c:pt idx="98">
                  <c:v>335.86482733333332</c:v>
                </c:pt>
                <c:pt idx="99">
                  <c:v>336.3214503333333</c:v>
                </c:pt>
                <c:pt idx="100">
                  <c:v>336.76242433333329</c:v>
                </c:pt>
                <c:pt idx="101">
                  <c:v>337.18970166666668</c:v>
                </c:pt>
                <c:pt idx="102">
                  <c:v>337.60112599999997</c:v>
                </c:pt>
                <c:pt idx="103">
                  <c:v>337.99918766666661</c:v>
                </c:pt>
                <c:pt idx="104">
                  <c:v>338.38400133333334</c:v>
                </c:pt>
                <c:pt idx="105">
                  <c:v>338.7543</c:v>
                </c:pt>
                <c:pt idx="106">
                  <c:v>339.11074133333335</c:v>
                </c:pt>
                <c:pt idx="107">
                  <c:v>339.45538899999997</c:v>
                </c:pt>
                <c:pt idx="108">
                  <c:v>339.78773000000001</c:v>
                </c:pt>
                <c:pt idx="109">
                  <c:v>340.10858400000001</c:v>
                </c:pt>
                <c:pt idx="110">
                  <c:v>340.42311333333333</c:v>
                </c:pt>
                <c:pt idx="111">
                  <c:v>340.72651200000001</c:v>
                </c:pt>
                <c:pt idx="112">
                  <c:v>341.02089033333334</c:v>
                </c:pt>
                <c:pt idx="113">
                  <c:v>341.30655266666668</c:v>
                </c:pt>
                <c:pt idx="114">
                  <c:v>341.58676266666663</c:v>
                </c:pt>
                <c:pt idx="115">
                  <c:v>341.8602203333333</c:v>
                </c:pt>
                <c:pt idx="116">
                  <c:v>342.1271036666667</c:v>
                </c:pt>
                <c:pt idx="117">
                  <c:v>342.39479133333333</c:v>
                </c:pt>
                <c:pt idx="118">
                  <c:v>342.65966866666668</c:v>
                </c:pt>
                <c:pt idx="119">
                  <c:v>342.92139266666663</c:v>
                </c:pt>
                <c:pt idx="120">
                  <c:v>343.1831463333333</c:v>
                </c:pt>
                <c:pt idx="121">
                  <c:v>343.44370933333335</c:v>
                </c:pt>
                <c:pt idx="122">
                  <c:v>343.70713999999998</c:v>
                </c:pt>
                <c:pt idx="123">
                  <c:v>343.97536499999995</c:v>
                </c:pt>
                <c:pt idx="124">
                  <c:v>344.24587766666667</c:v>
                </c:pt>
                <c:pt idx="125">
                  <c:v>344.51605266666667</c:v>
                </c:pt>
                <c:pt idx="126">
                  <c:v>344.78955533333334</c:v>
                </c:pt>
                <c:pt idx="127">
                  <c:v>345.06104066666666</c:v>
                </c:pt>
                <c:pt idx="128">
                  <c:v>345.33235266666674</c:v>
                </c:pt>
                <c:pt idx="129">
                  <c:v>345.60590866666661</c:v>
                </c:pt>
                <c:pt idx="130">
                  <c:v>345.87137266666667</c:v>
                </c:pt>
                <c:pt idx="131">
                  <c:v>346.12010800000002</c:v>
                </c:pt>
                <c:pt idx="132">
                  <c:v>346.35525000000001</c:v>
                </c:pt>
                <c:pt idx="133">
                  <c:v>346.58409066666667</c:v>
                </c:pt>
                <c:pt idx="134">
                  <c:v>346.80861299999998</c:v>
                </c:pt>
                <c:pt idx="135">
                  <c:v>347.02681000000001</c:v>
                </c:pt>
                <c:pt idx="136">
                  <c:v>347.23708033333332</c:v>
                </c:pt>
                <c:pt idx="137">
                  <c:v>347.43795500000004</c:v>
                </c:pt>
                <c:pt idx="138">
                  <c:v>347.6366963333333</c:v>
                </c:pt>
                <c:pt idx="139">
                  <c:v>347.83390633333329</c:v>
                </c:pt>
                <c:pt idx="140">
                  <c:v>348.03520766666662</c:v>
                </c:pt>
                <c:pt idx="141">
                  <c:v>348.24025633333332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3-A143-8846-AECB9726A363}"/>
            </c:ext>
          </c:extLst>
        </c:ser>
        <c:ser>
          <c:idx val="1"/>
          <c:order val="1"/>
          <c:tx>
            <c:v>Fur(P18T)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'Fig S1A'!$X$3:$X$144</c:f>
                <c:numCache>
                  <c:formatCode>General</c:formatCode>
                  <c:ptCount val="142"/>
                  <c:pt idx="0">
                    <c:v>1.2386381083001333E-2</c:v>
                  </c:pt>
                  <c:pt idx="1">
                    <c:v>3.3017724366366519E-2</c:v>
                  </c:pt>
                  <c:pt idx="2">
                    <c:v>7.5041806197167993E-2</c:v>
                  </c:pt>
                  <c:pt idx="3">
                    <c:v>8.8913572344159711E-2</c:v>
                  </c:pt>
                  <c:pt idx="4">
                    <c:v>0.10350512201013677</c:v>
                  </c:pt>
                  <c:pt idx="5">
                    <c:v>0.12322344046893013</c:v>
                  </c:pt>
                  <c:pt idx="6">
                    <c:v>0.14682026293510431</c:v>
                  </c:pt>
                  <c:pt idx="7">
                    <c:v>0.17546779894138245</c:v>
                  </c:pt>
                  <c:pt idx="8">
                    <c:v>0.2040793359317247</c:v>
                  </c:pt>
                  <c:pt idx="9">
                    <c:v>0.23889692870845569</c:v>
                  </c:pt>
                  <c:pt idx="10">
                    <c:v>0.27804815757226869</c:v>
                  </c:pt>
                  <c:pt idx="11">
                    <c:v>0.32351706433561167</c:v>
                  </c:pt>
                  <c:pt idx="12">
                    <c:v>0.37130516293250576</c:v>
                  </c:pt>
                  <c:pt idx="13">
                    <c:v>0.42321481522547394</c:v>
                  </c:pt>
                  <c:pt idx="14">
                    <c:v>0.48126800672840547</c:v>
                  </c:pt>
                  <c:pt idx="15">
                    <c:v>0.5473331758740122</c:v>
                  </c:pt>
                  <c:pt idx="16">
                    <c:v>0.62449096994058673</c:v>
                  </c:pt>
                  <c:pt idx="17">
                    <c:v>0.70694068480390093</c:v>
                  </c:pt>
                  <c:pt idx="18">
                    <c:v>0.80272546883062013</c:v>
                  </c:pt>
                  <c:pt idx="19">
                    <c:v>0.90513320411436182</c:v>
                  </c:pt>
                  <c:pt idx="20">
                    <c:v>1.0201090058758495</c:v>
                  </c:pt>
                  <c:pt idx="21">
                    <c:v>1.149863315380715</c:v>
                  </c:pt>
                  <c:pt idx="22">
                    <c:v>1.2916753980324645</c:v>
                  </c:pt>
                  <c:pt idx="23">
                    <c:v>1.4560467756752669</c:v>
                  </c:pt>
                  <c:pt idx="24">
                    <c:v>1.6288232041306239</c:v>
                  </c:pt>
                  <c:pt idx="25">
                    <c:v>1.8271834345902411</c:v>
                  </c:pt>
                  <c:pt idx="26">
                    <c:v>2.0512701730315794</c:v>
                  </c:pt>
                  <c:pt idx="27">
                    <c:v>2.2993415413219966</c:v>
                  </c:pt>
                  <c:pt idx="28">
                    <c:v>2.5850072035514722</c:v>
                  </c:pt>
                  <c:pt idx="29">
                    <c:v>2.8977476128725073</c:v>
                  </c:pt>
                  <c:pt idx="30">
                    <c:v>3.2524830527478485</c:v>
                  </c:pt>
                  <c:pt idx="31">
                    <c:v>3.5671765784516949</c:v>
                  </c:pt>
                  <c:pt idx="32">
                    <c:v>3.8841212864214598</c:v>
                  </c:pt>
                  <c:pt idx="33">
                    <c:v>4.2167964659196127</c:v>
                  </c:pt>
                  <c:pt idx="34">
                    <c:v>4.5619028573069667</c:v>
                  </c:pt>
                  <c:pt idx="35">
                    <c:v>4.9047699096451458</c:v>
                  </c:pt>
                  <c:pt idx="36">
                    <c:v>5.2369439198947472</c:v>
                  </c:pt>
                  <c:pt idx="37">
                    <c:v>5.7055156558109728</c:v>
                  </c:pt>
                  <c:pt idx="38">
                    <c:v>6.2138631172797041</c:v>
                  </c:pt>
                  <c:pt idx="39">
                    <c:v>6.7558524459144893</c:v>
                  </c:pt>
                  <c:pt idx="40">
                    <c:v>7.325858734050489</c:v>
                  </c:pt>
                  <c:pt idx="41">
                    <c:v>7.9555480124089106</c:v>
                  </c:pt>
                  <c:pt idx="42">
                    <c:v>8.6329819121037463</c:v>
                  </c:pt>
                  <c:pt idx="43">
                    <c:v>9.3576941181046198</c:v>
                  </c:pt>
                  <c:pt idx="44">
                    <c:v>10.182817710762277</c:v>
                  </c:pt>
                  <c:pt idx="45">
                    <c:v>11.050256914684057</c:v>
                  </c:pt>
                  <c:pt idx="46">
                    <c:v>11.950978085663376</c:v>
                  </c:pt>
                  <c:pt idx="47">
                    <c:v>12.890481370119433</c:v>
                  </c:pt>
                  <c:pt idx="48">
                    <c:v>13.915432595639782</c:v>
                  </c:pt>
                  <c:pt idx="49">
                    <c:v>15.013164061544293</c:v>
                  </c:pt>
                  <c:pt idx="50">
                    <c:v>16.109176999666154</c:v>
                  </c:pt>
                  <c:pt idx="51">
                    <c:v>17.12445157187102</c:v>
                  </c:pt>
                  <c:pt idx="52">
                    <c:v>17.237736916677925</c:v>
                  </c:pt>
                  <c:pt idx="53">
                    <c:v>16.852220954227494</c:v>
                  </c:pt>
                  <c:pt idx="54">
                    <c:v>16.620121653113202</c:v>
                  </c:pt>
                  <c:pt idx="55">
                    <c:v>16.665943604705895</c:v>
                  </c:pt>
                  <c:pt idx="56">
                    <c:v>16.767322471474177</c:v>
                  </c:pt>
                  <c:pt idx="57">
                    <c:v>16.857104553934107</c:v>
                  </c:pt>
                  <c:pt idx="58">
                    <c:v>16.952302031897695</c:v>
                  </c:pt>
                  <c:pt idx="59">
                    <c:v>17.045574754684278</c:v>
                  </c:pt>
                  <c:pt idx="60">
                    <c:v>17.126308418239176</c:v>
                  </c:pt>
                  <c:pt idx="61">
                    <c:v>17.324128875777198</c:v>
                  </c:pt>
                  <c:pt idx="62">
                    <c:v>17.167274559373311</c:v>
                  </c:pt>
                  <c:pt idx="63">
                    <c:v>16.354504107998572</c:v>
                  </c:pt>
                  <c:pt idx="64">
                    <c:v>15.638314366583501</c:v>
                  </c:pt>
                  <c:pt idx="65">
                    <c:v>16.172662595387948</c:v>
                  </c:pt>
                  <c:pt idx="66">
                    <c:v>17.155188604762539</c:v>
                  </c:pt>
                  <c:pt idx="67">
                    <c:v>17.985159980432886</c:v>
                  </c:pt>
                  <c:pt idx="68">
                    <c:v>18.740378169412853</c:v>
                  </c:pt>
                  <c:pt idx="69">
                    <c:v>19.450548409252335</c:v>
                  </c:pt>
                  <c:pt idx="70">
                    <c:v>20.254104765350668</c:v>
                  </c:pt>
                  <c:pt idx="71">
                    <c:v>21.163741780751039</c:v>
                  </c:pt>
                  <c:pt idx="72">
                    <c:v>21.348924577220092</c:v>
                  </c:pt>
                  <c:pt idx="73">
                    <c:v>21.461154968114709</c:v>
                  </c:pt>
                  <c:pt idx="74">
                    <c:v>21.933713591598952</c:v>
                  </c:pt>
                  <c:pt idx="75">
                    <c:v>22.406630460282528</c:v>
                  </c:pt>
                  <c:pt idx="76">
                    <c:v>22.88325183430015</c:v>
                  </c:pt>
                  <c:pt idx="77">
                    <c:v>23.371806862133973</c:v>
                  </c:pt>
                  <c:pt idx="78">
                    <c:v>23.857774133977511</c:v>
                  </c:pt>
                  <c:pt idx="79">
                    <c:v>24.299497880623097</c:v>
                  </c:pt>
                  <c:pt idx="80">
                    <c:v>24.615115360646339</c:v>
                  </c:pt>
                  <c:pt idx="81">
                    <c:v>24.668395889919033</c:v>
                  </c:pt>
                  <c:pt idx="82">
                    <c:v>24.633988999698047</c:v>
                  </c:pt>
                  <c:pt idx="83">
                    <c:v>24.530363493777351</c:v>
                  </c:pt>
                  <c:pt idx="84">
                    <c:v>24.348156395655021</c:v>
                  </c:pt>
                  <c:pt idx="85">
                    <c:v>24.142133905051491</c:v>
                  </c:pt>
                  <c:pt idx="86">
                    <c:v>23.942705014353802</c:v>
                  </c:pt>
                  <c:pt idx="87">
                    <c:v>23.749763372572868</c:v>
                  </c:pt>
                  <c:pt idx="88">
                    <c:v>23.559937108678806</c:v>
                  </c:pt>
                  <c:pt idx="89">
                    <c:v>23.375741078372723</c:v>
                  </c:pt>
                  <c:pt idx="90">
                    <c:v>23.198614895071586</c:v>
                  </c:pt>
                  <c:pt idx="91">
                    <c:v>23.028775935419702</c:v>
                  </c:pt>
                  <c:pt idx="92">
                    <c:v>22.909798163621197</c:v>
                  </c:pt>
                  <c:pt idx="93">
                    <c:v>22.899376350648499</c:v>
                  </c:pt>
                  <c:pt idx="94">
                    <c:v>22.968286491775366</c:v>
                  </c:pt>
                  <c:pt idx="95">
                    <c:v>23.051267696051109</c:v>
                  </c:pt>
                  <c:pt idx="96">
                    <c:v>23.130280767214884</c:v>
                  </c:pt>
                  <c:pt idx="97">
                    <c:v>23.204649402348153</c:v>
                  </c:pt>
                  <c:pt idx="98">
                    <c:v>23.274648345550986</c:v>
                  </c:pt>
                  <c:pt idx="99">
                    <c:v>23.344019517796621</c:v>
                  </c:pt>
                  <c:pt idx="100">
                    <c:v>23.413899044990568</c:v>
                  </c:pt>
                  <c:pt idx="101">
                    <c:v>23.483436750610185</c:v>
                  </c:pt>
                  <c:pt idx="102">
                    <c:v>23.554696391785271</c:v>
                  </c:pt>
                  <c:pt idx="103">
                    <c:v>23.625867683958717</c:v>
                  </c:pt>
                  <c:pt idx="104">
                    <c:v>23.696357872282679</c:v>
                  </c:pt>
                  <c:pt idx="105">
                    <c:v>23.763859994311758</c:v>
                  </c:pt>
                  <c:pt idx="106">
                    <c:v>23.830966319874008</c:v>
                  </c:pt>
                  <c:pt idx="107">
                    <c:v>23.895033711534797</c:v>
                  </c:pt>
                  <c:pt idx="108">
                    <c:v>23.955123776144202</c:v>
                  </c:pt>
                  <c:pt idx="109">
                    <c:v>24.0130642766973</c:v>
                  </c:pt>
                  <c:pt idx="110">
                    <c:v>24.068555817910038</c:v>
                  </c:pt>
                  <c:pt idx="111">
                    <c:v>24.120938102239428</c:v>
                  </c:pt>
                  <c:pt idx="112">
                    <c:v>24.169042362062882</c:v>
                  </c:pt>
                  <c:pt idx="113">
                    <c:v>24.215612982305313</c:v>
                  </c:pt>
                  <c:pt idx="114">
                    <c:v>24.261737232779975</c:v>
                  </c:pt>
                  <c:pt idx="115">
                    <c:v>24.306066359324905</c:v>
                  </c:pt>
                  <c:pt idx="116">
                    <c:v>24.347635440792025</c:v>
                  </c:pt>
                  <c:pt idx="117">
                    <c:v>24.386833516544296</c:v>
                  </c:pt>
                  <c:pt idx="118">
                    <c:v>24.423372716308482</c:v>
                  </c:pt>
                  <c:pt idx="119">
                    <c:v>24.45818565759793</c:v>
                  </c:pt>
                  <c:pt idx="120">
                    <c:v>24.493652388270561</c:v>
                  </c:pt>
                  <c:pt idx="121">
                    <c:v>24.527274407538794</c:v>
                  </c:pt>
                  <c:pt idx="122">
                    <c:v>24.560022415795295</c:v>
                  </c:pt>
                  <c:pt idx="123">
                    <c:v>24.589543265789185</c:v>
                  </c:pt>
                  <c:pt idx="124">
                    <c:v>24.618042705168094</c:v>
                  </c:pt>
                  <c:pt idx="125">
                    <c:v>24.645112175348817</c:v>
                  </c:pt>
                  <c:pt idx="126">
                    <c:v>24.672067082730166</c:v>
                  </c:pt>
                  <c:pt idx="127">
                    <c:v>24.698828262925367</c:v>
                  </c:pt>
                  <c:pt idx="128">
                    <c:v>24.724956162729818</c:v>
                  </c:pt>
                  <c:pt idx="129">
                    <c:v>24.751271678321675</c:v>
                  </c:pt>
                  <c:pt idx="130">
                    <c:v>24.775029863915034</c:v>
                  </c:pt>
                  <c:pt idx="131">
                    <c:v>24.798202235075014</c:v>
                  </c:pt>
                  <c:pt idx="132">
                    <c:v>24.818879915024894</c:v>
                  </c:pt>
                  <c:pt idx="133">
                    <c:v>24.841665951457692</c:v>
                  </c:pt>
                  <c:pt idx="134">
                    <c:v>24.864514640179191</c:v>
                  </c:pt>
                  <c:pt idx="135">
                    <c:v>24.885122995314148</c:v>
                  </c:pt>
                  <c:pt idx="136">
                    <c:v>24.904204924118584</c:v>
                  </c:pt>
                  <c:pt idx="137">
                    <c:v>24.922935925637152</c:v>
                  </c:pt>
                  <c:pt idx="138">
                    <c:v>24.943113590463025</c:v>
                  </c:pt>
                  <c:pt idx="139">
                    <c:v>24.960796190747331</c:v>
                  </c:pt>
                  <c:pt idx="140">
                    <c:v>24.978891356774131</c:v>
                  </c:pt>
                  <c:pt idx="141">
                    <c:v>24.997783261598681</c:v>
                  </c:pt>
                </c:numCache>
              </c:numRef>
            </c:plus>
            <c:minus>
              <c:numRef>
                <c:f>'Fig S1A'!$X$3:$X$144</c:f>
                <c:numCache>
                  <c:formatCode>General</c:formatCode>
                  <c:ptCount val="142"/>
                  <c:pt idx="0">
                    <c:v>1.2386381083001333E-2</c:v>
                  </c:pt>
                  <c:pt idx="1">
                    <c:v>3.3017724366366519E-2</c:v>
                  </c:pt>
                  <c:pt idx="2">
                    <c:v>7.5041806197167993E-2</c:v>
                  </c:pt>
                  <c:pt idx="3">
                    <c:v>8.8913572344159711E-2</c:v>
                  </c:pt>
                  <c:pt idx="4">
                    <c:v>0.10350512201013677</c:v>
                  </c:pt>
                  <c:pt idx="5">
                    <c:v>0.12322344046893013</c:v>
                  </c:pt>
                  <c:pt idx="6">
                    <c:v>0.14682026293510431</c:v>
                  </c:pt>
                  <c:pt idx="7">
                    <c:v>0.17546779894138245</c:v>
                  </c:pt>
                  <c:pt idx="8">
                    <c:v>0.2040793359317247</c:v>
                  </c:pt>
                  <c:pt idx="9">
                    <c:v>0.23889692870845569</c:v>
                  </c:pt>
                  <c:pt idx="10">
                    <c:v>0.27804815757226869</c:v>
                  </c:pt>
                  <c:pt idx="11">
                    <c:v>0.32351706433561167</c:v>
                  </c:pt>
                  <c:pt idx="12">
                    <c:v>0.37130516293250576</c:v>
                  </c:pt>
                  <c:pt idx="13">
                    <c:v>0.42321481522547394</c:v>
                  </c:pt>
                  <c:pt idx="14">
                    <c:v>0.48126800672840547</c:v>
                  </c:pt>
                  <c:pt idx="15">
                    <c:v>0.5473331758740122</c:v>
                  </c:pt>
                  <c:pt idx="16">
                    <c:v>0.62449096994058673</c:v>
                  </c:pt>
                  <c:pt idx="17">
                    <c:v>0.70694068480390093</c:v>
                  </c:pt>
                  <c:pt idx="18">
                    <c:v>0.80272546883062013</c:v>
                  </c:pt>
                  <c:pt idx="19">
                    <c:v>0.90513320411436182</c:v>
                  </c:pt>
                  <c:pt idx="20">
                    <c:v>1.0201090058758495</c:v>
                  </c:pt>
                  <c:pt idx="21">
                    <c:v>1.149863315380715</c:v>
                  </c:pt>
                  <c:pt idx="22">
                    <c:v>1.2916753980324645</c:v>
                  </c:pt>
                  <c:pt idx="23">
                    <c:v>1.4560467756752669</c:v>
                  </c:pt>
                  <c:pt idx="24">
                    <c:v>1.6288232041306239</c:v>
                  </c:pt>
                  <c:pt idx="25">
                    <c:v>1.8271834345902411</c:v>
                  </c:pt>
                  <c:pt idx="26">
                    <c:v>2.0512701730315794</c:v>
                  </c:pt>
                  <c:pt idx="27">
                    <c:v>2.2993415413219966</c:v>
                  </c:pt>
                  <c:pt idx="28">
                    <c:v>2.5850072035514722</c:v>
                  </c:pt>
                  <c:pt idx="29">
                    <c:v>2.8977476128725073</c:v>
                  </c:pt>
                  <c:pt idx="30">
                    <c:v>3.2524830527478485</c:v>
                  </c:pt>
                  <c:pt idx="31">
                    <c:v>3.5671765784516949</c:v>
                  </c:pt>
                  <c:pt idx="32">
                    <c:v>3.8841212864214598</c:v>
                  </c:pt>
                  <c:pt idx="33">
                    <c:v>4.2167964659196127</c:v>
                  </c:pt>
                  <c:pt idx="34">
                    <c:v>4.5619028573069667</c:v>
                  </c:pt>
                  <c:pt idx="35">
                    <c:v>4.9047699096451458</c:v>
                  </c:pt>
                  <c:pt idx="36">
                    <c:v>5.2369439198947472</c:v>
                  </c:pt>
                  <c:pt idx="37">
                    <c:v>5.7055156558109728</c:v>
                  </c:pt>
                  <c:pt idx="38">
                    <c:v>6.2138631172797041</c:v>
                  </c:pt>
                  <c:pt idx="39">
                    <c:v>6.7558524459144893</c:v>
                  </c:pt>
                  <c:pt idx="40">
                    <c:v>7.325858734050489</c:v>
                  </c:pt>
                  <c:pt idx="41">
                    <c:v>7.9555480124089106</c:v>
                  </c:pt>
                  <c:pt idx="42">
                    <c:v>8.6329819121037463</c:v>
                  </c:pt>
                  <c:pt idx="43">
                    <c:v>9.3576941181046198</c:v>
                  </c:pt>
                  <c:pt idx="44">
                    <c:v>10.182817710762277</c:v>
                  </c:pt>
                  <c:pt idx="45">
                    <c:v>11.050256914684057</c:v>
                  </c:pt>
                  <c:pt idx="46">
                    <c:v>11.950978085663376</c:v>
                  </c:pt>
                  <c:pt idx="47">
                    <c:v>12.890481370119433</c:v>
                  </c:pt>
                  <c:pt idx="48">
                    <c:v>13.915432595639782</c:v>
                  </c:pt>
                  <c:pt idx="49">
                    <c:v>15.013164061544293</c:v>
                  </c:pt>
                  <c:pt idx="50">
                    <c:v>16.109176999666154</c:v>
                  </c:pt>
                  <c:pt idx="51">
                    <c:v>17.12445157187102</c:v>
                  </c:pt>
                  <c:pt idx="52">
                    <c:v>17.237736916677925</c:v>
                  </c:pt>
                  <c:pt idx="53">
                    <c:v>16.852220954227494</c:v>
                  </c:pt>
                  <c:pt idx="54">
                    <c:v>16.620121653113202</c:v>
                  </c:pt>
                  <c:pt idx="55">
                    <c:v>16.665943604705895</c:v>
                  </c:pt>
                  <c:pt idx="56">
                    <c:v>16.767322471474177</c:v>
                  </c:pt>
                  <c:pt idx="57">
                    <c:v>16.857104553934107</c:v>
                  </c:pt>
                  <c:pt idx="58">
                    <c:v>16.952302031897695</c:v>
                  </c:pt>
                  <c:pt idx="59">
                    <c:v>17.045574754684278</c:v>
                  </c:pt>
                  <c:pt idx="60">
                    <c:v>17.126308418239176</c:v>
                  </c:pt>
                  <c:pt idx="61">
                    <c:v>17.324128875777198</c:v>
                  </c:pt>
                  <c:pt idx="62">
                    <c:v>17.167274559373311</c:v>
                  </c:pt>
                  <c:pt idx="63">
                    <c:v>16.354504107998572</c:v>
                  </c:pt>
                  <c:pt idx="64">
                    <c:v>15.638314366583501</c:v>
                  </c:pt>
                  <c:pt idx="65">
                    <c:v>16.172662595387948</c:v>
                  </c:pt>
                  <c:pt idx="66">
                    <c:v>17.155188604762539</c:v>
                  </c:pt>
                  <c:pt idx="67">
                    <c:v>17.985159980432886</c:v>
                  </c:pt>
                  <c:pt idx="68">
                    <c:v>18.740378169412853</c:v>
                  </c:pt>
                  <c:pt idx="69">
                    <c:v>19.450548409252335</c:v>
                  </c:pt>
                  <c:pt idx="70">
                    <c:v>20.254104765350668</c:v>
                  </c:pt>
                  <c:pt idx="71">
                    <c:v>21.163741780751039</c:v>
                  </c:pt>
                  <c:pt idx="72">
                    <c:v>21.348924577220092</c:v>
                  </c:pt>
                  <c:pt idx="73">
                    <c:v>21.461154968114709</c:v>
                  </c:pt>
                  <c:pt idx="74">
                    <c:v>21.933713591598952</c:v>
                  </c:pt>
                  <c:pt idx="75">
                    <c:v>22.406630460282528</c:v>
                  </c:pt>
                  <c:pt idx="76">
                    <c:v>22.88325183430015</c:v>
                  </c:pt>
                  <c:pt idx="77">
                    <c:v>23.371806862133973</c:v>
                  </c:pt>
                  <c:pt idx="78">
                    <c:v>23.857774133977511</c:v>
                  </c:pt>
                  <c:pt idx="79">
                    <c:v>24.299497880623097</c:v>
                  </c:pt>
                  <c:pt idx="80">
                    <c:v>24.615115360646339</c:v>
                  </c:pt>
                  <c:pt idx="81">
                    <c:v>24.668395889919033</c:v>
                  </c:pt>
                  <c:pt idx="82">
                    <c:v>24.633988999698047</c:v>
                  </c:pt>
                  <c:pt idx="83">
                    <c:v>24.530363493777351</c:v>
                  </c:pt>
                  <c:pt idx="84">
                    <c:v>24.348156395655021</c:v>
                  </c:pt>
                  <c:pt idx="85">
                    <c:v>24.142133905051491</c:v>
                  </c:pt>
                  <c:pt idx="86">
                    <c:v>23.942705014353802</c:v>
                  </c:pt>
                  <c:pt idx="87">
                    <c:v>23.749763372572868</c:v>
                  </c:pt>
                  <c:pt idx="88">
                    <c:v>23.559937108678806</c:v>
                  </c:pt>
                  <c:pt idx="89">
                    <c:v>23.375741078372723</c:v>
                  </c:pt>
                  <c:pt idx="90">
                    <c:v>23.198614895071586</c:v>
                  </c:pt>
                  <c:pt idx="91">
                    <c:v>23.028775935419702</c:v>
                  </c:pt>
                  <c:pt idx="92">
                    <c:v>22.909798163621197</c:v>
                  </c:pt>
                  <c:pt idx="93">
                    <c:v>22.899376350648499</c:v>
                  </c:pt>
                  <c:pt idx="94">
                    <c:v>22.968286491775366</c:v>
                  </c:pt>
                  <c:pt idx="95">
                    <c:v>23.051267696051109</c:v>
                  </c:pt>
                  <c:pt idx="96">
                    <c:v>23.130280767214884</c:v>
                  </c:pt>
                  <c:pt idx="97">
                    <c:v>23.204649402348153</c:v>
                  </c:pt>
                  <c:pt idx="98">
                    <c:v>23.274648345550986</c:v>
                  </c:pt>
                  <c:pt idx="99">
                    <c:v>23.344019517796621</c:v>
                  </c:pt>
                  <c:pt idx="100">
                    <c:v>23.413899044990568</c:v>
                  </c:pt>
                  <c:pt idx="101">
                    <c:v>23.483436750610185</c:v>
                  </c:pt>
                  <c:pt idx="102">
                    <c:v>23.554696391785271</c:v>
                  </c:pt>
                  <c:pt idx="103">
                    <c:v>23.625867683958717</c:v>
                  </c:pt>
                  <c:pt idx="104">
                    <c:v>23.696357872282679</c:v>
                  </c:pt>
                  <c:pt idx="105">
                    <c:v>23.763859994311758</c:v>
                  </c:pt>
                  <c:pt idx="106">
                    <c:v>23.830966319874008</c:v>
                  </c:pt>
                  <c:pt idx="107">
                    <c:v>23.895033711534797</c:v>
                  </c:pt>
                  <c:pt idx="108">
                    <c:v>23.955123776144202</c:v>
                  </c:pt>
                  <c:pt idx="109">
                    <c:v>24.0130642766973</c:v>
                  </c:pt>
                  <c:pt idx="110">
                    <c:v>24.068555817910038</c:v>
                  </c:pt>
                  <c:pt idx="111">
                    <c:v>24.120938102239428</c:v>
                  </c:pt>
                  <c:pt idx="112">
                    <c:v>24.169042362062882</c:v>
                  </c:pt>
                  <c:pt idx="113">
                    <c:v>24.215612982305313</c:v>
                  </c:pt>
                  <c:pt idx="114">
                    <c:v>24.261737232779975</c:v>
                  </c:pt>
                  <c:pt idx="115">
                    <c:v>24.306066359324905</c:v>
                  </c:pt>
                  <c:pt idx="116">
                    <c:v>24.347635440792025</c:v>
                  </c:pt>
                  <c:pt idx="117">
                    <c:v>24.386833516544296</c:v>
                  </c:pt>
                  <c:pt idx="118">
                    <c:v>24.423372716308482</c:v>
                  </c:pt>
                  <c:pt idx="119">
                    <c:v>24.45818565759793</c:v>
                  </c:pt>
                  <c:pt idx="120">
                    <c:v>24.493652388270561</c:v>
                  </c:pt>
                  <c:pt idx="121">
                    <c:v>24.527274407538794</c:v>
                  </c:pt>
                  <c:pt idx="122">
                    <c:v>24.560022415795295</c:v>
                  </c:pt>
                  <c:pt idx="123">
                    <c:v>24.589543265789185</c:v>
                  </c:pt>
                  <c:pt idx="124">
                    <c:v>24.618042705168094</c:v>
                  </c:pt>
                  <c:pt idx="125">
                    <c:v>24.645112175348817</c:v>
                  </c:pt>
                  <c:pt idx="126">
                    <c:v>24.672067082730166</c:v>
                  </c:pt>
                  <c:pt idx="127">
                    <c:v>24.698828262925367</c:v>
                  </c:pt>
                  <c:pt idx="128">
                    <c:v>24.724956162729818</c:v>
                  </c:pt>
                  <c:pt idx="129">
                    <c:v>24.751271678321675</c:v>
                  </c:pt>
                  <c:pt idx="130">
                    <c:v>24.775029863915034</c:v>
                  </c:pt>
                  <c:pt idx="131">
                    <c:v>24.798202235075014</c:v>
                  </c:pt>
                  <c:pt idx="132">
                    <c:v>24.818879915024894</c:v>
                  </c:pt>
                  <c:pt idx="133">
                    <c:v>24.841665951457692</c:v>
                  </c:pt>
                  <c:pt idx="134">
                    <c:v>24.864514640179191</c:v>
                  </c:pt>
                  <c:pt idx="135">
                    <c:v>24.885122995314148</c:v>
                  </c:pt>
                  <c:pt idx="136">
                    <c:v>24.904204924118584</c:v>
                  </c:pt>
                  <c:pt idx="137">
                    <c:v>24.922935925637152</c:v>
                  </c:pt>
                  <c:pt idx="138">
                    <c:v>24.943113590463025</c:v>
                  </c:pt>
                  <c:pt idx="139">
                    <c:v>24.960796190747331</c:v>
                  </c:pt>
                  <c:pt idx="140">
                    <c:v>24.978891356774131</c:v>
                  </c:pt>
                  <c:pt idx="141">
                    <c:v>24.997783261598681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S1A'!$A$2:$A$144</c:f>
              <c:numCache>
                <c:formatCode>General</c:formatCode>
                <c:ptCount val="143"/>
                <c:pt idx="0">
                  <c:v>0</c:v>
                </c:pt>
                <c:pt idx="1">
                  <c:v>0.33333000000000002</c:v>
                </c:pt>
                <c:pt idx="2">
                  <c:v>0.66666999999999998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10.33333</c:v>
                </c:pt>
                <c:pt idx="32">
                  <c:v>10.66667</c:v>
                </c:pt>
                <c:pt idx="33">
                  <c:v>11</c:v>
                </c:pt>
                <c:pt idx="34">
                  <c:v>11.33333</c:v>
                </c:pt>
                <c:pt idx="35">
                  <c:v>11.66667</c:v>
                </c:pt>
                <c:pt idx="36">
                  <c:v>12</c:v>
                </c:pt>
                <c:pt idx="37">
                  <c:v>12.33333</c:v>
                </c:pt>
                <c:pt idx="38">
                  <c:v>12.66667</c:v>
                </c:pt>
                <c:pt idx="39">
                  <c:v>13</c:v>
                </c:pt>
                <c:pt idx="40">
                  <c:v>13.33333</c:v>
                </c:pt>
                <c:pt idx="41">
                  <c:v>13.66667</c:v>
                </c:pt>
                <c:pt idx="42">
                  <c:v>14</c:v>
                </c:pt>
                <c:pt idx="43">
                  <c:v>14.33333</c:v>
                </c:pt>
                <c:pt idx="44">
                  <c:v>14.66667</c:v>
                </c:pt>
                <c:pt idx="45">
                  <c:v>15</c:v>
                </c:pt>
                <c:pt idx="46">
                  <c:v>15.33333</c:v>
                </c:pt>
                <c:pt idx="47">
                  <c:v>15.66667</c:v>
                </c:pt>
                <c:pt idx="48">
                  <c:v>16</c:v>
                </c:pt>
                <c:pt idx="49">
                  <c:v>16.33333</c:v>
                </c:pt>
                <c:pt idx="50">
                  <c:v>16.66667</c:v>
                </c:pt>
                <c:pt idx="51">
                  <c:v>17</c:v>
                </c:pt>
                <c:pt idx="52">
                  <c:v>17.33333</c:v>
                </c:pt>
                <c:pt idx="53">
                  <c:v>17.66667</c:v>
                </c:pt>
                <c:pt idx="54">
                  <c:v>18</c:v>
                </c:pt>
                <c:pt idx="55">
                  <c:v>18.33333</c:v>
                </c:pt>
                <c:pt idx="56">
                  <c:v>18.66667</c:v>
                </c:pt>
                <c:pt idx="57">
                  <c:v>19</c:v>
                </c:pt>
                <c:pt idx="58">
                  <c:v>19.33333</c:v>
                </c:pt>
                <c:pt idx="59">
                  <c:v>19.66667</c:v>
                </c:pt>
                <c:pt idx="60">
                  <c:v>20</c:v>
                </c:pt>
                <c:pt idx="61">
                  <c:v>20.33333</c:v>
                </c:pt>
                <c:pt idx="62">
                  <c:v>20.66667</c:v>
                </c:pt>
                <c:pt idx="63">
                  <c:v>21</c:v>
                </c:pt>
                <c:pt idx="64">
                  <c:v>21.33333</c:v>
                </c:pt>
                <c:pt idx="65">
                  <c:v>21.66667</c:v>
                </c:pt>
                <c:pt idx="66">
                  <c:v>22</c:v>
                </c:pt>
                <c:pt idx="67">
                  <c:v>22.33333</c:v>
                </c:pt>
                <c:pt idx="68">
                  <c:v>22.66667</c:v>
                </c:pt>
                <c:pt idx="69">
                  <c:v>23</c:v>
                </c:pt>
                <c:pt idx="70">
                  <c:v>23.33333</c:v>
                </c:pt>
                <c:pt idx="71">
                  <c:v>23.66667</c:v>
                </c:pt>
                <c:pt idx="72">
                  <c:v>24</c:v>
                </c:pt>
                <c:pt idx="73">
                  <c:v>24.33333</c:v>
                </c:pt>
                <c:pt idx="74">
                  <c:v>24.66667</c:v>
                </c:pt>
                <c:pt idx="75">
                  <c:v>25</c:v>
                </c:pt>
                <c:pt idx="76">
                  <c:v>25.33333</c:v>
                </c:pt>
                <c:pt idx="77">
                  <c:v>25.66667</c:v>
                </c:pt>
                <c:pt idx="78">
                  <c:v>26</c:v>
                </c:pt>
                <c:pt idx="79">
                  <c:v>26.33333</c:v>
                </c:pt>
                <c:pt idx="80">
                  <c:v>26.66667</c:v>
                </c:pt>
                <c:pt idx="81">
                  <c:v>27</c:v>
                </c:pt>
                <c:pt idx="82">
                  <c:v>27.33333</c:v>
                </c:pt>
                <c:pt idx="83">
                  <c:v>27.66667</c:v>
                </c:pt>
                <c:pt idx="84">
                  <c:v>28</c:v>
                </c:pt>
                <c:pt idx="85">
                  <c:v>28.33333</c:v>
                </c:pt>
                <c:pt idx="86">
                  <c:v>28.66667</c:v>
                </c:pt>
                <c:pt idx="87">
                  <c:v>29</c:v>
                </c:pt>
                <c:pt idx="88">
                  <c:v>29.33333</c:v>
                </c:pt>
                <c:pt idx="89">
                  <c:v>29.66667</c:v>
                </c:pt>
                <c:pt idx="90">
                  <c:v>30</c:v>
                </c:pt>
                <c:pt idx="91">
                  <c:v>30.33333</c:v>
                </c:pt>
                <c:pt idx="92">
                  <c:v>30.66667</c:v>
                </c:pt>
                <c:pt idx="93">
                  <c:v>31</c:v>
                </c:pt>
                <c:pt idx="94">
                  <c:v>31.33333</c:v>
                </c:pt>
                <c:pt idx="95">
                  <c:v>31.66667</c:v>
                </c:pt>
                <c:pt idx="96">
                  <c:v>32</c:v>
                </c:pt>
                <c:pt idx="97">
                  <c:v>32.333329999999997</c:v>
                </c:pt>
                <c:pt idx="98">
                  <c:v>32.666670000000003</c:v>
                </c:pt>
                <c:pt idx="99">
                  <c:v>33</c:v>
                </c:pt>
                <c:pt idx="100">
                  <c:v>33.333329999999997</c:v>
                </c:pt>
                <c:pt idx="101">
                  <c:v>33.666670000000003</c:v>
                </c:pt>
                <c:pt idx="102">
                  <c:v>34</c:v>
                </c:pt>
                <c:pt idx="103">
                  <c:v>34.333329999999997</c:v>
                </c:pt>
                <c:pt idx="104">
                  <c:v>34.666670000000003</c:v>
                </c:pt>
                <c:pt idx="105">
                  <c:v>35</c:v>
                </c:pt>
                <c:pt idx="106">
                  <c:v>35.333329999999997</c:v>
                </c:pt>
                <c:pt idx="107">
                  <c:v>35.666670000000003</c:v>
                </c:pt>
                <c:pt idx="108">
                  <c:v>36</c:v>
                </c:pt>
                <c:pt idx="109">
                  <c:v>36.333329999999997</c:v>
                </c:pt>
                <c:pt idx="110">
                  <c:v>36.666670000000003</c:v>
                </c:pt>
                <c:pt idx="111">
                  <c:v>37</c:v>
                </c:pt>
                <c:pt idx="112">
                  <c:v>37.333329999999997</c:v>
                </c:pt>
                <c:pt idx="113">
                  <c:v>37.666670000000003</c:v>
                </c:pt>
                <c:pt idx="114">
                  <c:v>38</c:v>
                </c:pt>
                <c:pt idx="115">
                  <c:v>38.333329999999997</c:v>
                </c:pt>
                <c:pt idx="116">
                  <c:v>38.666670000000003</c:v>
                </c:pt>
                <c:pt idx="117">
                  <c:v>39</c:v>
                </c:pt>
                <c:pt idx="118">
                  <c:v>39.333329999999997</c:v>
                </c:pt>
                <c:pt idx="119">
                  <c:v>39.666670000000003</c:v>
                </c:pt>
                <c:pt idx="120">
                  <c:v>40</c:v>
                </c:pt>
                <c:pt idx="121">
                  <c:v>40.333329999999997</c:v>
                </c:pt>
                <c:pt idx="122">
                  <c:v>40.666670000000003</c:v>
                </c:pt>
                <c:pt idx="123">
                  <c:v>41</c:v>
                </c:pt>
                <c:pt idx="124">
                  <c:v>41.333329999999997</c:v>
                </c:pt>
                <c:pt idx="125">
                  <c:v>41.666670000000003</c:v>
                </c:pt>
                <c:pt idx="126">
                  <c:v>42</c:v>
                </c:pt>
                <c:pt idx="127">
                  <c:v>42.333329999999997</c:v>
                </c:pt>
                <c:pt idx="128">
                  <c:v>42.666670000000003</c:v>
                </c:pt>
                <c:pt idx="129">
                  <c:v>43</c:v>
                </c:pt>
                <c:pt idx="130">
                  <c:v>43.333329999999997</c:v>
                </c:pt>
                <c:pt idx="131">
                  <c:v>43.666670000000003</c:v>
                </c:pt>
                <c:pt idx="132">
                  <c:v>44</c:v>
                </c:pt>
                <c:pt idx="133">
                  <c:v>44.333329999999997</c:v>
                </c:pt>
                <c:pt idx="134">
                  <c:v>44.666670000000003</c:v>
                </c:pt>
                <c:pt idx="135">
                  <c:v>45</c:v>
                </c:pt>
                <c:pt idx="136">
                  <c:v>45.333329999999997</c:v>
                </c:pt>
                <c:pt idx="137">
                  <c:v>45.666670000000003</c:v>
                </c:pt>
                <c:pt idx="138">
                  <c:v>46</c:v>
                </c:pt>
                <c:pt idx="139">
                  <c:v>46.333329999999997</c:v>
                </c:pt>
                <c:pt idx="140">
                  <c:v>46.666670000000003</c:v>
                </c:pt>
                <c:pt idx="141">
                  <c:v>47</c:v>
                </c:pt>
                <c:pt idx="142">
                  <c:v>47.333329999999997</c:v>
                </c:pt>
              </c:numCache>
            </c:numRef>
          </c:cat>
          <c:val>
            <c:numRef>
              <c:f>'Fig S1A'!$W$3:$W$144</c:f>
              <c:numCache>
                <c:formatCode>General</c:formatCode>
                <c:ptCount val="142"/>
                <c:pt idx="0">
                  <c:v>0.12759033333333333</c:v>
                </c:pt>
                <c:pt idx="1">
                  <c:v>0.2426533333333333</c:v>
                </c:pt>
                <c:pt idx="2">
                  <c:v>0.34689166666666665</c:v>
                </c:pt>
                <c:pt idx="3">
                  <c:v>0.43840199999999996</c:v>
                </c:pt>
                <c:pt idx="4">
                  <c:v>0.54003633333333334</c:v>
                </c:pt>
                <c:pt idx="5">
                  <c:v>0.65824899999999997</c:v>
                </c:pt>
                <c:pt idx="6">
                  <c:v>0.79384766666666673</c:v>
                </c:pt>
                <c:pt idx="7">
                  <c:v>0.94520766666666667</c:v>
                </c:pt>
                <c:pt idx="8">
                  <c:v>1.1174273333333333</c:v>
                </c:pt>
                <c:pt idx="9">
                  <c:v>1.3080613333333335</c:v>
                </c:pt>
                <c:pt idx="10">
                  <c:v>1.5207146666666667</c:v>
                </c:pt>
                <c:pt idx="11">
                  <c:v>1.7538663333333335</c:v>
                </c:pt>
                <c:pt idx="12">
                  <c:v>2.0128126666666666</c:v>
                </c:pt>
                <c:pt idx="13">
                  <c:v>2.3002266666666666</c:v>
                </c:pt>
                <c:pt idx="14">
                  <c:v>2.6243693333333336</c:v>
                </c:pt>
                <c:pt idx="15">
                  <c:v>2.9923893333333336</c:v>
                </c:pt>
                <c:pt idx="16">
                  <c:v>3.4030506666666667</c:v>
                </c:pt>
                <c:pt idx="17">
                  <c:v>3.8595359999999999</c:v>
                </c:pt>
                <c:pt idx="18">
                  <c:v>4.3674053333333331</c:v>
                </c:pt>
                <c:pt idx="19">
                  <c:v>4.9342843333333333</c:v>
                </c:pt>
                <c:pt idx="20">
                  <c:v>5.5621529999999995</c:v>
                </c:pt>
                <c:pt idx="21">
                  <c:v>6.2632313333333336</c:v>
                </c:pt>
                <c:pt idx="22">
                  <c:v>7.0441486666666675</c:v>
                </c:pt>
                <c:pt idx="23">
                  <c:v>7.9103246666666669</c:v>
                </c:pt>
                <c:pt idx="24">
                  <c:v>8.8751456666666666</c:v>
                </c:pt>
                <c:pt idx="25">
                  <c:v>9.9465000000000003</c:v>
                </c:pt>
                <c:pt idx="26">
                  <c:v>11.133792999999999</c:v>
                </c:pt>
                <c:pt idx="27">
                  <c:v>12.456514</c:v>
                </c:pt>
                <c:pt idx="28">
                  <c:v>13.926817999999999</c:v>
                </c:pt>
                <c:pt idx="29">
                  <c:v>15.559036666666666</c:v>
                </c:pt>
                <c:pt idx="30">
                  <c:v>17.370202000000003</c:v>
                </c:pt>
                <c:pt idx="31">
                  <c:v>19.336134333333334</c:v>
                </c:pt>
                <c:pt idx="32">
                  <c:v>21.502031666666667</c:v>
                </c:pt>
                <c:pt idx="33">
                  <c:v>23.830607999999998</c:v>
                </c:pt>
                <c:pt idx="34">
                  <c:v>26.375900666666666</c:v>
                </c:pt>
                <c:pt idx="35">
                  <c:v>29.151407333333335</c:v>
                </c:pt>
                <c:pt idx="36">
                  <c:v>32.199789333333335</c:v>
                </c:pt>
                <c:pt idx="37">
                  <c:v>35.415174999999998</c:v>
                </c:pt>
                <c:pt idx="38">
                  <c:v>38.877341999999999</c:v>
                </c:pt>
                <c:pt idx="39">
                  <c:v>42.636068000000002</c:v>
                </c:pt>
                <c:pt idx="40">
                  <c:v>46.687022999999989</c:v>
                </c:pt>
                <c:pt idx="41">
                  <c:v>51.077508333333334</c:v>
                </c:pt>
                <c:pt idx="42">
                  <c:v>55.816507333333334</c:v>
                </c:pt>
                <c:pt idx="43">
                  <c:v>60.949137666666672</c:v>
                </c:pt>
                <c:pt idx="44">
                  <c:v>66.501826333333327</c:v>
                </c:pt>
                <c:pt idx="45">
                  <c:v>72.52118866666666</c:v>
                </c:pt>
                <c:pt idx="46">
                  <c:v>79.003701333333339</c:v>
                </c:pt>
                <c:pt idx="47">
                  <c:v>86.031406333333337</c:v>
                </c:pt>
                <c:pt idx="48">
                  <c:v>93.597332666666674</c:v>
                </c:pt>
                <c:pt idx="49">
                  <c:v>101.74354566666666</c:v>
                </c:pt>
                <c:pt idx="50">
                  <c:v>110.47576233333332</c:v>
                </c:pt>
                <c:pt idx="51">
                  <c:v>119.80973366666666</c:v>
                </c:pt>
                <c:pt idx="52">
                  <c:v>129.16627266666669</c:v>
                </c:pt>
                <c:pt idx="53">
                  <c:v>138.72544866666667</c:v>
                </c:pt>
                <c:pt idx="54">
                  <c:v>147.72286866666664</c:v>
                </c:pt>
                <c:pt idx="55">
                  <c:v>156.30405833333336</c:v>
                </c:pt>
                <c:pt idx="56">
                  <c:v>164.68889899999999</c:v>
                </c:pt>
                <c:pt idx="57">
                  <c:v>172.94738566666669</c:v>
                </c:pt>
                <c:pt idx="58">
                  <c:v>181.13395</c:v>
                </c:pt>
                <c:pt idx="59">
                  <c:v>189.21558066666668</c:v>
                </c:pt>
                <c:pt idx="60">
                  <c:v>197.26873833333335</c:v>
                </c:pt>
                <c:pt idx="61">
                  <c:v>205.23119366666666</c:v>
                </c:pt>
                <c:pt idx="62">
                  <c:v>213.09438633333332</c:v>
                </c:pt>
                <c:pt idx="63">
                  <c:v>221.37125666666668</c:v>
                </c:pt>
                <c:pt idx="64">
                  <c:v>229.55815399999997</c:v>
                </c:pt>
                <c:pt idx="65">
                  <c:v>238.2456546666667</c:v>
                </c:pt>
                <c:pt idx="66">
                  <c:v>246.75201066666668</c:v>
                </c:pt>
                <c:pt idx="67">
                  <c:v>255.41852266666669</c:v>
                </c:pt>
                <c:pt idx="68">
                  <c:v>263.63482533333331</c:v>
                </c:pt>
                <c:pt idx="69">
                  <c:v>270.85740099999998</c:v>
                </c:pt>
                <c:pt idx="70">
                  <c:v>277.24936699999995</c:v>
                </c:pt>
                <c:pt idx="71">
                  <c:v>282.80957699999999</c:v>
                </c:pt>
                <c:pt idx="72">
                  <c:v>285.6906033333334</c:v>
                </c:pt>
                <c:pt idx="73">
                  <c:v>288.45747033333333</c:v>
                </c:pt>
                <c:pt idx="74">
                  <c:v>291.59095066666669</c:v>
                </c:pt>
                <c:pt idx="75">
                  <c:v>294.40015299999999</c:v>
                </c:pt>
                <c:pt idx="76">
                  <c:v>296.95971100000003</c:v>
                </c:pt>
                <c:pt idx="77">
                  <c:v>299.31677233333335</c:v>
                </c:pt>
                <c:pt idx="78">
                  <c:v>301.47957166666669</c:v>
                </c:pt>
                <c:pt idx="79">
                  <c:v>303.42387166666668</c:v>
                </c:pt>
                <c:pt idx="80">
                  <c:v>305.10601933333334</c:v>
                </c:pt>
                <c:pt idx="81">
                  <c:v>306.43614733333334</c:v>
                </c:pt>
                <c:pt idx="82">
                  <c:v>307.57984133333338</c:v>
                </c:pt>
                <c:pt idx="83">
                  <c:v>308.53030166666667</c:v>
                </c:pt>
                <c:pt idx="84">
                  <c:v>309.28913400000005</c:v>
                </c:pt>
                <c:pt idx="85">
                  <c:v>309.96140833333334</c:v>
                </c:pt>
                <c:pt idx="86">
                  <c:v>310.58968966666663</c:v>
                </c:pt>
                <c:pt idx="87">
                  <c:v>311.18766299999999</c:v>
                </c:pt>
                <c:pt idx="88">
                  <c:v>311.7604813333333</c:v>
                </c:pt>
                <c:pt idx="89">
                  <c:v>312.31034733333331</c:v>
                </c:pt>
                <c:pt idx="90">
                  <c:v>312.83793466666663</c:v>
                </c:pt>
                <c:pt idx="91">
                  <c:v>313.34480666666667</c:v>
                </c:pt>
                <c:pt idx="92">
                  <c:v>313.80838900000003</c:v>
                </c:pt>
                <c:pt idx="93">
                  <c:v>314.19282566666669</c:v>
                </c:pt>
                <c:pt idx="94">
                  <c:v>314.51590866666669</c:v>
                </c:pt>
                <c:pt idx="95">
                  <c:v>314.81505366666664</c:v>
                </c:pt>
                <c:pt idx="96">
                  <c:v>315.10065699999996</c:v>
                </c:pt>
                <c:pt idx="97">
                  <c:v>315.37525266666665</c:v>
                </c:pt>
                <c:pt idx="98">
                  <c:v>315.63925633333332</c:v>
                </c:pt>
                <c:pt idx="99">
                  <c:v>315.89209166666666</c:v>
                </c:pt>
                <c:pt idx="100">
                  <c:v>316.13095633333336</c:v>
                </c:pt>
                <c:pt idx="101">
                  <c:v>316.35468800000007</c:v>
                </c:pt>
                <c:pt idx="102">
                  <c:v>316.56540100000001</c:v>
                </c:pt>
                <c:pt idx="103">
                  <c:v>316.76261199999999</c:v>
                </c:pt>
                <c:pt idx="104">
                  <c:v>316.94672966666667</c:v>
                </c:pt>
                <c:pt idx="105">
                  <c:v>317.11769166666664</c:v>
                </c:pt>
                <c:pt idx="106">
                  <c:v>317.27640833333334</c:v>
                </c:pt>
                <c:pt idx="107">
                  <c:v>317.42571466666664</c:v>
                </c:pt>
                <c:pt idx="108">
                  <c:v>317.56571366666668</c:v>
                </c:pt>
                <c:pt idx="109">
                  <c:v>317.69673133333328</c:v>
                </c:pt>
                <c:pt idx="110">
                  <c:v>317.81881600000003</c:v>
                </c:pt>
                <c:pt idx="111">
                  <c:v>317.93334666666669</c:v>
                </c:pt>
                <c:pt idx="112">
                  <c:v>318.04023233333334</c:v>
                </c:pt>
                <c:pt idx="113">
                  <c:v>318.14044899999999</c:v>
                </c:pt>
                <c:pt idx="114">
                  <c:v>318.23598933333329</c:v>
                </c:pt>
                <c:pt idx="115">
                  <c:v>318.3264493333333</c:v>
                </c:pt>
                <c:pt idx="116">
                  <c:v>318.41020766666662</c:v>
                </c:pt>
                <c:pt idx="117">
                  <c:v>318.48841133333332</c:v>
                </c:pt>
                <c:pt idx="118">
                  <c:v>318.56385766666671</c:v>
                </c:pt>
                <c:pt idx="119">
                  <c:v>318.63596799999999</c:v>
                </c:pt>
                <c:pt idx="120">
                  <c:v>318.70621966666664</c:v>
                </c:pt>
                <c:pt idx="121">
                  <c:v>318.77077500000001</c:v>
                </c:pt>
                <c:pt idx="122">
                  <c:v>318.83108399999998</c:v>
                </c:pt>
                <c:pt idx="123">
                  <c:v>318.889971</c:v>
                </c:pt>
                <c:pt idx="124">
                  <c:v>318.94703299999998</c:v>
                </c:pt>
                <c:pt idx="125">
                  <c:v>319.00218766666671</c:v>
                </c:pt>
                <c:pt idx="126">
                  <c:v>319.05490166666669</c:v>
                </c:pt>
                <c:pt idx="127">
                  <c:v>319.10524366666669</c:v>
                </c:pt>
                <c:pt idx="128">
                  <c:v>319.15409800000003</c:v>
                </c:pt>
                <c:pt idx="129">
                  <c:v>319.20068500000002</c:v>
                </c:pt>
                <c:pt idx="130">
                  <c:v>319.24656266666665</c:v>
                </c:pt>
                <c:pt idx="131">
                  <c:v>319.29116999999997</c:v>
                </c:pt>
                <c:pt idx="132">
                  <c:v>319.33276133333334</c:v>
                </c:pt>
                <c:pt idx="133">
                  <c:v>319.37322566666666</c:v>
                </c:pt>
                <c:pt idx="134">
                  <c:v>319.41165933333338</c:v>
                </c:pt>
                <c:pt idx="135">
                  <c:v>319.44979566666666</c:v>
                </c:pt>
                <c:pt idx="136">
                  <c:v>319.488069</c:v>
                </c:pt>
                <c:pt idx="137">
                  <c:v>319.52446733333335</c:v>
                </c:pt>
                <c:pt idx="138">
                  <c:v>319.559687</c:v>
                </c:pt>
                <c:pt idx="139">
                  <c:v>319.59334000000001</c:v>
                </c:pt>
                <c:pt idx="140">
                  <c:v>319.6272386666667</c:v>
                </c:pt>
                <c:pt idx="141">
                  <c:v>319.65984666666668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3-A143-8846-AECB9726A363}"/>
            </c:ext>
          </c:extLst>
        </c:ser>
        <c:ser>
          <c:idx val="2"/>
          <c:order val="2"/>
          <c:tx>
            <c:v>YgfZ(T108P)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'Fig S1A'!$AB$3:$AB$144</c:f>
                <c:numCache>
                  <c:formatCode>General</c:formatCode>
                  <c:ptCount val="142"/>
                  <c:pt idx="0">
                    <c:v>2.3041948116424397E-2</c:v>
                  </c:pt>
                  <c:pt idx="1">
                    <c:v>3.3139577039143601E-2</c:v>
                  </c:pt>
                  <c:pt idx="2">
                    <c:v>4.3841934552815223E-2</c:v>
                  </c:pt>
                  <c:pt idx="3">
                    <c:v>4.6444643677536514E-2</c:v>
                  </c:pt>
                  <c:pt idx="4">
                    <c:v>4.6637467845070675E-2</c:v>
                  </c:pt>
                  <c:pt idx="5">
                    <c:v>4.2770447382899014E-2</c:v>
                  </c:pt>
                  <c:pt idx="6">
                    <c:v>4.1570538754427226E-2</c:v>
                  </c:pt>
                  <c:pt idx="7">
                    <c:v>4.0611670888222956E-2</c:v>
                  </c:pt>
                  <c:pt idx="8">
                    <c:v>3.8149942415858742E-2</c:v>
                  </c:pt>
                  <c:pt idx="9">
                    <c:v>3.5008852808968108E-2</c:v>
                  </c:pt>
                  <c:pt idx="10">
                    <c:v>3.7603831227682107E-2</c:v>
                  </c:pt>
                  <c:pt idx="11">
                    <c:v>4.3440248031059857E-2</c:v>
                  </c:pt>
                  <c:pt idx="12">
                    <c:v>5.6556907680082223E-2</c:v>
                  </c:pt>
                  <c:pt idx="13">
                    <c:v>7.3244241414143374E-2</c:v>
                  </c:pt>
                  <c:pt idx="14">
                    <c:v>9.4112917483910388E-2</c:v>
                  </c:pt>
                  <c:pt idx="15">
                    <c:v>0.1142478914130732</c:v>
                  </c:pt>
                  <c:pt idx="16">
                    <c:v>0.13842839957537612</c:v>
                  </c:pt>
                  <c:pt idx="17">
                    <c:v>0.16626538035421984</c:v>
                  </c:pt>
                  <c:pt idx="18">
                    <c:v>0.19903978777202658</c:v>
                  </c:pt>
                  <c:pt idx="19">
                    <c:v>0.23437307445680125</c:v>
                  </c:pt>
                  <c:pt idx="20">
                    <c:v>0.27116195946027055</c:v>
                  </c:pt>
                  <c:pt idx="21">
                    <c:v>0.31008502093619456</c:v>
                  </c:pt>
                  <c:pt idx="22">
                    <c:v>0.35310598822497086</c:v>
                  </c:pt>
                  <c:pt idx="23">
                    <c:v>0.40021607315840452</c:v>
                  </c:pt>
                  <c:pt idx="24">
                    <c:v>0.44555504269319374</c:v>
                  </c:pt>
                  <c:pt idx="25">
                    <c:v>0.50642332735206186</c:v>
                  </c:pt>
                  <c:pt idx="26">
                    <c:v>0.57725796754224179</c:v>
                  </c:pt>
                  <c:pt idx="27">
                    <c:v>0.65195722485144703</c:v>
                  </c:pt>
                  <c:pt idx="28">
                    <c:v>0.74314352200432954</c:v>
                  </c:pt>
                  <c:pt idx="29">
                    <c:v>0.83808211162172808</c:v>
                  </c:pt>
                  <c:pt idx="30">
                    <c:v>0.93605664793127374</c:v>
                  </c:pt>
                  <c:pt idx="31">
                    <c:v>1.0382465612802836</c:v>
                  </c:pt>
                  <c:pt idx="32">
                    <c:v>1.1271851038344751</c:v>
                  </c:pt>
                  <c:pt idx="33">
                    <c:v>1.2234368377093825</c:v>
                  </c:pt>
                  <c:pt idx="34">
                    <c:v>1.3176700354809374</c:v>
                  </c:pt>
                  <c:pt idx="35">
                    <c:v>1.4306089624325489</c:v>
                  </c:pt>
                  <c:pt idx="36">
                    <c:v>1.5313812139674201</c:v>
                  </c:pt>
                  <c:pt idx="37">
                    <c:v>1.6457336375340346</c:v>
                  </c:pt>
                  <c:pt idx="38">
                    <c:v>1.7568877766744244</c:v>
                  </c:pt>
                  <c:pt idx="39">
                    <c:v>1.8949791525790818</c:v>
                  </c:pt>
                  <c:pt idx="40">
                    <c:v>2.0309876519194634</c:v>
                  </c:pt>
                  <c:pt idx="41">
                    <c:v>2.1878975674917553</c:v>
                  </c:pt>
                  <c:pt idx="42">
                    <c:v>2.3671081653766923</c:v>
                  </c:pt>
                  <c:pt idx="43">
                    <c:v>2.5532321758788421</c:v>
                  </c:pt>
                  <c:pt idx="44">
                    <c:v>2.7336619253281826</c:v>
                  </c:pt>
                  <c:pt idx="45">
                    <c:v>2.928984268131928</c:v>
                  </c:pt>
                  <c:pt idx="46">
                    <c:v>3.1472229702412755</c:v>
                  </c:pt>
                  <c:pt idx="47">
                    <c:v>3.3698704288210184</c:v>
                  </c:pt>
                  <c:pt idx="48">
                    <c:v>3.6220687807584921</c:v>
                  </c:pt>
                  <c:pt idx="49">
                    <c:v>3.8883516210729092</c:v>
                  </c:pt>
                  <c:pt idx="50">
                    <c:v>4.1775736801392256</c:v>
                  </c:pt>
                  <c:pt idx="51">
                    <c:v>4.4224562445923965</c:v>
                  </c:pt>
                  <c:pt idx="52">
                    <c:v>4.3869214857216612</c:v>
                  </c:pt>
                  <c:pt idx="53">
                    <c:v>4.4879745159793734</c:v>
                  </c:pt>
                  <c:pt idx="54">
                    <c:v>4.6096893984738587</c:v>
                  </c:pt>
                  <c:pt idx="55">
                    <c:v>4.7360773360694122</c:v>
                  </c:pt>
                  <c:pt idx="56">
                    <c:v>4.8267455982997785</c:v>
                  </c:pt>
                  <c:pt idx="57">
                    <c:v>4.9158542412522079</c:v>
                  </c:pt>
                  <c:pt idx="58">
                    <c:v>5.0390559263740391</c:v>
                  </c:pt>
                  <c:pt idx="59">
                    <c:v>5.1427377477504459</c:v>
                  </c:pt>
                  <c:pt idx="60">
                    <c:v>5.2383826057393232</c:v>
                  </c:pt>
                  <c:pt idx="61">
                    <c:v>5.3504207111471453</c:v>
                  </c:pt>
                  <c:pt idx="62">
                    <c:v>5.4607198384067726</c:v>
                  </c:pt>
                  <c:pt idx="63">
                    <c:v>5.5964575305582738</c:v>
                  </c:pt>
                  <c:pt idx="64">
                    <c:v>5.7273330667351061</c:v>
                  </c:pt>
                  <c:pt idx="65">
                    <c:v>5.9366669034001669</c:v>
                  </c:pt>
                  <c:pt idx="66">
                    <c:v>5.782629170391016</c:v>
                  </c:pt>
                  <c:pt idx="67">
                    <c:v>5.2982563755892711</c:v>
                  </c:pt>
                  <c:pt idx="68">
                    <c:v>5.1927809427220248</c:v>
                  </c:pt>
                  <c:pt idx="69">
                    <c:v>5.4918114609685373</c:v>
                  </c:pt>
                  <c:pt idx="70">
                    <c:v>5.9206652777805244</c:v>
                  </c:pt>
                  <c:pt idx="71">
                    <c:v>6.486807265773666</c:v>
                  </c:pt>
                  <c:pt idx="72">
                    <c:v>6.6350750889033892</c:v>
                  </c:pt>
                  <c:pt idx="73">
                    <c:v>6.7590967988297468</c:v>
                  </c:pt>
                  <c:pt idx="74">
                    <c:v>6.8932442055761411</c:v>
                  </c:pt>
                  <c:pt idx="75">
                    <c:v>6.9981574157611464</c:v>
                  </c:pt>
                  <c:pt idx="76">
                    <c:v>7.0718312082020578</c:v>
                  </c:pt>
                  <c:pt idx="77">
                    <c:v>7.1290510420600075</c:v>
                  </c:pt>
                  <c:pt idx="78">
                    <c:v>7.1724348526293422</c:v>
                  </c:pt>
                  <c:pt idx="79">
                    <c:v>7.1935311071362662</c:v>
                  </c:pt>
                  <c:pt idx="80">
                    <c:v>7.2450197431487</c:v>
                  </c:pt>
                  <c:pt idx="81">
                    <c:v>7.3381583817631251</c:v>
                  </c:pt>
                  <c:pt idx="82">
                    <c:v>7.3924546810773224</c:v>
                  </c:pt>
                  <c:pt idx="83">
                    <c:v>7.4535085448390657</c:v>
                  </c:pt>
                  <c:pt idx="84">
                    <c:v>7.5203064151759449</c:v>
                  </c:pt>
                  <c:pt idx="85">
                    <c:v>7.5928303685843366</c:v>
                  </c:pt>
                  <c:pt idx="86">
                    <c:v>7.6779919033188202</c:v>
                  </c:pt>
                  <c:pt idx="87">
                    <c:v>7.7786055748638026</c:v>
                  </c:pt>
                  <c:pt idx="88">
                    <c:v>7.8928200172072307</c:v>
                  </c:pt>
                  <c:pt idx="89">
                    <c:v>8.0109923758758512</c:v>
                  </c:pt>
                  <c:pt idx="90">
                    <c:v>8.1179660173017041</c:v>
                  </c:pt>
                  <c:pt idx="91">
                    <c:v>8.1966558456094898</c:v>
                  </c:pt>
                  <c:pt idx="92">
                    <c:v>8.2342237037468493</c:v>
                  </c:pt>
                  <c:pt idx="93">
                    <c:v>8.2305535733086916</c:v>
                  </c:pt>
                  <c:pt idx="94">
                    <c:v>8.2016522951888433</c:v>
                  </c:pt>
                  <c:pt idx="95">
                    <c:v>8.1613360802260146</c:v>
                  </c:pt>
                  <c:pt idx="96">
                    <c:v>8.1181759477276927</c:v>
                  </c:pt>
                  <c:pt idx="97">
                    <c:v>8.0751086481174266</c:v>
                  </c:pt>
                  <c:pt idx="98">
                    <c:v>8.0361940713337727</c:v>
                  </c:pt>
                  <c:pt idx="99">
                    <c:v>8.0025380763621747</c:v>
                  </c:pt>
                  <c:pt idx="100">
                    <c:v>7.9736562309785057</c:v>
                  </c:pt>
                  <c:pt idx="101">
                    <c:v>7.9507095029662924</c:v>
                  </c:pt>
                  <c:pt idx="102">
                    <c:v>7.9335079928761774</c:v>
                  </c:pt>
                  <c:pt idx="103">
                    <c:v>7.9238121084801145</c:v>
                  </c:pt>
                  <c:pt idx="104">
                    <c:v>7.9209302080079178</c:v>
                  </c:pt>
                  <c:pt idx="105">
                    <c:v>7.9211058377070138</c:v>
                  </c:pt>
                  <c:pt idx="106">
                    <c:v>7.9242151566614076</c:v>
                  </c:pt>
                  <c:pt idx="107">
                    <c:v>7.9327174960410662</c:v>
                  </c:pt>
                  <c:pt idx="108">
                    <c:v>7.9474768372221805</c:v>
                  </c:pt>
                  <c:pt idx="109">
                    <c:v>7.9654725116504546</c:v>
                  </c:pt>
                  <c:pt idx="110">
                    <c:v>7.9870416441596603</c:v>
                  </c:pt>
                  <c:pt idx="111">
                    <c:v>8.0135866964551621</c:v>
                  </c:pt>
                  <c:pt idx="112">
                    <c:v>8.0446874591144066</c:v>
                  </c:pt>
                  <c:pt idx="113">
                    <c:v>8.0798488742130239</c:v>
                  </c:pt>
                  <c:pt idx="114">
                    <c:v>8.1137511854312034</c:v>
                  </c:pt>
                  <c:pt idx="115">
                    <c:v>8.1483400506923012</c:v>
                  </c:pt>
                  <c:pt idx="116">
                    <c:v>8.1829486304414729</c:v>
                  </c:pt>
                  <c:pt idx="117">
                    <c:v>8.2154423184507799</c:v>
                  </c:pt>
                  <c:pt idx="118">
                    <c:v>8.2465639349964821</c:v>
                  </c:pt>
                  <c:pt idx="119">
                    <c:v>8.2740469190191437</c:v>
                  </c:pt>
                  <c:pt idx="120">
                    <c:v>8.3040139588889517</c:v>
                  </c:pt>
                  <c:pt idx="121">
                    <c:v>8.3349529344556093</c:v>
                  </c:pt>
                  <c:pt idx="122">
                    <c:v>8.3644947982597486</c:v>
                  </c:pt>
                  <c:pt idx="123">
                    <c:v>8.3978371838459704</c:v>
                  </c:pt>
                  <c:pt idx="124">
                    <c:v>8.4268035546302418</c:v>
                  </c:pt>
                  <c:pt idx="125">
                    <c:v>8.4282016106285749</c:v>
                  </c:pt>
                  <c:pt idx="126">
                    <c:v>8.3996581627038349</c:v>
                  </c:pt>
                  <c:pt idx="127">
                    <c:v>8.3520249947540872</c:v>
                  </c:pt>
                  <c:pt idx="128">
                    <c:v>8.2906898489524501</c:v>
                  </c:pt>
                  <c:pt idx="129">
                    <c:v>8.2171148452140432</c:v>
                  </c:pt>
                  <c:pt idx="130">
                    <c:v>8.1336558182969618</c:v>
                  </c:pt>
                  <c:pt idx="131">
                    <c:v>8.0454392062581803</c:v>
                  </c:pt>
                  <c:pt idx="132">
                    <c:v>7.9618023459739931</c:v>
                  </c:pt>
                  <c:pt idx="133">
                    <c:v>7.8953052900779648</c:v>
                  </c:pt>
                  <c:pt idx="134">
                    <c:v>7.8428683458911239</c:v>
                  </c:pt>
                  <c:pt idx="135">
                    <c:v>7.8001174961923603</c:v>
                  </c:pt>
                  <c:pt idx="136">
                    <c:v>7.7655251755520087</c:v>
                  </c:pt>
                  <c:pt idx="137">
                    <c:v>7.7386552671760862</c:v>
                  </c:pt>
                  <c:pt idx="138">
                    <c:v>7.7163783486261392</c:v>
                  </c:pt>
                  <c:pt idx="139">
                    <c:v>7.7001634678172817</c:v>
                  </c:pt>
                  <c:pt idx="140">
                    <c:v>7.68972782773199</c:v>
                  </c:pt>
                  <c:pt idx="141">
                    <c:v>7.6828492972598488</c:v>
                  </c:pt>
                </c:numCache>
              </c:numRef>
            </c:plus>
            <c:minus>
              <c:numRef>
                <c:f>'Fig S1A'!$AB$3:$AB$144</c:f>
                <c:numCache>
                  <c:formatCode>General</c:formatCode>
                  <c:ptCount val="142"/>
                  <c:pt idx="0">
                    <c:v>2.3041948116424397E-2</c:v>
                  </c:pt>
                  <c:pt idx="1">
                    <c:v>3.3139577039143601E-2</c:v>
                  </c:pt>
                  <c:pt idx="2">
                    <c:v>4.3841934552815223E-2</c:v>
                  </c:pt>
                  <c:pt idx="3">
                    <c:v>4.6444643677536514E-2</c:v>
                  </c:pt>
                  <c:pt idx="4">
                    <c:v>4.6637467845070675E-2</c:v>
                  </c:pt>
                  <c:pt idx="5">
                    <c:v>4.2770447382899014E-2</c:v>
                  </c:pt>
                  <c:pt idx="6">
                    <c:v>4.1570538754427226E-2</c:v>
                  </c:pt>
                  <c:pt idx="7">
                    <c:v>4.0611670888222956E-2</c:v>
                  </c:pt>
                  <c:pt idx="8">
                    <c:v>3.8149942415858742E-2</c:v>
                  </c:pt>
                  <c:pt idx="9">
                    <c:v>3.5008852808968108E-2</c:v>
                  </c:pt>
                  <c:pt idx="10">
                    <c:v>3.7603831227682107E-2</c:v>
                  </c:pt>
                  <c:pt idx="11">
                    <c:v>4.3440248031059857E-2</c:v>
                  </c:pt>
                  <c:pt idx="12">
                    <c:v>5.6556907680082223E-2</c:v>
                  </c:pt>
                  <c:pt idx="13">
                    <c:v>7.3244241414143374E-2</c:v>
                  </c:pt>
                  <c:pt idx="14">
                    <c:v>9.4112917483910388E-2</c:v>
                  </c:pt>
                  <c:pt idx="15">
                    <c:v>0.1142478914130732</c:v>
                  </c:pt>
                  <c:pt idx="16">
                    <c:v>0.13842839957537612</c:v>
                  </c:pt>
                  <c:pt idx="17">
                    <c:v>0.16626538035421984</c:v>
                  </c:pt>
                  <c:pt idx="18">
                    <c:v>0.19903978777202658</c:v>
                  </c:pt>
                  <c:pt idx="19">
                    <c:v>0.23437307445680125</c:v>
                  </c:pt>
                  <c:pt idx="20">
                    <c:v>0.27116195946027055</c:v>
                  </c:pt>
                  <c:pt idx="21">
                    <c:v>0.31008502093619456</c:v>
                  </c:pt>
                  <c:pt idx="22">
                    <c:v>0.35310598822497086</c:v>
                  </c:pt>
                  <c:pt idx="23">
                    <c:v>0.40021607315840452</c:v>
                  </c:pt>
                  <c:pt idx="24">
                    <c:v>0.44555504269319374</c:v>
                  </c:pt>
                  <c:pt idx="25">
                    <c:v>0.50642332735206186</c:v>
                  </c:pt>
                  <c:pt idx="26">
                    <c:v>0.57725796754224179</c:v>
                  </c:pt>
                  <c:pt idx="27">
                    <c:v>0.65195722485144703</c:v>
                  </c:pt>
                  <c:pt idx="28">
                    <c:v>0.74314352200432954</c:v>
                  </c:pt>
                  <c:pt idx="29">
                    <c:v>0.83808211162172808</c:v>
                  </c:pt>
                  <c:pt idx="30">
                    <c:v>0.93605664793127374</c:v>
                  </c:pt>
                  <c:pt idx="31">
                    <c:v>1.0382465612802836</c:v>
                  </c:pt>
                  <c:pt idx="32">
                    <c:v>1.1271851038344751</c:v>
                  </c:pt>
                  <c:pt idx="33">
                    <c:v>1.2234368377093825</c:v>
                  </c:pt>
                  <c:pt idx="34">
                    <c:v>1.3176700354809374</c:v>
                  </c:pt>
                  <c:pt idx="35">
                    <c:v>1.4306089624325489</c:v>
                  </c:pt>
                  <c:pt idx="36">
                    <c:v>1.5313812139674201</c:v>
                  </c:pt>
                  <c:pt idx="37">
                    <c:v>1.6457336375340346</c:v>
                  </c:pt>
                  <c:pt idx="38">
                    <c:v>1.7568877766744244</c:v>
                  </c:pt>
                  <c:pt idx="39">
                    <c:v>1.8949791525790818</c:v>
                  </c:pt>
                  <c:pt idx="40">
                    <c:v>2.0309876519194634</c:v>
                  </c:pt>
                  <c:pt idx="41">
                    <c:v>2.1878975674917553</c:v>
                  </c:pt>
                  <c:pt idx="42">
                    <c:v>2.3671081653766923</c:v>
                  </c:pt>
                  <c:pt idx="43">
                    <c:v>2.5532321758788421</c:v>
                  </c:pt>
                  <c:pt idx="44">
                    <c:v>2.7336619253281826</c:v>
                  </c:pt>
                  <c:pt idx="45">
                    <c:v>2.928984268131928</c:v>
                  </c:pt>
                  <c:pt idx="46">
                    <c:v>3.1472229702412755</c:v>
                  </c:pt>
                  <c:pt idx="47">
                    <c:v>3.3698704288210184</c:v>
                  </c:pt>
                  <c:pt idx="48">
                    <c:v>3.6220687807584921</c:v>
                  </c:pt>
                  <c:pt idx="49">
                    <c:v>3.8883516210729092</c:v>
                  </c:pt>
                  <c:pt idx="50">
                    <c:v>4.1775736801392256</c:v>
                  </c:pt>
                  <c:pt idx="51">
                    <c:v>4.4224562445923965</c:v>
                  </c:pt>
                  <c:pt idx="52">
                    <c:v>4.3869214857216612</c:v>
                  </c:pt>
                  <c:pt idx="53">
                    <c:v>4.4879745159793734</c:v>
                  </c:pt>
                  <c:pt idx="54">
                    <c:v>4.6096893984738587</c:v>
                  </c:pt>
                  <c:pt idx="55">
                    <c:v>4.7360773360694122</c:v>
                  </c:pt>
                  <c:pt idx="56">
                    <c:v>4.8267455982997785</c:v>
                  </c:pt>
                  <c:pt idx="57">
                    <c:v>4.9158542412522079</c:v>
                  </c:pt>
                  <c:pt idx="58">
                    <c:v>5.0390559263740391</c:v>
                  </c:pt>
                  <c:pt idx="59">
                    <c:v>5.1427377477504459</c:v>
                  </c:pt>
                  <c:pt idx="60">
                    <c:v>5.2383826057393232</c:v>
                  </c:pt>
                  <c:pt idx="61">
                    <c:v>5.3504207111471453</c:v>
                  </c:pt>
                  <c:pt idx="62">
                    <c:v>5.4607198384067726</c:v>
                  </c:pt>
                  <c:pt idx="63">
                    <c:v>5.5964575305582738</c:v>
                  </c:pt>
                  <c:pt idx="64">
                    <c:v>5.7273330667351061</c:v>
                  </c:pt>
                  <c:pt idx="65">
                    <c:v>5.9366669034001669</c:v>
                  </c:pt>
                  <c:pt idx="66">
                    <c:v>5.782629170391016</c:v>
                  </c:pt>
                  <c:pt idx="67">
                    <c:v>5.2982563755892711</c:v>
                  </c:pt>
                  <c:pt idx="68">
                    <c:v>5.1927809427220248</c:v>
                  </c:pt>
                  <c:pt idx="69">
                    <c:v>5.4918114609685373</c:v>
                  </c:pt>
                  <c:pt idx="70">
                    <c:v>5.9206652777805244</c:v>
                  </c:pt>
                  <c:pt idx="71">
                    <c:v>6.486807265773666</c:v>
                  </c:pt>
                  <c:pt idx="72">
                    <c:v>6.6350750889033892</c:v>
                  </c:pt>
                  <c:pt idx="73">
                    <c:v>6.7590967988297468</c:v>
                  </c:pt>
                  <c:pt idx="74">
                    <c:v>6.8932442055761411</c:v>
                  </c:pt>
                  <c:pt idx="75">
                    <c:v>6.9981574157611464</c:v>
                  </c:pt>
                  <c:pt idx="76">
                    <c:v>7.0718312082020578</c:v>
                  </c:pt>
                  <c:pt idx="77">
                    <c:v>7.1290510420600075</c:v>
                  </c:pt>
                  <c:pt idx="78">
                    <c:v>7.1724348526293422</c:v>
                  </c:pt>
                  <c:pt idx="79">
                    <c:v>7.1935311071362662</c:v>
                  </c:pt>
                  <c:pt idx="80">
                    <c:v>7.2450197431487</c:v>
                  </c:pt>
                  <c:pt idx="81">
                    <c:v>7.3381583817631251</c:v>
                  </c:pt>
                  <c:pt idx="82">
                    <c:v>7.3924546810773224</c:v>
                  </c:pt>
                  <c:pt idx="83">
                    <c:v>7.4535085448390657</c:v>
                  </c:pt>
                  <c:pt idx="84">
                    <c:v>7.5203064151759449</c:v>
                  </c:pt>
                  <c:pt idx="85">
                    <c:v>7.5928303685843366</c:v>
                  </c:pt>
                  <c:pt idx="86">
                    <c:v>7.6779919033188202</c:v>
                  </c:pt>
                  <c:pt idx="87">
                    <c:v>7.7786055748638026</c:v>
                  </c:pt>
                  <c:pt idx="88">
                    <c:v>7.8928200172072307</c:v>
                  </c:pt>
                  <c:pt idx="89">
                    <c:v>8.0109923758758512</c:v>
                  </c:pt>
                  <c:pt idx="90">
                    <c:v>8.1179660173017041</c:v>
                  </c:pt>
                  <c:pt idx="91">
                    <c:v>8.1966558456094898</c:v>
                  </c:pt>
                  <c:pt idx="92">
                    <c:v>8.2342237037468493</c:v>
                  </c:pt>
                  <c:pt idx="93">
                    <c:v>8.2305535733086916</c:v>
                  </c:pt>
                  <c:pt idx="94">
                    <c:v>8.2016522951888433</c:v>
                  </c:pt>
                  <c:pt idx="95">
                    <c:v>8.1613360802260146</c:v>
                  </c:pt>
                  <c:pt idx="96">
                    <c:v>8.1181759477276927</c:v>
                  </c:pt>
                  <c:pt idx="97">
                    <c:v>8.0751086481174266</c:v>
                  </c:pt>
                  <c:pt idx="98">
                    <c:v>8.0361940713337727</c:v>
                  </c:pt>
                  <c:pt idx="99">
                    <c:v>8.0025380763621747</c:v>
                  </c:pt>
                  <c:pt idx="100">
                    <c:v>7.9736562309785057</c:v>
                  </c:pt>
                  <c:pt idx="101">
                    <c:v>7.9507095029662924</c:v>
                  </c:pt>
                  <c:pt idx="102">
                    <c:v>7.9335079928761774</c:v>
                  </c:pt>
                  <c:pt idx="103">
                    <c:v>7.9238121084801145</c:v>
                  </c:pt>
                  <c:pt idx="104">
                    <c:v>7.9209302080079178</c:v>
                  </c:pt>
                  <c:pt idx="105">
                    <c:v>7.9211058377070138</c:v>
                  </c:pt>
                  <c:pt idx="106">
                    <c:v>7.9242151566614076</c:v>
                  </c:pt>
                  <c:pt idx="107">
                    <c:v>7.9327174960410662</c:v>
                  </c:pt>
                  <c:pt idx="108">
                    <c:v>7.9474768372221805</c:v>
                  </c:pt>
                  <c:pt idx="109">
                    <c:v>7.9654725116504546</c:v>
                  </c:pt>
                  <c:pt idx="110">
                    <c:v>7.9870416441596603</c:v>
                  </c:pt>
                  <c:pt idx="111">
                    <c:v>8.0135866964551621</c:v>
                  </c:pt>
                  <c:pt idx="112">
                    <c:v>8.0446874591144066</c:v>
                  </c:pt>
                  <c:pt idx="113">
                    <c:v>8.0798488742130239</c:v>
                  </c:pt>
                  <c:pt idx="114">
                    <c:v>8.1137511854312034</c:v>
                  </c:pt>
                  <c:pt idx="115">
                    <c:v>8.1483400506923012</c:v>
                  </c:pt>
                  <c:pt idx="116">
                    <c:v>8.1829486304414729</c:v>
                  </c:pt>
                  <c:pt idx="117">
                    <c:v>8.2154423184507799</c:v>
                  </c:pt>
                  <c:pt idx="118">
                    <c:v>8.2465639349964821</c:v>
                  </c:pt>
                  <c:pt idx="119">
                    <c:v>8.2740469190191437</c:v>
                  </c:pt>
                  <c:pt idx="120">
                    <c:v>8.3040139588889517</c:v>
                  </c:pt>
                  <c:pt idx="121">
                    <c:v>8.3349529344556093</c:v>
                  </c:pt>
                  <c:pt idx="122">
                    <c:v>8.3644947982597486</c:v>
                  </c:pt>
                  <c:pt idx="123">
                    <c:v>8.3978371838459704</c:v>
                  </c:pt>
                  <c:pt idx="124">
                    <c:v>8.4268035546302418</c:v>
                  </c:pt>
                  <c:pt idx="125">
                    <c:v>8.4282016106285749</c:v>
                  </c:pt>
                  <c:pt idx="126">
                    <c:v>8.3996581627038349</c:v>
                  </c:pt>
                  <c:pt idx="127">
                    <c:v>8.3520249947540872</c:v>
                  </c:pt>
                  <c:pt idx="128">
                    <c:v>8.2906898489524501</c:v>
                  </c:pt>
                  <c:pt idx="129">
                    <c:v>8.2171148452140432</c:v>
                  </c:pt>
                  <c:pt idx="130">
                    <c:v>8.1336558182969618</c:v>
                  </c:pt>
                  <c:pt idx="131">
                    <c:v>8.0454392062581803</c:v>
                  </c:pt>
                  <c:pt idx="132">
                    <c:v>7.9618023459739931</c:v>
                  </c:pt>
                  <c:pt idx="133">
                    <c:v>7.8953052900779648</c:v>
                  </c:pt>
                  <c:pt idx="134">
                    <c:v>7.8428683458911239</c:v>
                  </c:pt>
                  <c:pt idx="135">
                    <c:v>7.8001174961923603</c:v>
                  </c:pt>
                  <c:pt idx="136">
                    <c:v>7.7655251755520087</c:v>
                  </c:pt>
                  <c:pt idx="137">
                    <c:v>7.7386552671760862</c:v>
                  </c:pt>
                  <c:pt idx="138">
                    <c:v>7.7163783486261392</c:v>
                  </c:pt>
                  <c:pt idx="139">
                    <c:v>7.7001634678172817</c:v>
                  </c:pt>
                  <c:pt idx="140">
                    <c:v>7.68972782773199</c:v>
                  </c:pt>
                  <c:pt idx="141">
                    <c:v>7.6828492972598488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S1A'!$A$2:$A$144</c:f>
              <c:numCache>
                <c:formatCode>General</c:formatCode>
                <c:ptCount val="143"/>
                <c:pt idx="0">
                  <c:v>0</c:v>
                </c:pt>
                <c:pt idx="1">
                  <c:v>0.33333000000000002</c:v>
                </c:pt>
                <c:pt idx="2">
                  <c:v>0.66666999999999998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10.33333</c:v>
                </c:pt>
                <c:pt idx="32">
                  <c:v>10.66667</c:v>
                </c:pt>
                <c:pt idx="33">
                  <c:v>11</c:v>
                </c:pt>
                <c:pt idx="34">
                  <c:v>11.33333</c:v>
                </c:pt>
                <c:pt idx="35">
                  <c:v>11.66667</c:v>
                </c:pt>
                <c:pt idx="36">
                  <c:v>12</c:v>
                </c:pt>
                <c:pt idx="37">
                  <c:v>12.33333</c:v>
                </c:pt>
                <c:pt idx="38">
                  <c:v>12.66667</c:v>
                </c:pt>
                <c:pt idx="39">
                  <c:v>13</c:v>
                </c:pt>
                <c:pt idx="40">
                  <c:v>13.33333</c:v>
                </c:pt>
                <c:pt idx="41">
                  <c:v>13.66667</c:v>
                </c:pt>
                <c:pt idx="42">
                  <c:v>14</c:v>
                </c:pt>
                <c:pt idx="43">
                  <c:v>14.33333</c:v>
                </c:pt>
                <c:pt idx="44">
                  <c:v>14.66667</c:v>
                </c:pt>
                <c:pt idx="45">
                  <c:v>15</c:v>
                </c:pt>
                <c:pt idx="46">
                  <c:v>15.33333</c:v>
                </c:pt>
                <c:pt idx="47">
                  <c:v>15.66667</c:v>
                </c:pt>
                <c:pt idx="48">
                  <c:v>16</c:v>
                </c:pt>
                <c:pt idx="49">
                  <c:v>16.33333</c:v>
                </c:pt>
                <c:pt idx="50">
                  <c:v>16.66667</c:v>
                </c:pt>
                <c:pt idx="51">
                  <c:v>17</c:v>
                </c:pt>
                <c:pt idx="52">
                  <c:v>17.33333</c:v>
                </c:pt>
                <c:pt idx="53">
                  <c:v>17.66667</c:v>
                </c:pt>
                <c:pt idx="54">
                  <c:v>18</c:v>
                </c:pt>
                <c:pt idx="55">
                  <c:v>18.33333</c:v>
                </c:pt>
                <c:pt idx="56">
                  <c:v>18.66667</c:v>
                </c:pt>
                <c:pt idx="57">
                  <c:v>19</c:v>
                </c:pt>
                <c:pt idx="58">
                  <c:v>19.33333</c:v>
                </c:pt>
                <c:pt idx="59">
                  <c:v>19.66667</c:v>
                </c:pt>
                <c:pt idx="60">
                  <c:v>20</c:v>
                </c:pt>
                <c:pt idx="61">
                  <c:v>20.33333</c:v>
                </c:pt>
                <c:pt idx="62">
                  <c:v>20.66667</c:v>
                </c:pt>
                <c:pt idx="63">
                  <c:v>21</c:v>
                </c:pt>
                <c:pt idx="64">
                  <c:v>21.33333</c:v>
                </c:pt>
                <c:pt idx="65">
                  <c:v>21.66667</c:v>
                </c:pt>
                <c:pt idx="66">
                  <c:v>22</c:v>
                </c:pt>
                <c:pt idx="67">
                  <c:v>22.33333</c:v>
                </c:pt>
                <c:pt idx="68">
                  <c:v>22.66667</c:v>
                </c:pt>
                <c:pt idx="69">
                  <c:v>23</c:v>
                </c:pt>
                <c:pt idx="70">
                  <c:v>23.33333</c:v>
                </c:pt>
                <c:pt idx="71">
                  <c:v>23.66667</c:v>
                </c:pt>
                <c:pt idx="72">
                  <c:v>24</c:v>
                </c:pt>
                <c:pt idx="73">
                  <c:v>24.33333</c:v>
                </c:pt>
                <c:pt idx="74">
                  <c:v>24.66667</c:v>
                </c:pt>
                <c:pt idx="75">
                  <c:v>25</c:v>
                </c:pt>
                <c:pt idx="76">
                  <c:v>25.33333</c:v>
                </c:pt>
                <c:pt idx="77">
                  <c:v>25.66667</c:v>
                </c:pt>
                <c:pt idx="78">
                  <c:v>26</c:v>
                </c:pt>
                <c:pt idx="79">
                  <c:v>26.33333</c:v>
                </c:pt>
                <c:pt idx="80">
                  <c:v>26.66667</c:v>
                </c:pt>
                <c:pt idx="81">
                  <c:v>27</c:v>
                </c:pt>
                <c:pt idx="82">
                  <c:v>27.33333</c:v>
                </c:pt>
                <c:pt idx="83">
                  <c:v>27.66667</c:v>
                </c:pt>
                <c:pt idx="84">
                  <c:v>28</c:v>
                </c:pt>
                <c:pt idx="85">
                  <c:v>28.33333</c:v>
                </c:pt>
                <c:pt idx="86">
                  <c:v>28.66667</c:v>
                </c:pt>
                <c:pt idx="87">
                  <c:v>29</c:v>
                </c:pt>
                <c:pt idx="88">
                  <c:v>29.33333</c:v>
                </c:pt>
                <c:pt idx="89">
                  <c:v>29.66667</c:v>
                </c:pt>
                <c:pt idx="90">
                  <c:v>30</c:v>
                </c:pt>
                <c:pt idx="91">
                  <c:v>30.33333</c:v>
                </c:pt>
                <c:pt idx="92">
                  <c:v>30.66667</c:v>
                </c:pt>
                <c:pt idx="93">
                  <c:v>31</c:v>
                </c:pt>
                <c:pt idx="94">
                  <c:v>31.33333</c:v>
                </c:pt>
                <c:pt idx="95">
                  <c:v>31.66667</c:v>
                </c:pt>
                <c:pt idx="96">
                  <c:v>32</c:v>
                </c:pt>
                <c:pt idx="97">
                  <c:v>32.333329999999997</c:v>
                </c:pt>
                <c:pt idx="98">
                  <c:v>32.666670000000003</c:v>
                </c:pt>
                <c:pt idx="99">
                  <c:v>33</c:v>
                </c:pt>
                <c:pt idx="100">
                  <c:v>33.333329999999997</c:v>
                </c:pt>
                <c:pt idx="101">
                  <c:v>33.666670000000003</c:v>
                </c:pt>
                <c:pt idx="102">
                  <c:v>34</c:v>
                </c:pt>
                <c:pt idx="103">
                  <c:v>34.333329999999997</c:v>
                </c:pt>
                <c:pt idx="104">
                  <c:v>34.666670000000003</c:v>
                </c:pt>
                <c:pt idx="105">
                  <c:v>35</c:v>
                </c:pt>
                <c:pt idx="106">
                  <c:v>35.333329999999997</c:v>
                </c:pt>
                <c:pt idx="107">
                  <c:v>35.666670000000003</c:v>
                </c:pt>
                <c:pt idx="108">
                  <c:v>36</c:v>
                </c:pt>
                <c:pt idx="109">
                  <c:v>36.333329999999997</c:v>
                </c:pt>
                <c:pt idx="110">
                  <c:v>36.666670000000003</c:v>
                </c:pt>
                <c:pt idx="111">
                  <c:v>37</c:v>
                </c:pt>
                <c:pt idx="112">
                  <c:v>37.333329999999997</c:v>
                </c:pt>
                <c:pt idx="113">
                  <c:v>37.666670000000003</c:v>
                </c:pt>
                <c:pt idx="114">
                  <c:v>38</c:v>
                </c:pt>
                <c:pt idx="115">
                  <c:v>38.333329999999997</c:v>
                </c:pt>
                <c:pt idx="116">
                  <c:v>38.666670000000003</c:v>
                </c:pt>
                <c:pt idx="117">
                  <c:v>39</c:v>
                </c:pt>
                <c:pt idx="118">
                  <c:v>39.333329999999997</c:v>
                </c:pt>
                <c:pt idx="119">
                  <c:v>39.666670000000003</c:v>
                </c:pt>
                <c:pt idx="120">
                  <c:v>40</c:v>
                </c:pt>
                <c:pt idx="121">
                  <c:v>40.333329999999997</c:v>
                </c:pt>
                <c:pt idx="122">
                  <c:v>40.666670000000003</c:v>
                </c:pt>
                <c:pt idx="123">
                  <c:v>41</c:v>
                </c:pt>
                <c:pt idx="124">
                  <c:v>41.333329999999997</c:v>
                </c:pt>
                <c:pt idx="125">
                  <c:v>41.666670000000003</c:v>
                </c:pt>
                <c:pt idx="126">
                  <c:v>42</c:v>
                </c:pt>
                <c:pt idx="127">
                  <c:v>42.333329999999997</c:v>
                </c:pt>
                <c:pt idx="128">
                  <c:v>42.666670000000003</c:v>
                </c:pt>
                <c:pt idx="129">
                  <c:v>43</c:v>
                </c:pt>
                <c:pt idx="130">
                  <c:v>43.333329999999997</c:v>
                </c:pt>
                <c:pt idx="131">
                  <c:v>43.666670000000003</c:v>
                </c:pt>
                <c:pt idx="132">
                  <c:v>44</c:v>
                </c:pt>
                <c:pt idx="133">
                  <c:v>44.333329999999997</c:v>
                </c:pt>
                <c:pt idx="134">
                  <c:v>44.666670000000003</c:v>
                </c:pt>
                <c:pt idx="135">
                  <c:v>45</c:v>
                </c:pt>
                <c:pt idx="136">
                  <c:v>45.333329999999997</c:v>
                </c:pt>
                <c:pt idx="137">
                  <c:v>45.666670000000003</c:v>
                </c:pt>
                <c:pt idx="138">
                  <c:v>46</c:v>
                </c:pt>
                <c:pt idx="139">
                  <c:v>46.333329999999997</c:v>
                </c:pt>
                <c:pt idx="140">
                  <c:v>46.666670000000003</c:v>
                </c:pt>
                <c:pt idx="141">
                  <c:v>47</c:v>
                </c:pt>
                <c:pt idx="142">
                  <c:v>47.333329999999997</c:v>
                </c:pt>
              </c:numCache>
            </c:numRef>
          </c:cat>
          <c:val>
            <c:numRef>
              <c:f>'Fig S1A'!$AA$3:$AA$144</c:f>
              <c:numCache>
                <c:formatCode>General</c:formatCode>
                <c:ptCount val="142"/>
                <c:pt idx="0">
                  <c:v>0.13686400000000001</c:v>
                </c:pt>
                <c:pt idx="1">
                  <c:v>0.27101033333333335</c:v>
                </c:pt>
                <c:pt idx="2">
                  <c:v>0.41808766666666669</c:v>
                </c:pt>
                <c:pt idx="3">
                  <c:v>0.51737833333333338</c:v>
                </c:pt>
                <c:pt idx="4">
                  <c:v>0.62613399999999997</c:v>
                </c:pt>
                <c:pt idx="5">
                  <c:v>0.7503913333333333</c:v>
                </c:pt>
                <c:pt idx="6">
                  <c:v>0.89372166666666664</c:v>
                </c:pt>
                <c:pt idx="7">
                  <c:v>1.0585276666666665</c:v>
                </c:pt>
                <c:pt idx="8">
                  <c:v>1.2458923333333332</c:v>
                </c:pt>
                <c:pt idx="9">
                  <c:v>1.45038</c:v>
                </c:pt>
                <c:pt idx="10">
                  <c:v>1.676493</c:v>
                </c:pt>
                <c:pt idx="11">
                  <c:v>1.9232009999999999</c:v>
                </c:pt>
                <c:pt idx="12">
                  <c:v>2.1933496666666668</c:v>
                </c:pt>
                <c:pt idx="13">
                  <c:v>2.4928856666666666</c:v>
                </c:pt>
                <c:pt idx="14">
                  <c:v>2.827887333333333</c:v>
                </c:pt>
                <c:pt idx="15">
                  <c:v>3.2121626666666665</c:v>
                </c:pt>
                <c:pt idx="16">
                  <c:v>3.6384120000000002</c:v>
                </c:pt>
                <c:pt idx="17">
                  <c:v>4.1168936666666669</c:v>
                </c:pt>
                <c:pt idx="18">
                  <c:v>4.6496463333333331</c:v>
                </c:pt>
                <c:pt idx="19">
                  <c:v>5.237734333333333</c:v>
                </c:pt>
                <c:pt idx="20">
                  <c:v>5.8929593333333337</c:v>
                </c:pt>
                <c:pt idx="21">
                  <c:v>6.6246180000000008</c:v>
                </c:pt>
                <c:pt idx="22">
                  <c:v>7.4339956666666671</c:v>
                </c:pt>
                <c:pt idx="23">
                  <c:v>8.337727666666666</c:v>
                </c:pt>
                <c:pt idx="24">
                  <c:v>9.3371163333333325</c:v>
                </c:pt>
                <c:pt idx="25">
                  <c:v>10.450299666666668</c:v>
                </c:pt>
                <c:pt idx="26">
                  <c:v>11.679698000000002</c:v>
                </c:pt>
                <c:pt idx="27">
                  <c:v>13.050133000000001</c:v>
                </c:pt>
                <c:pt idx="28">
                  <c:v>14.579192999999998</c:v>
                </c:pt>
                <c:pt idx="29">
                  <c:v>16.271165333333332</c:v>
                </c:pt>
                <c:pt idx="30">
                  <c:v>18.166017666666665</c:v>
                </c:pt>
                <c:pt idx="31">
                  <c:v>20.247004333333333</c:v>
                </c:pt>
                <c:pt idx="32">
                  <c:v>22.516157333333336</c:v>
                </c:pt>
                <c:pt idx="33">
                  <c:v>24.970346333333335</c:v>
                </c:pt>
                <c:pt idx="34">
                  <c:v>27.634874666666665</c:v>
                </c:pt>
                <c:pt idx="35">
                  <c:v>30.543612333333332</c:v>
                </c:pt>
                <c:pt idx="36">
                  <c:v>33.661380333333334</c:v>
                </c:pt>
                <c:pt idx="37">
                  <c:v>37.059631000000003</c:v>
                </c:pt>
                <c:pt idx="38">
                  <c:v>40.701235000000004</c:v>
                </c:pt>
                <c:pt idx="39">
                  <c:v>44.672125666666666</c:v>
                </c:pt>
                <c:pt idx="40">
                  <c:v>48.97946266666667</c:v>
                </c:pt>
                <c:pt idx="41">
                  <c:v>53.599863666666664</c:v>
                </c:pt>
                <c:pt idx="42">
                  <c:v>58.617992000000008</c:v>
                </c:pt>
                <c:pt idx="43">
                  <c:v>64.023220999999992</c:v>
                </c:pt>
                <c:pt idx="44">
                  <c:v>69.883704999999992</c:v>
                </c:pt>
                <c:pt idx="45">
                  <c:v>76.21078133333333</c:v>
                </c:pt>
                <c:pt idx="46">
                  <c:v>83.012853666666658</c:v>
                </c:pt>
                <c:pt idx="47">
                  <c:v>90.334968666666668</c:v>
                </c:pt>
                <c:pt idx="48">
                  <c:v>98.140358666666657</c:v>
                </c:pt>
                <c:pt idx="49">
                  <c:v>106.60323666666666</c:v>
                </c:pt>
                <c:pt idx="50">
                  <c:v>115.631711</c:v>
                </c:pt>
                <c:pt idx="51">
                  <c:v>125.07075566666667</c:v>
                </c:pt>
                <c:pt idx="52">
                  <c:v>133.58591933333335</c:v>
                </c:pt>
                <c:pt idx="53">
                  <c:v>141.65045166666667</c:v>
                </c:pt>
                <c:pt idx="54">
                  <c:v>149.50202433333334</c:v>
                </c:pt>
                <c:pt idx="55">
                  <c:v>157.17361133333335</c:v>
                </c:pt>
                <c:pt idx="56">
                  <c:v>164.70952766666667</c:v>
                </c:pt>
                <c:pt idx="57">
                  <c:v>172.13536233333335</c:v>
                </c:pt>
                <c:pt idx="58">
                  <c:v>179.46914466666666</c:v>
                </c:pt>
                <c:pt idx="59">
                  <c:v>186.72735466666668</c:v>
                </c:pt>
                <c:pt idx="60">
                  <c:v>193.90793966666669</c:v>
                </c:pt>
                <c:pt idx="61">
                  <c:v>201.06217466666666</c:v>
                </c:pt>
                <c:pt idx="62">
                  <c:v>208.18182833333333</c:v>
                </c:pt>
                <c:pt idx="63">
                  <c:v>215.09333033333334</c:v>
                </c:pt>
                <c:pt idx="64">
                  <c:v>221.65171333333333</c:v>
                </c:pt>
                <c:pt idx="65">
                  <c:v>227.90627800000001</c:v>
                </c:pt>
                <c:pt idx="66">
                  <c:v>234.48063099999999</c:v>
                </c:pt>
                <c:pt idx="67">
                  <c:v>242.33244933333333</c:v>
                </c:pt>
                <c:pt idx="68">
                  <c:v>250.99651800000001</c:v>
                </c:pt>
                <c:pt idx="69">
                  <c:v>259.62195633333334</c:v>
                </c:pt>
                <c:pt idx="70">
                  <c:v>267.65532499999995</c:v>
                </c:pt>
                <c:pt idx="71">
                  <c:v>274.77764233333329</c:v>
                </c:pt>
                <c:pt idx="72">
                  <c:v>278.1641836666667</c:v>
                </c:pt>
                <c:pt idx="73">
                  <c:v>281.37684933333327</c:v>
                </c:pt>
                <c:pt idx="74">
                  <c:v>285.05941999999999</c:v>
                </c:pt>
                <c:pt idx="75">
                  <c:v>288.39959599999997</c:v>
                </c:pt>
                <c:pt idx="76">
                  <c:v>291.47514633333333</c:v>
                </c:pt>
                <c:pt idx="77">
                  <c:v>294.34465500000005</c:v>
                </c:pt>
                <c:pt idx="78">
                  <c:v>297.03358666666668</c:v>
                </c:pt>
                <c:pt idx="79">
                  <c:v>299.376217</c:v>
                </c:pt>
                <c:pt idx="80">
                  <c:v>301.19315033333334</c:v>
                </c:pt>
                <c:pt idx="81">
                  <c:v>302.5465696666667</c:v>
                </c:pt>
                <c:pt idx="82">
                  <c:v>303.54227466666669</c:v>
                </c:pt>
                <c:pt idx="83">
                  <c:v>304.41678633333333</c:v>
                </c:pt>
                <c:pt idx="84">
                  <c:v>305.22072533333335</c:v>
                </c:pt>
                <c:pt idx="85">
                  <c:v>305.98953133333333</c:v>
                </c:pt>
                <c:pt idx="86">
                  <c:v>306.73898533333335</c:v>
                </c:pt>
                <c:pt idx="87">
                  <c:v>307.47492166666666</c:v>
                </c:pt>
                <c:pt idx="88">
                  <c:v>308.199343</c:v>
                </c:pt>
                <c:pt idx="89">
                  <c:v>308.91104899999999</c:v>
                </c:pt>
                <c:pt idx="90">
                  <c:v>309.5974966666667</c:v>
                </c:pt>
                <c:pt idx="91">
                  <c:v>310.24257833333331</c:v>
                </c:pt>
                <c:pt idx="92">
                  <c:v>310.83578333333327</c:v>
                </c:pt>
                <c:pt idx="93">
                  <c:v>311.37672566666669</c:v>
                </c:pt>
                <c:pt idx="94">
                  <c:v>311.8747193333333</c:v>
                </c:pt>
                <c:pt idx="95">
                  <c:v>312.33538300000004</c:v>
                </c:pt>
                <c:pt idx="96">
                  <c:v>312.76633866666663</c:v>
                </c:pt>
                <c:pt idx="97">
                  <c:v>313.174331</c:v>
                </c:pt>
                <c:pt idx="98">
                  <c:v>313.55982833333337</c:v>
                </c:pt>
                <c:pt idx="99">
                  <c:v>313.92372733333332</c:v>
                </c:pt>
                <c:pt idx="100">
                  <c:v>314.27073266666667</c:v>
                </c:pt>
                <c:pt idx="101">
                  <c:v>314.60410133333335</c:v>
                </c:pt>
                <c:pt idx="102">
                  <c:v>314.92699866666669</c:v>
                </c:pt>
                <c:pt idx="103">
                  <c:v>315.2378343333333</c:v>
                </c:pt>
                <c:pt idx="104">
                  <c:v>315.53739633333333</c:v>
                </c:pt>
                <c:pt idx="105">
                  <c:v>315.8282073333333</c:v>
                </c:pt>
                <c:pt idx="106">
                  <c:v>316.11183833333331</c:v>
                </c:pt>
                <c:pt idx="107">
                  <c:v>316.39031133333333</c:v>
                </c:pt>
                <c:pt idx="108">
                  <c:v>316.66032999999999</c:v>
                </c:pt>
                <c:pt idx="109">
                  <c:v>316.92416899999995</c:v>
                </c:pt>
                <c:pt idx="110">
                  <c:v>317.18314566666669</c:v>
                </c:pt>
                <c:pt idx="111">
                  <c:v>317.43953399999992</c:v>
                </c:pt>
                <c:pt idx="112">
                  <c:v>317.69283566666667</c:v>
                </c:pt>
                <c:pt idx="113">
                  <c:v>317.94555466666668</c:v>
                </c:pt>
                <c:pt idx="114">
                  <c:v>318.19605666666672</c:v>
                </c:pt>
                <c:pt idx="115">
                  <c:v>318.44449466666669</c:v>
                </c:pt>
                <c:pt idx="116">
                  <c:v>318.694862</c:v>
                </c:pt>
                <c:pt idx="117">
                  <c:v>318.94602100000003</c:v>
                </c:pt>
                <c:pt idx="118">
                  <c:v>319.19669333333331</c:v>
                </c:pt>
                <c:pt idx="119">
                  <c:v>319.4495363333333</c:v>
                </c:pt>
                <c:pt idx="120">
                  <c:v>319.70281133333333</c:v>
                </c:pt>
                <c:pt idx="121">
                  <c:v>319.9614206666667</c:v>
                </c:pt>
                <c:pt idx="122">
                  <c:v>320.22404766666665</c:v>
                </c:pt>
                <c:pt idx="123">
                  <c:v>320.48959433333329</c:v>
                </c:pt>
                <c:pt idx="124">
                  <c:v>320.75179600000001</c:v>
                </c:pt>
                <c:pt idx="125">
                  <c:v>320.99455266666672</c:v>
                </c:pt>
                <c:pt idx="126">
                  <c:v>321.22116</c:v>
                </c:pt>
                <c:pt idx="127">
                  <c:v>321.43816966666668</c:v>
                </c:pt>
                <c:pt idx="128">
                  <c:v>321.64839000000001</c:v>
                </c:pt>
                <c:pt idx="129">
                  <c:v>321.85544899999996</c:v>
                </c:pt>
                <c:pt idx="130">
                  <c:v>322.06057299999998</c:v>
                </c:pt>
                <c:pt idx="131">
                  <c:v>322.26309866666662</c:v>
                </c:pt>
                <c:pt idx="132">
                  <c:v>322.46169500000002</c:v>
                </c:pt>
                <c:pt idx="133">
                  <c:v>322.64288000000005</c:v>
                </c:pt>
                <c:pt idx="134">
                  <c:v>322.809865</c:v>
                </c:pt>
                <c:pt idx="135">
                  <c:v>322.97269333333332</c:v>
                </c:pt>
                <c:pt idx="136">
                  <c:v>323.130809</c:v>
                </c:pt>
                <c:pt idx="137">
                  <c:v>323.28097133333335</c:v>
                </c:pt>
                <c:pt idx="138">
                  <c:v>323.42750266666667</c:v>
                </c:pt>
                <c:pt idx="139">
                  <c:v>323.571032</c:v>
                </c:pt>
                <c:pt idx="140">
                  <c:v>323.71453600000001</c:v>
                </c:pt>
                <c:pt idx="141">
                  <c:v>323.86054533333339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3-A143-8846-AECB9726A363}"/>
            </c:ext>
          </c:extLst>
        </c:ser>
        <c:ser>
          <c:idx val="3"/>
          <c:order val="3"/>
          <c:tx>
            <c:v>OxyR(A213P)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'Fig S1A'!$AF$3:$AF$144</c:f>
                <c:numCache>
                  <c:formatCode>General</c:formatCode>
                  <c:ptCount val="142"/>
                  <c:pt idx="0">
                    <c:v>2.1567146712843942E-2</c:v>
                  </c:pt>
                  <c:pt idx="1">
                    <c:v>3.2966985551204607E-2</c:v>
                  </c:pt>
                  <c:pt idx="2">
                    <c:v>4.2669834731341519E-2</c:v>
                  </c:pt>
                  <c:pt idx="3">
                    <c:v>1.8454669029814665E-2</c:v>
                  </c:pt>
                  <c:pt idx="4">
                    <c:v>2.8164757357378358E-2</c:v>
                  </c:pt>
                  <c:pt idx="5">
                    <c:v>2.3726334166912482E-2</c:v>
                  </c:pt>
                  <c:pt idx="6">
                    <c:v>2.528410221858788E-2</c:v>
                  </c:pt>
                  <c:pt idx="7">
                    <c:v>2.6938078074230411E-2</c:v>
                  </c:pt>
                  <c:pt idx="8">
                    <c:v>3.0814141434304672E-2</c:v>
                  </c:pt>
                  <c:pt idx="9">
                    <c:v>3.4755539131674097E-2</c:v>
                  </c:pt>
                  <c:pt idx="10">
                    <c:v>3.8578518534714813E-2</c:v>
                  </c:pt>
                  <c:pt idx="11">
                    <c:v>4.6435981264532446E-2</c:v>
                  </c:pt>
                  <c:pt idx="12">
                    <c:v>5.484233722529825E-2</c:v>
                  </c:pt>
                  <c:pt idx="13">
                    <c:v>6.029340203538016E-2</c:v>
                  </c:pt>
                  <c:pt idx="14">
                    <c:v>6.8544313639669188E-2</c:v>
                  </c:pt>
                  <c:pt idx="15">
                    <c:v>8.0336793216640959E-2</c:v>
                  </c:pt>
                  <c:pt idx="16">
                    <c:v>9.3287469399700187E-2</c:v>
                  </c:pt>
                  <c:pt idx="17">
                    <c:v>0.10822427596893426</c:v>
                  </c:pt>
                  <c:pt idx="18">
                    <c:v>0.12908855601614469</c:v>
                  </c:pt>
                  <c:pt idx="19">
                    <c:v>0.15162373824371986</c:v>
                  </c:pt>
                  <c:pt idx="20">
                    <c:v>0.17550562676734924</c:v>
                  </c:pt>
                  <c:pt idx="21">
                    <c:v>0.20196569202300996</c:v>
                  </c:pt>
                  <c:pt idx="22">
                    <c:v>0.22896320505560117</c:v>
                  </c:pt>
                  <c:pt idx="23">
                    <c:v>0.26582514497754578</c:v>
                  </c:pt>
                  <c:pt idx="24">
                    <c:v>0.3061434507029886</c:v>
                  </c:pt>
                  <c:pt idx="25">
                    <c:v>0.35082402672707563</c:v>
                  </c:pt>
                  <c:pt idx="26">
                    <c:v>0.40520269032341577</c:v>
                  </c:pt>
                  <c:pt idx="27">
                    <c:v>0.46123534280885281</c:v>
                  </c:pt>
                  <c:pt idx="28">
                    <c:v>0.53345209590396536</c:v>
                  </c:pt>
                  <c:pt idx="29">
                    <c:v>0.61758068374288855</c:v>
                  </c:pt>
                  <c:pt idx="30">
                    <c:v>0.70362607122059773</c:v>
                  </c:pt>
                  <c:pt idx="31">
                    <c:v>0.81147119290089398</c:v>
                  </c:pt>
                  <c:pt idx="32">
                    <c:v>0.93969401636614203</c:v>
                  </c:pt>
                  <c:pt idx="33">
                    <c:v>1.1135813445331835</c:v>
                  </c:pt>
                  <c:pt idx="34">
                    <c:v>1.1954472070790074</c:v>
                  </c:pt>
                  <c:pt idx="35">
                    <c:v>1.3269127342694145</c:v>
                  </c:pt>
                  <c:pt idx="36">
                    <c:v>1.4981988198281075</c:v>
                  </c:pt>
                  <c:pt idx="37">
                    <c:v>1.650678933701321</c:v>
                  </c:pt>
                  <c:pt idx="38">
                    <c:v>1.8342624758824249</c:v>
                  </c:pt>
                  <c:pt idx="39">
                    <c:v>2.0323150343268619</c:v>
                  </c:pt>
                  <c:pt idx="40">
                    <c:v>2.2394981245919801</c:v>
                  </c:pt>
                  <c:pt idx="41">
                    <c:v>2.4748032027432014</c:v>
                  </c:pt>
                  <c:pt idx="42">
                    <c:v>2.7129128120632622</c:v>
                  </c:pt>
                  <c:pt idx="43">
                    <c:v>2.9830111576065792</c:v>
                  </c:pt>
                  <c:pt idx="44">
                    <c:v>3.2889640357589793</c:v>
                  </c:pt>
                  <c:pt idx="45">
                    <c:v>3.6340540421872252</c:v>
                  </c:pt>
                  <c:pt idx="46">
                    <c:v>3.9885675043236239</c:v>
                  </c:pt>
                  <c:pt idx="47">
                    <c:v>4.3317213163633133</c:v>
                  </c:pt>
                  <c:pt idx="48">
                    <c:v>4.7008030052140022</c:v>
                  </c:pt>
                  <c:pt idx="49">
                    <c:v>5.0631752403834778</c:v>
                  </c:pt>
                  <c:pt idx="50">
                    <c:v>5.4433163641772957</c:v>
                  </c:pt>
                  <c:pt idx="51">
                    <c:v>5.8005070307128337</c:v>
                  </c:pt>
                  <c:pt idx="52">
                    <c:v>5.4773853739749203</c:v>
                  </c:pt>
                  <c:pt idx="53">
                    <c:v>5.3924823237424073</c:v>
                  </c:pt>
                  <c:pt idx="54">
                    <c:v>5.2591608149936224</c:v>
                  </c:pt>
                  <c:pt idx="55">
                    <c:v>5.0855560080671633</c:v>
                  </c:pt>
                  <c:pt idx="56">
                    <c:v>4.8159915313800505</c:v>
                  </c:pt>
                  <c:pt idx="57">
                    <c:v>4.4950282568382525</c:v>
                  </c:pt>
                  <c:pt idx="58">
                    <c:v>4.0836310128877935</c:v>
                  </c:pt>
                  <c:pt idx="59">
                    <c:v>3.6274134871231589</c:v>
                  </c:pt>
                  <c:pt idx="60">
                    <c:v>3.194969253308074</c:v>
                  </c:pt>
                  <c:pt idx="61">
                    <c:v>2.9719268168918611</c:v>
                  </c:pt>
                  <c:pt idx="62">
                    <c:v>3.2257850753009447</c:v>
                  </c:pt>
                  <c:pt idx="63">
                    <c:v>3.9618847826462602</c:v>
                  </c:pt>
                  <c:pt idx="64">
                    <c:v>5.0461026079217808</c:v>
                  </c:pt>
                  <c:pt idx="65">
                    <c:v>6.3165678757852612</c:v>
                  </c:pt>
                  <c:pt idx="66">
                    <c:v>7.68103790423626</c:v>
                  </c:pt>
                  <c:pt idx="67">
                    <c:v>9.0547918251452391</c:v>
                  </c:pt>
                  <c:pt idx="68">
                    <c:v>10.440640515757272</c:v>
                  </c:pt>
                  <c:pt idx="69">
                    <c:v>11.772798493218135</c:v>
                  </c:pt>
                  <c:pt idx="70">
                    <c:v>13.017586911764765</c:v>
                  </c:pt>
                  <c:pt idx="71">
                    <c:v>14.127929187543828</c:v>
                  </c:pt>
                  <c:pt idx="72">
                    <c:v>14.593371499326608</c:v>
                  </c:pt>
                  <c:pt idx="73">
                    <c:v>15.006267001297237</c:v>
                  </c:pt>
                  <c:pt idx="74">
                    <c:v>15.67717817256311</c:v>
                  </c:pt>
                  <c:pt idx="75">
                    <c:v>16.208198998445706</c:v>
                  </c:pt>
                  <c:pt idx="76">
                    <c:v>16.611482038113223</c:v>
                  </c:pt>
                  <c:pt idx="77">
                    <c:v>16.939236110545007</c:v>
                  </c:pt>
                  <c:pt idx="78">
                    <c:v>17.230156245096179</c:v>
                  </c:pt>
                  <c:pt idx="79">
                    <c:v>17.491672004944871</c:v>
                  </c:pt>
                  <c:pt idx="80">
                    <c:v>17.736531500636502</c:v>
                  </c:pt>
                  <c:pt idx="81">
                    <c:v>17.961014071650339</c:v>
                  </c:pt>
                  <c:pt idx="82">
                    <c:v>18.160618553051002</c:v>
                  </c:pt>
                  <c:pt idx="83">
                    <c:v>18.333975317207425</c:v>
                  </c:pt>
                  <c:pt idx="84">
                    <c:v>18.483323700490836</c:v>
                  </c:pt>
                  <c:pt idx="85">
                    <c:v>18.611164792556121</c:v>
                  </c:pt>
                  <c:pt idx="86">
                    <c:v>18.724233317143774</c:v>
                  </c:pt>
                  <c:pt idx="87">
                    <c:v>18.824152178609943</c:v>
                  </c:pt>
                  <c:pt idx="88">
                    <c:v>18.915524731484354</c:v>
                  </c:pt>
                  <c:pt idx="89">
                    <c:v>18.992400623592069</c:v>
                  </c:pt>
                  <c:pt idx="90">
                    <c:v>19.065409565185117</c:v>
                  </c:pt>
                  <c:pt idx="91">
                    <c:v>19.131454570889016</c:v>
                  </c:pt>
                  <c:pt idx="92">
                    <c:v>19.189838545843635</c:v>
                  </c:pt>
                  <c:pt idx="93">
                    <c:v>19.245211438859418</c:v>
                  </c:pt>
                  <c:pt idx="94">
                    <c:v>19.300511862627921</c:v>
                  </c:pt>
                  <c:pt idx="95">
                    <c:v>19.352194205565834</c:v>
                  </c:pt>
                  <c:pt idx="96">
                    <c:v>19.401555110642061</c:v>
                  </c:pt>
                  <c:pt idx="97">
                    <c:v>19.446875975258788</c:v>
                  </c:pt>
                  <c:pt idx="98">
                    <c:v>19.491690293716569</c:v>
                  </c:pt>
                  <c:pt idx="99">
                    <c:v>19.533202553503379</c:v>
                  </c:pt>
                  <c:pt idx="100">
                    <c:v>19.571747336056625</c:v>
                  </c:pt>
                  <c:pt idx="101">
                    <c:v>19.611583846461443</c:v>
                  </c:pt>
                  <c:pt idx="102">
                    <c:v>19.65231424695256</c:v>
                  </c:pt>
                  <c:pt idx="103">
                    <c:v>19.691815741128195</c:v>
                  </c:pt>
                  <c:pt idx="104">
                    <c:v>19.729698870464699</c:v>
                  </c:pt>
                  <c:pt idx="105">
                    <c:v>19.76454773144027</c:v>
                  </c:pt>
                  <c:pt idx="106">
                    <c:v>19.798925762692711</c:v>
                  </c:pt>
                  <c:pt idx="107">
                    <c:v>19.834957177286199</c:v>
                  </c:pt>
                  <c:pt idx="108">
                    <c:v>19.869718598191273</c:v>
                  </c:pt>
                  <c:pt idx="109">
                    <c:v>19.904481770448829</c:v>
                  </c:pt>
                  <c:pt idx="110">
                    <c:v>19.936007104713312</c:v>
                  </c:pt>
                  <c:pt idx="111">
                    <c:v>19.96714915766298</c:v>
                  </c:pt>
                  <c:pt idx="112">
                    <c:v>20.000834340854325</c:v>
                  </c:pt>
                  <c:pt idx="113">
                    <c:v>20.033453544013991</c:v>
                  </c:pt>
                  <c:pt idx="114">
                    <c:v>20.067104978037502</c:v>
                  </c:pt>
                  <c:pt idx="115">
                    <c:v>20.098962400980614</c:v>
                  </c:pt>
                  <c:pt idx="116">
                    <c:v>20.131982360528049</c:v>
                  </c:pt>
                  <c:pt idx="117">
                    <c:v>20.164647087070641</c:v>
                  </c:pt>
                  <c:pt idx="118">
                    <c:v>20.19195866715372</c:v>
                  </c:pt>
                  <c:pt idx="119">
                    <c:v>20.222770512446356</c:v>
                  </c:pt>
                  <c:pt idx="120">
                    <c:v>20.252485547220758</c:v>
                  </c:pt>
                  <c:pt idx="121">
                    <c:v>20.282948482105798</c:v>
                  </c:pt>
                  <c:pt idx="122">
                    <c:v>20.313542228619713</c:v>
                  </c:pt>
                  <c:pt idx="123">
                    <c:v>20.342697587241872</c:v>
                  </c:pt>
                  <c:pt idx="124">
                    <c:v>20.371274347024144</c:v>
                  </c:pt>
                  <c:pt idx="125">
                    <c:v>20.398770009156003</c:v>
                  </c:pt>
                  <c:pt idx="126">
                    <c:v>20.423978650680819</c:v>
                  </c:pt>
                  <c:pt idx="127">
                    <c:v>20.452179893939686</c:v>
                  </c:pt>
                  <c:pt idx="128">
                    <c:v>20.476322392934012</c:v>
                  </c:pt>
                  <c:pt idx="129">
                    <c:v>20.502703708057052</c:v>
                  </c:pt>
                  <c:pt idx="130">
                    <c:v>20.529370074248686</c:v>
                  </c:pt>
                  <c:pt idx="131">
                    <c:v>20.550557642196669</c:v>
                  </c:pt>
                  <c:pt idx="132">
                    <c:v>20.576111407057013</c:v>
                  </c:pt>
                  <c:pt idx="133">
                    <c:v>20.599199852642737</c:v>
                  </c:pt>
                  <c:pt idx="134">
                    <c:v>20.619114350748916</c:v>
                  </c:pt>
                  <c:pt idx="135">
                    <c:v>20.641015617482044</c:v>
                  </c:pt>
                  <c:pt idx="136">
                    <c:v>20.659748804293127</c:v>
                  </c:pt>
                  <c:pt idx="137">
                    <c:v>20.679251664608628</c:v>
                  </c:pt>
                  <c:pt idx="138">
                    <c:v>20.691942940617313</c:v>
                  </c:pt>
                  <c:pt idx="139">
                    <c:v>20.689155401210119</c:v>
                  </c:pt>
                  <c:pt idx="140">
                    <c:v>20.626605613525363</c:v>
                  </c:pt>
                  <c:pt idx="141">
                    <c:v>20.526958379027345</c:v>
                  </c:pt>
                </c:numCache>
              </c:numRef>
            </c:plus>
            <c:minus>
              <c:numRef>
                <c:f>'Fig S1A'!$AF$3:$AF$144</c:f>
                <c:numCache>
                  <c:formatCode>General</c:formatCode>
                  <c:ptCount val="142"/>
                  <c:pt idx="0">
                    <c:v>2.1567146712843942E-2</c:v>
                  </c:pt>
                  <c:pt idx="1">
                    <c:v>3.2966985551204607E-2</c:v>
                  </c:pt>
                  <c:pt idx="2">
                    <c:v>4.2669834731341519E-2</c:v>
                  </c:pt>
                  <c:pt idx="3">
                    <c:v>1.8454669029814665E-2</c:v>
                  </c:pt>
                  <c:pt idx="4">
                    <c:v>2.8164757357378358E-2</c:v>
                  </c:pt>
                  <c:pt idx="5">
                    <c:v>2.3726334166912482E-2</c:v>
                  </c:pt>
                  <c:pt idx="6">
                    <c:v>2.528410221858788E-2</c:v>
                  </c:pt>
                  <c:pt idx="7">
                    <c:v>2.6938078074230411E-2</c:v>
                  </c:pt>
                  <c:pt idx="8">
                    <c:v>3.0814141434304672E-2</c:v>
                  </c:pt>
                  <c:pt idx="9">
                    <c:v>3.4755539131674097E-2</c:v>
                  </c:pt>
                  <c:pt idx="10">
                    <c:v>3.8578518534714813E-2</c:v>
                  </c:pt>
                  <c:pt idx="11">
                    <c:v>4.6435981264532446E-2</c:v>
                  </c:pt>
                  <c:pt idx="12">
                    <c:v>5.484233722529825E-2</c:v>
                  </c:pt>
                  <c:pt idx="13">
                    <c:v>6.029340203538016E-2</c:v>
                  </c:pt>
                  <c:pt idx="14">
                    <c:v>6.8544313639669188E-2</c:v>
                  </c:pt>
                  <c:pt idx="15">
                    <c:v>8.0336793216640959E-2</c:v>
                  </c:pt>
                  <c:pt idx="16">
                    <c:v>9.3287469399700187E-2</c:v>
                  </c:pt>
                  <c:pt idx="17">
                    <c:v>0.10822427596893426</c:v>
                  </c:pt>
                  <c:pt idx="18">
                    <c:v>0.12908855601614469</c:v>
                  </c:pt>
                  <c:pt idx="19">
                    <c:v>0.15162373824371986</c:v>
                  </c:pt>
                  <c:pt idx="20">
                    <c:v>0.17550562676734924</c:v>
                  </c:pt>
                  <c:pt idx="21">
                    <c:v>0.20196569202300996</c:v>
                  </c:pt>
                  <c:pt idx="22">
                    <c:v>0.22896320505560117</c:v>
                  </c:pt>
                  <c:pt idx="23">
                    <c:v>0.26582514497754578</c:v>
                  </c:pt>
                  <c:pt idx="24">
                    <c:v>0.3061434507029886</c:v>
                  </c:pt>
                  <c:pt idx="25">
                    <c:v>0.35082402672707563</c:v>
                  </c:pt>
                  <c:pt idx="26">
                    <c:v>0.40520269032341577</c:v>
                  </c:pt>
                  <c:pt idx="27">
                    <c:v>0.46123534280885281</c:v>
                  </c:pt>
                  <c:pt idx="28">
                    <c:v>0.53345209590396536</c:v>
                  </c:pt>
                  <c:pt idx="29">
                    <c:v>0.61758068374288855</c:v>
                  </c:pt>
                  <c:pt idx="30">
                    <c:v>0.70362607122059773</c:v>
                  </c:pt>
                  <c:pt idx="31">
                    <c:v>0.81147119290089398</c:v>
                  </c:pt>
                  <c:pt idx="32">
                    <c:v>0.93969401636614203</c:v>
                  </c:pt>
                  <c:pt idx="33">
                    <c:v>1.1135813445331835</c:v>
                  </c:pt>
                  <c:pt idx="34">
                    <c:v>1.1954472070790074</c:v>
                  </c:pt>
                  <c:pt idx="35">
                    <c:v>1.3269127342694145</c:v>
                  </c:pt>
                  <c:pt idx="36">
                    <c:v>1.4981988198281075</c:v>
                  </c:pt>
                  <c:pt idx="37">
                    <c:v>1.650678933701321</c:v>
                  </c:pt>
                  <c:pt idx="38">
                    <c:v>1.8342624758824249</c:v>
                  </c:pt>
                  <c:pt idx="39">
                    <c:v>2.0323150343268619</c:v>
                  </c:pt>
                  <c:pt idx="40">
                    <c:v>2.2394981245919801</c:v>
                  </c:pt>
                  <c:pt idx="41">
                    <c:v>2.4748032027432014</c:v>
                  </c:pt>
                  <c:pt idx="42">
                    <c:v>2.7129128120632622</c:v>
                  </c:pt>
                  <c:pt idx="43">
                    <c:v>2.9830111576065792</c:v>
                  </c:pt>
                  <c:pt idx="44">
                    <c:v>3.2889640357589793</c:v>
                  </c:pt>
                  <c:pt idx="45">
                    <c:v>3.6340540421872252</c:v>
                  </c:pt>
                  <c:pt idx="46">
                    <c:v>3.9885675043236239</c:v>
                  </c:pt>
                  <c:pt idx="47">
                    <c:v>4.3317213163633133</c:v>
                  </c:pt>
                  <c:pt idx="48">
                    <c:v>4.7008030052140022</c:v>
                  </c:pt>
                  <c:pt idx="49">
                    <c:v>5.0631752403834778</c:v>
                  </c:pt>
                  <c:pt idx="50">
                    <c:v>5.4433163641772957</c:v>
                  </c:pt>
                  <c:pt idx="51">
                    <c:v>5.8005070307128337</c:v>
                  </c:pt>
                  <c:pt idx="52">
                    <c:v>5.4773853739749203</c:v>
                  </c:pt>
                  <c:pt idx="53">
                    <c:v>5.3924823237424073</c:v>
                  </c:pt>
                  <c:pt idx="54">
                    <c:v>5.2591608149936224</c:v>
                  </c:pt>
                  <c:pt idx="55">
                    <c:v>5.0855560080671633</c:v>
                  </c:pt>
                  <c:pt idx="56">
                    <c:v>4.8159915313800505</c:v>
                  </c:pt>
                  <c:pt idx="57">
                    <c:v>4.4950282568382525</c:v>
                  </c:pt>
                  <c:pt idx="58">
                    <c:v>4.0836310128877935</c:v>
                  </c:pt>
                  <c:pt idx="59">
                    <c:v>3.6274134871231589</c:v>
                  </c:pt>
                  <c:pt idx="60">
                    <c:v>3.194969253308074</c:v>
                  </c:pt>
                  <c:pt idx="61">
                    <c:v>2.9719268168918611</c:v>
                  </c:pt>
                  <c:pt idx="62">
                    <c:v>3.2257850753009447</c:v>
                  </c:pt>
                  <c:pt idx="63">
                    <c:v>3.9618847826462602</c:v>
                  </c:pt>
                  <c:pt idx="64">
                    <c:v>5.0461026079217808</c:v>
                  </c:pt>
                  <c:pt idx="65">
                    <c:v>6.3165678757852612</c:v>
                  </c:pt>
                  <c:pt idx="66">
                    <c:v>7.68103790423626</c:v>
                  </c:pt>
                  <c:pt idx="67">
                    <c:v>9.0547918251452391</c:v>
                  </c:pt>
                  <c:pt idx="68">
                    <c:v>10.440640515757272</c:v>
                  </c:pt>
                  <c:pt idx="69">
                    <c:v>11.772798493218135</c:v>
                  </c:pt>
                  <c:pt idx="70">
                    <c:v>13.017586911764765</c:v>
                  </c:pt>
                  <c:pt idx="71">
                    <c:v>14.127929187543828</c:v>
                  </c:pt>
                  <c:pt idx="72">
                    <c:v>14.593371499326608</c:v>
                  </c:pt>
                  <c:pt idx="73">
                    <c:v>15.006267001297237</c:v>
                  </c:pt>
                  <c:pt idx="74">
                    <c:v>15.67717817256311</c:v>
                  </c:pt>
                  <c:pt idx="75">
                    <c:v>16.208198998445706</c:v>
                  </c:pt>
                  <c:pt idx="76">
                    <c:v>16.611482038113223</c:v>
                  </c:pt>
                  <c:pt idx="77">
                    <c:v>16.939236110545007</c:v>
                  </c:pt>
                  <c:pt idx="78">
                    <c:v>17.230156245096179</c:v>
                  </c:pt>
                  <c:pt idx="79">
                    <c:v>17.491672004944871</c:v>
                  </c:pt>
                  <c:pt idx="80">
                    <c:v>17.736531500636502</c:v>
                  </c:pt>
                  <c:pt idx="81">
                    <c:v>17.961014071650339</c:v>
                  </c:pt>
                  <c:pt idx="82">
                    <c:v>18.160618553051002</c:v>
                  </c:pt>
                  <c:pt idx="83">
                    <c:v>18.333975317207425</c:v>
                  </c:pt>
                  <c:pt idx="84">
                    <c:v>18.483323700490836</c:v>
                  </c:pt>
                  <c:pt idx="85">
                    <c:v>18.611164792556121</c:v>
                  </c:pt>
                  <c:pt idx="86">
                    <c:v>18.724233317143774</c:v>
                  </c:pt>
                  <c:pt idx="87">
                    <c:v>18.824152178609943</c:v>
                  </c:pt>
                  <c:pt idx="88">
                    <c:v>18.915524731484354</c:v>
                  </c:pt>
                  <c:pt idx="89">
                    <c:v>18.992400623592069</c:v>
                  </c:pt>
                  <c:pt idx="90">
                    <c:v>19.065409565185117</c:v>
                  </c:pt>
                  <c:pt idx="91">
                    <c:v>19.131454570889016</c:v>
                  </c:pt>
                  <c:pt idx="92">
                    <c:v>19.189838545843635</c:v>
                  </c:pt>
                  <c:pt idx="93">
                    <c:v>19.245211438859418</c:v>
                  </c:pt>
                  <c:pt idx="94">
                    <c:v>19.300511862627921</c:v>
                  </c:pt>
                  <c:pt idx="95">
                    <c:v>19.352194205565834</c:v>
                  </c:pt>
                  <c:pt idx="96">
                    <c:v>19.401555110642061</c:v>
                  </c:pt>
                  <c:pt idx="97">
                    <c:v>19.446875975258788</c:v>
                  </c:pt>
                  <c:pt idx="98">
                    <c:v>19.491690293716569</c:v>
                  </c:pt>
                  <c:pt idx="99">
                    <c:v>19.533202553503379</c:v>
                  </c:pt>
                  <c:pt idx="100">
                    <c:v>19.571747336056625</c:v>
                  </c:pt>
                  <c:pt idx="101">
                    <c:v>19.611583846461443</c:v>
                  </c:pt>
                  <c:pt idx="102">
                    <c:v>19.65231424695256</c:v>
                  </c:pt>
                  <c:pt idx="103">
                    <c:v>19.691815741128195</c:v>
                  </c:pt>
                  <c:pt idx="104">
                    <c:v>19.729698870464699</c:v>
                  </c:pt>
                  <c:pt idx="105">
                    <c:v>19.76454773144027</c:v>
                  </c:pt>
                  <c:pt idx="106">
                    <c:v>19.798925762692711</c:v>
                  </c:pt>
                  <c:pt idx="107">
                    <c:v>19.834957177286199</c:v>
                  </c:pt>
                  <c:pt idx="108">
                    <c:v>19.869718598191273</c:v>
                  </c:pt>
                  <c:pt idx="109">
                    <c:v>19.904481770448829</c:v>
                  </c:pt>
                  <c:pt idx="110">
                    <c:v>19.936007104713312</c:v>
                  </c:pt>
                  <c:pt idx="111">
                    <c:v>19.96714915766298</c:v>
                  </c:pt>
                  <c:pt idx="112">
                    <c:v>20.000834340854325</c:v>
                  </c:pt>
                  <c:pt idx="113">
                    <c:v>20.033453544013991</c:v>
                  </c:pt>
                  <c:pt idx="114">
                    <c:v>20.067104978037502</c:v>
                  </c:pt>
                  <c:pt idx="115">
                    <c:v>20.098962400980614</c:v>
                  </c:pt>
                  <c:pt idx="116">
                    <c:v>20.131982360528049</c:v>
                  </c:pt>
                  <c:pt idx="117">
                    <c:v>20.164647087070641</c:v>
                  </c:pt>
                  <c:pt idx="118">
                    <c:v>20.19195866715372</c:v>
                  </c:pt>
                  <c:pt idx="119">
                    <c:v>20.222770512446356</c:v>
                  </c:pt>
                  <c:pt idx="120">
                    <c:v>20.252485547220758</c:v>
                  </c:pt>
                  <c:pt idx="121">
                    <c:v>20.282948482105798</c:v>
                  </c:pt>
                  <c:pt idx="122">
                    <c:v>20.313542228619713</c:v>
                  </c:pt>
                  <c:pt idx="123">
                    <c:v>20.342697587241872</c:v>
                  </c:pt>
                  <c:pt idx="124">
                    <c:v>20.371274347024144</c:v>
                  </c:pt>
                  <c:pt idx="125">
                    <c:v>20.398770009156003</c:v>
                  </c:pt>
                  <c:pt idx="126">
                    <c:v>20.423978650680819</c:v>
                  </c:pt>
                  <c:pt idx="127">
                    <c:v>20.452179893939686</c:v>
                  </c:pt>
                  <c:pt idx="128">
                    <c:v>20.476322392934012</c:v>
                  </c:pt>
                  <c:pt idx="129">
                    <c:v>20.502703708057052</c:v>
                  </c:pt>
                  <c:pt idx="130">
                    <c:v>20.529370074248686</c:v>
                  </c:pt>
                  <c:pt idx="131">
                    <c:v>20.550557642196669</c:v>
                  </c:pt>
                  <c:pt idx="132">
                    <c:v>20.576111407057013</c:v>
                  </c:pt>
                  <c:pt idx="133">
                    <c:v>20.599199852642737</c:v>
                  </c:pt>
                  <c:pt idx="134">
                    <c:v>20.619114350748916</c:v>
                  </c:pt>
                  <c:pt idx="135">
                    <c:v>20.641015617482044</c:v>
                  </c:pt>
                  <c:pt idx="136">
                    <c:v>20.659748804293127</c:v>
                  </c:pt>
                  <c:pt idx="137">
                    <c:v>20.679251664608628</c:v>
                  </c:pt>
                  <c:pt idx="138">
                    <c:v>20.691942940617313</c:v>
                  </c:pt>
                  <c:pt idx="139">
                    <c:v>20.689155401210119</c:v>
                  </c:pt>
                  <c:pt idx="140">
                    <c:v>20.626605613525363</c:v>
                  </c:pt>
                  <c:pt idx="141">
                    <c:v>20.526958379027345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S1A'!$A$2:$A$144</c:f>
              <c:numCache>
                <c:formatCode>General</c:formatCode>
                <c:ptCount val="143"/>
                <c:pt idx="0">
                  <c:v>0</c:v>
                </c:pt>
                <c:pt idx="1">
                  <c:v>0.33333000000000002</c:v>
                </c:pt>
                <c:pt idx="2">
                  <c:v>0.66666999999999998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10.33333</c:v>
                </c:pt>
                <c:pt idx="32">
                  <c:v>10.66667</c:v>
                </c:pt>
                <c:pt idx="33">
                  <c:v>11</c:v>
                </c:pt>
                <c:pt idx="34">
                  <c:v>11.33333</c:v>
                </c:pt>
                <c:pt idx="35">
                  <c:v>11.66667</c:v>
                </c:pt>
                <c:pt idx="36">
                  <c:v>12</c:v>
                </c:pt>
                <c:pt idx="37">
                  <c:v>12.33333</c:v>
                </c:pt>
                <c:pt idx="38">
                  <c:v>12.66667</c:v>
                </c:pt>
                <c:pt idx="39">
                  <c:v>13</c:v>
                </c:pt>
                <c:pt idx="40">
                  <c:v>13.33333</c:v>
                </c:pt>
                <c:pt idx="41">
                  <c:v>13.66667</c:v>
                </c:pt>
                <c:pt idx="42">
                  <c:v>14</c:v>
                </c:pt>
                <c:pt idx="43">
                  <c:v>14.33333</c:v>
                </c:pt>
                <c:pt idx="44">
                  <c:v>14.66667</c:v>
                </c:pt>
                <c:pt idx="45">
                  <c:v>15</c:v>
                </c:pt>
                <c:pt idx="46">
                  <c:v>15.33333</c:v>
                </c:pt>
                <c:pt idx="47">
                  <c:v>15.66667</c:v>
                </c:pt>
                <c:pt idx="48">
                  <c:v>16</c:v>
                </c:pt>
                <c:pt idx="49">
                  <c:v>16.33333</c:v>
                </c:pt>
                <c:pt idx="50">
                  <c:v>16.66667</c:v>
                </c:pt>
                <c:pt idx="51">
                  <c:v>17</c:v>
                </c:pt>
                <c:pt idx="52">
                  <c:v>17.33333</c:v>
                </c:pt>
                <c:pt idx="53">
                  <c:v>17.66667</c:v>
                </c:pt>
                <c:pt idx="54">
                  <c:v>18</c:v>
                </c:pt>
                <c:pt idx="55">
                  <c:v>18.33333</c:v>
                </c:pt>
                <c:pt idx="56">
                  <c:v>18.66667</c:v>
                </c:pt>
                <c:pt idx="57">
                  <c:v>19</c:v>
                </c:pt>
                <c:pt idx="58">
                  <c:v>19.33333</c:v>
                </c:pt>
                <c:pt idx="59">
                  <c:v>19.66667</c:v>
                </c:pt>
                <c:pt idx="60">
                  <c:v>20</c:v>
                </c:pt>
                <c:pt idx="61">
                  <c:v>20.33333</c:v>
                </c:pt>
                <c:pt idx="62">
                  <c:v>20.66667</c:v>
                </c:pt>
                <c:pt idx="63">
                  <c:v>21</c:v>
                </c:pt>
                <c:pt idx="64">
                  <c:v>21.33333</c:v>
                </c:pt>
                <c:pt idx="65">
                  <c:v>21.66667</c:v>
                </c:pt>
                <c:pt idx="66">
                  <c:v>22</c:v>
                </c:pt>
                <c:pt idx="67">
                  <c:v>22.33333</c:v>
                </c:pt>
                <c:pt idx="68">
                  <c:v>22.66667</c:v>
                </c:pt>
                <c:pt idx="69">
                  <c:v>23</c:v>
                </c:pt>
                <c:pt idx="70">
                  <c:v>23.33333</c:v>
                </c:pt>
                <c:pt idx="71">
                  <c:v>23.66667</c:v>
                </c:pt>
                <c:pt idx="72">
                  <c:v>24</c:v>
                </c:pt>
                <c:pt idx="73">
                  <c:v>24.33333</c:v>
                </c:pt>
                <c:pt idx="74">
                  <c:v>24.66667</c:v>
                </c:pt>
                <c:pt idx="75">
                  <c:v>25</c:v>
                </c:pt>
                <c:pt idx="76">
                  <c:v>25.33333</c:v>
                </c:pt>
                <c:pt idx="77">
                  <c:v>25.66667</c:v>
                </c:pt>
                <c:pt idx="78">
                  <c:v>26</c:v>
                </c:pt>
                <c:pt idx="79">
                  <c:v>26.33333</c:v>
                </c:pt>
                <c:pt idx="80">
                  <c:v>26.66667</c:v>
                </c:pt>
                <c:pt idx="81">
                  <c:v>27</c:v>
                </c:pt>
                <c:pt idx="82">
                  <c:v>27.33333</c:v>
                </c:pt>
                <c:pt idx="83">
                  <c:v>27.66667</c:v>
                </c:pt>
                <c:pt idx="84">
                  <c:v>28</c:v>
                </c:pt>
                <c:pt idx="85">
                  <c:v>28.33333</c:v>
                </c:pt>
                <c:pt idx="86">
                  <c:v>28.66667</c:v>
                </c:pt>
                <c:pt idx="87">
                  <c:v>29</c:v>
                </c:pt>
                <c:pt idx="88">
                  <c:v>29.33333</c:v>
                </c:pt>
                <c:pt idx="89">
                  <c:v>29.66667</c:v>
                </c:pt>
                <c:pt idx="90">
                  <c:v>30</c:v>
                </c:pt>
                <c:pt idx="91">
                  <c:v>30.33333</c:v>
                </c:pt>
                <c:pt idx="92">
                  <c:v>30.66667</c:v>
                </c:pt>
                <c:pt idx="93">
                  <c:v>31</c:v>
                </c:pt>
                <c:pt idx="94">
                  <c:v>31.33333</c:v>
                </c:pt>
                <c:pt idx="95">
                  <c:v>31.66667</c:v>
                </c:pt>
                <c:pt idx="96">
                  <c:v>32</c:v>
                </c:pt>
                <c:pt idx="97">
                  <c:v>32.333329999999997</c:v>
                </c:pt>
                <c:pt idx="98">
                  <c:v>32.666670000000003</c:v>
                </c:pt>
                <c:pt idx="99">
                  <c:v>33</c:v>
                </c:pt>
                <c:pt idx="100">
                  <c:v>33.333329999999997</c:v>
                </c:pt>
                <c:pt idx="101">
                  <c:v>33.666670000000003</c:v>
                </c:pt>
                <c:pt idx="102">
                  <c:v>34</c:v>
                </c:pt>
                <c:pt idx="103">
                  <c:v>34.333329999999997</c:v>
                </c:pt>
                <c:pt idx="104">
                  <c:v>34.666670000000003</c:v>
                </c:pt>
                <c:pt idx="105">
                  <c:v>35</c:v>
                </c:pt>
                <c:pt idx="106">
                  <c:v>35.333329999999997</c:v>
                </c:pt>
                <c:pt idx="107">
                  <c:v>35.666670000000003</c:v>
                </c:pt>
                <c:pt idx="108">
                  <c:v>36</c:v>
                </c:pt>
                <c:pt idx="109">
                  <c:v>36.333329999999997</c:v>
                </c:pt>
                <c:pt idx="110">
                  <c:v>36.666670000000003</c:v>
                </c:pt>
                <c:pt idx="111">
                  <c:v>37</c:v>
                </c:pt>
                <c:pt idx="112">
                  <c:v>37.333329999999997</c:v>
                </c:pt>
                <c:pt idx="113">
                  <c:v>37.666670000000003</c:v>
                </c:pt>
                <c:pt idx="114">
                  <c:v>38</c:v>
                </c:pt>
                <c:pt idx="115">
                  <c:v>38.333329999999997</c:v>
                </c:pt>
                <c:pt idx="116">
                  <c:v>38.666670000000003</c:v>
                </c:pt>
                <c:pt idx="117">
                  <c:v>39</c:v>
                </c:pt>
                <c:pt idx="118">
                  <c:v>39.333329999999997</c:v>
                </c:pt>
                <c:pt idx="119">
                  <c:v>39.666670000000003</c:v>
                </c:pt>
                <c:pt idx="120">
                  <c:v>40</c:v>
                </c:pt>
                <c:pt idx="121">
                  <c:v>40.333329999999997</c:v>
                </c:pt>
                <c:pt idx="122">
                  <c:v>40.666670000000003</c:v>
                </c:pt>
                <c:pt idx="123">
                  <c:v>41</c:v>
                </c:pt>
                <c:pt idx="124">
                  <c:v>41.333329999999997</c:v>
                </c:pt>
                <c:pt idx="125">
                  <c:v>41.666670000000003</c:v>
                </c:pt>
                <c:pt idx="126">
                  <c:v>42</c:v>
                </c:pt>
                <c:pt idx="127">
                  <c:v>42.333329999999997</c:v>
                </c:pt>
                <c:pt idx="128">
                  <c:v>42.666670000000003</c:v>
                </c:pt>
                <c:pt idx="129">
                  <c:v>43</c:v>
                </c:pt>
                <c:pt idx="130">
                  <c:v>43.333329999999997</c:v>
                </c:pt>
                <c:pt idx="131">
                  <c:v>43.666670000000003</c:v>
                </c:pt>
                <c:pt idx="132">
                  <c:v>44</c:v>
                </c:pt>
                <c:pt idx="133">
                  <c:v>44.333329999999997</c:v>
                </c:pt>
                <c:pt idx="134">
                  <c:v>44.666670000000003</c:v>
                </c:pt>
                <c:pt idx="135">
                  <c:v>45</c:v>
                </c:pt>
                <c:pt idx="136">
                  <c:v>45.333329999999997</c:v>
                </c:pt>
                <c:pt idx="137">
                  <c:v>45.666670000000003</c:v>
                </c:pt>
                <c:pt idx="138">
                  <c:v>46</c:v>
                </c:pt>
                <c:pt idx="139">
                  <c:v>46.333329999999997</c:v>
                </c:pt>
                <c:pt idx="140">
                  <c:v>46.666670000000003</c:v>
                </c:pt>
                <c:pt idx="141">
                  <c:v>47</c:v>
                </c:pt>
                <c:pt idx="142">
                  <c:v>47.333329999999997</c:v>
                </c:pt>
              </c:numCache>
            </c:numRef>
          </c:cat>
          <c:val>
            <c:numRef>
              <c:f>'Fig S1A'!$AE$3:$AE$144</c:f>
              <c:numCache>
                <c:formatCode>General</c:formatCode>
                <c:ptCount val="142"/>
                <c:pt idx="0">
                  <c:v>0.14719033333333334</c:v>
                </c:pt>
                <c:pt idx="1">
                  <c:v>0.29798266666666667</c:v>
                </c:pt>
                <c:pt idx="2">
                  <c:v>0.46148600000000001</c:v>
                </c:pt>
                <c:pt idx="3">
                  <c:v>0.59983399999999998</c:v>
                </c:pt>
                <c:pt idx="4">
                  <c:v>0.74342199999999992</c:v>
                </c:pt>
                <c:pt idx="5">
                  <c:v>0.87757299999999994</c:v>
                </c:pt>
                <c:pt idx="6">
                  <c:v>1.0307110000000002</c:v>
                </c:pt>
                <c:pt idx="7">
                  <c:v>1.2014083333333334</c:v>
                </c:pt>
                <c:pt idx="8">
                  <c:v>1.3866436666666668</c:v>
                </c:pt>
                <c:pt idx="9">
                  <c:v>1.5921416666666666</c:v>
                </c:pt>
                <c:pt idx="10">
                  <c:v>1.8192076666666666</c:v>
                </c:pt>
                <c:pt idx="11">
                  <c:v>2.0667849999999999</c:v>
                </c:pt>
                <c:pt idx="12">
                  <c:v>2.3308963333333335</c:v>
                </c:pt>
                <c:pt idx="13">
                  <c:v>2.6142670000000003</c:v>
                </c:pt>
                <c:pt idx="14">
                  <c:v>2.9265483333333333</c:v>
                </c:pt>
                <c:pt idx="15">
                  <c:v>3.2695133333333337</c:v>
                </c:pt>
                <c:pt idx="16">
                  <c:v>3.6499539999999997</c:v>
                </c:pt>
                <c:pt idx="17">
                  <c:v>4.0719099999999999</c:v>
                </c:pt>
                <c:pt idx="18">
                  <c:v>4.5332403333333335</c:v>
                </c:pt>
                <c:pt idx="19">
                  <c:v>5.048089</c:v>
                </c:pt>
                <c:pt idx="20">
                  <c:v>5.6117020000000002</c:v>
                </c:pt>
                <c:pt idx="21">
                  <c:v>6.2322286666666669</c:v>
                </c:pt>
                <c:pt idx="22">
                  <c:v>6.9183833333333338</c:v>
                </c:pt>
                <c:pt idx="23">
                  <c:v>7.6747593333333342</c:v>
                </c:pt>
                <c:pt idx="24">
                  <c:v>8.5081583333333324</c:v>
                </c:pt>
                <c:pt idx="25">
                  <c:v>9.4217820000000003</c:v>
                </c:pt>
                <c:pt idx="26">
                  <c:v>10.433869333333332</c:v>
                </c:pt>
                <c:pt idx="27">
                  <c:v>11.550910999999999</c:v>
                </c:pt>
                <c:pt idx="28">
                  <c:v>12.785850333333334</c:v>
                </c:pt>
                <c:pt idx="29">
                  <c:v>14.161445666666665</c:v>
                </c:pt>
                <c:pt idx="30">
                  <c:v>15.688185666666664</c:v>
                </c:pt>
                <c:pt idx="31">
                  <c:v>17.400807</c:v>
                </c:pt>
                <c:pt idx="32">
                  <c:v>19.325595666666668</c:v>
                </c:pt>
                <c:pt idx="33">
                  <c:v>21.492464666666667</c:v>
                </c:pt>
                <c:pt idx="34">
                  <c:v>23.884708</c:v>
                </c:pt>
                <c:pt idx="35">
                  <c:v>26.464906666666664</c:v>
                </c:pt>
                <c:pt idx="36">
                  <c:v>29.279108666666669</c:v>
                </c:pt>
                <c:pt idx="37">
                  <c:v>32.340005666666663</c:v>
                </c:pt>
                <c:pt idx="38">
                  <c:v>35.674526666666672</c:v>
                </c:pt>
                <c:pt idx="39">
                  <c:v>39.321607</c:v>
                </c:pt>
                <c:pt idx="40">
                  <c:v>43.282781</c:v>
                </c:pt>
                <c:pt idx="41">
                  <c:v>47.578240000000001</c:v>
                </c:pt>
                <c:pt idx="42">
                  <c:v>52.236894000000007</c:v>
                </c:pt>
                <c:pt idx="43">
                  <c:v>57.310501666666674</c:v>
                </c:pt>
                <c:pt idx="44">
                  <c:v>62.825747999999997</c:v>
                </c:pt>
                <c:pt idx="45">
                  <c:v>68.836989333333335</c:v>
                </c:pt>
                <c:pt idx="46">
                  <c:v>75.358418666666665</c:v>
                </c:pt>
                <c:pt idx="47">
                  <c:v>82.374342333333331</c:v>
                </c:pt>
                <c:pt idx="48">
                  <c:v>89.926804000000004</c:v>
                </c:pt>
                <c:pt idx="49">
                  <c:v>97.997409333333337</c:v>
                </c:pt>
                <c:pt idx="50">
                  <c:v>106.66554266666667</c:v>
                </c:pt>
                <c:pt idx="51">
                  <c:v>115.86134</c:v>
                </c:pt>
                <c:pt idx="52">
                  <c:v>124.84812133333332</c:v>
                </c:pt>
                <c:pt idx="53">
                  <c:v>133.35794666666666</c:v>
                </c:pt>
                <c:pt idx="54">
                  <c:v>141.41847266666664</c:v>
                </c:pt>
                <c:pt idx="55">
                  <c:v>149.091005</c:v>
                </c:pt>
                <c:pt idx="56">
                  <c:v>156.32120733333332</c:v>
                </c:pt>
                <c:pt idx="57">
                  <c:v>163.17778266666667</c:v>
                </c:pt>
                <c:pt idx="58">
                  <c:v>169.62799099999998</c:v>
                </c:pt>
                <c:pt idx="59">
                  <c:v>175.59254899999999</c:v>
                </c:pt>
                <c:pt idx="60">
                  <c:v>181.10851700000001</c:v>
                </c:pt>
                <c:pt idx="61">
                  <c:v>186.19011</c:v>
                </c:pt>
                <c:pt idx="62">
                  <c:v>190.86861766666667</c:v>
                </c:pt>
                <c:pt idx="63">
                  <c:v>195.17305599999997</c:v>
                </c:pt>
                <c:pt idx="64">
                  <c:v>199.10525900000002</c:v>
                </c:pt>
                <c:pt idx="65">
                  <c:v>202.68319766666664</c:v>
                </c:pt>
                <c:pt idx="66">
                  <c:v>205.91123633333336</c:v>
                </c:pt>
                <c:pt idx="67">
                  <c:v>208.77953400000001</c:v>
                </c:pt>
                <c:pt idx="68">
                  <c:v>211.31515366666667</c:v>
                </c:pt>
                <c:pt idx="69">
                  <c:v>213.522819</c:v>
                </c:pt>
                <c:pt idx="70">
                  <c:v>215.47082466666666</c:v>
                </c:pt>
                <c:pt idx="71">
                  <c:v>217.20268999999999</c:v>
                </c:pt>
                <c:pt idx="72">
                  <c:v>218.11159733333332</c:v>
                </c:pt>
                <c:pt idx="73">
                  <c:v>219.01580433333334</c:v>
                </c:pt>
                <c:pt idx="74">
                  <c:v>220.15244033333332</c:v>
                </c:pt>
                <c:pt idx="75">
                  <c:v>221.16033966666669</c:v>
                </c:pt>
                <c:pt idx="76">
                  <c:v>222.05353533333334</c:v>
                </c:pt>
                <c:pt idx="77">
                  <c:v>222.87166066666666</c:v>
                </c:pt>
                <c:pt idx="78">
                  <c:v>223.64378400000001</c:v>
                </c:pt>
                <c:pt idx="79">
                  <c:v>224.37897133333331</c:v>
                </c:pt>
                <c:pt idx="80">
                  <c:v>225.08691099999999</c:v>
                </c:pt>
                <c:pt idx="81">
                  <c:v>225.76345333333333</c:v>
                </c:pt>
                <c:pt idx="82">
                  <c:v>226.40798333333336</c:v>
                </c:pt>
                <c:pt idx="83">
                  <c:v>227.02318700000001</c:v>
                </c:pt>
                <c:pt idx="84">
                  <c:v>227.61164333333332</c:v>
                </c:pt>
                <c:pt idx="85">
                  <c:v>228.17672233333334</c:v>
                </c:pt>
                <c:pt idx="86">
                  <c:v>228.721599</c:v>
                </c:pt>
                <c:pt idx="87">
                  <c:v>229.24831366666663</c:v>
                </c:pt>
                <c:pt idx="88">
                  <c:v>229.76215333333332</c:v>
                </c:pt>
                <c:pt idx="89">
                  <c:v>230.26273566666666</c:v>
                </c:pt>
                <c:pt idx="90">
                  <c:v>230.75169766666667</c:v>
                </c:pt>
                <c:pt idx="91">
                  <c:v>231.2279566666667</c:v>
                </c:pt>
                <c:pt idx="92">
                  <c:v>231.69479466666667</c:v>
                </c:pt>
                <c:pt idx="93">
                  <c:v>232.15401133333333</c:v>
                </c:pt>
                <c:pt idx="94">
                  <c:v>232.60785000000001</c:v>
                </c:pt>
                <c:pt idx="95">
                  <c:v>233.05160899999998</c:v>
                </c:pt>
                <c:pt idx="96">
                  <c:v>233.48916333333332</c:v>
                </c:pt>
                <c:pt idx="97">
                  <c:v>233.92144066666665</c:v>
                </c:pt>
                <c:pt idx="98">
                  <c:v>234.34924166666667</c:v>
                </c:pt>
                <c:pt idx="99">
                  <c:v>234.77350000000001</c:v>
                </c:pt>
                <c:pt idx="100">
                  <c:v>235.19066733333332</c:v>
                </c:pt>
                <c:pt idx="101">
                  <c:v>235.60142299999998</c:v>
                </c:pt>
                <c:pt idx="102">
                  <c:v>236.00782599999999</c:v>
                </c:pt>
                <c:pt idx="103">
                  <c:v>236.41449066666667</c:v>
                </c:pt>
                <c:pt idx="104">
                  <c:v>236.81550799999999</c:v>
                </c:pt>
                <c:pt idx="105">
                  <c:v>237.210567</c:v>
                </c:pt>
                <c:pt idx="106">
                  <c:v>237.60069266666665</c:v>
                </c:pt>
                <c:pt idx="107">
                  <c:v>237.98769166666668</c:v>
                </c:pt>
                <c:pt idx="108">
                  <c:v>238.37364433333335</c:v>
                </c:pt>
                <c:pt idx="109">
                  <c:v>238.75845566666666</c:v>
                </c:pt>
                <c:pt idx="110">
                  <c:v>239.13739866666666</c:v>
                </c:pt>
                <c:pt idx="111">
                  <c:v>239.51077700000005</c:v>
                </c:pt>
                <c:pt idx="112">
                  <c:v>239.881978</c:v>
                </c:pt>
                <c:pt idx="113">
                  <c:v>240.25087833333336</c:v>
                </c:pt>
                <c:pt idx="114">
                  <c:v>240.61741366666669</c:v>
                </c:pt>
                <c:pt idx="115">
                  <c:v>240.97835499999997</c:v>
                </c:pt>
                <c:pt idx="116">
                  <c:v>241.334532</c:v>
                </c:pt>
                <c:pt idx="117">
                  <c:v>241.68911633333332</c:v>
                </c:pt>
                <c:pt idx="118">
                  <c:v>242.039388</c:v>
                </c:pt>
                <c:pt idx="119">
                  <c:v>242.38668033333332</c:v>
                </c:pt>
                <c:pt idx="120">
                  <c:v>242.72769833333336</c:v>
                </c:pt>
                <c:pt idx="121">
                  <c:v>243.06793566666661</c:v>
                </c:pt>
                <c:pt idx="122">
                  <c:v>243.40701666666666</c:v>
                </c:pt>
                <c:pt idx="123">
                  <c:v>243.7406076666667</c:v>
                </c:pt>
                <c:pt idx="124">
                  <c:v>244.071684</c:v>
                </c:pt>
                <c:pt idx="125">
                  <c:v>244.39893866666668</c:v>
                </c:pt>
                <c:pt idx="126">
                  <c:v>244.72214833333337</c:v>
                </c:pt>
                <c:pt idx="127">
                  <c:v>245.04253333333335</c:v>
                </c:pt>
                <c:pt idx="128">
                  <c:v>245.35680133333335</c:v>
                </c:pt>
                <c:pt idx="129">
                  <c:v>245.6680236666667</c:v>
                </c:pt>
                <c:pt idx="130">
                  <c:v>245.97725833333334</c:v>
                </c:pt>
                <c:pt idx="131">
                  <c:v>246.28214000000003</c:v>
                </c:pt>
                <c:pt idx="132">
                  <c:v>246.58303833333332</c:v>
                </c:pt>
                <c:pt idx="133">
                  <c:v>246.87961200000004</c:v>
                </c:pt>
                <c:pt idx="134">
                  <c:v>247.17139666666665</c:v>
                </c:pt>
                <c:pt idx="135">
                  <c:v>247.46163133333334</c:v>
                </c:pt>
                <c:pt idx="136">
                  <c:v>247.74659233333333</c:v>
                </c:pt>
                <c:pt idx="137">
                  <c:v>248.02781300000001</c:v>
                </c:pt>
                <c:pt idx="138">
                  <c:v>248.30148733333331</c:v>
                </c:pt>
                <c:pt idx="139">
                  <c:v>248.55978666666667</c:v>
                </c:pt>
                <c:pt idx="140">
                  <c:v>248.78088299999999</c:v>
                </c:pt>
                <c:pt idx="141">
                  <c:v>248.97459566666666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3-A143-8846-AECB9726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28080"/>
        <c:axId val="2143622720"/>
      </c:lineChart>
      <c:catAx>
        <c:axId val="21442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143622720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2143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2400"/>
                  <a:t>Integral CTR (mmol/L)</a:t>
                </a:r>
              </a:p>
            </c:rich>
          </c:tx>
          <c:layout>
            <c:manualLayout>
              <c:xMode val="edge"/>
              <c:yMode val="edge"/>
              <c:x val="1.0997063085798668E-2"/>
              <c:y val="0.22821075740944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144228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799849021671452"/>
          <c:y val="4.3928710338211018E-2"/>
          <c:w val="0.18433131256822982"/>
          <c:h val="0.251983197489995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7448348394061"/>
          <c:y val="3.7414965986394558E-2"/>
          <c:w val="0.79275175400965914"/>
          <c:h val="0.69184423375649473"/>
        </c:manualLayout>
      </c:layout>
      <c:barChart>
        <c:barDir val="col"/>
        <c:grouping val="clustered"/>
        <c:varyColors val="0"/>
        <c:ser>
          <c:idx val="0"/>
          <c:order val="0"/>
          <c:tx>
            <c:v>24 h</c:v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S1BC'!$W$37:$W$40</c:f>
                <c:numCache>
                  <c:formatCode>General</c:formatCode>
                  <c:ptCount val="4"/>
                  <c:pt idx="0">
                    <c:v>20.894119260266134</c:v>
                  </c:pt>
                  <c:pt idx="1">
                    <c:v>14.68658912988799</c:v>
                  </c:pt>
                  <c:pt idx="2">
                    <c:v>8.0102135059605768</c:v>
                  </c:pt>
                  <c:pt idx="3">
                    <c:v>24.356060420366749</c:v>
                  </c:pt>
                </c:numCache>
              </c:numRef>
            </c:plus>
            <c:minus>
              <c:numRef>
                <c:f>'Fig S1BC'!$W$37:$W$40</c:f>
                <c:numCache>
                  <c:formatCode>General</c:formatCode>
                  <c:ptCount val="4"/>
                  <c:pt idx="0">
                    <c:v>20.894119260266134</c:v>
                  </c:pt>
                  <c:pt idx="1">
                    <c:v>14.68658912988799</c:v>
                  </c:pt>
                  <c:pt idx="2">
                    <c:v>8.0102135059605768</c:v>
                  </c:pt>
                  <c:pt idx="3">
                    <c:v>24.356060420366749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S1BC'!$W$29:$W$32</c:f>
              <c:numCache>
                <c:formatCode>@</c:formatCode>
                <c:ptCount val="4"/>
                <c:pt idx="0">
                  <c:v>211.55244941371382</c:v>
                </c:pt>
                <c:pt idx="1">
                  <c:v>220.42116476885636</c:v>
                </c:pt>
                <c:pt idx="2">
                  <c:v>222.08757311947929</c:v>
                </c:pt>
                <c:pt idx="3">
                  <c:v>173.03260665981483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6-3D47-902F-93F642D33ACA}"/>
            </c:ext>
          </c:extLst>
        </c:ser>
        <c:ser>
          <c:idx val="1"/>
          <c:order val="1"/>
          <c:tx>
            <c:strRef>
              <c:f>'Fig S1BC'!$X$28</c:f>
              <c:strCache>
                <c:ptCount val="1"/>
                <c:pt idx="0">
                  <c:v>48 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S1BC'!$X$37:$X$40</c:f>
                <c:numCache>
                  <c:formatCode>General</c:formatCode>
                  <c:ptCount val="4"/>
                  <c:pt idx="0">
                    <c:v>51.37707005763427</c:v>
                  </c:pt>
                  <c:pt idx="1">
                    <c:v>14.06281290830122</c:v>
                  </c:pt>
                  <c:pt idx="2">
                    <c:v>8.3518854093229624</c:v>
                  </c:pt>
                  <c:pt idx="3">
                    <c:v>20.576624384337425</c:v>
                  </c:pt>
                </c:numCache>
              </c:numRef>
            </c:plus>
            <c:minus>
              <c:numRef>
                <c:f>'Fig S1BC'!$X$37:$X$40</c:f>
                <c:numCache>
                  <c:formatCode>General</c:formatCode>
                  <c:ptCount val="4"/>
                  <c:pt idx="0">
                    <c:v>51.37707005763427</c:v>
                  </c:pt>
                  <c:pt idx="1">
                    <c:v>14.06281290830122</c:v>
                  </c:pt>
                  <c:pt idx="2">
                    <c:v>8.3518854093229624</c:v>
                  </c:pt>
                  <c:pt idx="3">
                    <c:v>20.576624384337425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S1BC'!$X$29:$X$32</c:f>
              <c:numCache>
                <c:formatCode>@</c:formatCode>
                <c:ptCount val="4"/>
                <c:pt idx="0">
                  <c:v>193.50564843324045</c:v>
                </c:pt>
                <c:pt idx="1">
                  <c:v>230.94087909425517</c:v>
                </c:pt>
                <c:pt idx="2">
                  <c:v>222.2327323564331</c:v>
                </c:pt>
                <c:pt idx="3">
                  <c:v>174.65260607847654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6-3D47-902F-93F642D3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2000650143"/>
        <c:axId val="2000652415"/>
      </c:barChart>
      <c:catAx>
        <c:axId val="200065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2415"/>
        <c:crosses val="autoZero"/>
        <c:auto val="1"/>
        <c:lblAlgn val="ctr"/>
        <c:lblOffset val="100"/>
        <c:noMultiLvlLbl val="0"/>
      </c:catAx>
      <c:valAx>
        <c:axId val="20006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/>
                  <a:t>Melatonin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01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687128959495182"/>
          <c:y val="4.8248385119524728E-2"/>
          <c:w val="0.13114429237645822"/>
          <c:h val="0.1011080201801122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5507436570429"/>
          <c:y val="3.7414965986394558E-2"/>
          <c:w val="0.82087117235345586"/>
          <c:h val="0.69184423375649473"/>
        </c:manualLayout>
      </c:layout>
      <c:barChart>
        <c:barDir val="col"/>
        <c:grouping val="clustered"/>
        <c:varyColors val="0"/>
        <c:ser>
          <c:idx val="0"/>
          <c:order val="0"/>
          <c:tx>
            <c:v>24 h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S1BC'!$S$37:$S$40</c:f>
                <c:numCache>
                  <c:formatCode>General</c:formatCode>
                  <c:ptCount val="4"/>
                  <c:pt idx="0">
                    <c:v>10.758881896221521</c:v>
                  </c:pt>
                  <c:pt idx="1">
                    <c:v>7.2785451623544821</c:v>
                  </c:pt>
                  <c:pt idx="2">
                    <c:v>3.8843204431662914</c:v>
                  </c:pt>
                  <c:pt idx="3">
                    <c:v>2.5138209072575579</c:v>
                  </c:pt>
                </c:numCache>
              </c:numRef>
            </c:plus>
            <c:minus>
              <c:numRef>
                <c:f>'Fig S1BC'!$S$37:$S$40</c:f>
                <c:numCache>
                  <c:formatCode>General</c:formatCode>
                  <c:ptCount val="4"/>
                  <c:pt idx="0">
                    <c:v>10.758881896221521</c:v>
                  </c:pt>
                  <c:pt idx="1">
                    <c:v>7.2785451623544821</c:v>
                  </c:pt>
                  <c:pt idx="2">
                    <c:v>3.8843204431662914</c:v>
                  </c:pt>
                  <c:pt idx="3">
                    <c:v>2.5138209072575579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S1BC'!$S$29:$S$32</c:f>
              <c:numCache>
                <c:formatCode>@</c:formatCode>
                <c:ptCount val="4"/>
                <c:pt idx="0">
                  <c:v>87.846179860680422</c:v>
                </c:pt>
                <c:pt idx="1">
                  <c:v>77.254918796062398</c:v>
                </c:pt>
                <c:pt idx="2">
                  <c:v>89.027536207114551</c:v>
                </c:pt>
                <c:pt idx="3">
                  <c:v>65.722317705699069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B-1845-B9F2-9A1A258A96C9}"/>
            </c:ext>
          </c:extLst>
        </c:ser>
        <c:ser>
          <c:idx val="1"/>
          <c:order val="1"/>
          <c:tx>
            <c:strRef>
              <c:f>'Fig S1BC'!$X$28</c:f>
              <c:strCache>
                <c:ptCount val="1"/>
                <c:pt idx="0">
                  <c:v>48 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S1BC'!$T$37:$T$40</c:f>
                <c:numCache>
                  <c:formatCode>General</c:formatCode>
                  <c:ptCount val="4"/>
                  <c:pt idx="0">
                    <c:v>17.478187242366289</c:v>
                  </c:pt>
                  <c:pt idx="1">
                    <c:v>9.3337305642649717</c:v>
                  </c:pt>
                  <c:pt idx="2">
                    <c:v>8.1833949046219381</c:v>
                  </c:pt>
                  <c:pt idx="3">
                    <c:v>9.8398107346062496</c:v>
                  </c:pt>
                </c:numCache>
              </c:numRef>
            </c:plus>
            <c:minus>
              <c:numRef>
                <c:f>'Fig S1BC'!$T$37:$T$40</c:f>
                <c:numCache>
                  <c:formatCode>General</c:formatCode>
                  <c:ptCount val="4"/>
                  <c:pt idx="0">
                    <c:v>17.478187242366289</c:v>
                  </c:pt>
                  <c:pt idx="1">
                    <c:v>9.3337305642649717</c:v>
                  </c:pt>
                  <c:pt idx="2">
                    <c:v>8.1833949046219381</c:v>
                  </c:pt>
                  <c:pt idx="3">
                    <c:v>9.8398107346062496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S1BC'!$R$29:$R$32</c:f>
              <c:strCache>
                <c:ptCount val="4"/>
                <c:pt idx="0">
                  <c:v>Production Strain</c:v>
                </c:pt>
                <c:pt idx="1">
                  <c:v>Fur(P18T)</c:v>
                </c:pt>
                <c:pt idx="2">
                  <c:v>YgfZ(T108P)</c:v>
                </c:pt>
                <c:pt idx="3">
                  <c:v>OxyR(A213P)</c:v>
                </c:pt>
              </c:strCache>
            </c:strRef>
          </c:cat>
          <c:val>
            <c:numRef>
              <c:f>'Fig S1BC'!$T$29:$T$32</c:f>
              <c:numCache>
                <c:formatCode>@</c:formatCode>
                <c:ptCount val="4"/>
                <c:pt idx="0">
                  <c:v>52.635616873624905</c:v>
                </c:pt>
                <c:pt idx="1">
                  <c:v>70.011394231823701</c:v>
                </c:pt>
                <c:pt idx="2">
                  <c:v>52.960247385113803</c:v>
                </c:pt>
                <c:pt idx="3">
                  <c:v>70.218418720004792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B-1845-B9F2-9A1A258A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2000650143"/>
        <c:axId val="2000652415"/>
      </c:barChart>
      <c:catAx>
        <c:axId val="200065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2415"/>
        <c:crosses val="autoZero"/>
        <c:auto val="1"/>
        <c:lblAlgn val="ctr"/>
        <c:lblOffset val="100"/>
        <c:noMultiLvlLbl val="0"/>
      </c:catAx>
      <c:valAx>
        <c:axId val="20006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/>
                  <a:t>Tryptophan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0006501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687128959495182"/>
          <c:y val="4.8248385119524728E-2"/>
          <c:w val="0.13114429237645822"/>
          <c:h val="0.1011080201801122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_xlchart.v1.35</cx:f>
      </cx:strDim>
      <cx:numDim type="val">
        <cx:f dir="row">_xlchart.v1.36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1DFEE699-9038-BD49-A185-5C4899E89779}" formatIdx="1">
          <cx:tx>
            <cx:txData>
              <cx:f>_xlchart.v1.34</cx:f>
              <cx:v>48 h</cx:v>
            </cx:txData>
          </cx:tx>
          <cx:spPr>
            <a:solidFill>
              <a:schemeClr val="accent4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 sz="1000">
              <a:solidFill>
                <a:schemeClr val="tx1"/>
              </a:solidFill>
              <a:latin typeface="Helvetica" pitchFamily="2" charset="0"/>
            </a:endParaRPr>
          </a:p>
        </cx:txPr>
      </cx:axis>
      <cx:axis id="1">
        <cx:valScaling min="20"/>
        <cx:title>
          <cx:tx>
            <cx:txData>
              <cx:v>Tryptophan (mg/L)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400" b="0" i="0">
                  <a:solidFill>
                    <a:schemeClr val="tx1"/>
                  </a:solidFill>
                  <a:latin typeface="Helvetica" pitchFamily="2" charset="0"/>
                  <a:ea typeface="Helvetica" pitchFamily="2" charset="0"/>
                  <a:cs typeface="Helvetica" pitchFamily="2" charset="0"/>
                </a:defRPr>
              </a:pPr>
              <a:r>
                <a:rPr lang="en-GB" sz="1400">
                  <a:solidFill>
                    <a:schemeClr val="tx1"/>
                  </a:solidFill>
                  <a:latin typeface="Helvetica" pitchFamily="2" charset="0"/>
                </a:rPr>
                <a:t>Tryptophan (mg/L)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>
              <a:solidFill>
                <a:schemeClr val="tx1"/>
              </a:solidFill>
              <a:latin typeface="Helvetica" pitchFamily="2" charset="0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_xlchart.v1.29</cx:f>
      </cx:strDim>
      <cx:numDim type="val">
        <cx:f dir="row">_xlchart.v1.30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2B77786F-01E1-0D45-9430-AE93A3B31842}" formatIdx="1">
          <cx:tx>
            <cx:txData>
              <cx:f>_xlchart.v1.28</cx:f>
              <cx:v>48 h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 sz="1000">
              <a:solidFill>
                <a:schemeClr val="tx1"/>
              </a:solidFill>
              <a:latin typeface="Helvetica" pitchFamily="2" charset="0"/>
            </a:endParaRPr>
          </a:p>
        </cx:txPr>
      </cx:axis>
      <cx:axis id="1">
        <cx:valScaling min="100"/>
        <cx:title>
          <cx:tx>
            <cx:txData>
              <cx:v>Melatonin (mg/L)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400" b="0" i="0">
                  <a:solidFill>
                    <a:schemeClr val="tx1"/>
                  </a:solidFill>
                  <a:latin typeface="Helvetica" pitchFamily="2" charset="0"/>
                  <a:ea typeface="Helvetica" pitchFamily="2" charset="0"/>
                  <a:cs typeface="Helvetica" pitchFamily="2" charset="0"/>
                </a:defRPr>
              </a:pPr>
              <a:r>
                <a:rPr lang="en-GB" sz="1400">
                  <a:solidFill>
                    <a:schemeClr val="tx1"/>
                  </a:solidFill>
                  <a:latin typeface="Helvetica" pitchFamily="2" charset="0"/>
                </a:rPr>
                <a:t>Melatonin (mg/L)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>
              <a:solidFill>
                <a:schemeClr val="tx1"/>
              </a:solidFill>
              <a:latin typeface="Helvetica" pitchFamily="2" charset="0"/>
            </a:endParaRPr>
          </a:p>
        </cx:txPr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_xlchart.v1.26</cx:f>
      </cx:strDim>
      <cx:numDim type="val">
        <cx:f dir="row">_xlchart.v1.27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4989BFA3-90FD-6842-BF52-9E9320F2E468}" formatIdx="1">
          <cx:tx>
            <cx:txData>
              <cx:f>_xlchart.v1.25</cx:f>
              <cx:v>48 h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 sz="1000">
              <a:solidFill>
                <a:schemeClr val="tx1"/>
              </a:solidFill>
              <a:latin typeface="Helvetica" pitchFamily="2" charset="0"/>
            </a:endParaRPr>
          </a:p>
        </cx:txPr>
      </cx:axis>
      <cx:axis id="1">
        <cx:valScaling min="20"/>
        <cx:title>
          <cx:tx>
            <cx:txData>
              <cx:v>Melatonin/DCW (mg/g)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400" b="0" i="0">
                  <a:solidFill>
                    <a:schemeClr val="tx1"/>
                  </a:solidFill>
                  <a:latin typeface="Helvetica" pitchFamily="2" charset="0"/>
                  <a:ea typeface="Helvetica" pitchFamily="2" charset="0"/>
                  <a:cs typeface="Helvetica" pitchFamily="2" charset="0"/>
                </a:defRPr>
              </a:pPr>
              <a:r>
                <a:rPr lang="en-GB" sz="1400">
                  <a:solidFill>
                    <a:schemeClr val="tx1"/>
                  </a:solidFill>
                  <a:latin typeface="Helvetica" pitchFamily="2" charset="0"/>
                </a:rPr>
                <a:t>Melatonin/DCW (mg/g)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>
              <a:solidFill>
                <a:schemeClr val="tx1"/>
              </a:solidFill>
              <a:latin typeface="Helvetica" pitchFamily="2" charset="0"/>
            </a:endParaRPr>
          </a:p>
        </cx:txPr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_xlchart.v1.32</cx:f>
      </cx:strDim>
      <cx:numDim type="val">
        <cx:f dir="row">_xlchart.v1.33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83D944DD-D129-794E-9274-4B5F3CF66839}" formatIdx="1">
          <cx:tx>
            <cx:txData>
              <cx:f>_xlchart.v1.31</cx:f>
              <cx:v>48 h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 sz="1000">
              <a:solidFill>
                <a:schemeClr val="tx1"/>
              </a:solidFill>
              <a:latin typeface="Helvetica" pitchFamily="2" charset="0"/>
            </a:endParaRPr>
          </a:p>
        </cx:txPr>
      </cx:axis>
      <cx:axis id="1">
        <cx:valScaling min="15"/>
        <cx:title>
          <cx:tx>
            <cx:txData>
              <cx:v>Melatonin/DCW(CTR) (mg/g)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0" i="0">
                  <a:solidFill>
                    <a:schemeClr val="tx1"/>
                  </a:solidFill>
                  <a:latin typeface="Helvetica" pitchFamily="2" charset="0"/>
                  <a:ea typeface="Helvetica" pitchFamily="2" charset="0"/>
                  <a:cs typeface="Helvetica" pitchFamily="2" charset="0"/>
                </a:defRPr>
              </a:pPr>
              <a:r>
                <a:rPr lang="en-GB" sz="1200">
                  <a:solidFill>
                    <a:schemeClr val="tx1"/>
                  </a:solidFill>
                  <a:latin typeface="Helvetica" pitchFamily="2" charset="0"/>
                </a:rPr>
                <a:t>Melatonin/DCW(CTR) (mg/g)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>
              <a:solidFill>
                <a:schemeClr val="tx1"/>
              </a:solidFill>
              <a:latin typeface="Helvetica" pitchFamily="2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microsoft.com/office/2014/relationships/chartEx" Target="../charts/chartEx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microsoft.com/office/2014/relationships/chartEx" Target="../charts/chartEx3.xml"/><Relationship Id="rId5" Type="http://schemas.openxmlformats.org/officeDocument/2006/relationships/chart" Target="../charts/chart12.xml"/><Relationship Id="rId10" Type="http://schemas.microsoft.com/office/2014/relationships/chartEx" Target="../charts/chartEx2.xml"/><Relationship Id="rId4" Type="http://schemas.openxmlformats.org/officeDocument/2006/relationships/chart" Target="../charts/chart11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36286</xdr:colOff>
      <xdr:row>144</xdr:row>
      <xdr:rowOff>68538</xdr:rowOff>
    </xdr:from>
    <xdr:to>
      <xdr:col>14</xdr:col>
      <xdr:colOff>64508</xdr:colOff>
      <xdr:row>180</xdr:row>
      <xdr:rowOff>168727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5FD9D-63A5-0140-8F1B-E8B4880B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658989</xdr:colOff>
      <xdr:row>8</xdr:row>
      <xdr:rowOff>141112</xdr:rowOff>
    </xdr:from>
    <xdr:to>
      <xdr:col>15</xdr:col>
      <xdr:colOff>409221</xdr:colOff>
      <xdr:row>32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09215-BECD-AA4E-8156-6CB7C387F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202</xdr:row>
      <xdr:rowOff>158750</xdr:rowOff>
    </xdr:from>
    <xdr:to>
      <xdr:col>15</xdr:col>
      <xdr:colOff>682624</xdr:colOff>
      <xdr:row>236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EE717C-89CA-8447-920B-83C934A81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663574</xdr:colOff>
      <xdr:row>17</xdr:row>
      <xdr:rowOff>133350</xdr:rowOff>
    </xdr:from>
    <xdr:to>
      <xdr:col>24</xdr:col>
      <xdr:colOff>746124</xdr:colOff>
      <xdr:row>47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36E02-516E-9847-A63D-F09B76F8B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635000</xdr:colOff>
      <xdr:row>48</xdr:row>
      <xdr:rowOff>0</xdr:rowOff>
    </xdr:from>
    <xdr:to>
      <xdr:col>24</xdr:col>
      <xdr:colOff>717550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18B76A-98B4-6441-80B4-2A0F8514E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97494</xdr:colOff>
      <xdr:row>59</xdr:row>
      <xdr:rowOff>84667</xdr:rowOff>
    </xdr:from>
    <xdr:to>
      <xdr:col>22</xdr:col>
      <xdr:colOff>364322</xdr:colOff>
      <xdr:row>82</xdr:row>
      <xdr:rowOff>160867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76B30-5995-1446-897F-6C9629CF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425450</xdr:colOff>
      <xdr:row>147</xdr:row>
      <xdr:rowOff>57150</xdr:rowOff>
    </xdr:from>
    <xdr:to>
      <xdr:col>29</xdr:col>
      <xdr:colOff>457200</xdr:colOff>
      <xdr:row>175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00116-1506-0547-92D2-0E4DE3636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42</xdr:row>
      <xdr:rowOff>127000</xdr:rowOff>
    </xdr:from>
    <xdr:to>
      <xdr:col>21</xdr:col>
      <xdr:colOff>749300</xdr:colOff>
      <xdr:row>63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F0AB4-2BAB-E84A-8073-7182D73B7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88900</xdr:colOff>
      <xdr:row>42</xdr:row>
      <xdr:rowOff>114300</xdr:rowOff>
    </xdr:from>
    <xdr:to>
      <xdr:col>26</xdr:col>
      <xdr:colOff>400050</xdr:colOff>
      <xdr:row>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04D07-877F-C64C-A989-E4404A59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546100</xdr:colOff>
      <xdr:row>42</xdr:row>
      <xdr:rowOff>114300</xdr:rowOff>
    </xdr:from>
    <xdr:to>
      <xdr:col>31</xdr:col>
      <xdr:colOff>31750</xdr:colOff>
      <xdr:row>63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5C789-F41A-FD4A-8F73-224D548BC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165100</xdr:colOff>
      <xdr:row>42</xdr:row>
      <xdr:rowOff>114300</xdr:rowOff>
    </xdr:from>
    <xdr:to>
      <xdr:col>35</xdr:col>
      <xdr:colOff>476250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C5B671-DA73-4C43-AB70-5490143EE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292100</xdr:colOff>
      <xdr:row>64</xdr:row>
      <xdr:rowOff>139700</xdr:rowOff>
    </xdr:from>
    <xdr:to>
      <xdr:col>21</xdr:col>
      <xdr:colOff>558800</xdr:colOff>
      <xdr:row>82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B2F7A3-5091-914C-9C2D-A9A8B4606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635000</xdr:colOff>
      <xdr:row>64</xdr:row>
      <xdr:rowOff>152400</xdr:rowOff>
    </xdr:from>
    <xdr:to>
      <xdr:col>25</xdr:col>
      <xdr:colOff>76200</xdr:colOff>
      <xdr:row>82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1BEFEA-69A3-3C4B-8180-CD0BA8ED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127000</xdr:colOff>
      <xdr:row>64</xdr:row>
      <xdr:rowOff>152400</xdr:rowOff>
    </xdr:from>
    <xdr:to>
      <xdr:col>28</xdr:col>
      <xdr:colOff>393700</xdr:colOff>
      <xdr:row>82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DB0979-2456-004C-8E7E-6E84A3002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457200</xdr:colOff>
      <xdr:row>64</xdr:row>
      <xdr:rowOff>152400</xdr:rowOff>
    </xdr:from>
    <xdr:to>
      <xdr:col>31</xdr:col>
      <xdr:colOff>723900</xdr:colOff>
      <xdr:row>82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B1B6C0-0DB9-3143-B8B2-EE858649E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14</xdr:col>
      <xdr:colOff>977900</xdr:colOff>
      <xdr:row>88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FF450F0-B74E-2C4A-84B9-06A9C8222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4400" y="14871700"/>
              <a:ext cx="32004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92</xdr:row>
      <xdr:rowOff>0</xdr:rowOff>
    </xdr:from>
    <xdr:to>
      <xdr:col>14</xdr:col>
      <xdr:colOff>977900</xdr:colOff>
      <xdr:row>107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BAA5B4D4-7237-D84B-9CC9-7CCF2ADC45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4400" y="18732500"/>
              <a:ext cx="32004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1130300</xdr:colOff>
      <xdr:row>111</xdr:row>
      <xdr:rowOff>190500</xdr:rowOff>
    </xdr:from>
    <xdr:to>
      <xdr:col>14</xdr:col>
      <xdr:colOff>965200</xdr:colOff>
      <xdr:row>127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F0EC4FB-D165-D040-9BEC-0160D3CB2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1700" y="22783800"/>
              <a:ext cx="32004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25400</xdr:colOff>
      <xdr:row>132</xdr:row>
      <xdr:rowOff>139700</xdr:rowOff>
    </xdr:from>
    <xdr:to>
      <xdr:col>14</xdr:col>
      <xdr:colOff>1003300</xdr:colOff>
      <xdr:row>148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E0CEA28E-743A-2046-961E-E0A7EB42D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9800" y="27000200"/>
              <a:ext cx="32004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hyki/Documents/iCore_iLoop/Projects/HDP_DDB/Manuscript/20230612%20GFP%20ROS%20Data%20analysis.xlsx" TargetMode="External"/><Relationship Id="rId1" Type="http://schemas.openxmlformats.org/officeDocument/2006/relationships/externalLinkPath" Target="/Volumes/hyki/Documents/iCore_iLoop/Projects/HDP_DDB/Manuscript/20230612%20GFP%20ROS%20Data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hyki/Documents/iCore_iLoop/Projects/HDP_DDB/Manuscript/20230612%20ROS%20growth%20data.xlsx" TargetMode="External"/><Relationship Id="rId1" Type="http://schemas.openxmlformats.org/officeDocument/2006/relationships/externalLinkPath" Target="/Volumes/hyki/Documents/iCore_iLoop/Projects/HDP_DDB/Manuscript/20230612%20ROS%20growth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hyki/Documents/iCore_iLoop/Projects/HDP_DDB/Manuscript/20230425%20Acid%20stress%20M9%20growth.xlsx" TargetMode="External"/><Relationship Id="rId1" Type="http://schemas.openxmlformats.org/officeDocument/2006/relationships/externalLinkPath" Target="/Volumes/hyki/Documents/iCore_iLoop/Projects/HDP_DDB/Manuscript/20230425%20Acid%20stress%20M9%20growt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hyki/Documents/iCore_iLoop/Projects/HDP_DDB/Manuscript/20230608%20acid%20stress%20GFP%20Box.xlsx" TargetMode="External"/><Relationship Id="rId1" Type="http://schemas.openxmlformats.org/officeDocument/2006/relationships/externalLinkPath" Target="/Volumes/hyki/Documents/iCore_iLoop/Projects/HDP_DDB/Manuscript/20230608%20acid%20stress%20GFP%20Box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hyki/Documents/iCore_iLoop/Projects/HDP_DDB/ROS/20230629%20SDT_PD_004_TOM/20230912%20TOM%20shaker%20CTR%20chart.xlsx" TargetMode="External"/><Relationship Id="rId1" Type="http://schemas.openxmlformats.org/officeDocument/2006/relationships/externalLinkPath" Target="/Volumes/hyki/Documents/iCore_iLoop/Projects/HDP_DDB/ROS/20230629%20SDT_PD_004_TOM/20230912%20TOM%20shaker%20CTR%20char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hyki/Documents/iCore_iLoop/Projects/HDP_DDB/ROS/20230629%20SDT_PD_004_TOM/20230630%20SDT_PD_004_TOM%20HPLC%20chart.xlsx" TargetMode="External"/><Relationship Id="rId1" Type="http://schemas.openxmlformats.org/officeDocument/2006/relationships/externalLinkPath" Target="/Volumes/hyki/Documents/iCore_iLoop/Projects/HDP_DDB/ROS/20230629%20SDT_PD_004_TOM/20230630%20SDT_PD_004_TOM%20HPLC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 sheet"/>
      <sheetName val="H2O2 2hr"/>
      <sheetName val="H2O2 2hr Box Fig1"/>
      <sheetName val="H2O2 24hr"/>
      <sheetName val="H2O2 24hr (2)"/>
      <sheetName val="H2O2 2hr (3)"/>
    </sheetNames>
    <sheetDataSet>
      <sheetData sheetId="0" refreshError="1"/>
      <sheetData sheetId="1">
        <row r="154">
          <cell r="A154" t="str">
            <v>SDT705</v>
          </cell>
        </row>
        <row r="155">
          <cell r="A155" t="str">
            <v>SDT709</v>
          </cell>
        </row>
        <row r="156">
          <cell r="A156" t="str">
            <v>SDT885</v>
          </cell>
        </row>
        <row r="157">
          <cell r="A157" t="str">
            <v>SDT886</v>
          </cell>
        </row>
        <row r="158">
          <cell r="A158" t="str">
            <v>SDT887</v>
          </cell>
        </row>
        <row r="159">
          <cell r="A159" t="str">
            <v>SDT888</v>
          </cell>
        </row>
        <row r="160">
          <cell r="A160" t="str">
            <v>SDT889</v>
          </cell>
        </row>
        <row r="161">
          <cell r="A161" t="str">
            <v>SDT890</v>
          </cell>
        </row>
        <row r="162">
          <cell r="A162" t="str">
            <v>SDT891</v>
          </cell>
        </row>
        <row r="163">
          <cell r="A163" t="str">
            <v>SDT892</v>
          </cell>
        </row>
        <row r="164">
          <cell r="A164" t="str">
            <v>SDT893</v>
          </cell>
        </row>
        <row r="165">
          <cell r="A165" t="str">
            <v>SDT894</v>
          </cell>
        </row>
        <row r="166">
          <cell r="A166" t="str">
            <v>SDT895</v>
          </cell>
        </row>
        <row r="167">
          <cell r="A167" t="str">
            <v>SDT896</v>
          </cell>
        </row>
        <row r="168">
          <cell r="A168" t="str">
            <v>SDT897</v>
          </cell>
        </row>
        <row r="169">
          <cell r="A169" t="str">
            <v>SDT898</v>
          </cell>
        </row>
        <row r="170">
          <cell r="A170" t="str">
            <v>SDT710</v>
          </cell>
        </row>
        <row r="171">
          <cell r="A171" t="str">
            <v>SDT899</v>
          </cell>
        </row>
        <row r="172">
          <cell r="A172" t="str">
            <v>SDT900</v>
          </cell>
        </row>
        <row r="173">
          <cell r="A173" t="str">
            <v>SDT901</v>
          </cell>
        </row>
        <row r="174">
          <cell r="A174" t="str">
            <v>SDT902</v>
          </cell>
        </row>
        <row r="175">
          <cell r="A175" t="str">
            <v>SDT903</v>
          </cell>
        </row>
        <row r="176">
          <cell r="A176" t="str">
            <v>SDT904</v>
          </cell>
        </row>
        <row r="177">
          <cell r="A177" t="str">
            <v>SDT905</v>
          </cell>
        </row>
        <row r="178">
          <cell r="A178" t="str">
            <v>SDT906</v>
          </cell>
        </row>
        <row r="179">
          <cell r="A179" t="str">
            <v>SDT907</v>
          </cell>
        </row>
        <row r="180">
          <cell r="A180" t="str">
            <v>SDT908</v>
          </cell>
        </row>
        <row r="181">
          <cell r="A181" t="str">
            <v>SDT909</v>
          </cell>
        </row>
        <row r="182">
          <cell r="A182" t="str">
            <v>SDT910</v>
          </cell>
        </row>
        <row r="183">
          <cell r="A183" t="str">
            <v>SDT911</v>
          </cell>
        </row>
      </sheetData>
      <sheetData sheetId="2">
        <row r="154">
          <cell r="A154" t="str">
            <v>SDT705</v>
          </cell>
          <cell r="B154">
            <v>18784.882160686942</v>
          </cell>
          <cell r="C154">
            <v>1563.0331224724009</v>
          </cell>
          <cell r="D154" t="str">
            <v>wildtype</v>
          </cell>
          <cell r="E154">
            <v>23557.159745406007</v>
          </cell>
          <cell r="F154">
            <v>4277.9266318529089</v>
          </cell>
        </row>
        <row r="155">
          <cell r="A155" t="str">
            <v>SDT709</v>
          </cell>
          <cell r="B155">
            <v>24595.878174541416</v>
          </cell>
          <cell r="C155">
            <v>549.12778957539683</v>
          </cell>
          <cell r="D155" t="str">
            <v>Production Strain</v>
          </cell>
          <cell r="E155">
            <v>43484.560679639464</v>
          </cell>
          <cell r="F155">
            <v>2574.0446046945226</v>
          </cell>
        </row>
        <row r="156">
          <cell r="A156" t="str">
            <v>SDT885</v>
          </cell>
          <cell r="B156">
            <v>22544.352060832709</v>
          </cell>
          <cell r="C156">
            <v>110.54278903245917</v>
          </cell>
          <cell r="D156" t="str">
            <v>Fur(P18T)</v>
          </cell>
          <cell r="E156">
            <v>43171.797457262757</v>
          </cell>
          <cell r="F156">
            <v>4682.5232407005205</v>
          </cell>
        </row>
        <row r="157">
          <cell r="A157" t="str">
            <v>SDT886</v>
          </cell>
          <cell r="B157">
            <v>25771.024127052591</v>
          </cell>
          <cell r="C157">
            <v>3644.5857347119481</v>
          </cell>
          <cell r="D157" t="str">
            <v>YgfZ(T108P)</v>
          </cell>
          <cell r="E157">
            <v>38053.920733138541</v>
          </cell>
          <cell r="F157">
            <v>7493.9785220226468</v>
          </cell>
        </row>
        <row r="158">
          <cell r="A158" t="str">
            <v>SDT887</v>
          </cell>
          <cell r="B158">
            <v>41593.166804738808</v>
          </cell>
          <cell r="C158">
            <v>2488.0418602008162</v>
          </cell>
          <cell r="D158" t="str">
            <v>Δpgi</v>
          </cell>
          <cell r="E158">
            <v>168268.21625999364</v>
          </cell>
          <cell r="F158">
            <v>22078.571026836038</v>
          </cell>
        </row>
        <row r="159">
          <cell r="A159" t="str">
            <v>SDT888</v>
          </cell>
          <cell r="B159">
            <v>33006.175874149514</v>
          </cell>
          <cell r="C159">
            <v>1809.913733909757</v>
          </cell>
          <cell r="D159" t="str">
            <v>ΔpfkA</v>
          </cell>
          <cell r="E159">
            <v>39476.255790240742</v>
          </cell>
          <cell r="F159">
            <v>3530.4200330790218</v>
          </cell>
        </row>
        <row r="160">
          <cell r="A160" t="str">
            <v>SDT889</v>
          </cell>
          <cell r="B160">
            <v>29064.474661404311</v>
          </cell>
          <cell r="C160">
            <v>2243.4253143486117</v>
          </cell>
          <cell r="D160" t="str">
            <v>IscR(V55L)</v>
          </cell>
          <cell r="E160">
            <v>32523.184233659635</v>
          </cell>
          <cell r="F160">
            <v>6387.6506157454542</v>
          </cell>
        </row>
        <row r="161">
          <cell r="A161" t="str">
            <v>SDT890</v>
          </cell>
          <cell r="B161">
            <v>29244.537289728829</v>
          </cell>
          <cell r="C161">
            <v>1877.5336534953387</v>
          </cell>
          <cell r="D161" t="str">
            <v>OxyR(A213P)</v>
          </cell>
          <cell r="E161">
            <v>29936.321216560053</v>
          </cell>
          <cell r="F161">
            <v>2598.0041591918043</v>
          </cell>
        </row>
        <row r="162">
          <cell r="A162" t="str">
            <v>SDT891</v>
          </cell>
          <cell r="B162">
            <v>27776.324405191011</v>
          </cell>
          <cell r="C162">
            <v>1021.645622299607</v>
          </cell>
          <cell r="D162" t="str">
            <v>OxyR(A213T)</v>
          </cell>
          <cell r="E162">
            <v>31752.759282526498</v>
          </cell>
          <cell r="F162">
            <v>2844.3340101750186</v>
          </cell>
        </row>
        <row r="163">
          <cell r="A163" t="str">
            <v>SDT892</v>
          </cell>
          <cell r="B163">
            <v>24183.149963760487</v>
          </cell>
          <cell r="C163">
            <v>786.68017725375694</v>
          </cell>
          <cell r="D163" t="str">
            <v>ΔfliA</v>
          </cell>
          <cell r="E163">
            <v>30350.092535528147</v>
          </cell>
          <cell r="F163">
            <v>894.53213374243194</v>
          </cell>
        </row>
        <row r="164">
          <cell r="A164" t="str">
            <v>SDT893</v>
          </cell>
          <cell r="B164">
            <v>26172.212216968182</v>
          </cell>
          <cell r="C164">
            <v>614.83593321925798</v>
          </cell>
          <cell r="D164" t="str">
            <v>efeU(106T)</v>
          </cell>
          <cell r="E164">
            <v>31467.779139959821</v>
          </cell>
          <cell r="F164">
            <v>2407.6392477999416</v>
          </cell>
        </row>
        <row r="165">
          <cell r="A165" t="str">
            <v>SDT894</v>
          </cell>
          <cell r="B165">
            <v>25126.107450237632</v>
          </cell>
          <cell r="C165">
            <v>2594.3645029002773</v>
          </cell>
          <cell r="D165" t="str">
            <v>Fur(H71Y)</v>
          </cell>
          <cell r="E165">
            <v>32154.03298512107</v>
          </cell>
          <cell r="F165">
            <v>5548.5585606841823</v>
          </cell>
        </row>
        <row r="166">
          <cell r="A166" t="str">
            <v>SDT895</v>
          </cell>
          <cell r="B166">
            <v>27021.288591593064</v>
          </cell>
          <cell r="C166">
            <v>3635.0742401125899</v>
          </cell>
          <cell r="D166" t="str">
            <v>Fur(R70S)</v>
          </cell>
          <cell r="E166">
            <v>71486.615708181285</v>
          </cell>
          <cell r="F166">
            <v>31299.175766866767</v>
          </cell>
        </row>
        <row r="167">
          <cell r="A167" t="str">
            <v>SDT896</v>
          </cell>
          <cell r="B167">
            <v>25068.108872166038</v>
          </cell>
          <cell r="C167">
            <v>691.37411586581823</v>
          </cell>
          <cell r="D167" t="str">
            <v>Fur(H71Y) YgfZ(L29R)</v>
          </cell>
          <cell r="E167">
            <v>42321.491565590557</v>
          </cell>
          <cell r="F167">
            <v>5119.9176152746631</v>
          </cell>
        </row>
        <row r="168">
          <cell r="A168" t="str">
            <v>SDT897</v>
          </cell>
          <cell r="B168">
            <v>25352.877777721598</v>
          </cell>
          <cell r="C168">
            <v>673.6198122624595</v>
          </cell>
          <cell r="D168" t="str">
            <v>Fur(H71Y) YgfZ(L29R) OxyR(A213T)</v>
          </cell>
          <cell r="E168">
            <v>27737.695373950981</v>
          </cell>
          <cell r="F168">
            <v>893.42822929903377</v>
          </cell>
        </row>
        <row r="169">
          <cell r="A169" t="str">
            <v>SDT898</v>
          </cell>
          <cell r="B169">
            <v>29793.253846426243</v>
          </cell>
          <cell r="C169">
            <v>2054.0213230031763</v>
          </cell>
          <cell r="E169">
            <v>82914.84212485746</v>
          </cell>
          <cell r="F169">
            <v>3253.4577806851285</v>
          </cell>
        </row>
        <row r="170">
          <cell r="A170" t="str">
            <v>SDT710</v>
          </cell>
          <cell r="B170">
            <v>36633.900230367173</v>
          </cell>
          <cell r="C170">
            <v>2939.0122148516052</v>
          </cell>
          <cell r="E170">
            <v>122887.56410091322</v>
          </cell>
          <cell r="F170">
            <v>13142.028911079993</v>
          </cell>
        </row>
        <row r="171">
          <cell r="A171" t="str">
            <v>SDT899</v>
          </cell>
          <cell r="B171">
            <v>38861.053762259493</v>
          </cell>
          <cell r="C171">
            <v>4667.2816118624687</v>
          </cell>
          <cell r="E171">
            <v>125804.95455046349</v>
          </cell>
          <cell r="F171">
            <v>21064.704579399902</v>
          </cell>
        </row>
        <row r="172">
          <cell r="A172" t="str">
            <v>SDT900</v>
          </cell>
          <cell r="B172">
            <v>35328.304273761423</v>
          </cell>
          <cell r="C172">
            <v>2854.5958848733931</v>
          </cell>
          <cell r="E172">
            <v>121164.84598763066</v>
          </cell>
          <cell r="F172">
            <v>17270.610128980323</v>
          </cell>
        </row>
        <row r="173">
          <cell r="A173" t="str">
            <v>SDT901</v>
          </cell>
          <cell r="B173">
            <v>61179.811389035043</v>
          </cell>
          <cell r="C173">
            <v>18150.175676805939</v>
          </cell>
          <cell r="E173">
            <v>167997.18599958872</v>
          </cell>
          <cell r="F173">
            <v>14591.47492918227</v>
          </cell>
        </row>
        <row r="174">
          <cell r="A174" t="str">
            <v>SDT902</v>
          </cell>
          <cell r="B174">
            <v>40636.79097130843</v>
          </cell>
          <cell r="C174">
            <v>4337.1809512474256</v>
          </cell>
          <cell r="E174">
            <v>164990.53757932782</v>
          </cell>
          <cell r="F174">
            <v>19713.272102645678</v>
          </cell>
        </row>
        <row r="175">
          <cell r="A175" t="str">
            <v>SDT903</v>
          </cell>
          <cell r="B175">
            <v>34454.612512352614</v>
          </cell>
          <cell r="C175">
            <v>3891.4670246178134</v>
          </cell>
          <cell r="E175">
            <v>121056.67900760953</v>
          </cell>
          <cell r="F175">
            <v>27079.340737663038</v>
          </cell>
        </row>
        <row r="176">
          <cell r="A176" t="str">
            <v>SDT904</v>
          </cell>
          <cell r="B176">
            <v>44783.184218430739</v>
          </cell>
          <cell r="C176">
            <v>15261.542862990336</v>
          </cell>
          <cell r="E176">
            <v>57724.062997056579</v>
          </cell>
          <cell r="F176">
            <v>29797.007385923847</v>
          </cell>
        </row>
        <row r="177">
          <cell r="A177" t="str">
            <v>SDT905</v>
          </cell>
          <cell r="B177">
            <v>36538.439171242666</v>
          </cell>
          <cell r="C177">
            <v>8258.0522122632538</v>
          </cell>
          <cell r="E177">
            <v>103229.00456604575</v>
          </cell>
          <cell r="F177">
            <v>52145.908236982177</v>
          </cell>
        </row>
        <row r="178">
          <cell r="A178" t="str">
            <v>SDT906</v>
          </cell>
          <cell r="B178">
            <v>31114.275266976514</v>
          </cell>
          <cell r="C178">
            <v>687.01094028435989</v>
          </cell>
          <cell r="E178">
            <v>112582.79802213475</v>
          </cell>
          <cell r="F178">
            <v>2203.853607615601</v>
          </cell>
        </row>
        <row r="179">
          <cell r="A179" t="str">
            <v>SDT907</v>
          </cell>
          <cell r="B179">
            <v>31082.054760011641</v>
          </cell>
          <cell r="C179">
            <v>804.32946808833572</v>
          </cell>
          <cell r="E179">
            <v>116320.84306158552</v>
          </cell>
          <cell r="F179">
            <v>15529.38619375433</v>
          </cell>
        </row>
        <row r="180">
          <cell r="A180" t="str">
            <v>SDT908</v>
          </cell>
          <cell r="B180">
            <v>50558.644459813717</v>
          </cell>
          <cell r="C180">
            <v>25692.105013740529</v>
          </cell>
          <cell r="E180">
            <v>118236.50043030552</v>
          </cell>
          <cell r="F180">
            <v>21860.223523669189</v>
          </cell>
        </row>
        <row r="181">
          <cell r="A181" t="str">
            <v>SDT909</v>
          </cell>
          <cell r="B181">
            <v>37165.913467423379</v>
          </cell>
          <cell r="C181">
            <v>9560.7640791025442</v>
          </cell>
          <cell r="E181">
            <v>119181.46266035165</v>
          </cell>
          <cell r="F181">
            <v>28462.163476320027</v>
          </cell>
        </row>
        <row r="182">
          <cell r="A182" t="str">
            <v>SDT910</v>
          </cell>
          <cell r="B182">
            <v>28384.10729557231</v>
          </cell>
          <cell r="C182">
            <v>1009.5343118324507</v>
          </cell>
          <cell r="E182">
            <v>93917.296086317787</v>
          </cell>
          <cell r="F182">
            <v>2700.5254327375919</v>
          </cell>
        </row>
        <row r="183">
          <cell r="A183" t="str">
            <v>SDT911</v>
          </cell>
          <cell r="B183">
            <v>29215.477248180174</v>
          </cell>
          <cell r="C183">
            <v>5934.0467681483779</v>
          </cell>
          <cell r="E183">
            <v>85182.6005019812</v>
          </cell>
          <cell r="F183">
            <v>42315.439746117394</v>
          </cell>
        </row>
      </sheetData>
      <sheetData sheetId="3" refreshError="1"/>
      <sheetData sheetId="4">
        <row r="154">
          <cell r="B154">
            <v>18026.814174485193</v>
          </cell>
          <cell r="C154">
            <v>659.13308208186902</v>
          </cell>
          <cell r="D154" t="str">
            <v>wildtype</v>
          </cell>
          <cell r="E154">
            <v>10920.841141658981</v>
          </cell>
          <cell r="F154">
            <v>729.81184386482562</v>
          </cell>
        </row>
        <row r="155">
          <cell r="B155">
            <v>20592.543590216748</v>
          </cell>
          <cell r="C155">
            <v>389.18043713484889</v>
          </cell>
          <cell r="D155" t="str">
            <v>HMP3427</v>
          </cell>
          <cell r="E155">
            <v>15078.198837995811</v>
          </cell>
          <cell r="F155">
            <v>990.37410597020346</v>
          </cell>
        </row>
        <row r="156">
          <cell r="B156">
            <v>20314.627096837401</v>
          </cell>
          <cell r="C156">
            <v>552.90170672153658</v>
          </cell>
          <cell r="D156" t="str">
            <v>Fur(P18T)</v>
          </cell>
          <cell r="E156">
            <v>23056.220021227349</v>
          </cell>
          <cell r="F156">
            <v>1116.9172294681621</v>
          </cell>
        </row>
        <row r="157">
          <cell r="B157">
            <v>21381.488449705575</v>
          </cell>
          <cell r="C157">
            <v>608.58868716160669</v>
          </cell>
          <cell r="D157" t="str">
            <v>YgfZ(T108P)</v>
          </cell>
          <cell r="E157">
            <v>14593.286157574361</v>
          </cell>
          <cell r="F157">
            <v>1060.4115323454037</v>
          </cell>
        </row>
        <row r="158">
          <cell r="B158">
            <v>20277.360319218293</v>
          </cell>
          <cell r="C158">
            <v>2028.6425638360554</v>
          </cell>
          <cell r="D158" t="str">
            <v>Δpgi</v>
          </cell>
          <cell r="E158">
            <v>167273.75353294471</v>
          </cell>
          <cell r="F158">
            <v>54181.971233854318</v>
          </cell>
        </row>
        <row r="159">
          <cell r="B159">
            <v>20944.301327022422</v>
          </cell>
          <cell r="C159">
            <v>515.55643365132607</v>
          </cell>
          <cell r="D159" t="str">
            <v>ΔpfkA</v>
          </cell>
          <cell r="E159">
            <v>14941.009100890895</v>
          </cell>
          <cell r="F159">
            <v>1612.8442738767362</v>
          </cell>
        </row>
        <row r="160">
          <cell r="B160">
            <v>19294.004611941335</v>
          </cell>
          <cell r="C160">
            <v>1164.9997336434512</v>
          </cell>
          <cell r="D160" t="str">
            <v>IscR(V55L)</v>
          </cell>
          <cell r="E160">
            <v>15865.467502100379</v>
          </cell>
          <cell r="F160">
            <v>1025.1408781644072</v>
          </cell>
        </row>
        <row r="161">
          <cell r="B161">
            <v>18889.169123573894</v>
          </cell>
          <cell r="C161">
            <v>2429.2372733587003</v>
          </cell>
          <cell r="D161" t="str">
            <v>OxyR(A213P)</v>
          </cell>
          <cell r="E161">
            <v>11879.708455625747</v>
          </cell>
          <cell r="F161">
            <v>1897.0932333054468</v>
          </cell>
        </row>
        <row r="162">
          <cell r="B162">
            <v>19706.932956638902</v>
          </cell>
          <cell r="C162">
            <v>120.5868862253417</v>
          </cell>
          <cell r="D162" t="str">
            <v>OxyR(A213T)</v>
          </cell>
          <cell r="E162">
            <v>11804.990996341703</v>
          </cell>
          <cell r="F162">
            <v>146.9636334839054</v>
          </cell>
        </row>
        <row r="163">
          <cell r="B163">
            <v>21276.937159495388</v>
          </cell>
          <cell r="C163">
            <v>589.48750231678912</v>
          </cell>
          <cell r="D163" t="str">
            <v>ΔfliA</v>
          </cell>
          <cell r="E163">
            <v>13726.557841659533</v>
          </cell>
          <cell r="F163">
            <v>749.26090584571671</v>
          </cell>
        </row>
        <row r="164">
          <cell r="B164">
            <v>20163.010110439267</v>
          </cell>
          <cell r="C164">
            <v>1964.9785822862621</v>
          </cell>
          <cell r="D164" t="str">
            <v>efeU(106T)</v>
          </cell>
          <cell r="E164">
            <v>12501.638048446834</v>
          </cell>
          <cell r="F164">
            <v>214.25611761576155</v>
          </cell>
        </row>
        <row r="165">
          <cell r="B165">
            <v>18118.02089138655</v>
          </cell>
          <cell r="C165">
            <v>1185.8861466467265</v>
          </cell>
          <cell r="D165" t="str">
            <v>Fur(H71Y)</v>
          </cell>
          <cell r="E165">
            <v>16694.4766939601</v>
          </cell>
          <cell r="F165">
            <v>1284.514821093976</v>
          </cell>
        </row>
        <row r="166">
          <cell r="B166">
            <v>22071.48013233396</v>
          </cell>
          <cell r="C166">
            <v>2074.8497442286962</v>
          </cell>
          <cell r="D166" t="str">
            <v>Fur(R70S)</v>
          </cell>
          <cell r="E166">
            <v>26288.503035186175</v>
          </cell>
          <cell r="F166">
            <v>12874.859855979053</v>
          </cell>
        </row>
        <row r="167">
          <cell r="B167">
            <v>23799.602487129141</v>
          </cell>
          <cell r="C167">
            <v>1716.388267961674</v>
          </cell>
          <cell r="D167" t="str">
            <v>Fur(H71Y) YgfZ(L29R)</v>
          </cell>
          <cell r="E167">
            <v>21606.709047171109</v>
          </cell>
          <cell r="F167">
            <v>2308.3284878388954</v>
          </cell>
        </row>
        <row r="168">
          <cell r="B168">
            <v>20734.087042707586</v>
          </cell>
          <cell r="C168">
            <v>1143.8628565952613</v>
          </cell>
          <cell r="D168" t="str">
            <v>Fur(H71Y) YgfZ(L29R) OxyR(A213T)</v>
          </cell>
          <cell r="E168">
            <v>16388.284726258742</v>
          </cell>
          <cell r="F168">
            <v>566.24150020378909</v>
          </cell>
        </row>
        <row r="169">
          <cell r="B169">
            <v>17156.863191759432</v>
          </cell>
          <cell r="C169">
            <v>646.09556875816224</v>
          </cell>
          <cell r="E169">
            <v>66339.781203530903</v>
          </cell>
          <cell r="F169">
            <v>5219.0365765527786</v>
          </cell>
        </row>
        <row r="170">
          <cell r="B170">
            <v>18283.352599097761</v>
          </cell>
          <cell r="C170">
            <v>1158.8717035464788</v>
          </cell>
          <cell r="E170">
            <v>143325.56194154025</v>
          </cell>
          <cell r="F170">
            <v>23758.74191110742</v>
          </cell>
        </row>
        <row r="171">
          <cell r="B171">
            <v>16976.631228110393</v>
          </cell>
          <cell r="C171">
            <v>868.75010615865028</v>
          </cell>
          <cell r="E171">
            <v>140913.43930705197</v>
          </cell>
          <cell r="F171">
            <v>11198.819276025573</v>
          </cell>
        </row>
        <row r="172">
          <cell r="B172">
            <v>17338.409151857173</v>
          </cell>
          <cell r="C172">
            <v>499.31041064176981</v>
          </cell>
          <cell r="E172">
            <v>144411.54275177838</v>
          </cell>
          <cell r="F172">
            <v>29899.223942592125</v>
          </cell>
        </row>
        <row r="173">
          <cell r="B173">
            <v>16406.531657758012</v>
          </cell>
          <cell r="C173">
            <v>1025.1203801821175</v>
          </cell>
          <cell r="E173">
            <v>158906.79047551937</v>
          </cell>
          <cell r="F173">
            <v>11270.092609320987</v>
          </cell>
        </row>
        <row r="174">
          <cell r="B174">
            <v>16948.880173158061</v>
          </cell>
          <cell r="C174">
            <v>590.93578725771852</v>
          </cell>
          <cell r="E174">
            <v>188093.54993682017</v>
          </cell>
          <cell r="F174">
            <v>18414.632911498891</v>
          </cell>
        </row>
        <row r="175">
          <cell r="B175">
            <v>15696.255460433162</v>
          </cell>
          <cell r="C175">
            <v>823.58226079790688</v>
          </cell>
          <cell r="E175">
            <v>144319.43664759953</v>
          </cell>
          <cell r="F175">
            <v>43431.761659111478</v>
          </cell>
        </row>
        <row r="176">
          <cell r="B176">
            <v>16619.954991866874</v>
          </cell>
          <cell r="C176">
            <v>277.01854785780068</v>
          </cell>
          <cell r="E176">
            <v>11894.032482965093</v>
          </cell>
          <cell r="F176">
            <v>824.7899306362043</v>
          </cell>
        </row>
        <row r="177">
          <cell r="B177">
            <v>17372.927137338884</v>
          </cell>
          <cell r="C177">
            <v>1503.3481027041009</v>
          </cell>
          <cell r="E177">
            <v>15397.636815191279</v>
          </cell>
          <cell r="F177">
            <v>1313.6186026650566</v>
          </cell>
        </row>
        <row r="178">
          <cell r="B178">
            <v>15637.231556490746</v>
          </cell>
          <cell r="C178">
            <v>847.11737512786692</v>
          </cell>
          <cell r="E178">
            <v>113454.31051326117</v>
          </cell>
          <cell r="F178">
            <v>2198.5713654061515</v>
          </cell>
        </row>
        <row r="179">
          <cell r="B179">
            <v>15115.488701494853</v>
          </cell>
          <cell r="C179">
            <v>498.28270308258379</v>
          </cell>
          <cell r="E179">
            <v>123388.78263289545</v>
          </cell>
          <cell r="F179">
            <v>18585.765045949825</v>
          </cell>
        </row>
        <row r="180">
          <cell r="B180">
            <v>16005.231060782195</v>
          </cell>
          <cell r="C180">
            <v>476.58786304660163</v>
          </cell>
          <cell r="E180">
            <v>155024.98290863514</v>
          </cell>
          <cell r="F180">
            <v>43377.671631933488</v>
          </cell>
        </row>
        <row r="181">
          <cell r="B181">
            <v>17651.546057361662</v>
          </cell>
          <cell r="C181">
            <v>468.40564178207211</v>
          </cell>
          <cell r="E181">
            <v>103099.64870706561</v>
          </cell>
          <cell r="F181">
            <v>32186.434120012284</v>
          </cell>
        </row>
        <row r="182">
          <cell r="B182">
            <v>18062.221188667474</v>
          </cell>
          <cell r="C182">
            <v>521.12396304187064</v>
          </cell>
          <cell r="E182">
            <v>96602.786823875271</v>
          </cell>
          <cell r="F182">
            <v>1601.5826315616684</v>
          </cell>
        </row>
        <row r="183">
          <cell r="B183">
            <v>18435.675617306784</v>
          </cell>
          <cell r="C183">
            <v>931.42517318095702</v>
          </cell>
          <cell r="E183">
            <v>14443.618334053544</v>
          </cell>
          <cell r="F183">
            <v>341.96466487826905</v>
          </cell>
        </row>
        <row r="187">
          <cell r="B187" t="str">
            <v>wildtype</v>
          </cell>
        </row>
        <row r="188">
          <cell r="B188" t="str">
            <v>HMP3427</v>
          </cell>
        </row>
        <row r="189">
          <cell r="B189" t="str">
            <v>Fur(P18T)</v>
          </cell>
        </row>
        <row r="190">
          <cell r="B190" t="str">
            <v>YgfZ(T108P)</v>
          </cell>
        </row>
        <row r="191">
          <cell r="B191" t="str">
            <v>Δpgi</v>
          </cell>
        </row>
        <row r="192">
          <cell r="B192" t="str">
            <v>ΔpfkA</v>
          </cell>
        </row>
        <row r="193">
          <cell r="B193" t="str">
            <v>IscR(V55L)</v>
          </cell>
        </row>
        <row r="194">
          <cell r="B194" t="str">
            <v>OxyR(A213P)</v>
          </cell>
        </row>
        <row r="195">
          <cell r="B195" t="str">
            <v>OxyR(A213T)</v>
          </cell>
        </row>
        <row r="196">
          <cell r="B196" t="str">
            <v>ΔfliA</v>
          </cell>
        </row>
        <row r="197">
          <cell r="B197" t="str">
            <v>efeU(106T)</v>
          </cell>
        </row>
        <row r="198">
          <cell r="B198" t="str">
            <v>Fur(H71Y)</v>
          </cell>
        </row>
        <row r="199">
          <cell r="B199" t="str">
            <v>Fur(R70S)</v>
          </cell>
        </row>
        <row r="200">
          <cell r="B200" t="str">
            <v>Fur(H71Y) YgfZ(L29R)</v>
          </cell>
        </row>
        <row r="201">
          <cell r="B201" t="str">
            <v>Fur(H71Y) YgfZ(L29R) OxyR(A213T)</v>
          </cell>
        </row>
        <row r="252">
          <cell r="B252">
            <v>17156.863191759432</v>
          </cell>
          <cell r="C252">
            <v>646.09556875816224</v>
          </cell>
          <cell r="D252" t="str">
            <v>wildtype</v>
          </cell>
          <cell r="E252">
            <v>66339.781203530903</v>
          </cell>
          <cell r="F252">
            <v>5219.0365765527786</v>
          </cell>
        </row>
        <row r="253">
          <cell r="B253">
            <v>18283.352599097761</v>
          </cell>
          <cell r="C253">
            <v>1158.8717035464788</v>
          </cell>
          <cell r="D253" t="str">
            <v>Production strain</v>
          </cell>
          <cell r="E253">
            <v>143325.56194154025</v>
          </cell>
          <cell r="F253">
            <v>23758.74191110742</v>
          </cell>
        </row>
        <row r="254">
          <cell r="B254">
            <v>16976.631228110393</v>
          </cell>
          <cell r="C254">
            <v>868.75010615865028</v>
          </cell>
          <cell r="D254" t="str">
            <v>Fur(P18T)</v>
          </cell>
          <cell r="E254">
            <v>140913.43930705197</v>
          </cell>
          <cell r="F254">
            <v>11198.819276025573</v>
          </cell>
        </row>
        <row r="255">
          <cell r="B255">
            <v>16005.231060782195</v>
          </cell>
          <cell r="C255">
            <v>476.58786304660163</v>
          </cell>
          <cell r="D255" t="str">
            <v>Fur(H71Y)</v>
          </cell>
          <cell r="E255">
            <v>155024.98290863514</v>
          </cell>
          <cell r="F255">
            <v>43377.671631933488</v>
          </cell>
        </row>
        <row r="256">
          <cell r="B256">
            <v>17651.546057361662</v>
          </cell>
          <cell r="C256">
            <v>468.40564178207211</v>
          </cell>
          <cell r="D256" t="str">
            <v>Fur(R70S)</v>
          </cell>
          <cell r="E256">
            <v>103099.64870706561</v>
          </cell>
          <cell r="F256">
            <v>32186.434120012284</v>
          </cell>
        </row>
        <row r="257">
          <cell r="B257">
            <v>17338.409151857173</v>
          </cell>
          <cell r="C257">
            <v>499.31041064176981</v>
          </cell>
          <cell r="D257" t="str">
            <v>YgfZ(T108P)</v>
          </cell>
          <cell r="E257">
            <v>144411.54275177838</v>
          </cell>
          <cell r="F257">
            <v>29899.223942592125</v>
          </cell>
        </row>
        <row r="258">
          <cell r="B258">
            <v>15696.255460433162</v>
          </cell>
          <cell r="C258">
            <v>823.58226079790688</v>
          </cell>
          <cell r="D258" t="str">
            <v>IscR(V55L)</v>
          </cell>
          <cell r="E258">
            <v>144319.43664759953</v>
          </cell>
          <cell r="F258">
            <v>43431.761659111478</v>
          </cell>
        </row>
        <row r="259">
          <cell r="B259">
            <v>16619.954991866874</v>
          </cell>
          <cell r="C259">
            <v>277.01854785780068</v>
          </cell>
          <cell r="D259" t="str">
            <v>OxyR(A213P)</v>
          </cell>
          <cell r="E259">
            <v>11894.032482965093</v>
          </cell>
          <cell r="F259">
            <v>824.7899306362043</v>
          </cell>
        </row>
        <row r="260">
          <cell r="B260">
            <v>17372.927137338884</v>
          </cell>
          <cell r="C260">
            <v>1503.3481027041009</v>
          </cell>
          <cell r="D260" t="str">
            <v>OxyR(A213T)</v>
          </cell>
          <cell r="E260">
            <v>15397.636815191279</v>
          </cell>
          <cell r="F260">
            <v>1313.6186026650566</v>
          </cell>
        </row>
        <row r="261">
          <cell r="B261">
            <v>18062.221188667474</v>
          </cell>
          <cell r="C261">
            <v>521.12396304187064</v>
          </cell>
          <cell r="D261" t="str">
            <v>Fur(H71Y) YgfZ(L29R)</v>
          </cell>
          <cell r="E261">
            <v>96602.786823875271</v>
          </cell>
          <cell r="F261">
            <v>1601.5826315616684</v>
          </cell>
        </row>
        <row r="262">
          <cell r="B262">
            <v>18435.675617306784</v>
          </cell>
          <cell r="C262">
            <v>931.42517318095702</v>
          </cell>
          <cell r="D262" t="str">
            <v>Fur(H71Y) YgfZ(L29R) OxyR(A213T)</v>
          </cell>
          <cell r="E262">
            <v>14443.618334053544</v>
          </cell>
          <cell r="F262">
            <v>341.96466487826905</v>
          </cell>
        </row>
      </sheetData>
      <sheetData sheetId="5">
        <row r="154">
          <cell r="B154">
            <v>18026.814174485193</v>
          </cell>
          <cell r="C154">
            <v>659.13308208186902</v>
          </cell>
          <cell r="D154" t="str">
            <v>wildtype</v>
          </cell>
          <cell r="E154">
            <v>10920.841141658981</v>
          </cell>
          <cell r="F154">
            <v>729.81184386482562</v>
          </cell>
        </row>
        <row r="155">
          <cell r="B155">
            <v>20592.543590216748</v>
          </cell>
          <cell r="C155">
            <v>389.18043713484889</v>
          </cell>
          <cell r="D155" t="str">
            <v>HMP3427</v>
          </cell>
          <cell r="E155">
            <v>15078.198837995811</v>
          </cell>
          <cell r="F155">
            <v>990.37410597020346</v>
          </cell>
        </row>
        <row r="156">
          <cell r="B156">
            <v>20314.627096837401</v>
          </cell>
          <cell r="C156">
            <v>552.90170672153658</v>
          </cell>
          <cell r="D156" t="str">
            <v>Fur(P18T)</v>
          </cell>
          <cell r="E156">
            <v>23056.220021227349</v>
          </cell>
          <cell r="F156">
            <v>1116.9172294681621</v>
          </cell>
        </row>
        <row r="157">
          <cell r="B157">
            <v>21381.488449705575</v>
          </cell>
          <cell r="C157">
            <v>608.58868716160669</v>
          </cell>
          <cell r="D157" t="str">
            <v>YgfZ(T108P)</v>
          </cell>
          <cell r="E157">
            <v>14593.286157574361</v>
          </cell>
          <cell r="F157">
            <v>1060.4115323454037</v>
          </cell>
        </row>
        <row r="158">
          <cell r="B158">
            <v>20277.360319218293</v>
          </cell>
          <cell r="C158">
            <v>2028.6425638360554</v>
          </cell>
          <cell r="D158" t="str">
            <v>Δpgi</v>
          </cell>
          <cell r="E158">
            <v>167273.75353294471</v>
          </cell>
          <cell r="F158">
            <v>54181.971233854318</v>
          </cell>
        </row>
        <row r="159">
          <cell r="B159">
            <v>20944.301327022422</v>
          </cell>
          <cell r="C159">
            <v>515.55643365132607</v>
          </cell>
          <cell r="D159" t="str">
            <v>ΔpfkA</v>
          </cell>
          <cell r="E159">
            <v>14941.009100890895</v>
          </cell>
          <cell r="F159">
            <v>1612.8442738767362</v>
          </cell>
        </row>
        <row r="160">
          <cell r="B160">
            <v>19294.004611941335</v>
          </cell>
          <cell r="C160">
            <v>1164.9997336434512</v>
          </cell>
          <cell r="D160" t="str">
            <v>IscR(V55L)</v>
          </cell>
          <cell r="E160">
            <v>15865.467502100379</v>
          </cell>
          <cell r="F160">
            <v>1025.1408781644072</v>
          </cell>
        </row>
        <row r="161">
          <cell r="B161">
            <v>18889.169123573894</v>
          </cell>
          <cell r="C161">
            <v>2429.2372733587003</v>
          </cell>
          <cell r="D161" t="str">
            <v>OxyR(A213P)</v>
          </cell>
          <cell r="E161">
            <v>11879.708455625747</v>
          </cell>
          <cell r="F161">
            <v>1897.0932333054468</v>
          </cell>
        </row>
        <row r="162">
          <cell r="B162">
            <v>19706.932956638902</v>
          </cell>
          <cell r="C162">
            <v>120.5868862253417</v>
          </cell>
          <cell r="D162" t="str">
            <v>OxyR(A213T)</v>
          </cell>
          <cell r="E162">
            <v>11804.990996341703</v>
          </cell>
          <cell r="F162">
            <v>146.9636334839054</v>
          </cell>
        </row>
        <row r="163">
          <cell r="B163">
            <v>21276.937159495388</v>
          </cell>
          <cell r="C163">
            <v>589.48750231678912</v>
          </cell>
          <cell r="D163" t="str">
            <v>ΔfliA</v>
          </cell>
          <cell r="E163">
            <v>13726.557841659533</v>
          </cell>
          <cell r="F163">
            <v>749.26090584571671</v>
          </cell>
        </row>
        <row r="164">
          <cell r="B164">
            <v>20163.010110439267</v>
          </cell>
          <cell r="C164">
            <v>1964.9785822862621</v>
          </cell>
          <cell r="D164" t="str">
            <v>efeU(106T)</v>
          </cell>
          <cell r="E164">
            <v>12501.638048446834</v>
          </cell>
          <cell r="F164">
            <v>214.25611761576155</v>
          </cell>
        </row>
        <row r="165">
          <cell r="B165">
            <v>18118.02089138655</v>
          </cell>
          <cell r="C165">
            <v>1185.8861466467265</v>
          </cell>
          <cell r="D165" t="str">
            <v>Fur(H71Y)</v>
          </cell>
          <cell r="E165">
            <v>16694.4766939601</v>
          </cell>
          <cell r="F165">
            <v>1284.514821093976</v>
          </cell>
        </row>
        <row r="166">
          <cell r="B166">
            <v>22071.48013233396</v>
          </cell>
          <cell r="C166">
            <v>2074.8497442286962</v>
          </cell>
          <cell r="D166" t="str">
            <v>Fur(R70S)</v>
          </cell>
          <cell r="E166">
            <v>26288.503035186175</v>
          </cell>
          <cell r="F166">
            <v>12874.859855979053</v>
          </cell>
        </row>
        <row r="167">
          <cell r="B167">
            <v>23799.602487129141</v>
          </cell>
          <cell r="C167">
            <v>1716.388267961674</v>
          </cell>
          <cell r="D167" t="str">
            <v>Fur(H71Y) YgfZ(L29R)</v>
          </cell>
          <cell r="E167">
            <v>21606.709047171109</v>
          </cell>
          <cell r="F167">
            <v>2308.3284878388954</v>
          </cell>
        </row>
        <row r="168">
          <cell r="B168">
            <v>20734.087042707586</v>
          </cell>
          <cell r="C168">
            <v>1143.8628565952613</v>
          </cell>
          <cell r="D168" t="str">
            <v>Fur(H71Y) YgfZ(L29R) OxyR(A213T)</v>
          </cell>
          <cell r="E168">
            <v>16388.284726258742</v>
          </cell>
          <cell r="F168">
            <v>566.24150020378909</v>
          </cell>
        </row>
        <row r="169">
          <cell r="B169">
            <v>17156.863191759432</v>
          </cell>
          <cell r="C169">
            <v>646.09556875816224</v>
          </cell>
          <cell r="E169">
            <v>66339.781203530903</v>
          </cell>
          <cell r="F169">
            <v>5219.0365765527786</v>
          </cell>
        </row>
        <row r="170">
          <cell r="B170">
            <v>18283.352599097761</v>
          </cell>
          <cell r="C170">
            <v>1158.8717035464788</v>
          </cell>
          <cell r="E170">
            <v>143325.56194154025</v>
          </cell>
          <cell r="F170">
            <v>23758.74191110742</v>
          </cell>
        </row>
        <row r="171">
          <cell r="B171">
            <v>16976.631228110393</v>
          </cell>
          <cell r="C171">
            <v>868.75010615865028</v>
          </cell>
          <cell r="E171">
            <v>140913.43930705197</v>
          </cell>
          <cell r="F171">
            <v>11198.819276025573</v>
          </cell>
        </row>
        <row r="172">
          <cell r="B172">
            <v>17338.409151857173</v>
          </cell>
          <cell r="C172">
            <v>499.31041064176981</v>
          </cell>
          <cell r="E172">
            <v>144411.54275177838</v>
          </cell>
          <cell r="F172">
            <v>29899.223942592125</v>
          </cell>
        </row>
        <row r="173">
          <cell r="B173">
            <v>16406.531657758012</v>
          </cell>
          <cell r="C173">
            <v>1025.1203801821175</v>
          </cell>
          <cell r="E173">
            <v>158906.79047551937</v>
          </cell>
          <cell r="F173">
            <v>11270.092609320987</v>
          </cell>
        </row>
        <row r="174">
          <cell r="B174">
            <v>16948.880173158061</v>
          </cell>
          <cell r="C174">
            <v>590.93578725771852</v>
          </cell>
          <cell r="E174">
            <v>188093.54993682017</v>
          </cell>
          <cell r="F174">
            <v>18414.632911498891</v>
          </cell>
        </row>
        <row r="175">
          <cell r="B175">
            <v>15696.255460433162</v>
          </cell>
          <cell r="C175">
            <v>823.58226079790688</v>
          </cell>
          <cell r="E175">
            <v>144319.43664759953</v>
          </cell>
          <cell r="F175">
            <v>43431.761659111478</v>
          </cell>
        </row>
        <row r="176">
          <cell r="B176">
            <v>16619.954991866874</v>
          </cell>
          <cell r="C176">
            <v>277.01854785780068</v>
          </cell>
          <cell r="E176">
            <v>11894.032482965093</v>
          </cell>
          <cell r="F176">
            <v>824.7899306362043</v>
          </cell>
        </row>
        <row r="177">
          <cell r="B177">
            <v>17372.927137338884</v>
          </cell>
          <cell r="C177">
            <v>1503.3481027041009</v>
          </cell>
          <cell r="E177">
            <v>15397.636815191279</v>
          </cell>
          <cell r="F177">
            <v>1313.6186026650566</v>
          </cell>
        </row>
        <row r="178">
          <cell r="B178">
            <v>15637.231556490746</v>
          </cell>
          <cell r="C178">
            <v>847.11737512786692</v>
          </cell>
          <cell r="E178">
            <v>113454.31051326117</v>
          </cell>
          <cell r="F178">
            <v>2198.5713654061515</v>
          </cell>
        </row>
        <row r="179">
          <cell r="B179">
            <v>15115.488701494853</v>
          </cell>
          <cell r="C179">
            <v>498.28270308258379</v>
          </cell>
          <cell r="E179">
            <v>123388.78263289545</v>
          </cell>
          <cell r="F179">
            <v>18585.765045949825</v>
          </cell>
        </row>
        <row r="180">
          <cell r="B180">
            <v>16005.231060782195</v>
          </cell>
          <cell r="C180">
            <v>476.58786304660163</v>
          </cell>
          <cell r="E180">
            <v>155024.98290863514</v>
          </cell>
          <cell r="F180">
            <v>43377.671631933488</v>
          </cell>
        </row>
        <row r="181">
          <cell r="B181">
            <v>17651.546057361662</v>
          </cell>
          <cell r="C181">
            <v>468.40564178207211</v>
          </cell>
          <cell r="E181">
            <v>103099.64870706561</v>
          </cell>
          <cell r="F181">
            <v>32186.434120012284</v>
          </cell>
        </row>
        <row r="182">
          <cell r="B182">
            <v>18062.221188667474</v>
          </cell>
          <cell r="C182">
            <v>521.12396304187064</v>
          </cell>
          <cell r="E182">
            <v>96602.786823875271</v>
          </cell>
          <cell r="F182">
            <v>1601.5826315616684</v>
          </cell>
        </row>
        <row r="183">
          <cell r="B183">
            <v>18435.675617306784</v>
          </cell>
          <cell r="C183">
            <v>931.42517318095702</v>
          </cell>
          <cell r="E183">
            <v>14443.618334053544</v>
          </cell>
          <cell r="F183">
            <v>341.96466487826905</v>
          </cell>
        </row>
        <row r="187">
          <cell r="B187" t="str">
            <v>wildtype</v>
          </cell>
        </row>
        <row r="188">
          <cell r="B188" t="str">
            <v>HMP3427</v>
          </cell>
        </row>
        <row r="189">
          <cell r="B189" t="str">
            <v>Fur(P18T)</v>
          </cell>
        </row>
        <row r="190">
          <cell r="B190" t="str">
            <v>YgfZ(T108P)</v>
          </cell>
        </row>
        <row r="191">
          <cell r="B191" t="str">
            <v>Δpgi</v>
          </cell>
        </row>
        <row r="192">
          <cell r="B192" t="str">
            <v>ΔpfkA</v>
          </cell>
        </row>
        <row r="193">
          <cell r="B193" t="str">
            <v>IscR(V55L)</v>
          </cell>
        </row>
        <row r="194">
          <cell r="B194" t="str">
            <v>OxyR(A213P)</v>
          </cell>
        </row>
        <row r="195">
          <cell r="B195" t="str">
            <v>OxyR(A213T)</v>
          </cell>
        </row>
        <row r="196">
          <cell r="B196" t="str">
            <v>ΔfliA</v>
          </cell>
        </row>
        <row r="197">
          <cell r="B197" t="str">
            <v>efeU(106T)</v>
          </cell>
        </row>
        <row r="198">
          <cell r="B198" t="str">
            <v>Fur(H71Y)</v>
          </cell>
        </row>
        <row r="199">
          <cell r="B199" t="str">
            <v>Fur(R70S)</v>
          </cell>
        </row>
        <row r="200">
          <cell r="B200" t="str">
            <v>Fur(H71Y) YgfZ(L29R)</v>
          </cell>
        </row>
        <row r="201">
          <cell r="B201" t="str">
            <v>Fur(H71Y) YgfZ(L29R) OxyR(A213T)</v>
          </cell>
        </row>
        <row r="252">
          <cell r="B252">
            <v>29793.253846426243</v>
          </cell>
          <cell r="C252">
            <v>2054.0213230031763</v>
          </cell>
          <cell r="D252" t="str">
            <v>wildtype</v>
          </cell>
          <cell r="E252">
            <v>82914.84212485746</v>
          </cell>
          <cell r="F252">
            <v>3253.4577806851285</v>
          </cell>
        </row>
        <row r="253">
          <cell r="B253">
            <v>36633.900230367173</v>
          </cell>
          <cell r="C253">
            <v>2939.0122148516052</v>
          </cell>
          <cell r="D253" t="str">
            <v>Production background strain</v>
          </cell>
          <cell r="E253">
            <v>122887.56410091322</v>
          </cell>
          <cell r="F253">
            <v>13142.028911079993</v>
          </cell>
        </row>
        <row r="254">
          <cell r="B254">
            <v>38861.053762259493</v>
          </cell>
          <cell r="C254">
            <v>4667.2816118624687</v>
          </cell>
          <cell r="D254" t="str">
            <v>Fur(P18T)</v>
          </cell>
          <cell r="E254">
            <v>125804.95455046349</v>
          </cell>
          <cell r="F254">
            <v>21064.704579399902</v>
          </cell>
        </row>
        <row r="255">
          <cell r="B255">
            <v>50558.644459813717</v>
          </cell>
          <cell r="C255">
            <v>25692.105013740529</v>
          </cell>
          <cell r="D255" t="str">
            <v>Fur(H71Y)</v>
          </cell>
          <cell r="E255">
            <v>118236.50043030552</v>
          </cell>
          <cell r="F255">
            <v>21860.223523669189</v>
          </cell>
        </row>
        <row r="256">
          <cell r="B256">
            <v>37165.913467423379</v>
          </cell>
          <cell r="C256">
            <v>9560.7640791025442</v>
          </cell>
          <cell r="D256" t="str">
            <v>Fur(R70S)</v>
          </cell>
          <cell r="E256">
            <v>119181.46266035165</v>
          </cell>
          <cell r="F256">
            <v>28462.163476320027</v>
          </cell>
        </row>
        <row r="257">
          <cell r="B257">
            <v>35328.304273761423</v>
          </cell>
          <cell r="C257">
            <v>2854.5958848733931</v>
          </cell>
          <cell r="D257" t="str">
            <v>YgfZ(T108P)</v>
          </cell>
          <cell r="E257">
            <v>121164.84598763066</v>
          </cell>
          <cell r="F257">
            <v>17270.610128980323</v>
          </cell>
        </row>
        <row r="258">
          <cell r="B258">
            <v>34454.612512352614</v>
          </cell>
          <cell r="C258">
            <v>3891.4670246178134</v>
          </cell>
          <cell r="D258" t="str">
            <v>IscR(V55L)</v>
          </cell>
          <cell r="E258">
            <v>121056.67900760953</v>
          </cell>
          <cell r="F258">
            <v>27079.340737663038</v>
          </cell>
        </row>
        <row r="259">
          <cell r="B259">
            <v>44783.184218430739</v>
          </cell>
          <cell r="C259">
            <v>15261.542862990336</v>
          </cell>
          <cell r="D259" t="str">
            <v>OxyR(A213P)</v>
          </cell>
          <cell r="E259">
            <v>57724.062997056579</v>
          </cell>
          <cell r="F259">
            <v>29797.007385923847</v>
          </cell>
        </row>
        <row r="260">
          <cell r="B260">
            <v>36538.439171242666</v>
          </cell>
          <cell r="C260">
            <v>8258.0522122632538</v>
          </cell>
          <cell r="D260" t="str">
            <v>OxyR(A213T)</v>
          </cell>
          <cell r="E260">
            <v>103229.00456604575</v>
          </cell>
          <cell r="F260">
            <v>52145.908236982177</v>
          </cell>
        </row>
        <row r="261">
          <cell r="B261">
            <v>28384.10729557231</v>
          </cell>
          <cell r="C261">
            <v>1009.5343118324507</v>
          </cell>
          <cell r="D261" t="str">
            <v>Fur(H71Y) YgfZ(L29R)</v>
          </cell>
          <cell r="E261">
            <v>93917.296086317787</v>
          </cell>
          <cell r="F261">
            <v>2700.5254327375919</v>
          </cell>
        </row>
        <row r="262">
          <cell r="B262">
            <v>29215.477248180174</v>
          </cell>
          <cell r="C262">
            <v>5934.0467681483779</v>
          </cell>
          <cell r="D262" t="str">
            <v>Fur(H71Y) YgfZ(L29R) OxyR(A213T)</v>
          </cell>
          <cell r="E262">
            <v>85182.6005019812</v>
          </cell>
          <cell r="F262">
            <v>42315.439746117394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S growth"/>
      <sheetName val="Acid stress"/>
      <sheetName val="Acid stress (2)"/>
      <sheetName val="Acid stress (3)"/>
      <sheetName val="Sheet1 (2)"/>
    </sheetNames>
    <sheetDataSet>
      <sheetData sheetId="0">
        <row r="2">
          <cell r="C2">
            <v>0.52821449671080134</v>
          </cell>
          <cell r="D2">
            <v>2.7626700000000004</v>
          </cell>
        </row>
        <row r="3">
          <cell r="C3">
            <v>0.50766612755056473</v>
          </cell>
          <cell r="D3">
            <v>2.8565100000000005</v>
          </cell>
        </row>
        <row r="4">
          <cell r="C4">
            <v>0.59494084735823094</v>
          </cell>
          <cell r="D4">
            <v>2.6157899999999996</v>
          </cell>
        </row>
        <row r="5">
          <cell r="C5">
            <v>0.50969046851157684</v>
          </cell>
          <cell r="D5">
            <v>2.8932299999999995</v>
          </cell>
        </row>
        <row r="6">
          <cell r="C6">
            <v>0.88768101102774088</v>
          </cell>
          <cell r="D6">
            <v>2.6963700000000004</v>
          </cell>
        </row>
        <row r="7">
          <cell r="C7">
            <v>0.85267519083361154</v>
          </cell>
          <cell r="D7">
            <v>2.6351700000000005</v>
          </cell>
        </row>
        <row r="8">
          <cell r="C8">
            <v>0.88823758730271762</v>
          </cell>
          <cell r="D8">
            <v>2.8187700000000007</v>
          </cell>
        </row>
        <row r="9">
          <cell r="C9">
            <v>0.81719037710287856</v>
          </cell>
          <cell r="D9">
            <v>2.5780500000000002</v>
          </cell>
        </row>
        <row r="10">
          <cell r="C10">
            <v>1.1478959437357499</v>
          </cell>
          <cell r="D10">
            <v>2.7509399999999999</v>
          </cell>
        </row>
        <row r="11">
          <cell r="C11">
            <v>1.1991833711508804</v>
          </cell>
          <cell r="D11">
            <v>2.9712599999999996</v>
          </cell>
        </row>
        <row r="12">
          <cell r="C12">
            <v>1.1589979580051366</v>
          </cell>
          <cell r="D12">
            <v>2.7998999999999996</v>
          </cell>
        </row>
        <row r="13">
          <cell r="C13">
            <v>1.1458454603295767</v>
          </cell>
          <cell r="D13">
            <v>2.9957399999999996</v>
          </cell>
        </row>
        <row r="14">
          <cell r="C14">
            <v>1.4012375884667065</v>
          </cell>
          <cell r="D14">
            <v>2.9401500000000005</v>
          </cell>
        </row>
        <row r="15">
          <cell r="C15">
            <v>1.488290233675033</v>
          </cell>
          <cell r="D15">
            <v>3.1849500000000006</v>
          </cell>
        </row>
        <row r="16">
          <cell r="C16">
            <v>1.4094705859880117</v>
          </cell>
          <cell r="D16">
            <v>2.65455</v>
          </cell>
        </row>
        <row r="17">
          <cell r="C17">
            <v>1.4280765593848859</v>
          </cell>
          <cell r="D17">
            <v>3.0584699999999994</v>
          </cell>
        </row>
        <row r="18">
          <cell r="C18">
            <v>2.5644581362067891</v>
          </cell>
          <cell r="D18">
            <v>1.57131</v>
          </cell>
        </row>
        <row r="19">
          <cell r="C19">
            <v>2.5977022897112216</v>
          </cell>
          <cell r="D19">
            <v>1.7589900000000003</v>
          </cell>
        </row>
        <row r="20">
          <cell r="C20">
            <v>2.5785819571685105</v>
          </cell>
          <cell r="D20">
            <v>1.6692299999999998</v>
          </cell>
        </row>
        <row r="21">
          <cell r="C21">
            <v>2.5997045673045691</v>
          </cell>
          <cell r="D21">
            <v>1.8283499999999999</v>
          </cell>
        </row>
        <row r="22">
          <cell r="C22">
            <v>2.8446909867495784</v>
          </cell>
          <cell r="D22">
            <v>1.5702900000000004</v>
          </cell>
        </row>
        <row r="23">
          <cell r="C23">
            <v>2.8649875829085292</v>
          </cell>
          <cell r="D23">
            <v>1.5906900000000004</v>
          </cell>
        </row>
        <row r="24">
          <cell r="C24">
            <v>2.8521931717088678</v>
          </cell>
          <cell r="D24">
            <v>1.7946900000000001</v>
          </cell>
        </row>
        <row r="25">
          <cell r="C25">
            <v>2.8569600749658006</v>
          </cell>
          <cell r="D25">
            <v>1.8028500000000001</v>
          </cell>
        </row>
        <row r="26">
          <cell r="C26">
            <v>3.1441321863160483</v>
          </cell>
          <cell r="D26">
            <v>1.4983799999999998</v>
          </cell>
        </row>
        <row r="27">
          <cell r="C27">
            <v>3.1529512405619093</v>
          </cell>
          <cell r="D27">
            <v>1.6574999999999998</v>
          </cell>
        </row>
        <row r="28">
          <cell r="C28">
            <v>3.1550254814792322</v>
          </cell>
          <cell r="D28">
            <v>1.7594999999999998</v>
          </cell>
        </row>
        <row r="29">
          <cell r="C29">
            <v>3.1276787452771311</v>
          </cell>
          <cell r="D29">
            <v>1.8900599999999999</v>
          </cell>
        </row>
        <row r="30">
          <cell r="C30">
            <v>3.4622968505123715</v>
          </cell>
          <cell r="D30">
            <v>5.1509999999999709E-2</v>
          </cell>
        </row>
        <row r="31">
          <cell r="C31">
            <v>3.4784420321010021</v>
          </cell>
          <cell r="D31">
            <v>6.7829999999999613E-2</v>
          </cell>
        </row>
        <row r="32">
          <cell r="C32">
            <v>3.4248842604044851</v>
          </cell>
          <cell r="D32">
            <v>0.1004699999999997</v>
          </cell>
        </row>
        <row r="33">
          <cell r="C33">
            <v>3.4990320484433077</v>
          </cell>
          <cell r="D33">
            <v>7.1909999999999724E-2</v>
          </cell>
        </row>
        <row r="34">
          <cell r="C34">
            <v>4.5047569810310035</v>
          </cell>
          <cell r="D34">
            <v>1.93035</v>
          </cell>
        </row>
        <row r="35">
          <cell r="C35">
            <v>4.5441992065287797</v>
          </cell>
          <cell r="D35">
            <v>1.9793099999999997</v>
          </cell>
        </row>
        <row r="36">
          <cell r="C36">
            <v>4.5706869105633388</v>
          </cell>
          <cell r="D36">
            <v>1.90587</v>
          </cell>
        </row>
        <row r="37">
          <cell r="C37">
            <v>4.5874069003388946</v>
          </cell>
          <cell r="D37">
            <v>1.76715</v>
          </cell>
        </row>
        <row r="38">
          <cell r="C38">
            <v>4.82353046466348</v>
          </cell>
          <cell r="D38">
            <v>2.1414900000000006</v>
          </cell>
        </row>
        <row r="39">
          <cell r="C39">
            <v>4.813843146410429</v>
          </cell>
          <cell r="D39">
            <v>1.9905299999999999</v>
          </cell>
        </row>
        <row r="40">
          <cell r="C40">
            <v>4.8014499990491704</v>
          </cell>
          <cell r="D40">
            <v>1.9701299999999997</v>
          </cell>
        </row>
        <row r="41">
          <cell r="C41">
            <v>4.8453174939820167</v>
          </cell>
          <cell r="D41">
            <v>1.8722099999999999</v>
          </cell>
        </row>
        <row r="42">
          <cell r="C42">
            <v>5.1843234107058089</v>
          </cell>
          <cell r="D42">
            <v>2.0206200000000001</v>
          </cell>
        </row>
        <row r="43">
          <cell r="C43">
            <v>5.1706845168622522</v>
          </cell>
          <cell r="D43">
            <v>1.9023000000000001</v>
          </cell>
        </row>
        <row r="44">
          <cell r="C44">
            <v>5.1648589363905826</v>
          </cell>
          <cell r="D44">
            <v>1.8859799999999995</v>
          </cell>
        </row>
        <row r="45">
          <cell r="C45">
            <v>5.1353616599454455</v>
          </cell>
          <cell r="D45">
            <v>1.7962199999999997</v>
          </cell>
        </row>
        <row r="46">
          <cell r="C46">
            <v>5.4871534722504975</v>
          </cell>
          <cell r="D46">
            <v>9.6389999999999865E-2</v>
          </cell>
        </row>
        <row r="47">
          <cell r="C47">
            <v>5.4539954261906871</v>
          </cell>
          <cell r="D47">
            <v>8.4149999999999794E-2</v>
          </cell>
        </row>
        <row r="48">
          <cell r="C48">
            <v>5.4006919247993785</v>
          </cell>
          <cell r="D48">
            <v>0.10862999999999964</v>
          </cell>
        </row>
        <row r="49">
          <cell r="C49">
            <v>5.4376135433013193</v>
          </cell>
          <cell r="D49">
            <v>2.1037499999999998</v>
          </cell>
        </row>
        <row r="50">
          <cell r="C50">
            <v>6.5173376049972429</v>
          </cell>
          <cell r="D50">
            <v>1.7508299999999999</v>
          </cell>
        </row>
        <row r="51">
          <cell r="C51">
            <v>6.5733811651150544</v>
          </cell>
          <cell r="D51">
            <v>1.6447499999999999</v>
          </cell>
        </row>
        <row r="52">
          <cell r="C52">
            <v>6.5682587888529431</v>
          </cell>
          <cell r="D52">
            <v>1.6855499999999999</v>
          </cell>
        </row>
        <row r="53">
          <cell r="C53">
            <v>6.5402015582773769</v>
          </cell>
          <cell r="D53">
            <v>1.8691500000000001</v>
          </cell>
        </row>
        <row r="54">
          <cell r="C54">
            <v>6.8199462460260385</v>
          </cell>
          <cell r="D54">
            <v>1.8028500000000001</v>
          </cell>
        </row>
        <row r="55">
          <cell r="C55">
            <v>6.8735543153599581</v>
          </cell>
          <cell r="D55">
            <v>1.61517</v>
          </cell>
        </row>
        <row r="56">
          <cell r="C56">
            <v>6.8441436959817956</v>
          </cell>
          <cell r="D56">
            <v>1.63557</v>
          </cell>
        </row>
        <row r="57">
          <cell r="C57">
            <v>6.8504816236897401</v>
          </cell>
          <cell r="D57">
            <v>1.7457300000000002</v>
          </cell>
        </row>
        <row r="58">
          <cell r="C58">
            <v>7.1648795987413658</v>
          </cell>
          <cell r="D58">
            <v>1.6126199999999995</v>
          </cell>
        </row>
        <row r="59">
          <cell r="C59">
            <v>7.1780814906600741</v>
          </cell>
          <cell r="D59">
            <v>1.6411800000000001</v>
          </cell>
        </row>
        <row r="60">
          <cell r="C60">
            <v>7.1841797440228623</v>
          </cell>
          <cell r="D60">
            <v>1.8247799999999994</v>
          </cell>
        </row>
        <row r="61">
          <cell r="C61">
            <v>7.1804064408502173</v>
          </cell>
          <cell r="D61">
            <v>1.7431800000000002</v>
          </cell>
        </row>
        <row r="62">
          <cell r="C62">
            <v>7.4634164664389351</v>
          </cell>
          <cell r="D62">
            <v>0.2555099999999999</v>
          </cell>
        </row>
        <row r="63">
          <cell r="C63">
            <v>7.4681979619209864</v>
          </cell>
          <cell r="D63">
            <v>1.9854299999999998</v>
          </cell>
        </row>
        <row r="64">
          <cell r="C64">
            <v>7.4861236889888847</v>
          </cell>
          <cell r="D64">
            <v>7.5989999999999835E-2</v>
          </cell>
        </row>
        <row r="65">
          <cell r="C65">
            <v>7.4151348231113188</v>
          </cell>
          <cell r="D65">
            <v>6.3749999999999779E-2</v>
          </cell>
        </row>
        <row r="66">
          <cell r="C66">
            <v>8.5230531272991534</v>
          </cell>
          <cell r="D66">
            <v>1.8854699999999998</v>
          </cell>
        </row>
        <row r="67">
          <cell r="C67">
            <v>8.575460227254796</v>
          </cell>
          <cell r="D67">
            <v>1.7181900000000001</v>
          </cell>
        </row>
        <row r="68">
          <cell r="C68">
            <v>8.555765571709113</v>
          </cell>
          <cell r="D68">
            <v>1.7630699999999997</v>
          </cell>
        </row>
        <row r="69">
          <cell r="C69">
            <v>8.5796824801961424</v>
          </cell>
          <cell r="D69">
            <v>1.7059499999999999</v>
          </cell>
        </row>
        <row r="70">
          <cell r="C70">
            <v>8.8100977478595262</v>
          </cell>
          <cell r="D70">
            <v>2.1333299999999999</v>
          </cell>
        </row>
        <row r="71">
          <cell r="C71">
            <v>8.8401715916936077</v>
          </cell>
          <cell r="D71">
            <v>1.8191700000000002</v>
          </cell>
        </row>
        <row r="72">
          <cell r="C72">
            <v>8.898734173364744</v>
          </cell>
          <cell r="D72">
            <v>1.5906900000000004</v>
          </cell>
        </row>
        <row r="73">
          <cell r="C73">
            <v>8.8679357288272325</v>
          </cell>
          <cell r="D73">
            <v>1.7946900000000001</v>
          </cell>
        </row>
        <row r="74">
          <cell r="C74">
            <v>9.1307549579405762</v>
          </cell>
          <cell r="D74">
            <v>1.9308599999999998</v>
          </cell>
        </row>
        <row r="75">
          <cell r="C75">
            <v>9.1081348660654005</v>
          </cell>
          <cell r="D75">
            <v>1.8207</v>
          </cell>
        </row>
        <row r="76">
          <cell r="C76">
            <v>9.1250007633011556</v>
          </cell>
          <cell r="D76">
            <v>1.6411800000000001</v>
          </cell>
        </row>
        <row r="77">
          <cell r="C77">
            <v>9.1915243682233569</v>
          </cell>
          <cell r="D77">
            <v>1.7839800000000001</v>
          </cell>
        </row>
        <row r="78">
          <cell r="C78">
            <v>9.4517827598923763</v>
          </cell>
          <cell r="D78">
            <v>0.1004699999999997</v>
          </cell>
        </row>
        <row r="79">
          <cell r="C79">
            <v>9.4630729597935712</v>
          </cell>
          <cell r="D79">
            <v>0.54926999999999981</v>
          </cell>
        </row>
        <row r="80">
          <cell r="C80">
            <v>9.4431871953314364</v>
          </cell>
          <cell r="D80">
            <v>1.8630299999999995</v>
          </cell>
        </row>
        <row r="81">
          <cell r="C81">
            <v>9.4765260986355173</v>
          </cell>
          <cell r="D81">
            <v>1.73655</v>
          </cell>
        </row>
        <row r="82">
          <cell r="C82">
            <v>10.568944090991014</v>
          </cell>
          <cell r="D82">
            <v>1.8936300000000001</v>
          </cell>
        </row>
        <row r="83">
          <cell r="C83">
            <v>10.556448310409641</v>
          </cell>
          <cell r="D83">
            <v>2.1629099999999997</v>
          </cell>
        </row>
        <row r="84">
          <cell r="C84">
            <v>10.578366683876077</v>
          </cell>
          <cell r="D84">
            <v>2.0201099999999999</v>
          </cell>
        </row>
        <row r="85">
          <cell r="C85">
            <v>10.502090940361143</v>
          </cell>
          <cell r="D85">
            <v>2.0201099999999999</v>
          </cell>
        </row>
        <row r="86">
          <cell r="C86">
            <v>10.87584339144901</v>
          </cell>
          <cell r="D86">
            <v>1.6478100000000004</v>
          </cell>
        </row>
        <row r="87">
          <cell r="C87">
            <v>10.846924143396349</v>
          </cell>
          <cell r="D87">
            <v>1.8477300000000003</v>
          </cell>
        </row>
        <row r="88">
          <cell r="C88">
            <v>10.876345574406496</v>
          </cell>
          <cell r="D88">
            <v>2.0354100000000002</v>
          </cell>
        </row>
        <row r="89">
          <cell r="C89">
            <v>10.895437013422145</v>
          </cell>
          <cell r="D89">
            <v>1.8477300000000003</v>
          </cell>
        </row>
        <row r="90">
          <cell r="C90">
            <v>11.177264212959534</v>
          </cell>
          <cell r="D90">
            <v>1.8859799999999995</v>
          </cell>
        </row>
        <row r="91">
          <cell r="C91">
            <v>11.103687162332802</v>
          </cell>
          <cell r="D91">
            <v>1.8696599999999999</v>
          </cell>
        </row>
        <row r="92">
          <cell r="C92">
            <v>11.121834894903484</v>
          </cell>
          <cell r="D92">
            <v>1.9471799999999997</v>
          </cell>
        </row>
        <row r="93">
          <cell r="C93">
            <v>11.158297145842443</v>
          </cell>
          <cell r="D93">
            <v>2.0736599999999998</v>
          </cell>
        </row>
        <row r="94">
          <cell r="C94">
            <v>11.473643737052644</v>
          </cell>
          <cell r="D94">
            <v>0.1698299999999997</v>
          </cell>
        </row>
        <row r="95">
          <cell r="C95">
            <v>11.483785337952408</v>
          </cell>
          <cell r="D95">
            <v>5.9669999999999661E-2</v>
          </cell>
        </row>
        <row r="96">
          <cell r="C96">
            <v>11.41622840345639</v>
          </cell>
          <cell r="D96">
            <v>9.6389999999999865E-2</v>
          </cell>
        </row>
        <row r="97">
          <cell r="C97">
            <v>11.44308345817613</v>
          </cell>
          <cell r="D97">
            <v>8.8229999999999628E-2</v>
          </cell>
        </row>
        <row r="98">
          <cell r="C98">
            <v>12.538389484005465</v>
          </cell>
          <cell r="D98">
            <v>1.8283499999999999</v>
          </cell>
        </row>
        <row r="99">
          <cell r="C99">
            <v>12.515575608620134</v>
          </cell>
          <cell r="D99">
            <v>1.90587</v>
          </cell>
        </row>
        <row r="100">
          <cell r="C100">
            <v>12.598020084949081</v>
          </cell>
          <cell r="D100">
            <v>1.9385100000000004</v>
          </cell>
        </row>
        <row r="101">
          <cell r="C101">
            <v>12.504384917612388</v>
          </cell>
          <cell r="D101">
            <v>1.85283</v>
          </cell>
        </row>
        <row r="102">
          <cell r="C102">
            <v>12.846340798426814</v>
          </cell>
          <cell r="D102">
            <v>2.0027700000000004</v>
          </cell>
        </row>
        <row r="103">
          <cell r="C103">
            <v>12.845102463177893</v>
          </cell>
          <cell r="D103">
            <v>2.1659700000000006</v>
          </cell>
        </row>
        <row r="104">
          <cell r="C104">
            <v>12.895359736794505</v>
          </cell>
          <cell r="D104">
            <v>2.0231700000000004</v>
          </cell>
        </row>
        <row r="105">
          <cell r="C105">
            <v>12.83497619811793</v>
          </cell>
          <cell r="D105">
            <v>2.0762100000000001</v>
          </cell>
        </row>
        <row r="106">
          <cell r="C106">
            <v>13.197563918281764</v>
          </cell>
          <cell r="D106">
            <v>1.9675799999999997</v>
          </cell>
        </row>
        <row r="107">
          <cell r="C107">
            <v>13.169948822754094</v>
          </cell>
          <cell r="D107">
            <v>2.1552600000000002</v>
          </cell>
        </row>
        <row r="108">
          <cell r="C108">
            <v>13.158995049738618</v>
          </cell>
          <cell r="D108">
            <v>1.8696599999999999</v>
          </cell>
        </row>
        <row r="109">
          <cell r="C109">
            <v>13.115452653362103</v>
          </cell>
          <cell r="D109">
            <v>1.9186199999999998</v>
          </cell>
        </row>
        <row r="110">
          <cell r="C110">
            <v>13.4798673978023</v>
          </cell>
          <cell r="D110">
            <v>7.5989999999999835E-2</v>
          </cell>
        </row>
        <row r="111">
          <cell r="C111">
            <v>13.421752886109971</v>
          </cell>
          <cell r="D111">
            <v>8.8229999999999628E-2</v>
          </cell>
        </row>
        <row r="112">
          <cell r="C112">
            <v>13.467832347540053</v>
          </cell>
          <cell r="D112">
            <v>9.2309999999999739E-2</v>
          </cell>
        </row>
        <row r="113">
          <cell r="C113">
            <v>13.428626364827229</v>
          </cell>
          <cell r="D113">
            <v>0.14126999999999973</v>
          </cell>
        </row>
        <row r="114">
          <cell r="C114">
            <v>14.527451789334991</v>
          </cell>
          <cell r="D114">
            <v>1.85283</v>
          </cell>
        </row>
        <row r="115">
          <cell r="C115">
            <v>14.542579069724715</v>
          </cell>
          <cell r="D115">
            <v>2.0364300000000002</v>
          </cell>
        </row>
        <row r="116">
          <cell r="C116">
            <v>14.544499103110036</v>
          </cell>
          <cell r="D116">
            <v>1.9548300000000001</v>
          </cell>
        </row>
        <row r="117">
          <cell r="C117">
            <v>14.558763585379072</v>
          </cell>
          <cell r="D117">
            <v>1.8895500000000001</v>
          </cell>
        </row>
        <row r="118">
          <cell r="C118">
            <v>14.858045216308339</v>
          </cell>
          <cell r="D118">
            <v>1.9334100000000001</v>
          </cell>
        </row>
        <row r="119">
          <cell r="C119">
            <v>14.872746110149297</v>
          </cell>
          <cell r="D119">
            <v>1.8069300000000004</v>
          </cell>
        </row>
        <row r="120">
          <cell r="C120">
            <v>14.807212224411485</v>
          </cell>
          <cell r="D120">
            <v>1.9660500000000003</v>
          </cell>
        </row>
        <row r="121">
          <cell r="C121">
            <v>14.888100721911464</v>
          </cell>
          <cell r="D121">
            <v>1.9415700000000002</v>
          </cell>
        </row>
        <row r="122">
          <cell r="C122">
            <v>15.165356917447806</v>
          </cell>
          <cell r="D122">
            <v>1.7594999999999998</v>
          </cell>
        </row>
        <row r="123">
          <cell r="C123">
            <v>15.170065405898004</v>
          </cell>
          <cell r="D123">
            <v>1.8737399999999997</v>
          </cell>
        </row>
        <row r="124">
          <cell r="C124">
            <v>15.19382285475359</v>
          </cell>
          <cell r="D124">
            <v>1.9920599999999999</v>
          </cell>
        </row>
        <row r="125">
          <cell r="C125">
            <v>15.106193107673644</v>
          </cell>
          <cell r="D125">
            <v>2.0736599999999998</v>
          </cell>
        </row>
        <row r="126">
          <cell r="C126">
            <v>15.446457612312004</v>
          </cell>
          <cell r="D126">
            <v>2.0547900000000001</v>
          </cell>
        </row>
        <row r="127">
          <cell r="C127">
            <v>15.436701681797402</v>
          </cell>
          <cell r="D127">
            <v>1.8181499999999999</v>
          </cell>
        </row>
        <row r="128">
          <cell r="C128">
            <v>15.421459200566888</v>
          </cell>
          <cell r="D128">
            <v>1.9242299999999997</v>
          </cell>
        </row>
        <row r="129">
          <cell r="C129">
            <v>15.495435684076703</v>
          </cell>
          <cell r="D129">
            <v>2.0058299999999996</v>
          </cell>
        </row>
        <row r="130">
          <cell r="C130">
            <v>16.504273347429734</v>
          </cell>
          <cell r="D130">
            <v>1.8161100000000003</v>
          </cell>
        </row>
        <row r="131">
          <cell r="C131">
            <v>16.523032446965018</v>
          </cell>
          <cell r="D131">
            <v>1.8365100000000003</v>
          </cell>
        </row>
        <row r="132">
          <cell r="C132">
            <v>16.557293579535191</v>
          </cell>
          <cell r="D132">
            <v>2.0119500000000001</v>
          </cell>
        </row>
        <row r="133">
          <cell r="C133">
            <v>16.525222842187102</v>
          </cell>
          <cell r="D133">
            <v>1.90587</v>
          </cell>
        </row>
        <row r="134">
          <cell r="C134">
            <v>16.807050837292557</v>
          </cell>
          <cell r="D134">
            <v>1.7661300000000002</v>
          </cell>
        </row>
        <row r="135">
          <cell r="C135">
            <v>16.843985461253574</v>
          </cell>
          <cell r="D135">
            <v>1.9497299999999997</v>
          </cell>
        </row>
        <row r="136">
          <cell r="C136">
            <v>16.813025753695772</v>
          </cell>
          <cell r="D136">
            <v>1.7906100000000005</v>
          </cell>
        </row>
        <row r="137">
          <cell r="C137">
            <v>16.816627474327202</v>
          </cell>
          <cell r="D137">
            <v>1.9211700000000003</v>
          </cell>
        </row>
        <row r="138">
          <cell r="C138">
            <v>17.150609448221921</v>
          </cell>
          <cell r="D138">
            <v>1.9145399999999999</v>
          </cell>
        </row>
        <row r="139">
          <cell r="C139">
            <v>17.179473426379339</v>
          </cell>
          <cell r="D139">
            <v>1.8982199999999998</v>
          </cell>
        </row>
        <row r="140">
          <cell r="C140">
            <v>17.101194619792373</v>
          </cell>
          <cell r="D140">
            <v>1.7309399999999997</v>
          </cell>
        </row>
        <row r="141">
          <cell r="C141">
            <v>17.100557702445034</v>
          </cell>
          <cell r="D141">
            <v>1.8125399999999998</v>
          </cell>
        </row>
        <row r="142">
          <cell r="C142">
            <v>17.408990966031539</v>
          </cell>
          <cell r="D142">
            <v>0.61046999999999985</v>
          </cell>
        </row>
        <row r="143">
          <cell r="C143">
            <v>17.415024219014107</v>
          </cell>
          <cell r="D143">
            <v>0.1004699999999997</v>
          </cell>
        </row>
        <row r="144">
          <cell r="C144">
            <v>17.497880057987885</v>
          </cell>
          <cell r="D144">
            <v>2.6790299999999991</v>
          </cell>
        </row>
        <row r="145">
          <cell r="C145">
            <v>17.434901964216721</v>
          </cell>
          <cell r="D145">
            <v>2.1200699999999997</v>
          </cell>
        </row>
        <row r="146">
          <cell r="C146">
            <v>18.530997885952704</v>
          </cell>
          <cell r="D146">
            <v>1.7957100000000001</v>
          </cell>
        </row>
        <row r="147">
          <cell r="C147">
            <v>18.595108918892738</v>
          </cell>
          <cell r="D147">
            <v>1.8691500000000001</v>
          </cell>
        </row>
        <row r="148">
          <cell r="C148">
            <v>18.507675612714134</v>
          </cell>
          <cell r="D148">
            <v>1.6773900000000002</v>
          </cell>
        </row>
        <row r="149">
          <cell r="C149">
            <v>18.586975362031204</v>
          </cell>
          <cell r="D149">
            <v>1.8079499999999999</v>
          </cell>
        </row>
        <row r="150">
          <cell r="C150">
            <v>18.878058547239146</v>
          </cell>
          <cell r="D150">
            <v>1.8640500000000002</v>
          </cell>
        </row>
        <row r="151">
          <cell r="C151">
            <v>18.811591814573813</v>
          </cell>
          <cell r="D151">
            <v>1.7620500000000001</v>
          </cell>
        </row>
        <row r="152">
          <cell r="C152">
            <v>18.854587358119076</v>
          </cell>
          <cell r="D152">
            <v>1.6559699999999999</v>
          </cell>
        </row>
        <row r="153">
          <cell r="C153">
            <v>18.841165100112143</v>
          </cell>
          <cell r="D153">
            <v>1.8599700000000001</v>
          </cell>
        </row>
        <row r="154">
          <cell r="C154">
            <v>19.162603159884938</v>
          </cell>
          <cell r="D154">
            <v>1.7962199999999997</v>
          </cell>
        </row>
        <row r="155">
          <cell r="C155">
            <v>19.180258017572257</v>
          </cell>
          <cell r="D155">
            <v>1.7921399999999996</v>
          </cell>
        </row>
        <row r="156">
          <cell r="C156">
            <v>19.126972537720086</v>
          </cell>
          <cell r="D156">
            <v>1.7146199999999996</v>
          </cell>
        </row>
        <row r="157">
          <cell r="C157">
            <v>19.189541590113599</v>
          </cell>
          <cell r="D157">
            <v>1.7635800000000001</v>
          </cell>
        </row>
        <row r="158">
          <cell r="C158">
            <v>19.417886652417423</v>
          </cell>
          <cell r="D158">
            <v>8.0069999999999683E-2</v>
          </cell>
        </row>
        <row r="159">
          <cell r="C159">
            <v>19.408859297468798</v>
          </cell>
          <cell r="D159">
            <v>5.5589999999999827E-2</v>
          </cell>
        </row>
        <row r="160">
          <cell r="C160">
            <v>19.478897835680169</v>
          </cell>
          <cell r="D160">
            <v>5.9669999999999661E-2</v>
          </cell>
        </row>
        <row r="161">
          <cell r="C161">
            <v>19.420005581970806</v>
          </cell>
          <cell r="D161">
            <v>5.5589999999999827E-2</v>
          </cell>
        </row>
        <row r="162">
          <cell r="C162">
            <v>20.577234673997335</v>
          </cell>
          <cell r="D162">
            <v>2.1465899999999998</v>
          </cell>
        </row>
        <row r="163">
          <cell r="C163">
            <v>20.57262928661326</v>
          </cell>
          <cell r="D163">
            <v>1.9181100000000004</v>
          </cell>
        </row>
        <row r="164">
          <cell r="C164">
            <v>20.596373351429371</v>
          </cell>
          <cell r="D164">
            <v>1.9874699999999998</v>
          </cell>
        </row>
        <row r="165">
          <cell r="C165">
            <v>20.556938474985465</v>
          </cell>
          <cell r="D165">
            <v>1.90587</v>
          </cell>
        </row>
        <row r="166">
          <cell r="C166">
            <v>20.879335139866793</v>
          </cell>
          <cell r="D166">
            <v>1.9374900000000002</v>
          </cell>
        </row>
        <row r="167">
          <cell r="C167">
            <v>20.843357784941812</v>
          </cell>
          <cell r="D167">
            <v>1.9374900000000002</v>
          </cell>
        </row>
        <row r="168">
          <cell r="C168">
            <v>20.880479379189008</v>
          </cell>
          <cell r="D168">
            <v>1.8069300000000004</v>
          </cell>
        </row>
        <row r="169">
          <cell r="C169">
            <v>20.807449760578368</v>
          </cell>
          <cell r="D169">
            <v>1.9130099999999999</v>
          </cell>
        </row>
        <row r="170">
          <cell r="C170">
            <v>21.156456287469652</v>
          </cell>
          <cell r="D170">
            <v>1.8941399999999997</v>
          </cell>
        </row>
        <row r="171">
          <cell r="C171">
            <v>21.140662525068638</v>
          </cell>
          <cell r="D171">
            <v>1.6207799999999999</v>
          </cell>
        </row>
        <row r="172">
          <cell r="C172">
            <v>21.186145228537484</v>
          </cell>
          <cell r="D172">
            <v>1.7105399999999997</v>
          </cell>
        </row>
        <row r="173">
          <cell r="C173">
            <v>21.146764943387147</v>
          </cell>
          <cell r="D173">
            <v>1.7635800000000001</v>
          </cell>
        </row>
        <row r="174">
          <cell r="C174">
            <v>21.482938471108323</v>
          </cell>
          <cell r="D174">
            <v>9.6389999999999865E-2</v>
          </cell>
        </row>
        <row r="175">
          <cell r="C175">
            <v>21.408318580108478</v>
          </cell>
          <cell r="D175">
            <v>6.7829999999999613E-2</v>
          </cell>
        </row>
        <row r="176">
          <cell r="C176">
            <v>21.479558773727017</v>
          </cell>
          <cell r="D176">
            <v>8.8229999999999628E-2</v>
          </cell>
        </row>
        <row r="177">
          <cell r="C177">
            <v>21.421623502555398</v>
          </cell>
          <cell r="D177">
            <v>8.0069999999999683E-2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9 Growth"/>
      <sheetName val="Sheet1"/>
      <sheetName val="Sheet1 (2)"/>
      <sheetName val="calculation"/>
    </sheetNames>
    <sheetDataSet>
      <sheetData sheetId="0" refreshError="1"/>
      <sheetData sheetId="1">
        <row r="5">
          <cell r="P5" t="str">
            <v>wildtype</v>
          </cell>
          <cell r="Q5">
            <v>0.109276</v>
          </cell>
          <cell r="R5">
            <v>9.4120450487659713E-3</v>
          </cell>
          <cell r="S5">
            <v>0.138958</v>
          </cell>
          <cell r="T5">
            <v>1.0130950281192774E-2</v>
          </cell>
          <cell r="U5">
            <v>0.22293799999999997</v>
          </cell>
          <cell r="V5">
            <v>1.6031164050061983E-2</v>
          </cell>
          <cell r="W5">
            <v>0.22293799999999997</v>
          </cell>
          <cell r="X5">
            <v>1.6031164050061983E-2</v>
          </cell>
        </row>
        <row r="6">
          <cell r="P6" t="str">
            <v>Production Strain</v>
          </cell>
          <cell r="Q6">
            <v>0.11580400000000002</v>
          </cell>
          <cell r="R6">
            <v>1.2866994427604502E-2</v>
          </cell>
          <cell r="S6">
            <v>0.13786999999999999</v>
          </cell>
          <cell r="T6">
            <v>7.185512090310606E-3</v>
          </cell>
          <cell r="U6">
            <v>0.21022199999999999</v>
          </cell>
          <cell r="V6">
            <v>1.0074929200743784E-2</v>
          </cell>
          <cell r="W6">
            <v>0.21022199999999999</v>
          </cell>
          <cell r="X6">
            <v>1.0074929200743784E-2</v>
          </cell>
        </row>
        <row r="7">
          <cell r="P7" t="str">
            <v>Fur(P18T)</v>
          </cell>
          <cell r="Q7">
            <v>0.13348400000000002</v>
          </cell>
          <cell r="R7">
            <v>1.6990477332906147E-2</v>
          </cell>
          <cell r="S7">
            <v>0.16561400000000001</v>
          </cell>
          <cell r="T7">
            <v>1.8869577292562723E-2</v>
          </cell>
          <cell r="U7">
            <v>0.25639399999999996</v>
          </cell>
          <cell r="V7">
            <v>3.5935204621652367E-2</v>
          </cell>
          <cell r="W7">
            <v>0.25639399999999996</v>
          </cell>
          <cell r="X7">
            <v>3.5935204621652367E-2</v>
          </cell>
        </row>
        <row r="8">
          <cell r="P8" t="str">
            <v>Fur(H71Y)</v>
          </cell>
          <cell r="Q8">
            <v>0.10669200000000005</v>
          </cell>
          <cell r="R8">
            <v>8.1180722834919335E-3</v>
          </cell>
          <cell r="S8">
            <v>0.14188200000000001</v>
          </cell>
          <cell r="T8">
            <v>1.4981991109328557E-2</v>
          </cell>
          <cell r="U8">
            <v>0.20043</v>
          </cell>
          <cell r="V8">
            <v>2.7828371709462257E-2</v>
          </cell>
          <cell r="W8">
            <v>0.20043</v>
          </cell>
          <cell r="X8">
            <v>2.7828371709462257E-2</v>
          </cell>
        </row>
        <row r="9">
          <cell r="P9" t="str">
            <v>Fur(R70S)</v>
          </cell>
          <cell r="Q9">
            <v>0.12294400000000001</v>
          </cell>
          <cell r="R9">
            <v>2.5533977363505333E-2</v>
          </cell>
          <cell r="S9">
            <v>0.16370999999999997</v>
          </cell>
          <cell r="T9">
            <v>3.3023057253985598E-2</v>
          </cell>
          <cell r="U9">
            <v>0.23612999999999998</v>
          </cell>
          <cell r="V9">
            <v>4.3263906508774722E-2</v>
          </cell>
          <cell r="W9">
            <v>0.23612999999999998</v>
          </cell>
          <cell r="X9">
            <v>4.3263906508774722E-2</v>
          </cell>
        </row>
        <row r="10">
          <cell r="P10" t="str">
            <v>YgfZ(T108P)</v>
          </cell>
          <cell r="Q10">
            <v>0.11002400000000002</v>
          </cell>
          <cell r="R10">
            <v>1.0108743779520778E-2</v>
          </cell>
          <cell r="S10">
            <v>0.15643399999999999</v>
          </cell>
          <cell r="T10">
            <v>1.3945405781116584E-2</v>
          </cell>
          <cell r="U10">
            <v>0.23782999999999999</v>
          </cell>
          <cell r="V10">
            <v>2.0624658949907525E-2</v>
          </cell>
          <cell r="W10">
            <v>0.23782999999999999</v>
          </cell>
          <cell r="X10">
            <v>2.0624658949907525E-2</v>
          </cell>
        </row>
        <row r="11">
          <cell r="P11" t="str">
            <v>IscR(V55L)</v>
          </cell>
          <cell r="Q11">
            <v>0.12573200000000004</v>
          </cell>
          <cell r="R11">
            <v>7.3865655348070826E-3</v>
          </cell>
          <cell r="S11">
            <v>0.17166600000000001</v>
          </cell>
          <cell r="T11">
            <v>1.3553954050386912E-2</v>
          </cell>
          <cell r="U11">
            <v>0.28359399999999996</v>
          </cell>
          <cell r="V11">
            <v>3.9817121141539333E-2</v>
          </cell>
          <cell r="W11">
            <v>0.28359399999999996</v>
          </cell>
          <cell r="X11">
            <v>3.9817121141539333E-2</v>
          </cell>
        </row>
        <row r="12">
          <cell r="P12" t="str">
            <v>OxyR(A213P)</v>
          </cell>
          <cell r="Q12">
            <v>0.122332</v>
          </cell>
          <cell r="R12">
            <v>1.5111246354950399E-2</v>
          </cell>
          <cell r="S12">
            <v>0.16391399999999998</v>
          </cell>
          <cell r="T12">
            <v>2.2173589479378461E-2</v>
          </cell>
          <cell r="U12">
            <v>0.247418</v>
          </cell>
          <cell r="V12">
            <v>1.5763098172630906E-2</v>
          </cell>
          <cell r="W12">
            <v>0.247418</v>
          </cell>
          <cell r="X12">
            <v>1.5763098172630906E-2</v>
          </cell>
        </row>
        <row r="13">
          <cell r="P13" t="str">
            <v>OxyR(A213T)</v>
          </cell>
          <cell r="Q13">
            <v>0.11879600000000001</v>
          </cell>
          <cell r="R13">
            <v>1.3817693700469652E-2</v>
          </cell>
          <cell r="S13">
            <v>0.14358199999999999</v>
          </cell>
          <cell r="T13">
            <v>1.3376967189912665E-2</v>
          </cell>
          <cell r="U13">
            <v>0.22416199999999997</v>
          </cell>
          <cell r="V13">
            <v>3.2191863618001464E-2</v>
          </cell>
          <cell r="W13">
            <v>0.22416199999999997</v>
          </cell>
          <cell r="X13">
            <v>3.2191863618001464E-2</v>
          </cell>
        </row>
        <row r="14">
          <cell r="P14" t="str">
            <v>Fur(H71Y) YgfZ(L29R)</v>
          </cell>
          <cell r="Q14">
            <v>0.12321599999999999</v>
          </cell>
          <cell r="R14">
            <v>7.0726538159307769E-3</v>
          </cell>
          <cell r="S14">
            <v>0.1714212</v>
          </cell>
          <cell r="T14">
            <v>8.0190425363630344E-3</v>
          </cell>
          <cell r="U14">
            <v>0.25087239999999994</v>
          </cell>
          <cell r="V14">
            <v>1.5952226076632676E-2</v>
          </cell>
          <cell r="W14">
            <v>0.25087239999999994</v>
          </cell>
          <cell r="X14">
            <v>1.5952226076632676E-2</v>
          </cell>
        </row>
        <row r="15">
          <cell r="P15" t="str">
            <v>Fur(H71Y) YgfZ(L29R) OxyR(A213T)</v>
          </cell>
          <cell r="Q15">
            <v>0.12525600000000003</v>
          </cell>
          <cell r="R15">
            <v>5.7236452720272613E-3</v>
          </cell>
          <cell r="S15">
            <v>0.15072199999999999</v>
          </cell>
          <cell r="T15">
            <v>6.5771152339000527E-3</v>
          </cell>
          <cell r="U15">
            <v>0.23306999999999997</v>
          </cell>
          <cell r="V15">
            <v>2.5751771480812764E-2</v>
          </cell>
          <cell r="W15">
            <v>0.23306999999999997</v>
          </cell>
          <cell r="X15">
            <v>2.5751771480812764E-2</v>
          </cell>
        </row>
        <row r="16">
          <cell r="P16" t="str">
            <v>wildtype (pH7.0)</v>
          </cell>
          <cell r="Q16">
            <v>0.11940800000000001</v>
          </cell>
          <cell r="R16">
            <v>9.0963567212373579E-3</v>
          </cell>
          <cell r="S16">
            <v>0.23177800000000001</v>
          </cell>
          <cell r="T16">
            <v>2.8829947096725685E-2</v>
          </cell>
          <cell r="U16">
            <v>0.62488599999999994</v>
          </cell>
          <cell r="V16">
            <v>5.6376535885064805E-2</v>
          </cell>
          <cell r="W16">
            <v>0.42488599999999999</v>
          </cell>
          <cell r="X16">
            <v>3.7584357256709867E-2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 sheet"/>
      <sheetName val="M9 GFP OD"/>
      <sheetName val="M9 GFP OD box"/>
      <sheetName val="M9 Growth"/>
      <sheetName val="M9 Growth (2)"/>
      <sheetName val="LB GFP OD"/>
      <sheetName val="LB Growth"/>
      <sheetName val="Calculation"/>
    </sheetNames>
    <sheetDataSet>
      <sheetData sheetId="0" refreshError="1"/>
      <sheetData sheetId="1">
        <row r="46">
          <cell r="P46" t="str">
            <v>Wildtype</v>
          </cell>
          <cell r="Q46">
            <v>132544.17419784528</v>
          </cell>
          <cell r="R46">
            <v>7196.5787568311025</v>
          </cell>
          <cell r="S46">
            <v>129020.71603051999</v>
          </cell>
          <cell r="T46">
            <v>21427.531219205011</v>
          </cell>
          <cell r="U46">
            <v>138395.00020139341</v>
          </cell>
          <cell r="V46">
            <v>17828.36698831883</v>
          </cell>
        </row>
        <row r="47">
          <cell r="P47" t="str">
            <v>Production Strain</v>
          </cell>
          <cell r="Q47">
            <v>210740.91080931039</v>
          </cell>
          <cell r="R47">
            <v>9299.3031491341517</v>
          </cell>
          <cell r="S47">
            <v>262326.25476707268</v>
          </cell>
          <cell r="T47">
            <v>48801.942680430751</v>
          </cell>
          <cell r="U47">
            <v>398206.50277469243</v>
          </cell>
          <cell r="V47">
            <v>31363.258762617028</v>
          </cell>
        </row>
        <row r="48">
          <cell r="P48" t="str">
            <v>Fur(P18T)</v>
          </cell>
          <cell r="Q48">
            <v>166528.86149255637</v>
          </cell>
          <cell r="R48">
            <v>10974.948958639692</v>
          </cell>
          <cell r="S48">
            <v>186987.31597015922</v>
          </cell>
          <cell r="T48">
            <v>46473.052766524583</v>
          </cell>
          <cell r="U48">
            <v>179860.31357545379</v>
          </cell>
          <cell r="V48">
            <v>43182.201293230471</v>
          </cell>
        </row>
        <row r="49">
          <cell r="P49" t="str">
            <v>Fur(H71Y)</v>
          </cell>
          <cell r="Q49">
            <v>187763.19236254631</v>
          </cell>
          <cell r="R49">
            <v>13269.745730609657</v>
          </cell>
          <cell r="S49">
            <v>227176.22851609797</v>
          </cell>
          <cell r="T49">
            <v>7888.8851897280183</v>
          </cell>
          <cell r="U49">
            <v>253128.53174273463</v>
          </cell>
          <cell r="V49">
            <v>19149.584129072235</v>
          </cell>
        </row>
        <row r="50">
          <cell r="P50" t="str">
            <v>Fur(R70S)</v>
          </cell>
          <cell r="Q50">
            <v>158571.59993627088</v>
          </cell>
          <cell r="R50">
            <v>2532.2277555258643</v>
          </cell>
          <cell r="S50">
            <v>204945.77885882239</v>
          </cell>
          <cell r="T50">
            <v>35161.577072050837</v>
          </cell>
          <cell r="U50">
            <v>236172.92813168987</v>
          </cell>
          <cell r="V50">
            <v>39430.981118032862</v>
          </cell>
        </row>
        <row r="51">
          <cell r="P51" t="str">
            <v>YgfZ(T108P)</v>
          </cell>
          <cell r="Q51">
            <v>159780.17987821915</v>
          </cell>
          <cell r="R51">
            <v>38284.75560579147</v>
          </cell>
          <cell r="S51">
            <v>167186.68954876027</v>
          </cell>
          <cell r="T51">
            <v>64273.874997485669</v>
          </cell>
          <cell r="U51">
            <v>157794.67449909399</v>
          </cell>
          <cell r="V51">
            <v>69912.577854990988</v>
          </cell>
        </row>
        <row r="52">
          <cell r="P52" t="str">
            <v>IscR(V55L)</v>
          </cell>
          <cell r="Q52">
            <v>195272.74863203359</v>
          </cell>
          <cell r="R52">
            <v>27204.907796863554</v>
          </cell>
          <cell r="S52">
            <v>257533.24517189199</v>
          </cell>
          <cell r="T52">
            <v>42747.011219932261</v>
          </cell>
          <cell r="U52">
            <v>294686.16141861997</v>
          </cell>
          <cell r="V52">
            <v>54838.83467825198</v>
          </cell>
        </row>
        <row r="53">
          <cell r="P53" t="str">
            <v>OxyR(A213P)</v>
          </cell>
          <cell r="Q53">
            <v>209724.05707751992</v>
          </cell>
          <cell r="R53">
            <v>10720.445053003488</v>
          </cell>
          <cell r="S53">
            <v>257321.45467752495</v>
          </cell>
          <cell r="T53">
            <v>8690.7824136166109</v>
          </cell>
          <cell r="U53">
            <v>342000.9557769596</v>
          </cell>
          <cell r="V53">
            <v>23339.941216470834</v>
          </cell>
        </row>
        <row r="54">
          <cell r="P54" t="str">
            <v>OxyR(A213T)</v>
          </cell>
          <cell r="Q54">
            <v>194223.17538126381</v>
          </cell>
          <cell r="R54">
            <v>5277.8069530176963</v>
          </cell>
          <cell r="S54">
            <v>268625.64147105889</v>
          </cell>
          <cell r="T54">
            <v>18258.884080459422</v>
          </cell>
          <cell r="U54">
            <v>336160.70756140561</v>
          </cell>
          <cell r="V54">
            <v>18663.779184861458</v>
          </cell>
        </row>
        <row r="55">
          <cell r="P55" t="str">
            <v>Fur(H71Y) YgfZ(L29R)</v>
          </cell>
          <cell r="Q55">
            <v>163731.10557138346</v>
          </cell>
          <cell r="R55">
            <v>15698.315705958807</v>
          </cell>
          <cell r="S55">
            <v>210981.47020386203</v>
          </cell>
          <cell r="T55">
            <v>5069.0836217490478</v>
          </cell>
          <cell r="U55">
            <v>231238.68207511594</v>
          </cell>
          <cell r="V55">
            <v>17025.037396945321</v>
          </cell>
        </row>
        <row r="56">
          <cell r="P56" t="str">
            <v>Fur(H71Y) YgfZ(L29R) OxyR(A213T)</v>
          </cell>
          <cell r="Q56">
            <v>177331.34920634938</v>
          </cell>
          <cell r="R56">
            <v>36763.203514610184</v>
          </cell>
          <cell r="S56">
            <v>232577.16814218383</v>
          </cell>
          <cell r="T56">
            <v>58122.558499175662</v>
          </cell>
          <cell r="U56">
            <v>278728.12542163051</v>
          </cell>
          <cell r="V56">
            <v>120302.32274331061</v>
          </cell>
        </row>
        <row r="57">
          <cell r="P57" t="str">
            <v>Wildtype pH7.0</v>
          </cell>
          <cell r="Q57">
            <v>88484.816604511041</v>
          </cell>
          <cell r="R57">
            <v>5892.393509130492</v>
          </cell>
          <cell r="S57">
            <v>69559.49011314103</v>
          </cell>
          <cell r="T57">
            <v>14820.396983777737</v>
          </cell>
          <cell r="U57">
            <v>43700.899266855347</v>
          </cell>
          <cell r="V57">
            <v>6779.4213930942306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DT_PD_003_TOM"/>
      <sheetName val="SDT_PD_004_TOM"/>
      <sheetName val="Overall"/>
      <sheetName val="Overall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0</v>
          </cell>
        </row>
        <row r="3">
          <cell r="A3">
            <v>0.33333000000000002</v>
          </cell>
          <cell r="S3">
            <v>0.15015066666666668</v>
          </cell>
          <cell r="T3">
            <v>2.4736478656699194E-2</v>
          </cell>
          <cell r="W3">
            <v>0.12759033333333333</v>
          </cell>
          <cell r="X3">
            <v>1.2386381083001333E-2</v>
          </cell>
          <cell r="AA3">
            <v>0.13686400000000001</v>
          </cell>
          <cell r="AB3">
            <v>2.3041948116424397E-2</v>
          </cell>
          <cell r="AE3">
            <v>0.14719033333333334</v>
          </cell>
          <cell r="AF3">
            <v>2.1567146712843942E-2</v>
          </cell>
        </row>
        <row r="4">
          <cell r="A4">
            <v>0.66666999999999998</v>
          </cell>
          <cell r="S4">
            <v>0.30169966666666664</v>
          </cell>
          <cell r="T4">
            <v>3.8713252838444755E-2</v>
          </cell>
          <cell r="W4">
            <v>0.2426533333333333</v>
          </cell>
          <cell r="X4">
            <v>3.3017724366366519E-2</v>
          </cell>
          <cell r="AA4">
            <v>0.27101033333333335</v>
          </cell>
          <cell r="AB4">
            <v>3.3139577039143601E-2</v>
          </cell>
          <cell r="AE4">
            <v>0.29798266666666667</v>
          </cell>
          <cell r="AF4">
            <v>3.2966985551204607E-2</v>
          </cell>
        </row>
        <row r="5">
          <cell r="A5">
            <v>1</v>
          </cell>
          <cell r="S5">
            <v>0.46373999999999999</v>
          </cell>
          <cell r="T5">
            <v>5.2887910026772678E-2</v>
          </cell>
          <cell r="W5">
            <v>0.34689166666666665</v>
          </cell>
          <cell r="X5">
            <v>7.5041806197167993E-2</v>
          </cell>
          <cell r="AA5">
            <v>0.41808766666666669</v>
          </cell>
          <cell r="AB5">
            <v>4.3841934552815223E-2</v>
          </cell>
          <cell r="AE5">
            <v>0.46148600000000001</v>
          </cell>
          <cell r="AF5">
            <v>4.2669834731341519E-2</v>
          </cell>
        </row>
        <row r="6">
          <cell r="A6">
            <v>1.3333299999999999</v>
          </cell>
          <cell r="S6">
            <v>0.57745966666666659</v>
          </cell>
          <cell r="T6">
            <v>5.4155656632833241E-2</v>
          </cell>
          <cell r="W6">
            <v>0.43840199999999996</v>
          </cell>
          <cell r="X6">
            <v>8.8913572344159711E-2</v>
          </cell>
          <cell r="AA6">
            <v>0.51737833333333338</v>
          </cell>
          <cell r="AB6">
            <v>4.6444643677536514E-2</v>
          </cell>
          <cell r="AE6">
            <v>0.59983399999999998</v>
          </cell>
          <cell r="AF6">
            <v>1.8454669029814665E-2</v>
          </cell>
        </row>
        <row r="7">
          <cell r="A7">
            <v>1.6666700000000001</v>
          </cell>
          <cell r="S7">
            <v>0.69955233333333344</v>
          </cell>
          <cell r="T7">
            <v>5.8981672317198093E-2</v>
          </cell>
          <cell r="W7">
            <v>0.54003633333333334</v>
          </cell>
          <cell r="X7">
            <v>0.10350512201013677</v>
          </cell>
          <cell r="AA7">
            <v>0.62613399999999997</v>
          </cell>
          <cell r="AB7">
            <v>4.6637467845070675E-2</v>
          </cell>
          <cell r="AE7">
            <v>0.74342199999999992</v>
          </cell>
          <cell r="AF7">
            <v>2.8164757357378358E-2</v>
          </cell>
        </row>
        <row r="8">
          <cell r="A8">
            <v>2</v>
          </cell>
          <cell r="S8">
            <v>0.83920633333333328</v>
          </cell>
          <cell r="T8">
            <v>6.0057226220774911E-2</v>
          </cell>
          <cell r="W8">
            <v>0.65824899999999997</v>
          </cell>
          <cell r="X8">
            <v>0.12322344046893013</v>
          </cell>
          <cell r="AA8">
            <v>0.7503913333333333</v>
          </cell>
          <cell r="AB8">
            <v>4.2770447382899014E-2</v>
          </cell>
          <cell r="AE8">
            <v>0.87757299999999994</v>
          </cell>
          <cell r="AF8">
            <v>2.3726334166912482E-2</v>
          </cell>
        </row>
        <row r="9">
          <cell r="A9">
            <v>2.3333300000000001</v>
          </cell>
          <cell r="S9">
            <v>0.99639200000000006</v>
          </cell>
          <cell r="T9">
            <v>6.1563824028401666E-2</v>
          </cell>
          <cell r="W9">
            <v>0.79384766666666673</v>
          </cell>
          <cell r="X9">
            <v>0.14682026293510431</v>
          </cell>
          <cell r="AA9">
            <v>0.89372166666666664</v>
          </cell>
          <cell r="AB9">
            <v>4.1570538754427226E-2</v>
          </cell>
          <cell r="AE9">
            <v>1.0307110000000002</v>
          </cell>
          <cell r="AF9">
            <v>2.528410221858788E-2</v>
          </cell>
        </row>
        <row r="10">
          <cell r="A10">
            <v>2.6666699999999999</v>
          </cell>
          <cell r="S10">
            <v>1.1744443333333334</v>
          </cell>
          <cell r="T10">
            <v>6.1555347016594236E-2</v>
          </cell>
          <cell r="W10">
            <v>0.94520766666666667</v>
          </cell>
          <cell r="X10">
            <v>0.17546779894138245</v>
          </cell>
          <cell r="AA10">
            <v>1.0585276666666665</v>
          </cell>
          <cell r="AB10">
            <v>4.0611670888222956E-2</v>
          </cell>
          <cell r="AE10">
            <v>1.2014083333333334</v>
          </cell>
          <cell r="AF10">
            <v>2.6938078074230411E-2</v>
          </cell>
        </row>
        <row r="11">
          <cell r="A11">
            <v>3</v>
          </cell>
          <cell r="S11">
            <v>1.376309</v>
          </cell>
          <cell r="T11">
            <v>6.1802434976301633E-2</v>
          </cell>
          <cell r="W11">
            <v>1.1174273333333333</v>
          </cell>
          <cell r="X11">
            <v>0.2040793359317247</v>
          </cell>
          <cell r="AA11">
            <v>1.2458923333333332</v>
          </cell>
          <cell r="AB11">
            <v>3.8149942415858742E-2</v>
          </cell>
          <cell r="AE11">
            <v>1.3866436666666668</v>
          </cell>
          <cell r="AF11">
            <v>3.0814141434304672E-2</v>
          </cell>
        </row>
        <row r="12">
          <cell r="A12">
            <v>3.3333300000000001</v>
          </cell>
          <cell r="S12">
            <v>1.5991323333333334</v>
          </cell>
          <cell r="T12">
            <v>6.3092147390410927E-2</v>
          </cell>
          <cell r="W12">
            <v>1.3080613333333335</v>
          </cell>
          <cell r="X12">
            <v>0.23889692870845569</v>
          </cell>
          <cell r="AA12">
            <v>1.45038</v>
          </cell>
          <cell r="AB12">
            <v>3.5008852808968108E-2</v>
          </cell>
          <cell r="AE12">
            <v>1.5921416666666666</v>
          </cell>
          <cell r="AF12">
            <v>3.4755539131674097E-2</v>
          </cell>
        </row>
        <row r="13">
          <cell r="A13">
            <v>3.6666699999999999</v>
          </cell>
          <cell r="S13">
            <v>1.8454710000000001</v>
          </cell>
          <cell r="T13">
            <v>6.2393537189359603E-2</v>
          </cell>
          <cell r="W13">
            <v>1.5207146666666667</v>
          </cell>
          <cell r="X13">
            <v>0.27804815757226869</v>
          </cell>
          <cell r="AA13">
            <v>1.676493</v>
          </cell>
          <cell r="AB13">
            <v>3.7603831227682107E-2</v>
          </cell>
          <cell r="AE13">
            <v>1.8192076666666666</v>
          </cell>
          <cell r="AF13">
            <v>3.8578518534714813E-2</v>
          </cell>
        </row>
        <row r="14">
          <cell r="A14">
            <v>4</v>
          </cell>
          <cell r="S14">
            <v>2.1149270000000002</v>
          </cell>
          <cell r="T14">
            <v>6.1689554521004435E-2</v>
          </cell>
          <cell r="W14">
            <v>1.7538663333333335</v>
          </cell>
          <cell r="X14">
            <v>0.32351706433561167</v>
          </cell>
          <cell r="AA14">
            <v>1.9232009999999999</v>
          </cell>
          <cell r="AB14">
            <v>4.3440248031059857E-2</v>
          </cell>
          <cell r="AE14">
            <v>2.0667849999999999</v>
          </cell>
          <cell r="AF14">
            <v>4.6435981264532446E-2</v>
          </cell>
        </row>
        <row r="15">
          <cell r="A15">
            <v>4.3333300000000001</v>
          </cell>
          <cell r="S15">
            <v>2.4137823333333337</v>
          </cell>
          <cell r="T15">
            <v>6.0907153162279057E-2</v>
          </cell>
          <cell r="W15">
            <v>2.0128126666666666</v>
          </cell>
          <cell r="X15">
            <v>0.37130516293250576</v>
          </cell>
          <cell r="AA15">
            <v>2.1933496666666668</v>
          </cell>
          <cell r="AB15">
            <v>5.6556907680082223E-2</v>
          </cell>
          <cell r="AE15">
            <v>2.3308963333333335</v>
          </cell>
          <cell r="AF15">
            <v>5.484233722529825E-2</v>
          </cell>
        </row>
        <row r="16">
          <cell r="A16">
            <v>4.6666699999999999</v>
          </cell>
          <cell r="S16">
            <v>2.7422869999999997</v>
          </cell>
          <cell r="T16">
            <v>6.4051110466564171E-2</v>
          </cell>
          <cell r="W16">
            <v>2.3002266666666666</v>
          </cell>
          <cell r="X16">
            <v>0.42321481522547394</v>
          </cell>
          <cell r="AA16">
            <v>2.4928856666666666</v>
          </cell>
          <cell r="AB16">
            <v>7.3244241414143374E-2</v>
          </cell>
          <cell r="AE16">
            <v>2.6142670000000003</v>
          </cell>
          <cell r="AF16">
            <v>6.029340203538016E-2</v>
          </cell>
        </row>
        <row r="17">
          <cell r="A17">
            <v>5</v>
          </cell>
          <cell r="S17">
            <v>3.1131413333333335</v>
          </cell>
          <cell r="T17">
            <v>7.8145478342213484E-2</v>
          </cell>
          <cell r="W17">
            <v>2.6243693333333336</v>
          </cell>
          <cell r="X17">
            <v>0.48126800672840547</v>
          </cell>
          <cell r="AA17">
            <v>2.827887333333333</v>
          </cell>
          <cell r="AB17">
            <v>9.4112917483910388E-2</v>
          </cell>
          <cell r="AE17">
            <v>2.9265483333333333</v>
          </cell>
          <cell r="AF17">
            <v>6.8544313639669188E-2</v>
          </cell>
        </row>
        <row r="18">
          <cell r="A18">
            <v>5.3333300000000001</v>
          </cell>
          <cell r="S18">
            <v>3.5306256666666669</v>
          </cell>
          <cell r="T18">
            <v>9.2424035755496681E-2</v>
          </cell>
          <cell r="W18">
            <v>2.9923893333333336</v>
          </cell>
          <cell r="X18">
            <v>0.5473331758740122</v>
          </cell>
          <cell r="AA18">
            <v>3.2121626666666665</v>
          </cell>
          <cell r="AB18">
            <v>0.1142478914130732</v>
          </cell>
          <cell r="AE18">
            <v>3.2695133333333337</v>
          </cell>
          <cell r="AF18">
            <v>8.0336793216640959E-2</v>
          </cell>
        </row>
        <row r="19">
          <cell r="A19">
            <v>5.6666699999999999</v>
          </cell>
          <cell r="S19">
            <v>4.0017543333333334</v>
          </cell>
          <cell r="T19">
            <v>0.11099287847575338</v>
          </cell>
          <cell r="W19">
            <v>3.4030506666666667</v>
          </cell>
          <cell r="X19">
            <v>0.62449096994058673</v>
          </cell>
          <cell r="AA19">
            <v>3.6384120000000002</v>
          </cell>
          <cell r="AB19">
            <v>0.13842839957537612</v>
          </cell>
          <cell r="AE19">
            <v>3.6499539999999997</v>
          </cell>
          <cell r="AF19">
            <v>9.3287469399700187E-2</v>
          </cell>
        </row>
        <row r="20">
          <cell r="A20">
            <v>6</v>
          </cell>
          <cell r="S20">
            <v>4.5261696666666671</v>
          </cell>
          <cell r="T20">
            <v>0.13104589915878084</v>
          </cell>
          <cell r="W20">
            <v>3.8595359999999999</v>
          </cell>
          <cell r="X20">
            <v>0.70694068480390093</v>
          </cell>
          <cell r="AA20">
            <v>4.1168936666666669</v>
          </cell>
          <cell r="AB20">
            <v>0.16626538035421984</v>
          </cell>
          <cell r="AE20">
            <v>4.0719099999999999</v>
          </cell>
          <cell r="AF20">
            <v>0.10822427596893426</v>
          </cell>
        </row>
        <row r="21">
          <cell r="A21">
            <v>6.3333300000000001</v>
          </cell>
          <cell r="S21">
            <v>5.1098956666666666</v>
          </cell>
          <cell r="T21">
            <v>0.1535320144801513</v>
          </cell>
          <cell r="W21">
            <v>4.3674053333333331</v>
          </cell>
          <cell r="X21">
            <v>0.80272546883062013</v>
          </cell>
          <cell r="AA21">
            <v>4.6496463333333331</v>
          </cell>
          <cell r="AB21">
            <v>0.19903978777202658</v>
          </cell>
          <cell r="AE21">
            <v>4.5332403333333335</v>
          </cell>
          <cell r="AF21">
            <v>0.12908855601614469</v>
          </cell>
        </row>
        <row r="22">
          <cell r="A22">
            <v>6.6666699999999999</v>
          </cell>
          <cell r="S22">
            <v>5.7561313333333333</v>
          </cell>
          <cell r="T22">
            <v>0.17440016221418297</v>
          </cell>
          <cell r="W22">
            <v>4.9342843333333333</v>
          </cell>
          <cell r="X22">
            <v>0.90513320411436182</v>
          </cell>
          <cell r="AA22">
            <v>5.237734333333333</v>
          </cell>
          <cell r="AB22">
            <v>0.23437307445680125</v>
          </cell>
          <cell r="AE22">
            <v>5.048089</v>
          </cell>
          <cell r="AF22">
            <v>0.15162373824371986</v>
          </cell>
        </row>
        <row r="23">
          <cell r="A23">
            <v>7</v>
          </cell>
          <cell r="S23">
            <v>6.4803356666666661</v>
          </cell>
          <cell r="T23">
            <v>0.20507609945903812</v>
          </cell>
          <cell r="W23">
            <v>5.5621529999999995</v>
          </cell>
          <cell r="X23">
            <v>1.0201090058758495</v>
          </cell>
          <cell r="AA23">
            <v>5.8929593333333337</v>
          </cell>
          <cell r="AB23">
            <v>0.27116195946027055</v>
          </cell>
          <cell r="AE23">
            <v>5.6117020000000002</v>
          </cell>
          <cell r="AF23">
            <v>0.17550562676734924</v>
          </cell>
        </row>
        <row r="24">
          <cell r="A24">
            <v>7.3333300000000001</v>
          </cell>
          <cell r="S24">
            <v>7.2775516666666666</v>
          </cell>
          <cell r="T24">
            <v>0.23435340642357522</v>
          </cell>
          <cell r="W24">
            <v>6.2632313333333336</v>
          </cell>
          <cell r="X24">
            <v>1.149863315380715</v>
          </cell>
          <cell r="AA24">
            <v>6.6246180000000008</v>
          </cell>
          <cell r="AB24">
            <v>0.31008502093619456</v>
          </cell>
          <cell r="AE24">
            <v>6.2322286666666669</v>
          </cell>
          <cell r="AF24">
            <v>0.20196569202300996</v>
          </cell>
        </row>
        <row r="25">
          <cell r="A25">
            <v>7.6666699999999999</v>
          </cell>
          <cell r="S25">
            <v>8.1739820000000005</v>
          </cell>
          <cell r="T25">
            <v>0.267200025855163</v>
          </cell>
          <cell r="W25">
            <v>7.0441486666666675</v>
          </cell>
          <cell r="X25">
            <v>1.2916753980324645</v>
          </cell>
          <cell r="AA25">
            <v>7.4339956666666671</v>
          </cell>
          <cell r="AB25">
            <v>0.35310598822497086</v>
          </cell>
          <cell r="AE25">
            <v>6.9183833333333338</v>
          </cell>
          <cell r="AF25">
            <v>0.22896320505560117</v>
          </cell>
        </row>
        <row r="26">
          <cell r="A26">
            <v>8</v>
          </cell>
          <cell r="S26">
            <v>9.1716223333333335</v>
          </cell>
          <cell r="T26">
            <v>0.29943192203960695</v>
          </cell>
          <cell r="W26">
            <v>7.9103246666666669</v>
          </cell>
          <cell r="X26">
            <v>1.4560467756752669</v>
          </cell>
          <cell r="AA26">
            <v>8.337727666666666</v>
          </cell>
          <cell r="AB26">
            <v>0.40021607315840452</v>
          </cell>
          <cell r="AE26">
            <v>7.6747593333333342</v>
          </cell>
          <cell r="AF26">
            <v>0.26582514497754578</v>
          </cell>
        </row>
        <row r="27">
          <cell r="A27">
            <v>8.3333300000000001</v>
          </cell>
          <cell r="S27">
            <v>10.279058999999998</v>
          </cell>
          <cell r="T27">
            <v>0.33902858253398083</v>
          </cell>
          <cell r="W27">
            <v>8.8751456666666666</v>
          </cell>
          <cell r="X27">
            <v>1.6288232041306239</v>
          </cell>
          <cell r="AA27">
            <v>9.3371163333333325</v>
          </cell>
          <cell r="AB27">
            <v>0.44555504269319374</v>
          </cell>
          <cell r="AE27">
            <v>8.5081583333333324</v>
          </cell>
          <cell r="AF27">
            <v>0.3061434507029886</v>
          </cell>
        </row>
        <row r="28">
          <cell r="A28">
            <v>8.6666699999999999</v>
          </cell>
          <cell r="S28">
            <v>11.514955</v>
          </cell>
          <cell r="T28">
            <v>0.38194303346048913</v>
          </cell>
          <cell r="W28">
            <v>9.9465000000000003</v>
          </cell>
          <cell r="X28">
            <v>1.8271834345902411</v>
          </cell>
          <cell r="AA28">
            <v>10.450299666666668</v>
          </cell>
          <cell r="AB28">
            <v>0.50642332735206186</v>
          </cell>
          <cell r="AE28">
            <v>9.4217820000000003</v>
          </cell>
          <cell r="AF28">
            <v>0.35082402672707563</v>
          </cell>
        </row>
        <row r="29">
          <cell r="A29">
            <v>9</v>
          </cell>
          <cell r="S29">
            <v>12.879620666666666</v>
          </cell>
          <cell r="T29">
            <v>0.42588196965982683</v>
          </cell>
          <cell r="W29">
            <v>11.133792999999999</v>
          </cell>
          <cell r="X29">
            <v>2.0512701730315794</v>
          </cell>
          <cell r="AA29">
            <v>11.679698000000002</v>
          </cell>
          <cell r="AB29">
            <v>0.57725796754224179</v>
          </cell>
          <cell r="AE29">
            <v>10.433869333333332</v>
          </cell>
          <cell r="AF29">
            <v>0.40520269032341577</v>
          </cell>
        </row>
        <row r="30">
          <cell r="A30">
            <v>9.3333300000000001</v>
          </cell>
          <cell r="S30">
            <v>14.409823666666668</v>
          </cell>
          <cell r="T30">
            <v>0.48263598473003794</v>
          </cell>
          <cell r="W30">
            <v>12.456514</v>
          </cell>
          <cell r="X30">
            <v>2.2993415413219966</v>
          </cell>
          <cell r="AA30">
            <v>13.050133000000001</v>
          </cell>
          <cell r="AB30">
            <v>0.65195722485144703</v>
          </cell>
          <cell r="AE30">
            <v>11.550910999999999</v>
          </cell>
          <cell r="AF30">
            <v>0.46123534280885281</v>
          </cell>
        </row>
        <row r="31">
          <cell r="A31">
            <v>9.6666699999999999</v>
          </cell>
          <cell r="S31">
            <v>16.118819333333334</v>
          </cell>
          <cell r="T31">
            <v>0.54999944549275048</v>
          </cell>
          <cell r="W31">
            <v>13.926817999999999</v>
          </cell>
          <cell r="X31">
            <v>2.5850072035514722</v>
          </cell>
          <cell r="AA31">
            <v>14.579192999999998</v>
          </cell>
          <cell r="AB31">
            <v>0.74314352200432954</v>
          </cell>
          <cell r="AE31">
            <v>12.785850333333334</v>
          </cell>
          <cell r="AF31">
            <v>0.53345209590396536</v>
          </cell>
        </row>
        <row r="32">
          <cell r="A32">
            <v>10</v>
          </cell>
          <cell r="S32">
            <v>18.025522666666667</v>
          </cell>
          <cell r="T32">
            <v>0.61450731452305285</v>
          </cell>
          <cell r="W32">
            <v>15.559036666666666</v>
          </cell>
          <cell r="X32">
            <v>2.8977476128725073</v>
          </cell>
          <cell r="AA32">
            <v>16.271165333333332</v>
          </cell>
          <cell r="AB32">
            <v>0.83808211162172808</v>
          </cell>
          <cell r="AE32">
            <v>14.161445666666665</v>
          </cell>
          <cell r="AF32">
            <v>0.61758068374288855</v>
          </cell>
        </row>
        <row r="33">
          <cell r="A33">
            <v>10.33333</v>
          </cell>
          <cell r="S33">
            <v>20.115802333333335</v>
          </cell>
          <cell r="T33">
            <v>0.65325687066599891</v>
          </cell>
          <cell r="W33">
            <v>17.370202000000003</v>
          </cell>
          <cell r="X33">
            <v>3.2524830527478485</v>
          </cell>
          <cell r="AA33">
            <v>18.166017666666665</v>
          </cell>
          <cell r="AB33">
            <v>0.93605664793127374</v>
          </cell>
          <cell r="AE33">
            <v>15.688185666666664</v>
          </cell>
          <cell r="AF33">
            <v>0.70362607122059773</v>
          </cell>
        </row>
        <row r="34">
          <cell r="A34">
            <v>10.66667</v>
          </cell>
          <cell r="S34">
            <v>22.369182333333331</v>
          </cell>
          <cell r="T34">
            <v>0.61681727075717707</v>
          </cell>
          <cell r="W34">
            <v>19.336134333333334</v>
          </cell>
          <cell r="X34">
            <v>3.5671765784516949</v>
          </cell>
          <cell r="AA34">
            <v>20.247004333333333</v>
          </cell>
          <cell r="AB34">
            <v>1.0382465612802836</v>
          </cell>
          <cell r="AE34">
            <v>17.400807</v>
          </cell>
          <cell r="AF34">
            <v>0.81147119290089398</v>
          </cell>
        </row>
        <row r="35">
          <cell r="A35">
            <v>11</v>
          </cell>
          <cell r="S35">
            <v>24.754622666666666</v>
          </cell>
          <cell r="T35">
            <v>0.66172019715989572</v>
          </cell>
          <cell r="W35">
            <v>21.502031666666667</v>
          </cell>
          <cell r="X35">
            <v>3.8841212864214598</v>
          </cell>
          <cell r="AA35">
            <v>22.516157333333336</v>
          </cell>
          <cell r="AB35">
            <v>1.1271851038344751</v>
          </cell>
          <cell r="AE35">
            <v>19.325595666666668</v>
          </cell>
          <cell r="AF35">
            <v>0.93969401636614203</v>
          </cell>
        </row>
        <row r="36">
          <cell r="A36">
            <v>11.33333</v>
          </cell>
          <cell r="S36">
            <v>27.358380999999998</v>
          </cell>
          <cell r="T36">
            <v>0.71676365527906127</v>
          </cell>
          <cell r="W36">
            <v>23.830607999999998</v>
          </cell>
          <cell r="X36">
            <v>4.2167964659196127</v>
          </cell>
          <cell r="AA36">
            <v>24.970346333333335</v>
          </cell>
          <cell r="AB36">
            <v>1.2234368377093825</v>
          </cell>
          <cell r="AE36">
            <v>21.492464666666667</v>
          </cell>
          <cell r="AF36">
            <v>1.1135813445331835</v>
          </cell>
        </row>
        <row r="37">
          <cell r="A37">
            <v>11.66667</v>
          </cell>
          <cell r="S37">
            <v>30.165929000000002</v>
          </cell>
          <cell r="T37">
            <v>0.76315478176645102</v>
          </cell>
          <cell r="W37">
            <v>26.375900666666666</v>
          </cell>
          <cell r="X37">
            <v>4.5619028573069667</v>
          </cell>
          <cell r="AA37">
            <v>27.634874666666665</v>
          </cell>
          <cell r="AB37">
            <v>1.3176700354809374</v>
          </cell>
          <cell r="AE37">
            <v>23.884708</v>
          </cell>
          <cell r="AF37">
            <v>1.1954472070790074</v>
          </cell>
        </row>
        <row r="38">
          <cell r="A38">
            <v>12</v>
          </cell>
          <cell r="S38">
            <v>33.224328666666665</v>
          </cell>
          <cell r="T38">
            <v>0.82007929858175033</v>
          </cell>
          <cell r="W38">
            <v>29.151407333333335</v>
          </cell>
          <cell r="X38">
            <v>4.9047699096451458</v>
          </cell>
          <cell r="AA38">
            <v>30.543612333333332</v>
          </cell>
          <cell r="AB38">
            <v>1.4306089624325489</v>
          </cell>
          <cell r="AE38">
            <v>26.464906666666664</v>
          </cell>
          <cell r="AF38">
            <v>1.3269127342694145</v>
          </cell>
        </row>
        <row r="39">
          <cell r="A39">
            <v>12.33333</v>
          </cell>
          <cell r="S39">
            <v>36.537868666666668</v>
          </cell>
          <cell r="T39">
            <v>0.8658053060442239</v>
          </cell>
          <cell r="W39">
            <v>32.199789333333335</v>
          </cell>
          <cell r="X39">
            <v>5.2369439198947472</v>
          </cell>
          <cell r="AA39">
            <v>33.661380333333334</v>
          </cell>
          <cell r="AB39">
            <v>1.5313812139674201</v>
          </cell>
          <cell r="AE39">
            <v>29.279108666666669</v>
          </cell>
          <cell r="AF39">
            <v>1.4981988198281075</v>
          </cell>
        </row>
        <row r="40">
          <cell r="A40">
            <v>12.66667</v>
          </cell>
          <cell r="S40">
            <v>40.124735666666659</v>
          </cell>
          <cell r="T40">
            <v>0.92846427558648448</v>
          </cell>
          <cell r="W40">
            <v>35.415174999999998</v>
          </cell>
          <cell r="X40">
            <v>5.7055156558109728</v>
          </cell>
          <cell r="AA40">
            <v>37.059631000000003</v>
          </cell>
          <cell r="AB40">
            <v>1.6457336375340346</v>
          </cell>
          <cell r="AE40">
            <v>32.340005666666663</v>
          </cell>
          <cell r="AF40">
            <v>1.650678933701321</v>
          </cell>
        </row>
        <row r="41">
          <cell r="A41">
            <v>13</v>
          </cell>
          <cell r="S41">
            <v>44.004096000000004</v>
          </cell>
          <cell r="T41">
            <v>0.99082264221857663</v>
          </cell>
          <cell r="W41">
            <v>38.877341999999999</v>
          </cell>
          <cell r="X41">
            <v>6.2138631172797041</v>
          </cell>
          <cell r="AA41">
            <v>40.701235000000004</v>
          </cell>
          <cell r="AB41">
            <v>1.7568877766744244</v>
          </cell>
          <cell r="AE41">
            <v>35.674526666666672</v>
          </cell>
          <cell r="AF41">
            <v>1.8342624758824249</v>
          </cell>
        </row>
        <row r="42">
          <cell r="A42">
            <v>13.33333</v>
          </cell>
          <cell r="S42">
            <v>48.187388333333331</v>
          </cell>
          <cell r="T42">
            <v>1.0672009282634303</v>
          </cell>
          <cell r="W42">
            <v>42.636068000000002</v>
          </cell>
          <cell r="X42">
            <v>6.7558524459144893</v>
          </cell>
          <cell r="AA42">
            <v>44.672125666666666</v>
          </cell>
          <cell r="AB42">
            <v>1.8949791525790818</v>
          </cell>
          <cell r="AE42">
            <v>39.321607</v>
          </cell>
          <cell r="AF42">
            <v>2.0323150343268619</v>
          </cell>
        </row>
        <row r="43">
          <cell r="A43">
            <v>13.66667</v>
          </cell>
          <cell r="S43">
            <v>52.733753</v>
          </cell>
          <cell r="T43">
            <v>1.1482051029241251</v>
          </cell>
          <cell r="W43">
            <v>46.687022999999989</v>
          </cell>
          <cell r="X43">
            <v>7.325858734050489</v>
          </cell>
          <cell r="AA43">
            <v>48.97946266666667</v>
          </cell>
          <cell r="AB43">
            <v>2.0309876519194634</v>
          </cell>
          <cell r="AE43">
            <v>43.282781</v>
          </cell>
          <cell r="AF43">
            <v>2.2394981245919801</v>
          </cell>
        </row>
        <row r="44">
          <cell r="A44">
            <v>14</v>
          </cell>
          <cell r="S44">
            <v>57.622587333333335</v>
          </cell>
          <cell r="T44">
            <v>1.199314675825047</v>
          </cell>
          <cell r="W44">
            <v>51.077508333333334</v>
          </cell>
          <cell r="X44">
            <v>7.9555480124089106</v>
          </cell>
          <cell r="AA44">
            <v>53.599863666666664</v>
          </cell>
          <cell r="AB44">
            <v>2.1878975674917553</v>
          </cell>
          <cell r="AE44">
            <v>47.578240000000001</v>
          </cell>
          <cell r="AF44">
            <v>2.4748032027432014</v>
          </cell>
        </row>
        <row r="45">
          <cell r="A45">
            <v>14.33333</v>
          </cell>
          <cell r="S45">
            <v>62.91226866666667</v>
          </cell>
          <cell r="T45">
            <v>1.2724099917893343</v>
          </cell>
          <cell r="W45">
            <v>55.816507333333334</v>
          </cell>
          <cell r="X45">
            <v>8.6329819121037463</v>
          </cell>
          <cell r="AA45">
            <v>58.617992000000008</v>
          </cell>
          <cell r="AB45">
            <v>2.3671081653766923</v>
          </cell>
          <cell r="AE45">
            <v>52.236894000000007</v>
          </cell>
          <cell r="AF45">
            <v>2.7129128120632622</v>
          </cell>
        </row>
        <row r="46">
          <cell r="A46">
            <v>14.66667</v>
          </cell>
          <cell r="S46">
            <v>68.647834333333336</v>
          </cell>
          <cell r="T46">
            <v>1.3436977749458148</v>
          </cell>
          <cell r="W46">
            <v>60.949137666666672</v>
          </cell>
          <cell r="X46">
            <v>9.3576941181046198</v>
          </cell>
          <cell r="AA46">
            <v>64.023220999999992</v>
          </cell>
          <cell r="AB46">
            <v>2.5532321758788421</v>
          </cell>
          <cell r="AE46">
            <v>57.310501666666674</v>
          </cell>
          <cell r="AF46">
            <v>2.9830111576065792</v>
          </cell>
        </row>
        <row r="47">
          <cell r="A47">
            <v>15</v>
          </cell>
          <cell r="S47">
            <v>74.84073166666667</v>
          </cell>
          <cell r="T47">
            <v>1.4242230675797696</v>
          </cell>
          <cell r="W47">
            <v>66.501826333333327</v>
          </cell>
          <cell r="X47">
            <v>10.182817710762277</v>
          </cell>
          <cell r="AA47">
            <v>69.883704999999992</v>
          </cell>
          <cell r="AB47">
            <v>2.7336619253281826</v>
          </cell>
          <cell r="AE47">
            <v>62.825747999999997</v>
          </cell>
          <cell r="AF47">
            <v>3.2889640357589793</v>
          </cell>
        </row>
        <row r="48">
          <cell r="A48">
            <v>15.33333</v>
          </cell>
          <cell r="S48">
            <v>81.562752000000003</v>
          </cell>
          <cell r="T48">
            <v>1.5283103090115562</v>
          </cell>
          <cell r="W48">
            <v>72.52118866666666</v>
          </cell>
          <cell r="X48">
            <v>11.050256914684057</v>
          </cell>
          <cell r="AA48">
            <v>76.21078133333333</v>
          </cell>
          <cell r="AB48">
            <v>2.928984268131928</v>
          </cell>
          <cell r="AE48">
            <v>68.836989333333335</v>
          </cell>
          <cell r="AF48">
            <v>3.6340540421872252</v>
          </cell>
        </row>
        <row r="49">
          <cell r="A49">
            <v>15.66667</v>
          </cell>
          <cell r="S49">
            <v>88.79720300000001</v>
          </cell>
          <cell r="T49">
            <v>1.6516585663668493</v>
          </cell>
          <cell r="W49">
            <v>79.003701333333339</v>
          </cell>
          <cell r="X49">
            <v>11.950978085663376</v>
          </cell>
          <cell r="AA49">
            <v>83.012853666666658</v>
          </cell>
          <cell r="AB49">
            <v>3.1472229702412755</v>
          </cell>
          <cell r="AE49">
            <v>75.358418666666665</v>
          </cell>
          <cell r="AF49">
            <v>3.9885675043236239</v>
          </cell>
        </row>
        <row r="50">
          <cell r="A50">
            <v>16</v>
          </cell>
          <cell r="S50">
            <v>96.547881333333336</v>
          </cell>
          <cell r="T50">
            <v>1.7518946470916341</v>
          </cell>
          <cell r="W50">
            <v>86.031406333333337</v>
          </cell>
          <cell r="X50">
            <v>12.890481370119433</v>
          </cell>
          <cell r="AA50">
            <v>90.334968666666668</v>
          </cell>
          <cell r="AB50">
            <v>3.3698704288210184</v>
          </cell>
          <cell r="AE50">
            <v>82.374342333333331</v>
          </cell>
          <cell r="AF50">
            <v>4.3317213163633133</v>
          </cell>
        </row>
        <row r="51">
          <cell r="A51">
            <v>16.33333</v>
          </cell>
          <cell r="S51">
            <v>104.89330033333333</v>
          </cell>
          <cell r="T51">
            <v>1.8651901934876027</v>
          </cell>
          <cell r="W51">
            <v>93.597332666666674</v>
          </cell>
          <cell r="X51">
            <v>13.915432595639782</v>
          </cell>
          <cell r="AA51">
            <v>98.140358666666657</v>
          </cell>
          <cell r="AB51">
            <v>3.6220687807584921</v>
          </cell>
          <cell r="AE51">
            <v>89.926804000000004</v>
          </cell>
          <cell r="AF51">
            <v>4.7008030052140022</v>
          </cell>
        </row>
        <row r="52">
          <cell r="A52">
            <v>16.66667</v>
          </cell>
          <cell r="S52">
            <v>113.80935966666668</v>
          </cell>
          <cell r="T52">
            <v>1.9793725891434151</v>
          </cell>
          <cell r="W52">
            <v>101.74354566666666</v>
          </cell>
          <cell r="X52">
            <v>15.013164061544293</v>
          </cell>
          <cell r="AA52">
            <v>106.60323666666666</v>
          </cell>
          <cell r="AB52">
            <v>3.8883516210729092</v>
          </cell>
          <cell r="AE52">
            <v>97.997409333333337</v>
          </cell>
          <cell r="AF52">
            <v>5.0631752403834778</v>
          </cell>
        </row>
        <row r="53">
          <cell r="A53">
            <v>17</v>
          </cell>
          <cell r="S53">
            <v>123.42271333333333</v>
          </cell>
          <cell r="T53">
            <v>2.1047567790422543</v>
          </cell>
          <cell r="W53">
            <v>110.47576233333332</v>
          </cell>
          <cell r="X53">
            <v>16.109176999666154</v>
          </cell>
          <cell r="AA53">
            <v>115.631711</v>
          </cell>
          <cell r="AB53">
            <v>4.1775736801392256</v>
          </cell>
          <cell r="AE53">
            <v>106.66554266666667</v>
          </cell>
          <cell r="AF53">
            <v>5.4433163641772957</v>
          </cell>
        </row>
        <row r="54">
          <cell r="A54">
            <v>17.33333</v>
          </cell>
          <cell r="S54">
            <v>133.63934733333335</v>
          </cell>
          <cell r="T54">
            <v>2.2181237848427893</v>
          </cell>
          <cell r="W54">
            <v>119.80973366666666</v>
          </cell>
          <cell r="X54">
            <v>17.12445157187102</v>
          </cell>
          <cell r="AA54">
            <v>125.07075566666667</v>
          </cell>
          <cell r="AB54">
            <v>4.4224562445923965</v>
          </cell>
          <cell r="AE54">
            <v>115.86134</v>
          </cell>
          <cell r="AF54">
            <v>5.8005070307128337</v>
          </cell>
        </row>
        <row r="55">
          <cell r="A55">
            <v>17.66667</v>
          </cell>
          <cell r="S55">
            <v>142.70545566666667</v>
          </cell>
          <cell r="T55">
            <v>2.1104063174792533</v>
          </cell>
          <cell r="W55">
            <v>129.16627266666669</v>
          </cell>
          <cell r="X55">
            <v>17.237736916677925</v>
          </cell>
          <cell r="AA55">
            <v>133.58591933333335</v>
          </cell>
          <cell r="AB55">
            <v>4.3869214857216612</v>
          </cell>
          <cell r="AE55">
            <v>124.84812133333332</v>
          </cell>
          <cell r="AF55">
            <v>5.4773853739749203</v>
          </cell>
        </row>
        <row r="56">
          <cell r="A56">
            <v>18</v>
          </cell>
          <cell r="S56">
            <v>151.42989399999999</v>
          </cell>
          <cell r="T56">
            <v>2.1161990886143007</v>
          </cell>
          <cell r="W56">
            <v>138.72544866666667</v>
          </cell>
          <cell r="X56">
            <v>16.852220954227494</v>
          </cell>
          <cell r="AA56">
            <v>141.65045166666667</v>
          </cell>
          <cell r="AB56">
            <v>4.4879745159793734</v>
          </cell>
          <cell r="AE56">
            <v>133.35794666666666</v>
          </cell>
          <cell r="AF56">
            <v>5.3924823237424073</v>
          </cell>
        </row>
        <row r="57">
          <cell r="A57">
            <v>18.33333</v>
          </cell>
          <cell r="S57">
            <v>159.92182200000002</v>
          </cell>
          <cell r="T57">
            <v>2.1054051812199956</v>
          </cell>
          <cell r="W57">
            <v>147.72286866666664</v>
          </cell>
          <cell r="X57">
            <v>16.620121653113202</v>
          </cell>
          <cell r="AA57">
            <v>149.50202433333334</v>
          </cell>
          <cell r="AB57">
            <v>4.6096893984738587</v>
          </cell>
          <cell r="AE57">
            <v>141.41847266666664</v>
          </cell>
          <cell r="AF57">
            <v>5.2591608149936224</v>
          </cell>
        </row>
        <row r="58">
          <cell r="A58">
            <v>18.66667</v>
          </cell>
          <cell r="S58">
            <v>168.20879600000001</v>
          </cell>
          <cell r="T58">
            <v>2.098481422060253</v>
          </cell>
          <cell r="W58">
            <v>156.30405833333336</v>
          </cell>
          <cell r="X58">
            <v>16.665943604705895</v>
          </cell>
          <cell r="AA58">
            <v>157.17361133333335</v>
          </cell>
          <cell r="AB58">
            <v>4.7360773360694122</v>
          </cell>
          <cell r="AE58">
            <v>149.091005</v>
          </cell>
          <cell r="AF58">
            <v>5.0855560080671633</v>
          </cell>
        </row>
        <row r="59">
          <cell r="A59">
            <v>19</v>
          </cell>
          <cell r="S59">
            <v>176.37471266666668</v>
          </cell>
          <cell r="T59">
            <v>2.0464159050291624</v>
          </cell>
          <cell r="W59">
            <v>164.68889899999999</v>
          </cell>
          <cell r="X59">
            <v>16.767322471474177</v>
          </cell>
          <cell r="AA59">
            <v>164.70952766666667</v>
          </cell>
          <cell r="AB59">
            <v>4.8267455982997785</v>
          </cell>
          <cell r="AE59">
            <v>156.32120733333332</v>
          </cell>
          <cell r="AF59">
            <v>4.8159915313800505</v>
          </cell>
        </row>
        <row r="60">
          <cell r="A60">
            <v>19.33333</v>
          </cell>
          <cell r="S60">
            <v>184.39689766666666</v>
          </cell>
          <cell r="T60">
            <v>2.023001065887593</v>
          </cell>
          <cell r="W60">
            <v>172.94738566666669</v>
          </cell>
          <cell r="X60">
            <v>16.857104553934107</v>
          </cell>
          <cell r="AA60">
            <v>172.13536233333335</v>
          </cell>
          <cell r="AB60">
            <v>4.9158542412522079</v>
          </cell>
          <cell r="AE60">
            <v>163.17778266666667</v>
          </cell>
          <cell r="AF60">
            <v>4.4950282568382525</v>
          </cell>
        </row>
        <row r="61">
          <cell r="A61">
            <v>19.66667</v>
          </cell>
          <cell r="S61">
            <v>192.31805933333331</v>
          </cell>
          <cell r="T61">
            <v>2.0008682619913585</v>
          </cell>
          <cell r="W61">
            <v>181.13395</v>
          </cell>
          <cell r="X61">
            <v>16.952302031897695</v>
          </cell>
          <cell r="AA61">
            <v>179.46914466666666</v>
          </cell>
          <cell r="AB61">
            <v>5.0390559263740391</v>
          </cell>
          <cell r="AE61">
            <v>169.62799099999998</v>
          </cell>
          <cell r="AF61">
            <v>4.0836310128877935</v>
          </cell>
        </row>
        <row r="62">
          <cell r="A62">
            <v>20</v>
          </cell>
          <cell r="S62">
            <v>200.15585799999999</v>
          </cell>
          <cell r="T62">
            <v>1.979459270620886</v>
          </cell>
          <cell r="W62">
            <v>189.21558066666668</v>
          </cell>
          <cell r="X62">
            <v>17.045574754684278</v>
          </cell>
          <cell r="AA62">
            <v>186.72735466666668</v>
          </cell>
          <cell r="AB62">
            <v>5.1427377477504459</v>
          </cell>
          <cell r="AE62">
            <v>175.59254899999999</v>
          </cell>
          <cell r="AF62">
            <v>3.6274134871231589</v>
          </cell>
        </row>
        <row r="63">
          <cell r="A63">
            <v>20.33333</v>
          </cell>
          <cell r="S63">
            <v>207.90134866666665</v>
          </cell>
          <cell r="T63">
            <v>1.9205041991785174</v>
          </cell>
          <cell r="W63">
            <v>197.26873833333335</v>
          </cell>
          <cell r="X63">
            <v>17.126308418239176</v>
          </cell>
          <cell r="AA63">
            <v>193.90793966666669</v>
          </cell>
          <cell r="AB63">
            <v>5.2383826057393232</v>
          </cell>
          <cell r="AE63">
            <v>181.10851700000001</v>
          </cell>
          <cell r="AF63">
            <v>3.194969253308074</v>
          </cell>
        </row>
        <row r="64">
          <cell r="A64">
            <v>20.66667</v>
          </cell>
          <cell r="S64">
            <v>215.59597433333332</v>
          </cell>
          <cell r="T64">
            <v>1.8789811890235437</v>
          </cell>
          <cell r="W64">
            <v>205.23119366666666</v>
          </cell>
          <cell r="X64">
            <v>17.324128875777198</v>
          </cell>
          <cell r="AA64">
            <v>201.06217466666666</v>
          </cell>
          <cell r="AB64">
            <v>5.3504207111471453</v>
          </cell>
          <cell r="AE64">
            <v>186.19011</v>
          </cell>
          <cell r="AF64">
            <v>2.9719268168918611</v>
          </cell>
        </row>
        <row r="65">
          <cell r="A65">
            <v>21</v>
          </cell>
          <cell r="S65">
            <v>223.26544566666666</v>
          </cell>
          <cell r="T65">
            <v>1.8565334773777538</v>
          </cell>
          <cell r="W65">
            <v>213.09438633333332</v>
          </cell>
          <cell r="X65">
            <v>17.167274559373311</v>
          </cell>
          <cell r="AA65">
            <v>208.18182833333333</v>
          </cell>
          <cell r="AB65">
            <v>5.4607198384067726</v>
          </cell>
          <cell r="AE65">
            <v>190.86861766666667</v>
          </cell>
          <cell r="AF65">
            <v>3.2257850753009447</v>
          </cell>
        </row>
        <row r="66">
          <cell r="A66">
            <v>21.33333</v>
          </cell>
          <cell r="S66">
            <v>230.61442733333334</v>
          </cell>
          <cell r="T66">
            <v>1.9136918041924389</v>
          </cell>
          <cell r="W66">
            <v>221.37125666666668</v>
          </cell>
          <cell r="X66">
            <v>16.354504107998572</v>
          </cell>
          <cell r="AA66">
            <v>215.09333033333334</v>
          </cell>
          <cell r="AB66">
            <v>5.5964575305582738</v>
          </cell>
          <cell r="AE66">
            <v>195.17305599999997</v>
          </cell>
          <cell r="AF66">
            <v>3.9618847826462602</v>
          </cell>
        </row>
        <row r="67">
          <cell r="A67">
            <v>21.66667</v>
          </cell>
          <cell r="S67">
            <v>237.81109000000001</v>
          </cell>
          <cell r="T67">
            <v>1.9584121182884429</v>
          </cell>
          <cell r="W67">
            <v>229.55815399999997</v>
          </cell>
          <cell r="X67">
            <v>15.638314366583501</v>
          </cell>
          <cell r="AA67">
            <v>221.65171333333333</v>
          </cell>
          <cell r="AB67">
            <v>5.7273330667351061</v>
          </cell>
          <cell r="AE67">
            <v>199.10525900000002</v>
          </cell>
          <cell r="AF67">
            <v>5.0461026079217808</v>
          </cell>
        </row>
        <row r="68">
          <cell r="A68">
            <v>22</v>
          </cell>
          <cell r="S68">
            <v>244.61386766666669</v>
          </cell>
          <cell r="T68">
            <v>1.8661354631768667</v>
          </cell>
          <cell r="W68">
            <v>238.2456546666667</v>
          </cell>
          <cell r="X68">
            <v>16.172662595387948</v>
          </cell>
          <cell r="AA68">
            <v>227.90627800000001</v>
          </cell>
          <cell r="AB68">
            <v>5.9366669034001669</v>
          </cell>
          <cell r="AE68">
            <v>202.68319766666664</v>
          </cell>
          <cell r="AF68">
            <v>6.3165678757852612</v>
          </cell>
        </row>
        <row r="69">
          <cell r="A69">
            <v>22.33333</v>
          </cell>
          <cell r="S69">
            <v>251.91551866666669</v>
          </cell>
          <cell r="T69">
            <v>1.4152396405702199</v>
          </cell>
          <cell r="W69">
            <v>246.75201066666668</v>
          </cell>
          <cell r="X69">
            <v>17.155188604762539</v>
          </cell>
          <cell r="AA69">
            <v>234.48063099999999</v>
          </cell>
          <cell r="AB69">
            <v>5.782629170391016</v>
          </cell>
          <cell r="AE69">
            <v>205.91123633333336</v>
          </cell>
          <cell r="AF69">
            <v>7.68103790423626</v>
          </cell>
        </row>
        <row r="70">
          <cell r="A70">
            <v>22.66667</v>
          </cell>
          <cell r="S70">
            <v>260.31879299999997</v>
          </cell>
          <cell r="T70">
            <v>1.3936666407330289</v>
          </cell>
          <cell r="W70">
            <v>255.41852266666669</v>
          </cell>
          <cell r="X70">
            <v>17.985159980432886</v>
          </cell>
          <cell r="AA70">
            <v>242.33244933333333</v>
          </cell>
          <cell r="AB70">
            <v>5.2982563755892711</v>
          </cell>
          <cell r="AE70">
            <v>208.77953400000001</v>
          </cell>
          <cell r="AF70">
            <v>9.0547918251452391</v>
          </cell>
        </row>
        <row r="71">
          <cell r="A71">
            <v>23</v>
          </cell>
          <cell r="S71">
            <v>269.296378</v>
          </cell>
          <cell r="T71">
            <v>1.9676065608797459</v>
          </cell>
          <cell r="W71">
            <v>263.63482533333331</v>
          </cell>
          <cell r="X71">
            <v>18.740378169412853</v>
          </cell>
          <cell r="AA71">
            <v>250.99651800000001</v>
          </cell>
          <cell r="AB71">
            <v>5.1927809427220248</v>
          </cell>
          <cell r="AE71">
            <v>211.31515366666667</v>
          </cell>
          <cell r="AF71">
            <v>10.440640515757272</v>
          </cell>
        </row>
        <row r="72">
          <cell r="A72">
            <v>23.33333</v>
          </cell>
          <cell r="S72">
            <v>278.37128633333333</v>
          </cell>
          <cell r="T72">
            <v>1.851036678485946</v>
          </cell>
          <cell r="W72">
            <v>270.85740099999998</v>
          </cell>
          <cell r="X72">
            <v>19.450548409252335</v>
          </cell>
          <cell r="AA72">
            <v>259.62195633333334</v>
          </cell>
          <cell r="AB72">
            <v>5.4918114609685373</v>
          </cell>
          <cell r="AE72">
            <v>213.522819</v>
          </cell>
          <cell r="AF72">
            <v>11.772798493218135</v>
          </cell>
        </row>
        <row r="73">
          <cell r="A73">
            <v>23.66667</v>
          </cell>
          <cell r="S73">
            <v>286.94464899999997</v>
          </cell>
          <cell r="T73">
            <v>1.5489930801340028</v>
          </cell>
          <cell r="W73">
            <v>277.24936699999995</v>
          </cell>
          <cell r="X73">
            <v>20.254104765350668</v>
          </cell>
          <cell r="AA73">
            <v>267.65532499999995</v>
          </cell>
          <cell r="AB73">
            <v>5.9206652777805244</v>
          </cell>
          <cell r="AE73">
            <v>215.47082466666666</v>
          </cell>
          <cell r="AF73">
            <v>13.017586911764765</v>
          </cell>
        </row>
        <row r="74">
          <cell r="A74">
            <v>24</v>
          </cell>
          <cell r="S74">
            <v>294.61424466666671</v>
          </cell>
          <cell r="T74">
            <v>1.3941579581454744</v>
          </cell>
          <cell r="W74">
            <v>282.80957699999999</v>
          </cell>
          <cell r="X74">
            <v>21.163741780751039</v>
          </cell>
          <cell r="AA74">
            <v>274.77764233333329</v>
          </cell>
          <cell r="AB74">
            <v>6.486807265773666</v>
          </cell>
          <cell r="AE74">
            <v>217.20268999999999</v>
          </cell>
          <cell r="AF74">
            <v>14.127929187543828</v>
          </cell>
        </row>
        <row r="75">
          <cell r="A75">
            <v>24.33333</v>
          </cell>
          <cell r="S75">
            <v>298.22287733333332</v>
          </cell>
          <cell r="T75">
            <v>1.3299392353683999</v>
          </cell>
          <cell r="W75">
            <v>285.6906033333334</v>
          </cell>
          <cell r="X75">
            <v>21.348924577220092</v>
          </cell>
          <cell r="AA75">
            <v>278.1641836666667</v>
          </cell>
          <cell r="AB75">
            <v>6.6350750889033892</v>
          </cell>
          <cell r="AE75">
            <v>218.11159733333332</v>
          </cell>
          <cell r="AF75">
            <v>14.593371499326608</v>
          </cell>
        </row>
        <row r="76">
          <cell r="A76">
            <v>24.66667</v>
          </cell>
          <cell r="S76">
            <v>301.63551366666667</v>
          </cell>
          <cell r="T76">
            <v>1.4521064974079134</v>
          </cell>
          <cell r="W76">
            <v>288.45747033333333</v>
          </cell>
          <cell r="X76">
            <v>21.461154968114709</v>
          </cell>
          <cell r="AA76">
            <v>281.37684933333327</v>
          </cell>
          <cell r="AB76">
            <v>6.7590967988297468</v>
          </cell>
          <cell r="AE76">
            <v>219.01580433333334</v>
          </cell>
          <cell r="AF76">
            <v>15.006267001297237</v>
          </cell>
        </row>
        <row r="77">
          <cell r="A77">
            <v>25</v>
          </cell>
          <cell r="S77">
            <v>305.55102266666671</v>
          </cell>
          <cell r="T77">
            <v>1.659159037732471</v>
          </cell>
          <cell r="W77">
            <v>291.59095066666669</v>
          </cell>
          <cell r="X77">
            <v>21.933713591598952</v>
          </cell>
          <cell r="AA77">
            <v>285.05941999999999</v>
          </cell>
          <cell r="AB77">
            <v>6.8932442055761411</v>
          </cell>
          <cell r="AE77">
            <v>220.15244033333332</v>
          </cell>
          <cell r="AF77">
            <v>15.67717817256311</v>
          </cell>
        </row>
        <row r="78">
          <cell r="A78">
            <v>25.33333</v>
          </cell>
          <cell r="S78">
            <v>309.08500900000001</v>
          </cell>
          <cell r="T78">
            <v>1.8016749619859276</v>
          </cell>
          <cell r="W78">
            <v>294.40015299999999</v>
          </cell>
          <cell r="X78">
            <v>22.406630460282528</v>
          </cell>
          <cell r="AA78">
            <v>288.39959599999997</v>
          </cell>
          <cell r="AB78">
            <v>6.9981574157611464</v>
          </cell>
          <cell r="AE78">
            <v>221.16033966666669</v>
          </cell>
          <cell r="AF78">
            <v>16.208198998445706</v>
          </cell>
        </row>
        <row r="79">
          <cell r="A79">
            <v>25.66667</v>
          </cell>
          <cell r="S79">
            <v>312.31955633333331</v>
          </cell>
          <cell r="T79">
            <v>1.9095400370000835</v>
          </cell>
          <cell r="W79">
            <v>296.95971100000003</v>
          </cell>
          <cell r="X79">
            <v>22.88325183430015</v>
          </cell>
          <cell r="AA79">
            <v>291.47514633333333</v>
          </cell>
          <cell r="AB79">
            <v>7.0718312082020578</v>
          </cell>
          <cell r="AE79">
            <v>222.05353533333334</v>
          </cell>
          <cell r="AF79">
            <v>16.611482038113223</v>
          </cell>
        </row>
        <row r="80">
          <cell r="A80">
            <v>26</v>
          </cell>
          <cell r="S80">
            <v>315.32505199999997</v>
          </cell>
          <cell r="T80">
            <v>1.9833847606914388</v>
          </cell>
          <cell r="W80">
            <v>299.31677233333335</v>
          </cell>
          <cell r="X80">
            <v>23.371806862133973</v>
          </cell>
          <cell r="AA80">
            <v>294.34465500000005</v>
          </cell>
          <cell r="AB80">
            <v>7.1290510420600075</v>
          </cell>
          <cell r="AE80">
            <v>222.87166066666666</v>
          </cell>
          <cell r="AF80">
            <v>16.939236110545007</v>
          </cell>
        </row>
        <row r="81">
          <cell r="A81">
            <v>26.33333</v>
          </cell>
          <cell r="S81">
            <v>318.131686</v>
          </cell>
          <cell r="T81">
            <v>2.0457570720051148</v>
          </cell>
          <cell r="W81">
            <v>301.47957166666669</v>
          </cell>
          <cell r="X81">
            <v>23.857774133977511</v>
          </cell>
          <cell r="AA81">
            <v>297.03358666666668</v>
          </cell>
          <cell r="AB81">
            <v>7.1724348526293422</v>
          </cell>
          <cell r="AE81">
            <v>223.64378400000001</v>
          </cell>
          <cell r="AF81">
            <v>17.230156245096179</v>
          </cell>
        </row>
        <row r="82">
          <cell r="A82">
            <v>26.66667</v>
          </cell>
          <cell r="S82">
            <v>320.751914</v>
          </cell>
          <cell r="T82">
            <v>2.133205343548306</v>
          </cell>
          <cell r="W82">
            <v>303.42387166666668</v>
          </cell>
          <cell r="X82">
            <v>24.299497880623097</v>
          </cell>
          <cell r="AA82">
            <v>299.376217</v>
          </cell>
          <cell r="AB82">
            <v>7.1935311071362662</v>
          </cell>
          <cell r="AE82">
            <v>224.37897133333331</v>
          </cell>
          <cell r="AF82">
            <v>17.491672004944871</v>
          </cell>
        </row>
        <row r="83">
          <cell r="A83">
            <v>27</v>
          </cell>
          <cell r="S83">
            <v>322.99130266666663</v>
          </cell>
          <cell r="T83">
            <v>2.1465616244245678</v>
          </cell>
          <cell r="W83">
            <v>305.10601933333334</v>
          </cell>
          <cell r="X83">
            <v>24.615115360646339</v>
          </cell>
          <cell r="AA83">
            <v>301.19315033333334</v>
          </cell>
          <cell r="AB83">
            <v>7.2450197431487</v>
          </cell>
          <cell r="AE83">
            <v>225.08691099999999</v>
          </cell>
          <cell r="AF83">
            <v>17.736531500636502</v>
          </cell>
        </row>
        <row r="84">
          <cell r="A84">
            <v>27.33333</v>
          </cell>
          <cell r="S84">
            <v>324.6308953333334</v>
          </cell>
          <cell r="T84">
            <v>2.1281143294692515</v>
          </cell>
          <cell r="W84">
            <v>306.43614733333334</v>
          </cell>
          <cell r="X84">
            <v>24.668395889919033</v>
          </cell>
          <cell r="AA84">
            <v>302.5465696666667</v>
          </cell>
          <cell r="AB84">
            <v>7.3381583817631251</v>
          </cell>
          <cell r="AE84">
            <v>225.76345333333333</v>
          </cell>
          <cell r="AF84">
            <v>17.961014071650339</v>
          </cell>
        </row>
        <row r="85">
          <cell r="A85">
            <v>27.66667</v>
          </cell>
          <cell r="S85">
            <v>325.71490399999999</v>
          </cell>
          <cell r="T85">
            <v>2.1948850425250055</v>
          </cell>
          <cell r="W85">
            <v>307.57984133333338</v>
          </cell>
          <cell r="X85">
            <v>24.633988999698047</v>
          </cell>
          <cell r="AA85">
            <v>303.54227466666669</v>
          </cell>
          <cell r="AB85">
            <v>7.3924546810773224</v>
          </cell>
          <cell r="AE85">
            <v>226.40798333333336</v>
          </cell>
          <cell r="AF85">
            <v>18.160618553051002</v>
          </cell>
        </row>
        <row r="86">
          <cell r="A86">
            <v>28</v>
          </cell>
          <cell r="S86">
            <v>326.63705566666664</v>
          </cell>
          <cell r="T86">
            <v>2.2666025212741276</v>
          </cell>
          <cell r="W86">
            <v>308.53030166666667</v>
          </cell>
          <cell r="X86">
            <v>24.530363493777351</v>
          </cell>
          <cell r="AA86">
            <v>304.41678633333333</v>
          </cell>
          <cell r="AB86">
            <v>7.4535085448390657</v>
          </cell>
          <cell r="AE86">
            <v>227.02318700000001</v>
          </cell>
          <cell r="AF86">
            <v>18.333975317207425</v>
          </cell>
        </row>
        <row r="87">
          <cell r="A87">
            <v>28.33333</v>
          </cell>
          <cell r="S87">
            <v>327.46739766666661</v>
          </cell>
          <cell r="T87">
            <v>2.3468392001933895</v>
          </cell>
          <cell r="W87">
            <v>309.28913400000005</v>
          </cell>
          <cell r="X87">
            <v>24.348156395655021</v>
          </cell>
          <cell r="AA87">
            <v>305.22072533333335</v>
          </cell>
          <cell r="AB87">
            <v>7.5203064151759449</v>
          </cell>
          <cell r="AE87">
            <v>227.61164333333332</v>
          </cell>
          <cell r="AF87">
            <v>18.483323700490836</v>
          </cell>
        </row>
        <row r="88">
          <cell r="A88">
            <v>28.66667</v>
          </cell>
          <cell r="S88">
            <v>328.23163500000004</v>
          </cell>
          <cell r="T88">
            <v>2.4251749131811362</v>
          </cell>
          <cell r="W88">
            <v>309.96140833333334</v>
          </cell>
          <cell r="X88">
            <v>24.142133905051491</v>
          </cell>
          <cell r="AA88">
            <v>305.98953133333333</v>
          </cell>
          <cell r="AB88">
            <v>7.5928303685843366</v>
          </cell>
          <cell r="AE88">
            <v>228.17672233333334</v>
          </cell>
          <cell r="AF88">
            <v>18.611164792556121</v>
          </cell>
        </row>
        <row r="89">
          <cell r="A89">
            <v>29</v>
          </cell>
          <cell r="S89">
            <v>328.95284699999996</v>
          </cell>
          <cell r="T89">
            <v>2.5037355302701347</v>
          </cell>
          <cell r="W89">
            <v>310.58968966666663</v>
          </cell>
          <cell r="X89">
            <v>23.942705014353802</v>
          </cell>
          <cell r="AA89">
            <v>306.73898533333335</v>
          </cell>
          <cell r="AB89">
            <v>7.6779919033188202</v>
          </cell>
          <cell r="AE89">
            <v>228.721599</v>
          </cell>
          <cell r="AF89">
            <v>18.724233317143774</v>
          </cell>
        </row>
        <row r="90">
          <cell r="A90">
            <v>29.33333</v>
          </cell>
          <cell r="S90">
            <v>329.64193133333333</v>
          </cell>
          <cell r="T90">
            <v>2.5811766987907609</v>
          </cell>
          <cell r="W90">
            <v>311.18766299999999</v>
          </cell>
          <cell r="X90">
            <v>23.749763372572868</v>
          </cell>
          <cell r="AA90">
            <v>307.47492166666666</v>
          </cell>
          <cell r="AB90">
            <v>7.7786055748638026</v>
          </cell>
          <cell r="AE90">
            <v>229.24831366666663</v>
          </cell>
          <cell r="AF90">
            <v>18.824152178609943</v>
          </cell>
        </row>
        <row r="91">
          <cell r="A91">
            <v>29.66667</v>
          </cell>
          <cell r="S91">
            <v>330.30343099999999</v>
          </cell>
          <cell r="T91">
            <v>2.6580004208714789</v>
          </cell>
          <cell r="W91">
            <v>311.7604813333333</v>
          </cell>
          <cell r="X91">
            <v>23.559937108678806</v>
          </cell>
          <cell r="AA91">
            <v>308.199343</v>
          </cell>
          <cell r="AB91">
            <v>7.8928200172072307</v>
          </cell>
          <cell r="AE91">
            <v>229.76215333333332</v>
          </cell>
          <cell r="AF91">
            <v>18.915524731484354</v>
          </cell>
        </row>
        <row r="92">
          <cell r="A92">
            <v>30</v>
          </cell>
          <cell r="S92">
            <v>330.94651433333331</v>
          </cell>
          <cell r="T92">
            <v>2.7342924157694717</v>
          </cell>
          <cell r="W92">
            <v>312.31034733333331</v>
          </cell>
          <cell r="X92">
            <v>23.375741078372723</v>
          </cell>
          <cell r="AA92">
            <v>308.91104899999999</v>
          </cell>
          <cell r="AB92">
            <v>8.0109923758758512</v>
          </cell>
          <cell r="AE92">
            <v>230.26273566666666</v>
          </cell>
          <cell r="AF92">
            <v>18.992400623592069</v>
          </cell>
        </row>
        <row r="93">
          <cell r="A93">
            <v>30.33333</v>
          </cell>
          <cell r="S93">
            <v>331.56654166666664</v>
          </cell>
          <cell r="T93">
            <v>2.8090375737056954</v>
          </cell>
          <cell r="W93">
            <v>312.83793466666663</v>
          </cell>
          <cell r="X93">
            <v>23.198614895071586</v>
          </cell>
          <cell r="AA93">
            <v>309.5974966666667</v>
          </cell>
          <cell r="AB93">
            <v>8.1179660173017041</v>
          </cell>
          <cell r="AE93">
            <v>230.75169766666667</v>
          </cell>
          <cell r="AF93">
            <v>19.065409565185117</v>
          </cell>
        </row>
        <row r="94">
          <cell r="A94">
            <v>30.66667</v>
          </cell>
          <cell r="S94">
            <v>332.16563633333334</v>
          </cell>
          <cell r="T94">
            <v>2.8889708013685866</v>
          </cell>
          <cell r="W94">
            <v>313.34480666666667</v>
          </cell>
          <cell r="X94">
            <v>23.028775935419702</v>
          </cell>
          <cell r="AA94">
            <v>310.24257833333331</v>
          </cell>
          <cell r="AB94">
            <v>8.1966558456094898</v>
          </cell>
          <cell r="AE94">
            <v>231.2279566666667</v>
          </cell>
          <cell r="AF94">
            <v>19.131454570889016</v>
          </cell>
        </row>
        <row r="95">
          <cell r="A95">
            <v>31</v>
          </cell>
          <cell r="S95">
            <v>332.74724566666669</v>
          </cell>
          <cell r="T95">
            <v>2.9680947116614096</v>
          </cell>
          <cell r="W95">
            <v>313.80838900000003</v>
          </cell>
          <cell r="X95">
            <v>22.909798163621197</v>
          </cell>
          <cell r="AA95">
            <v>310.83578333333327</v>
          </cell>
          <cell r="AB95">
            <v>8.2342237037468493</v>
          </cell>
          <cell r="AE95">
            <v>231.69479466666667</v>
          </cell>
          <cell r="AF95">
            <v>19.189838545843635</v>
          </cell>
        </row>
        <row r="96">
          <cell r="A96">
            <v>31.33333</v>
          </cell>
          <cell r="S96">
            <v>333.30990000000003</v>
          </cell>
          <cell r="T96">
            <v>3.044016468362337</v>
          </cell>
          <cell r="W96">
            <v>314.19282566666669</v>
          </cell>
          <cell r="X96">
            <v>22.899376350648499</v>
          </cell>
          <cell r="AA96">
            <v>311.37672566666669</v>
          </cell>
          <cell r="AB96">
            <v>8.2305535733086916</v>
          </cell>
          <cell r="AE96">
            <v>232.15401133333333</v>
          </cell>
          <cell r="AF96">
            <v>19.245211438859418</v>
          </cell>
        </row>
        <row r="97">
          <cell r="A97">
            <v>31.66667</v>
          </cell>
          <cell r="S97">
            <v>333.85752733333334</v>
          </cell>
          <cell r="T97">
            <v>3.1200112515876146</v>
          </cell>
          <cell r="W97">
            <v>314.51590866666669</v>
          </cell>
          <cell r="X97">
            <v>22.968286491775366</v>
          </cell>
          <cell r="AA97">
            <v>311.8747193333333</v>
          </cell>
          <cell r="AB97">
            <v>8.2016522951888433</v>
          </cell>
          <cell r="AE97">
            <v>232.60785000000001</v>
          </cell>
          <cell r="AF97">
            <v>19.300511862627921</v>
          </cell>
        </row>
        <row r="98">
          <cell r="A98">
            <v>32</v>
          </cell>
          <cell r="S98">
            <v>334.38744700000001</v>
          </cell>
          <cell r="T98">
            <v>3.1905462119530514</v>
          </cell>
          <cell r="W98">
            <v>314.81505366666664</v>
          </cell>
          <cell r="X98">
            <v>23.051267696051109</v>
          </cell>
          <cell r="AA98">
            <v>312.33538300000004</v>
          </cell>
          <cell r="AB98">
            <v>8.1613360802260146</v>
          </cell>
          <cell r="AE98">
            <v>233.05160899999998</v>
          </cell>
          <cell r="AF98">
            <v>19.352194205565834</v>
          </cell>
        </row>
        <row r="99">
          <cell r="A99">
            <v>32.333329999999997</v>
          </cell>
          <cell r="S99">
            <v>334.8966933333333</v>
          </cell>
          <cell r="T99">
            <v>3.2565404830355362</v>
          </cell>
          <cell r="W99">
            <v>315.10065699999996</v>
          </cell>
          <cell r="X99">
            <v>23.130280767214884</v>
          </cell>
          <cell r="AA99">
            <v>312.76633866666663</v>
          </cell>
          <cell r="AB99">
            <v>8.1181759477276927</v>
          </cell>
          <cell r="AE99">
            <v>233.48916333333332</v>
          </cell>
          <cell r="AF99">
            <v>19.401555110642061</v>
          </cell>
        </row>
        <row r="100">
          <cell r="A100">
            <v>32.666670000000003</v>
          </cell>
          <cell r="S100">
            <v>335.38895499999995</v>
          </cell>
          <cell r="T100">
            <v>3.318268694314539</v>
          </cell>
          <cell r="W100">
            <v>315.37525266666665</v>
          </cell>
          <cell r="X100">
            <v>23.204649402348153</v>
          </cell>
          <cell r="AA100">
            <v>313.174331</v>
          </cell>
          <cell r="AB100">
            <v>8.0751086481174266</v>
          </cell>
          <cell r="AE100">
            <v>233.92144066666665</v>
          </cell>
          <cell r="AF100">
            <v>19.446875975258788</v>
          </cell>
        </row>
        <row r="101">
          <cell r="A101">
            <v>33</v>
          </cell>
          <cell r="S101">
            <v>335.86482733333332</v>
          </cell>
          <cell r="T101">
            <v>3.373262494241636</v>
          </cell>
          <cell r="W101">
            <v>315.63925633333332</v>
          </cell>
          <cell r="X101">
            <v>23.274648345550986</v>
          </cell>
          <cell r="AA101">
            <v>313.55982833333337</v>
          </cell>
          <cell r="AB101">
            <v>8.0361940713337727</v>
          </cell>
          <cell r="AE101">
            <v>234.34924166666667</v>
          </cell>
          <cell r="AF101">
            <v>19.491690293716569</v>
          </cell>
        </row>
        <row r="102">
          <cell r="A102">
            <v>33.333329999999997</v>
          </cell>
          <cell r="S102">
            <v>336.3214503333333</v>
          </cell>
          <cell r="T102">
            <v>3.4226438026219399</v>
          </cell>
          <cell r="W102">
            <v>315.89209166666666</v>
          </cell>
          <cell r="X102">
            <v>23.344019517796621</v>
          </cell>
          <cell r="AA102">
            <v>313.92372733333332</v>
          </cell>
          <cell r="AB102">
            <v>8.0025380763621747</v>
          </cell>
          <cell r="AE102">
            <v>234.77350000000001</v>
          </cell>
          <cell r="AF102">
            <v>19.533202553503379</v>
          </cell>
        </row>
        <row r="103">
          <cell r="A103">
            <v>33.666670000000003</v>
          </cell>
          <cell r="S103">
            <v>336.76242433333329</v>
          </cell>
          <cell r="T103">
            <v>3.4646797105841229</v>
          </cell>
          <cell r="W103">
            <v>316.13095633333336</v>
          </cell>
          <cell r="X103">
            <v>23.413899044990568</v>
          </cell>
          <cell r="AA103">
            <v>314.27073266666667</v>
          </cell>
          <cell r="AB103">
            <v>7.9736562309785057</v>
          </cell>
          <cell r="AE103">
            <v>235.19066733333332</v>
          </cell>
          <cell r="AF103">
            <v>19.571747336056625</v>
          </cell>
        </row>
        <row r="104">
          <cell r="A104">
            <v>34</v>
          </cell>
          <cell r="S104">
            <v>337.18970166666668</v>
          </cell>
          <cell r="T104">
            <v>3.5017179027837591</v>
          </cell>
          <cell r="W104">
            <v>316.35468800000007</v>
          </cell>
          <cell r="X104">
            <v>23.483436750610185</v>
          </cell>
          <cell r="AA104">
            <v>314.60410133333335</v>
          </cell>
          <cell r="AB104">
            <v>7.9507095029662924</v>
          </cell>
          <cell r="AE104">
            <v>235.60142299999998</v>
          </cell>
          <cell r="AF104">
            <v>19.611583846461443</v>
          </cell>
        </row>
        <row r="105">
          <cell r="A105">
            <v>34.333329999999997</v>
          </cell>
          <cell r="S105">
            <v>337.60112599999997</v>
          </cell>
          <cell r="T105">
            <v>3.5334401632171542</v>
          </cell>
          <cell r="W105">
            <v>316.56540100000001</v>
          </cell>
          <cell r="X105">
            <v>23.554696391785271</v>
          </cell>
          <cell r="AA105">
            <v>314.92699866666669</v>
          </cell>
          <cell r="AB105">
            <v>7.9335079928761774</v>
          </cell>
          <cell r="AE105">
            <v>236.00782599999999</v>
          </cell>
          <cell r="AF105">
            <v>19.65231424695256</v>
          </cell>
        </row>
        <row r="106">
          <cell r="A106">
            <v>34.666670000000003</v>
          </cell>
          <cell r="S106">
            <v>337.99918766666661</v>
          </cell>
          <cell r="T106">
            <v>3.5609331412909553</v>
          </cell>
          <cell r="W106">
            <v>316.76261199999999</v>
          </cell>
          <cell r="X106">
            <v>23.625867683958717</v>
          </cell>
          <cell r="AA106">
            <v>315.2378343333333</v>
          </cell>
          <cell r="AB106">
            <v>7.9238121084801145</v>
          </cell>
          <cell r="AE106">
            <v>236.41449066666667</v>
          </cell>
          <cell r="AF106">
            <v>19.691815741128195</v>
          </cell>
        </row>
        <row r="107">
          <cell r="A107">
            <v>35</v>
          </cell>
          <cell r="S107">
            <v>338.38400133333334</v>
          </cell>
          <cell r="T107">
            <v>3.5870929435410996</v>
          </cell>
          <cell r="W107">
            <v>316.94672966666667</v>
          </cell>
          <cell r="X107">
            <v>23.696357872282679</v>
          </cell>
          <cell r="AA107">
            <v>315.53739633333333</v>
          </cell>
          <cell r="AB107">
            <v>7.9209302080079178</v>
          </cell>
          <cell r="AE107">
            <v>236.81550799999999</v>
          </cell>
          <cell r="AF107">
            <v>19.729698870464699</v>
          </cell>
        </row>
        <row r="108">
          <cell r="A108">
            <v>35.333329999999997</v>
          </cell>
          <cell r="S108">
            <v>338.7543</v>
          </cell>
          <cell r="T108">
            <v>3.6073774511754531</v>
          </cell>
          <cell r="W108">
            <v>317.11769166666664</v>
          </cell>
          <cell r="X108">
            <v>23.763859994311758</v>
          </cell>
          <cell r="AA108">
            <v>315.8282073333333</v>
          </cell>
          <cell r="AB108">
            <v>7.9211058377070138</v>
          </cell>
          <cell r="AE108">
            <v>237.210567</v>
          </cell>
          <cell r="AF108">
            <v>19.76454773144027</v>
          </cell>
        </row>
        <row r="109">
          <cell r="A109">
            <v>35.666670000000003</v>
          </cell>
          <cell r="S109">
            <v>339.11074133333335</v>
          </cell>
          <cell r="T109">
            <v>3.6251614177826879</v>
          </cell>
          <cell r="W109">
            <v>317.27640833333334</v>
          </cell>
          <cell r="X109">
            <v>23.830966319874008</v>
          </cell>
          <cell r="AA109">
            <v>316.11183833333331</v>
          </cell>
          <cell r="AB109">
            <v>7.9242151566614076</v>
          </cell>
          <cell r="AE109">
            <v>237.60069266666665</v>
          </cell>
          <cell r="AF109">
            <v>19.798925762692711</v>
          </cell>
        </row>
        <row r="110">
          <cell r="A110">
            <v>36</v>
          </cell>
          <cell r="S110">
            <v>339.45538899999997</v>
          </cell>
          <cell r="T110">
            <v>3.6431023249790884</v>
          </cell>
          <cell r="W110">
            <v>317.42571466666664</v>
          </cell>
          <cell r="X110">
            <v>23.895033711534797</v>
          </cell>
          <cell r="AA110">
            <v>316.39031133333333</v>
          </cell>
          <cell r="AB110">
            <v>7.9327174960410662</v>
          </cell>
          <cell r="AE110">
            <v>237.98769166666668</v>
          </cell>
          <cell r="AF110">
            <v>19.834957177286199</v>
          </cell>
        </row>
        <row r="111">
          <cell r="A111">
            <v>36.333329999999997</v>
          </cell>
          <cell r="S111">
            <v>339.78773000000001</v>
          </cell>
          <cell r="T111">
            <v>3.6619794651648383</v>
          </cell>
          <cell r="W111">
            <v>317.56571366666668</v>
          </cell>
          <cell r="X111">
            <v>23.955123776144202</v>
          </cell>
          <cell r="AA111">
            <v>316.66032999999999</v>
          </cell>
          <cell r="AB111">
            <v>7.9474768372221805</v>
          </cell>
          <cell r="AE111">
            <v>238.37364433333335</v>
          </cell>
          <cell r="AF111">
            <v>19.869718598191273</v>
          </cell>
        </row>
        <row r="112">
          <cell r="A112">
            <v>36.666670000000003</v>
          </cell>
          <cell r="S112">
            <v>340.10858400000001</v>
          </cell>
          <cell r="T112">
            <v>3.6788469922163021</v>
          </cell>
          <cell r="W112">
            <v>317.69673133333328</v>
          </cell>
          <cell r="X112">
            <v>24.0130642766973</v>
          </cell>
          <cell r="AA112">
            <v>316.92416899999995</v>
          </cell>
          <cell r="AB112">
            <v>7.9654725116504546</v>
          </cell>
          <cell r="AE112">
            <v>238.75845566666666</v>
          </cell>
          <cell r="AF112">
            <v>19.904481770448829</v>
          </cell>
        </row>
        <row r="113">
          <cell r="A113">
            <v>37</v>
          </cell>
          <cell r="S113">
            <v>340.42311333333333</v>
          </cell>
          <cell r="T113">
            <v>3.6944342901654466</v>
          </cell>
          <cell r="W113">
            <v>317.81881600000003</v>
          </cell>
          <cell r="X113">
            <v>24.068555817910038</v>
          </cell>
          <cell r="AA113">
            <v>317.18314566666669</v>
          </cell>
          <cell r="AB113">
            <v>7.9870416441596603</v>
          </cell>
          <cell r="AE113">
            <v>239.13739866666666</v>
          </cell>
          <cell r="AF113">
            <v>19.936007104713312</v>
          </cell>
        </row>
        <row r="114">
          <cell r="A114">
            <v>37.333329999999997</v>
          </cell>
          <cell r="S114">
            <v>340.72651200000001</v>
          </cell>
          <cell r="T114">
            <v>3.7153146036742499</v>
          </cell>
          <cell r="W114">
            <v>317.93334666666669</v>
          </cell>
          <cell r="X114">
            <v>24.120938102239428</v>
          </cell>
          <cell r="AA114">
            <v>317.43953399999992</v>
          </cell>
          <cell r="AB114">
            <v>8.0135866964551621</v>
          </cell>
          <cell r="AE114">
            <v>239.51077700000005</v>
          </cell>
          <cell r="AF114">
            <v>19.96714915766298</v>
          </cell>
        </row>
        <row r="115">
          <cell r="A115">
            <v>37.666670000000003</v>
          </cell>
          <cell r="S115">
            <v>341.02089033333334</v>
          </cell>
          <cell r="T115">
            <v>3.7399772000674343</v>
          </cell>
          <cell r="W115">
            <v>318.04023233333334</v>
          </cell>
          <cell r="X115">
            <v>24.169042362062882</v>
          </cell>
          <cell r="AA115">
            <v>317.69283566666667</v>
          </cell>
          <cell r="AB115">
            <v>8.0446874591144066</v>
          </cell>
          <cell r="AE115">
            <v>239.881978</v>
          </cell>
          <cell r="AF115">
            <v>20.000834340854325</v>
          </cell>
        </row>
        <row r="116">
          <cell r="A116">
            <v>38</v>
          </cell>
          <cell r="S116">
            <v>341.30655266666668</v>
          </cell>
          <cell r="T116">
            <v>3.768231390221465</v>
          </cell>
          <cell r="W116">
            <v>318.14044899999999</v>
          </cell>
          <cell r="X116">
            <v>24.215612982305313</v>
          </cell>
          <cell r="AA116">
            <v>317.94555466666668</v>
          </cell>
          <cell r="AB116">
            <v>8.0798488742130239</v>
          </cell>
          <cell r="AE116">
            <v>240.25087833333336</v>
          </cell>
          <cell r="AF116">
            <v>20.033453544013991</v>
          </cell>
        </row>
        <row r="117">
          <cell r="A117">
            <v>38.333329999999997</v>
          </cell>
          <cell r="S117">
            <v>341.58676266666663</v>
          </cell>
          <cell r="T117">
            <v>3.7996148946300203</v>
          </cell>
          <cell r="W117">
            <v>318.23598933333329</v>
          </cell>
          <cell r="X117">
            <v>24.261737232779975</v>
          </cell>
          <cell r="AA117">
            <v>318.19605666666672</v>
          </cell>
          <cell r="AB117">
            <v>8.1137511854312034</v>
          </cell>
          <cell r="AE117">
            <v>240.61741366666669</v>
          </cell>
          <cell r="AF117">
            <v>20.067104978037502</v>
          </cell>
        </row>
        <row r="118">
          <cell r="A118">
            <v>38.666670000000003</v>
          </cell>
          <cell r="S118">
            <v>341.8602203333333</v>
          </cell>
          <cell r="T118">
            <v>3.8378398316617406</v>
          </cell>
          <cell r="W118">
            <v>318.3264493333333</v>
          </cell>
          <cell r="X118">
            <v>24.306066359324905</v>
          </cell>
          <cell r="AA118">
            <v>318.44449466666669</v>
          </cell>
          <cell r="AB118">
            <v>8.1483400506923012</v>
          </cell>
          <cell r="AE118">
            <v>240.97835499999997</v>
          </cell>
          <cell r="AF118">
            <v>20.098962400980614</v>
          </cell>
        </row>
        <row r="119">
          <cell r="A119">
            <v>39</v>
          </cell>
          <cell r="S119">
            <v>342.1271036666667</v>
          </cell>
          <cell r="T119">
            <v>3.8839280229614515</v>
          </cell>
          <cell r="W119">
            <v>318.41020766666662</v>
          </cell>
          <cell r="X119">
            <v>24.347635440792025</v>
          </cell>
          <cell r="AA119">
            <v>318.694862</v>
          </cell>
          <cell r="AB119">
            <v>8.1829486304414729</v>
          </cell>
          <cell r="AE119">
            <v>241.334532</v>
          </cell>
          <cell r="AF119">
            <v>20.131982360528049</v>
          </cell>
        </row>
        <row r="120">
          <cell r="A120">
            <v>39.333329999999997</v>
          </cell>
          <cell r="S120">
            <v>342.39479133333333</v>
          </cell>
          <cell r="T120">
            <v>3.936942739942062</v>
          </cell>
          <cell r="W120">
            <v>318.48841133333332</v>
          </cell>
          <cell r="X120">
            <v>24.386833516544296</v>
          </cell>
          <cell r="AA120">
            <v>318.94602100000003</v>
          </cell>
          <cell r="AB120">
            <v>8.2154423184507799</v>
          </cell>
          <cell r="AE120">
            <v>241.68911633333332</v>
          </cell>
          <cell r="AF120">
            <v>20.164647087070641</v>
          </cell>
        </row>
        <row r="121">
          <cell r="A121">
            <v>39.666670000000003</v>
          </cell>
          <cell r="S121">
            <v>342.65966866666668</v>
          </cell>
          <cell r="T121">
            <v>3.9977462308533527</v>
          </cell>
          <cell r="W121">
            <v>318.56385766666671</v>
          </cell>
          <cell r="X121">
            <v>24.423372716308482</v>
          </cell>
          <cell r="AA121">
            <v>319.19669333333331</v>
          </cell>
          <cell r="AB121">
            <v>8.2465639349964821</v>
          </cell>
          <cell r="AE121">
            <v>242.039388</v>
          </cell>
          <cell r="AF121">
            <v>20.19195866715372</v>
          </cell>
        </row>
        <row r="122">
          <cell r="A122">
            <v>40</v>
          </cell>
          <cell r="S122">
            <v>342.92139266666663</v>
          </cell>
          <cell r="T122">
            <v>4.0662202558718166</v>
          </cell>
          <cell r="W122">
            <v>318.63596799999999</v>
          </cell>
          <cell r="X122">
            <v>24.45818565759793</v>
          </cell>
          <cell r="AA122">
            <v>319.4495363333333</v>
          </cell>
          <cell r="AB122">
            <v>8.2740469190191437</v>
          </cell>
          <cell r="AE122">
            <v>242.38668033333332</v>
          </cell>
          <cell r="AF122">
            <v>20.222770512446356</v>
          </cell>
        </row>
        <row r="123">
          <cell r="A123">
            <v>40.333329999999997</v>
          </cell>
          <cell r="S123">
            <v>343.1831463333333</v>
          </cell>
          <cell r="T123">
            <v>4.1445806090621957</v>
          </cell>
          <cell r="W123">
            <v>318.70621966666664</v>
          </cell>
          <cell r="X123">
            <v>24.493652388270561</v>
          </cell>
          <cell r="AA123">
            <v>319.70281133333333</v>
          </cell>
          <cell r="AB123">
            <v>8.3040139588889517</v>
          </cell>
          <cell r="AE123">
            <v>242.72769833333336</v>
          </cell>
          <cell r="AF123">
            <v>20.252485547220758</v>
          </cell>
        </row>
        <row r="124">
          <cell r="A124">
            <v>40.666670000000003</v>
          </cell>
          <cell r="S124">
            <v>343.44370933333335</v>
          </cell>
          <cell r="T124">
            <v>4.23595704050883</v>
          </cell>
          <cell r="W124">
            <v>318.77077500000001</v>
          </cell>
          <cell r="X124">
            <v>24.527274407538794</v>
          </cell>
          <cell r="AA124">
            <v>319.9614206666667</v>
          </cell>
          <cell r="AB124">
            <v>8.3349529344556093</v>
          </cell>
          <cell r="AE124">
            <v>243.06793566666661</v>
          </cell>
          <cell r="AF124">
            <v>20.282948482105798</v>
          </cell>
        </row>
        <row r="125">
          <cell r="A125">
            <v>41</v>
          </cell>
          <cell r="S125">
            <v>343.70713999999998</v>
          </cell>
          <cell r="T125">
            <v>4.3383257850844803</v>
          </cell>
          <cell r="W125">
            <v>318.83108399999998</v>
          </cell>
          <cell r="X125">
            <v>24.560022415795295</v>
          </cell>
          <cell r="AA125">
            <v>320.22404766666665</v>
          </cell>
          <cell r="AB125">
            <v>8.3644947982597486</v>
          </cell>
          <cell r="AE125">
            <v>243.40701666666666</v>
          </cell>
          <cell r="AF125">
            <v>20.313542228619713</v>
          </cell>
        </row>
        <row r="126">
          <cell r="A126">
            <v>41.333329999999997</v>
          </cell>
          <cell r="S126">
            <v>343.97536499999995</v>
          </cell>
          <cell r="T126">
            <v>4.4531192436029432</v>
          </cell>
          <cell r="W126">
            <v>318.889971</v>
          </cell>
          <cell r="X126">
            <v>24.589543265789185</v>
          </cell>
          <cell r="AA126">
            <v>320.48959433333329</v>
          </cell>
          <cell r="AB126">
            <v>8.3978371838459704</v>
          </cell>
          <cell r="AE126">
            <v>243.7406076666667</v>
          </cell>
          <cell r="AF126">
            <v>20.342697587241872</v>
          </cell>
        </row>
        <row r="127">
          <cell r="A127">
            <v>41.666670000000003</v>
          </cell>
          <cell r="S127">
            <v>344.24587766666667</v>
          </cell>
          <cell r="T127">
            <v>4.576332857196709</v>
          </cell>
          <cell r="W127">
            <v>318.94703299999998</v>
          </cell>
          <cell r="X127">
            <v>24.618042705168094</v>
          </cell>
          <cell r="AA127">
            <v>320.75179600000001</v>
          </cell>
          <cell r="AB127">
            <v>8.4268035546302418</v>
          </cell>
          <cell r="AE127">
            <v>244.071684</v>
          </cell>
          <cell r="AF127">
            <v>20.371274347024144</v>
          </cell>
        </row>
        <row r="128">
          <cell r="A128">
            <v>42</v>
          </cell>
          <cell r="S128">
            <v>344.51605266666667</v>
          </cell>
          <cell r="T128">
            <v>4.708147364219311</v>
          </cell>
          <cell r="W128">
            <v>319.00218766666671</v>
          </cell>
          <cell r="X128">
            <v>24.645112175348817</v>
          </cell>
          <cell r="AA128">
            <v>320.99455266666672</v>
          </cell>
          <cell r="AB128">
            <v>8.4282016106285749</v>
          </cell>
          <cell r="AE128">
            <v>244.39893866666668</v>
          </cell>
          <cell r="AF128">
            <v>20.398770009156003</v>
          </cell>
        </row>
        <row r="129">
          <cell r="A129">
            <v>42.333329999999997</v>
          </cell>
          <cell r="S129">
            <v>344.78955533333334</v>
          </cell>
          <cell r="T129">
            <v>4.8434124055965162</v>
          </cell>
          <cell r="W129">
            <v>319.05490166666669</v>
          </cell>
          <cell r="X129">
            <v>24.672067082730166</v>
          </cell>
          <cell r="AA129">
            <v>321.22116</v>
          </cell>
          <cell r="AB129">
            <v>8.3996581627038349</v>
          </cell>
          <cell r="AE129">
            <v>244.72214833333337</v>
          </cell>
          <cell r="AF129">
            <v>20.423978650680819</v>
          </cell>
        </row>
        <row r="130">
          <cell r="A130">
            <v>42.666670000000003</v>
          </cell>
          <cell r="S130">
            <v>345.06104066666666</v>
          </cell>
          <cell r="T130">
            <v>4.9824320306938867</v>
          </cell>
          <cell r="W130">
            <v>319.10524366666669</v>
          </cell>
          <cell r="X130">
            <v>24.698828262925367</v>
          </cell>
          <cell r="AA130">
            <v>321.43816966666668</v>
          </cell>
          <cell r="AB130">
            <v>8.3520249947540872</v>
          </cell>
          <cell r="AE130">
            <v>245.04253333333335</v>
          </cell>
          <cell r="AF130">
            <v>20.452179893939686</v>
          </cell>
        </row>
        <row r="131">
          <cell r="A131">
            <v>43</v>
          </cell>
          <cell r="S131">
            <v>345.33235266666674</v>
          </cell>
          <cell r="T131">
            <v>5.1243291077198014</v>
          </cell>
          <cell r="W131">
            <v>319.15409800000003</v>
          </cell>
          <cell r="X131">
            <v>24.724956162729818</v>
          </cell>
          <cell r="AA131">
            <v>321.64839000000001</v>
          </cell>
          <cell r="AB131">
            <v>8.2906898489524501</v>
          </cell>
          <cell r="AE131">
            <v>245.35680133333335</v>
          </cell>
          <cell r="AF131">
            <v>20.476322392934012</v>
          </cell>
        </row>
        <row r="132">
          <cell r="A132">
            <v>43.333329999999997</v>
          </cell>
          <cell r="S132">
            <v>345.60590866666661</v>
          </cell>
          <cell r="T132">
            <v>5.2644525299436831</v>
          </cell>
          <cell r="W132">
            <v>319.20068500000002</v>
          </cell>
          <cell r="X132">
            <v>24.751271678321675</v>
          </cell>
          <cell r="AA132">
            <v>321.85544899999996</v>
          </cell>
          <cell r="AB132">
            <v>8.2171148452140432</v>
          </cell>
          <cell r="AE132">
            <v>245.6680236666667</v>
          </cell>
          <cell r="AF132">
            <v>20.502703708057052</v>
          </cell>
        </row>
        <row r="133">
          <cell r="A133">
            <v>43.666670000000003</v>
          </cell>
          <cell r="S133">
            <v>345.87137266666667</v>
          </cell>
          <cell r="T133">
            <v>5.3868002017347463</v>
          </cell>
          <cell r="W133">
            <v>319.24656266666665</v>
          </cell>
          <cell r="X133">
            <v>24.775029863915034</v>
          </cell>
          <cell r="AA133">
            <v>322.06057299999998</v>
          </cell>
          <cell r="AB133">
            <v>8.1336558182969618</v>
          </cell>
          <cell r="AE133">
            <v>245.97725833333334</v>
          </cell>
          <cell r="AF133">
            <v>20.529370074248686</v>
          </cell>
        </row>
        <row r="134">
          <cell r="A134">
            <v>44</v>
          </cell>
          <cell r="S134">
            <v>346.12010800000002</v>
          </cell>
          <cell r="T134">
            <v>5.4774942034401963</v>
          </cell>
          <cell r="W134">
            <v>319.29116999999997</v>
          </cell>
          <cell r="X134">
            <v>24.798202235075014</v>
          </cell>
          <cell r="AA134">
            <v>322.26309866666662</v>
          </cell>
          <cell r="AB134">
            <v>8.0454392062581803</v>
          </cell>
          <cell r="AE134">
            <v>246.28214000000003</v>
          </cell>
          <cell r="AF134">
            <v>20.550557642196669</v>
          </cell>
        </row>
        <row r="135">
          <cell r="A135">
            <v>44.333329999999997</v>
          </cell>
          <cell r="S135">
            <v>346.35525000000001</v>
          </cell>
          <cell r="T135">
            <v>5.5481737422641091</v>
          </cell>
          <cell r="W135">
            <v>319.33276133333334</v>
          </cell>
          <cell r="X135">
            <v>24.818879915024894</v>
          </cell>
          <cell r="AA135">
            <v>322.46169500000002</v>
          </cell>
          <cell r="AB135">
            <v>7.9618023459739931</v>
          </cell>
          <cell r="AE135">
            <v>246.58303833333332</v>
          </cell>
          <cell r="AF135">
            <v>20.576111407057013</v>
          </cell>
        </row>
        <row r="136">
          <cell r="A136">
            <v>44.666670000000003</v>
          </cell>
          <cell r="S136">
            <v>346.58409066666667</v>
          </cell>
          <cell r="T136">
            <v>5.6040566916995305</v>
          </cell>
          <cell r="W136">
            <v>319.37322566666666</v>
          </cell>
          <cell r="X136">
            <v>24.841665951457692</v>
          </cell>
          <cell r="AA136">
            <v>322.64288000000005</v>
          </cell>
          <cell r="AB136">
            <v>7.8953052900779648</v>
          </cell>
          <cell r="AE136">
            <v>246.87961200000004</v>
          </cell>
          <cell r="AF136">
            <v>20.599199852642737</v>
          </cell>
        </row>
        <row r="137">
          <cell r="A137">
            <v>45</v>
          </cell>
          <cell r="S137">
            <v>346.80861299999998</v>
          </cell>
          <cell r="T137">
            <v>5.646985634216648</v>
          </cell>
          <cell r="W137">
            <v>319.41165933333338</v>
          </cell>
          <cell r="X137">
            <v>24.864514640179191</v>
          </cell>
          <cell r="AA137">
            <v>322.809865</v>
          </cell>
          <cell r="AB137">
            <v>7.8428683458911239</v>
          </cell>
          <cell r="AE137">
            <v>247.17139666666665</v>
          </cell>
          <cell r="AF137">
            <v>20.619114350748916</v>
          </cell>
        </row>
        <row r="138">
          <cell r="A138">
            <v>45.333329999999997</v>
          </cell>
          <cell r="S138">
            <v>347.02681000000001</v>
          </cell>
          <cell r="T138">
            <v>5.6721253856053853</v>
          </cell>
          <cell r="W138">
            <v>319.44979566666666</v>
          </cell>
          <cell r="X138">
            <v>24.885122995314148</v>
          </cell>
          <cell r="AA138">
            <v>322.97269333333332</v>
          </cell>
          <cell r="AB138">
            <v>7.8001174961923603</v>
          </cell>
          <cell r="AE138">
            <v>247.46163133333334</v>
          </cell>
          <cell r="AF138">
            <v>20.641015617482044</v>
          </cell>
        </row>
        <row r="139">
          <cell r="A139">
            <v>45.666670000000003</v>
          </cell>
          <cell r="S139">
            <v>347.23708033333332</v>
          </cell>
          <cell r="T139">
            <v>5.6743318391604909</v>
          </cell>
          <cell r="W139">
            <v>319.488069</v>
          </cell>
          <cell r="X139">
            <v>24.904204924118584</v>
          </cell>
          <cell r="AA139">
            <v>323.130809</v>
          </cell>
          <cell r="AB139">
            <v>7.7655251755520087</v>
          </cell>
          <cell r="AE139">
            <v>247.74659233333333</v>
          </cell>
          <cell r="AF139">
            <v>20.659748804293127</v>
          </cell>
        </row>
        <row r="140">
          <cell r="A140">
            <v>46</v>
          </cell>
          <cell r="S140">
            <v>347.43795500000004</v>
          </cell>
          <cell r="T140">
            <v>5.6510662399592508</v>
          </cell>
          <cell r="W140">
            <v>319.52446733333335</v>
          </cell>
          <cell r="X140">
            <v>24.922935925637152</v>
          </cell>
          <cell r="AA140">
            <v>323.28097133333335</v>
          </cell>
          <cell r="AB140">
            <v>7.7386552671760862</v>
          </cell>
          <cell r="AE140">
            <v>248.02781300000001</v>
          </cell>
          <cell r="AF140">
            <v>20.679251664608628</v>
          </cell>
        </row>
        <row r="141">
          <cell r="A141">
            <v>46.333329999999997</v>
          </cell>
          <cell r="S141">
            <v>347.6366963333333</v>
          </cell>
          <cell r="T141">
            <v>5.6120035241788822</v>
          </cell>
          <cell r="W141">
            <v>319.559687</v>
          </cell>
          <cell r="X141">
            <v>24.943113590463025</v>
          </cell>
          <cell r="AA141">
            <v>323.42750266666667</v>
          </cell>
          <cell r="AB141">
            <v>7.7163783486261392</v>
          </cell>
          <cell r="AE141">
            <v>248.30148733333331</v>
          </cell>
          <cell r="AF141">
            <v>20.691942940617313</v>
          </cell>
        </row>
        <row r="142">
          <cell r="A142">
            <v>46.666670000000003</v>
          </cell>
          <cell r="S142">
            <v>347.83390633333329</v>
          </cell>
          <cell r="T142">
            <v>5.5621609530785863</v>
          </cell>
          <cell r="W142">
            <v>319.59334000000001</v>
          </cell>
          <cell r="X142">
            <v>24.960796190747331</v>
          </cell>
          <cell r="AA142">
            <v>323.571032</v>
          </cell>
          <cell r="AB142">
            <v>7.7001634678172817</v>
          </cell>
          <cell r="AE142">
            <v>248.55978666666667</v>
          </cell>
          <cell r="AF142">
            <v>20.689155401210119</v>
          </cell>
        </row>
        <row r="143">
          <cell r="A143">
            <v>47</v>
          </cell>
          <cell r="S143">
            <v>348.03520766666662</v>
          </cell>
          <cell r="T143">
            <v>5.504835687307077</v>
          </cell>
          <cell r="W143">
            <v>319.6272386666667</v>
          </cell>
          <cell r="X143">
            <v>24.978891356774131</v>
          </cell>
          <cell r="AA143">
            <v>323.71453600000001</v>
          </cell>
          <cell r="AB143">
            <v>7.68972782773199</v>
          </cell>
          <cell r="AE143">
            <v>248.78088299999999</v>
          </cell>
          <cell r="AF143">
            <v>20.626605613525363</v>
          </cell>
        </row>
        <row r="144">
          <cell r="A144">
            <v>47.333329999999997</v>
          </cell>
          <cell r="S144">
            <v>348.24025633333332</v>
          </cell>
          <cell r="T144">
            <v>5.4438612779629434</v>
          </cell>
          <cell r="W144">
            <v>319.65984666666668</v>
          </cell>
          <cell r="X144">
            <v>24.997783261598681</v>
          </cell>
          <cell r="AA144">
            <v>323.86054533333339</v>
          </cell>
          <cell r="AB144">
            <v>7.6828492972598488</v>
          </cell>
          <cell r="AE144">
            <v>248.97459566666666</v>
          </cell>
          <cell r="AF144">
            <v>20.526958379027345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DT_PD_004_TOM"/>
      <sheetName val="Overall (triplicates)"/>
      <sheetName val="Overall (4 replicates)"/>
    </sheetNames>
    <sheetDataSet>
      <sheetData sheetId="0" refreshError="1"/>
      <sheetData sheetId="1" refreshError="1"/>
      <sheetData sheetId="2">
        <row r="28">
          <cell r="X28" t="str">
            <v>48 h</v>
          </cell>
        </row>
        <row r="29">
          <cell r="R29" t="str">
            <v>Production Strain</v>
          </cell>
          <cell r="S29">
            <v>87.846179860680422</v>
          </cell>
          <cell r="T29">
            <v>52.635616873624905</v>
          </cell>
          <cell r="W29">
            <v>211.55244941371382</v>
          </cell>
          <cell r="X29">
            <v>193.50564843324045</v>
          </cell>
          <cell r="AC29">
            <v>37.693026623106221</v>
          </cell>
          <cell r="AD29">
            <v>33.829170596072458</v>
          </cell>
          <cell r="AE29">
            <v>31.381109194430124</v>
          </cell>
          <cell r="AF29">
            <v>24.187080477521778</v>
          </cell>
        </row>
        <row r="30">
          <cell r="R30" t="str">
            <v>Fur(P18T)</v>
          </cell>
          <cell r="S30">
            <v>77.254918796062398</v>
          </cell>
          <cell r="T30">
            <v>70.011394231823701</v>
          </cell>
          <cell r="W30">
            <v>220.42116476885636</v>
          </cell>
          <cell r="X30">
            <v>230.94087909425517</v>
          </cell>
          <cell r="AC30">
            <v>40.278679876736028</v>
          </cell>
          <cell r="AD30">
            <v>44.589397600283746</v>
          </cell>
          <cell r="AE30">
            <v>34.223641205750148</v>
          </cell>
          <cell r="AF30">
            <v>31.495272286743042</v>
          </cell>
        </row>
        <row r="31">
          <cell r="R31" t="str">
            <v>YgfZ(T108P)</v>
          </cell>
          <cell r="S31">
            <v>89.027536207114551</v>
          </cell>
          <cell r="T31">
            <v>52.960247385113803</v>
          </cell>
          <cell r="W31">
            <v>222.08757311947929</v>
          </cell>
          <cell r="X31">
            <v>222.2327323564331</v>
          </cell>
          <cell r="AC31">
            <v>38.310776801704201</v>
          </cell>
          <cell r="AD31">
            <v>38.358418774774947</v>
          </cell>
          <cell r="AE31">
            <v>35.334835058289194</v>
          </cell>
          <cell r="AF31">
            <v>29.808685518961507</v>
          </cell>
        </row>
        <row r="32">
          <cell r="R32" t="str">
            <v>OxyR(A213P)</v>
          </cell>
          <cell r="S32">
            <v>65.722317705699069</v>
          </cell>
          <cell r="T32">
            <v>70.218418720004792</v>
          </cell>
          <cell r="W32">
            <v>173.03260665981483</v>
          </cell>
          <cell r="X32">
            <v>174.65260607847654</v>
          </cell>
          <cell r="AC32">
            <v>33.62431185953843</v>
          </cell>
          <cell r="AD32">
            <v>34.110062967397816</v>
          </cell>
          <cell r="AE32">
            <v>34.486371642745333</v>
          </cell>
          <cell r="AF32">
            <v>30.374394491297021</v>
          </cell>
        </row>
        <row r="37">
          <cell r="S37">
            <v>10.758881896221521</v>
          </cell>
          <cell r="T37">
            <v>17.478187242366289</v>
          </cell>
          <cell r="W37">
            <v>20.894119260266134</v>
          </cell>
          <cell r="X37">
            <v>51.37707005763427</v>
          </cell>
          <cell r="AC37">
            <v>4.7708414698640098</v>
          </cell>
          <cell r="AD37">
            <v>7.3325582182569153</v>
          </cell>
          <cell r="AE37">
            <v>2.8026213882587845</v>
          </cell>
          <cell r="AF37">
            <v>6.6618013823367059</v>
          </cell>
        </row>
        <row r="38">
          <cell r="S38">
            <v>7.2785451623544821</v>
          </cell>
          <cell r="T38">
            <v>9.3337305642649717</v>
          </cell>
          <cell r="W38">
            <v>14.68658912988799</v>
          </cell>
          <cell r="X38">
            <v>14.06281290830122</v>
          </cell>
          <cell r="AC38">
            <v>9.3247575150108553</v>
          </cell>
          <cell r="AD38">
            <v>6.7069768872052506</v>
          </cell>
          <cell r="AE38">
            <v>3.9695543492606356</v>
          </cell>
          <cell r="AF38">
            <v>2.4655891324685237</v>
          </cell>
        </row>
        <row r="39">
          <cell r="S39">
            <v>3.8843204431662914</v>
          </cell>
          <cell r="T39">
            <v>8.1833949046219381</v>
          </cell>
          <cell r="W39">
            <v>8.0102135059605768</v>
          </cell>
          <cell r="X39">
            <v>8.3518854093229624</v>
          </cell>
          <cell r="AC39">
            <v>1.3817860110333913</v>
          </cell>
          <cell r="AD39">
            <v>1.8292110087837035</v>
          </cell>
          <cell r="AE39">
            <v>0.51410599727150752</v>
          </cell>
          <cell r="AF39">
            <v>1.3995524946902755</v>
          </cell>
        </row>
        <row r="40">
          <cell r="S40">
            <v>2.5138209072575579</v>
          </cell>
          <cell r="T40">
            <v>9.8398107346062496</v>
          </cell>
          <cell r="W40">
            <v>24.356060420366749</v>
          </cell>
          <cell r="X40">
            <v>20.576624384337425</v>
          </cell>
          <cell r="AC40">
            <v>4.9319781389724273</v>
          </cell>
          <cell r="AD40">
            <v>3.0124715837120513</v>
          </cell>
          <cell r="AE40">
            <v>2.8911338653454921</v>
          </cell>
          <cell r="AF40">
            <v>3.1084855089580605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B928-F1AD-0F4D-A9A0-B51742C26053}">
  <dimension ref="A1:AA256"/>
  <sheetViews>
    <sheetView topLeftCell="A138" zoomScale="70" zoomScaleNormal="70" workbookViewId="0">
      <selection activeCell="T156" sqref="T156"/>
    </sheetView>
  </sheetViews>
  <sheetFormatPr baseColWidth="10" defaultRowHeight="15" x14ac:dyDescent="0.2"/>
  <cols>
    <col min="1" max="16384" width="10.83203125" style="2"/>
  </cols>
  <sheetData>
    <row r="1" spans="1:27" x14ac:dyDescent="0.2">
      <c r="A1" s="1" t="s">
        <v>49</v>
      </c>
    </row>
    <row r="2" spans="1:27" x14ac:dyDescent="0.2">
      <c r="A2" s="3" t="s">
        <v>50</v>
      </c>
      <c r="B2" s="2" t="s">
        <v>51</v>
      </c>
    </row>
    <row r="3" spans="1:27" x14ac:dyDescent="0.2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4" t="s">
        <v>60</v>
      </c>
      <c r="J3" s="4" t="s">
        <v>61</v>
      </c>
      <c r="K3" s="4" t="s">
        <v>62</v>
      </c>
      <c r="L3" s="4" t="s">
        <v>63</v>
      </c>
      <c r="M3" s="4" t="s">
        <v>64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">
      <c r="A4" s="4" t="s">
        <v>65</v>
      </c>
      <c r="B4" s="3">
        <v>44908</v>
      </c>
      <c r="C4" s="3">
        <v>46987</v>
      </c>
      <c r="D4" s="3">
        <v>46084</v>
      </c>
      <c r="E4" s="3">
        <v>45879</v>
      </c>
      <c r="F4" s="3">
        <v>44925</v>
      </c>
      <c r="G4" s="3">
        <v>46944</v>
      </c>
      <c r="H4" s="3">
        <v>45039</v>
      </c>
      <c r="I4" s="3">
        <v>45463</v>
      </c>
      <c r="J4" s="3">
        <v>44014</v>
      </c>
      <c r="K4" s="3">
        <v>43688</v>
      </c>
      <c r="L4" s="3">
        <v>45655</v>
      </c>
      <c r="M4" s="3">
        <v>49692</v>
      </c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66</v>
      </c>
      <c r="B5" s="3">
        <v>47804</v>
      </c>
      <c r="C5" s="3">
        <v>48789</v>
      </c>
      <c r="D5" s="3">
        <v>49146</v>
      </c>
      <c r="E5" s="3">
        <v>48256</v>
      </c>
      <c r="F5" s="3">
        <v>48716</v>
      </c>
      <c r="G5" s="3">
        <v>47365</v>
      </c>
      <c r="H5" s="3">
        <v>48695</v>
      </c>
      <c r="I5" s="3">
        <v>48758</v>
      </c>
      <c r="J5" s="3">
        <v>49379</v>
      </c>
      <c r="K5" s="3">
        <v>45467</v>
      </c>
      <c r="L5" s="3">
        <v>46122</v>
      </c>
      <c r="M5" s="3">
        <v>40498</v>
      </c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67</v>
      </c>
      <c r="B6" s="3">
        <v>46381</v>
      </c>
      <c r="C6" s="3">
        <v>48390</v>
      </c>
      <c r="D6" s="3">
        <v>48512</v>
      </c>
      <c r="E6" s="3">
        <v>49537</v>
      </c>
      <c r="F6" s="3">
        <v>47991</v>
      </c>
      <c r="G6" s="3">
        <v>49432</v>
      </c>
      <c r="H6" s="3">
        <v>48880</v>
      </c>
      <c r="I6" s="3">
        <v>49697</v>
      </c>
      <c r="J6" s="3">
        <v>50012</v>
      </c>
      <c r="K6" s="3">
        <v>48390</v>
      </c>
      <c r="L6" s="3">
        <v>49325</v>
      </c>
      <c r="M6" s="3">
        <v>50678</v>
      </c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68</v>
      </c>
      <c r="B7" s="3">
        <v>46961</v>
      </c>
      <c r="C7" s="3">
        <v>47390</v>
      </c>
      <c r="D7" s="3">
        <v>48474</v>
      </c>
      <c r="E7" s="3">
        <v>48794</v>
      </c>
      <c r="F7" s="3">
        <v>47843</v>
      </c>
      <c r="G7" s="3">
        <v>50402</v>
      </c>
      <c r="H7" s="3">
        <v>49554</v>
      </c>
      <c r="I7" s="3">
        <v>49052</v>
      </c>
      <c r="J7" s="3">
        <v>48385</v>
      </c>
      <c r="K7" s="3">
        <v>45166</v>
      </c>
      <c r="L7" s="3">
        <v>44628</v>
      </c>
      <c r="M7" s="3">
        <v>43793</v>
      </c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69</v>
      </c>
      <c r="B8" s="3">
        <v>49077</v>
      </c>
      <c r="C8" s="3">
        <v>49721</v>
      </c>
      <c r="D8" s="3">
        <v>50242</v>
      </c>
      <c r="E8" s="3">
        <v>47447</v>
      </c>
      <c r="F8" s="3">
        <v>47436</v>
      </c>
      <c r="G8" s="3">
        <v>47490</v>
      </c>
      <c r="H8" s="3">
        <v>48061</v>
      </c>
      <c r="I8" s="3">
        <v>48984</v>
      </c>
      <c r="J8" s="3">
        <v>47545</v>
      </c>
      <c r="K8" s="3">
        <v>47232</v>
      </c>
      <c r="L8" s="3">
        <v>47174</v>
      </c>
      <c r="M8" s="3">
        <v>48043</v>
      </c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70</v>
      </c>
      <c r="B9" s="3">
        <v>45027</v>
      </c>
      <c r="C9" s="3">
        <v>46245</v>
      </c>
      <c r="D9" s="3">
        <v>46166</v>
      </c>
      <c r="E9" s="3">
        <v>48713</v>
      </c>
      <c r="F9" s="3">
        <v>48685</v>
      </c>
      <c r="G9" s="3">
        <v>47907</v>
      </c>
      <c r="H9" s="3">
        <v>46062</v>
      </c>
      <c r="I9" s="3">
        <v>47700</v>
      </c>
      <c r="J9" s="3">
        <v>48423</v>
      </c>
      <c r="K9" s="3">
        <v>46576</v>
      </c>
      <c r="L9" s="3">
        <v>45155</v>
      </c>
      <c r="M9" s="3">
        <v>45576</v>
      </c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71</v>
      </c>
      <c r="B10" s="3">
        <v>44711</v>
      </c>
      <c r="C10" s="3">
        <v>43935</v>
      </c>
      <c r="D10" s="3">
        <v>45503</v>
      </c>
      <c r="E10" s="3">
        <v>46479</v>
      </c>
      <c r="F10" s="3">
        <v>47699</v>
      </c>
      <c r="G10" s="3">
        <v>47463</v>
      </c>
      <c r="H10" s="3">
        <v>45254</v>
      </c>
      <c r="I10" s="3">
        <v>46212</v>
      </c>
      <c r="J10" s="3">
        <v>45503</v>
      </c>
      <c r="K10" s="3">
        <v>45519</v>
      </c>
      <c r="L10" s="3">
        <v>45576</v>
      </c>
      <c r="M10" s="3">
        <v>45753</v>
      </c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72</v>
      </c>
      <c r="B11" s="3">
        <v>40709</v>
      </c>
      <c r="C11" s="3">
        <v>40873</v>
      </c>
      <c r="D11" s="3">
        <v>40942</v>
      </c>
      <c r="E11" s="3">
        <v>42551</v>
      </c>
      <c r="F11" s="3">
        <v>43283</v>
      </c>
      <c r="G11" s="3">
        <v>42765</v>
      </c>
      <c r="H11" s="3">
        <v>42335</v>
      </c>
      <c r="I11" s="3">
        <v>42810</v>
      </c>
      <c r="J11" s="3">
        <v>41020</v>
      </c>
      <c r="K11" s="3">
        <v>36901</v>
      </c>
      <c r="L11" s="3">
        <v>37335</v>
      </c>
      <c r="M11" s="3">
        <v>37258</v>
      </c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3" t="s">
        <v>73</v>
      </c>
      <c r="B12" s="2" t="s">
        <v>51</v>
      </c>
    </row>
    <row r="13" spans="1:27" x14ac:dyDescent="0.2">
      <c r="A13" s="4" t="s">
        <v>52</v>
      </c>
      <c r="B13" s="4" t="s">
        <v>53</v>
      </c>
      <c r="C13" s="4" t="s">
        <v>54</v>
      </c>
      <c r="D13" s="4" t="s">
        <v>55</v>
      </c>
      <c r="E13" s="4" t="s">
        <v>56</v>
      </c>
      <c r="F13" s="4" t="s">
        <v>57</v>
      </c>
      <c r="G13" s="4" t="s">
        <v>58</v>
      </c>
      <c r="H13" s="4" t="s">
        <v>59</v>
      </c>
      <c r="I13" s="4" t="s">
        <v>60</v>
      </c>
      <c r="J13" s="4" t="s">
        <v>61</v>
      </c>
      <c r="K13" s="4" t="s">
        <v>62</v>
      </c>
      <c r="L13" s="4" t="s">
        <v>63</v>
      </c>
      <c r="M13" s="4" t="s">
        <v>64</v>
      </c>
    </row>
    <row r="14" spans="1:27" x14ac:dyDescent="0.2">
      <c r="A14" s="4" t="s">
        <v>65</v>
      </c>
      <c r="B14" s="3">
        <v>43683</v>
      </c>
      <c r="C14" s="3">
        <v>45725</v>
      </c>
      <c r="D14" s="3">
        <v>45439</v>
      </c>
      <c r="E14" s="3">
        <v>42544</v>
      </c>
      <c r="F14" s="3">
        <v>43263</v>
      </c>
      <c r="G14" s="3">
        <v>43082</v>
      </c>
      <c r="H14" s="3">
        <v>46629</v>
      </c>
      <c r="I14" s="3">
        <v>45642</v>
      </c>
      <c r="J14" s="3">
        <v>46038</v>
      </c>
      <c r="K14" s="3">
        <v>42748</v>
      </c>
      <c r="L14" s="3">
        <v>43803</v>
      </c>
      <c r="M14" s="3">
        <v>43158</v>
      </c>
    </row>
    <row r="15" spans="1:27" x14ac:dyDescent="0.2">
      <c r="A15" s="4" t="s">
        <v>66</v>
      </c>
      <c r="B15" s="3">
        <v>40497</v>
      </c>
      <c r="C15" s="3">
        <v>40521</v>
      </c>
      <c r="D15" s="3">
        <v>40664</v>
      </c>
      <c r="E15" s="3">
        <v>44087</v>
      </c>
      <c r="F15" s="3">
        <v>44590</v>
      </c>
      <c r="G15" s="3">
        <v>45903</v>
      </c>
      <c r="H15" s="3">
        <v>46068</v>
      </c>
      <c r="I15" s="3">
        <v>46484</v>
      </c>
      <c r="J15" s="3">
        <v>45882</v>
      </c>
      <c r="K15" s="3">
        <v>43078</v>
      </c>
      <c r="L15" s="3">
        <v>43087</v>
      </c>
      <c r="M15" s="3">
        <v>39885</v>
      </c>
    </row>
    <row r="16" spans="1:27" x14ac:dyDescent="0.2">
      <c r="A16" s="4" t="s">
        <v>67</v>
      </c>
      <c r="B16" s="3">
        <v>41722</v>
      </c>
      <c r="C16" s="3">
        <v>43716</v>
      </c>
      <c r="D16" s="3">
        <v>43587</v>
      </c>
      <c r="E16" s="3">
        <v>48243</v>
      </c>
      <c r="F16" s="3">
        <v>47377</v>
      </c>
      <c r="G16" s="3">
        <v>45345</v>
      </c>
      <c r="H16" s="3">
        <v>44657</v>
      </c>
      <c r="I16" s="3">
        <v>44853</v>
      </c>
      <c r="J16" s="3">
        <v>43343</v>
      </c>
      <c r="K16" s="3">
        <v>46615</v>
      </c>
      <c r="L16" s="3">
        <v>46889</v>
      </c>
      <c r="M16" s="3">
        <v>42323</v>
      </c>
    </row>
    <row r="17" spans="1:13" x14ac:dyDescent="0.2">
      <c r="A17" s="4" t="s">
        <v>68</v>
      </c>
      <c r="B17" s="3">
        <v>41123</v>
      </c>
      <c r="C17" s="3">
        <v>48947</v>
      </c>
      <c r="D17" s="3">
        <v>43366</v>
      </c>
      <c r="E17" s="3">
        <v>43603</v>
      </c>
      <c r="F17" s="3">
        <v>42898</v>
      </c>
      <c r="G17" s="3">
        <v>45168</v>
      </c>
      <c r="H17" s="3">
        <v>44954</v>
      </c>
      <c r="I17" s="3">
        <v>43100</v>
      </c>
      <c r="J17" s="3">
        <v>45409</v>
      </c>
      <c r="K17" s="3">
        <v>39885</v>
      </c>
      <c r="L17" s="3">
        <v>39877</v>
      </c>
      <c r="M17" s="3">
        <v>37785</v>
      </c>
    </row>
    <row r="18" spans="1:13" x14ac:dyDescent="0.2">
      <c r="A18" s="4" t="s">
        <v>69</v>
      </c>
      <c r="B18" s="3">
        <v>41108</v>
      </c>
      <c r="C18" s="3">
        <v>41575</v>
      </c>
      <c r="D18" s="3">
        <v>41582</v>
      </c>
      <c r="E18" s="3">
        <v>42515</v>
      </c>
      <c r="F18" s="3">
        <v>41923</v>
      </c>
      <c r="G18" s="3">
        <v>39586</v>
      </c>
      <c r="H18" s="3">
        <v>41654</v>
      </c>
      <c r="I18" s="3">
        <v>37632</v>
      </c>
      <c r="J18" s="3">
        <v>39650</v>
      </c>
      <c r="K18" s="3">
        <v>40244</v>
      </c>
      <c r="L18" s="3">
        <v>38276</v>
      </c>
      <c r="M18" s="3">
        <v>40578</v>
      </c>
    </row>
    <row r="19" spans="1:13" x14ac:dyDescent="0.2">
      <c r="A19" s="4" t="s">
        <v>70</v>
      </c>
      <c r="B19" s="3">
        <v>36915</v>
      </c>
      <c r="C19" s="3">
        <v>38293</v>
      </c>
      <c r="D19" s="3">
        <v>39797</v>
      </c>
      <c r="E19" s="3">
        <v>39624</v>
      </c>
      <c r="F19" s="3">
        <v>38211</v>
      </c>
      <c r="G19" s="3">
        <v>39501</v>
      </c>
      <c r="H19" s="3">
        <v>40161</v>
      </c>
      <c r="I19" s="3">
        <v>38462</v>
      </c>
      <c r="J19" s="3">
        <v>40684</v>
      </c>
      <c r="K19" s="3">
        <v>38986</v>
      </c>
      <c r="L19" s="3">
        <v>41156</v>
      </c>
      <c r="M19" s="3">
        <v>39736</v>
      </c>
    </row>
    <row r="20" spans="1:13" x14ac:dyDescent="0.2">
      <c r="A20" s="4" t="s">
        <v>71</v>
      </c>
      <c r="B20" s="3">
        <v>39528</v>
      </c>
      <c r="C20" s="3">
        <v>43141</v>
      </c>
      <c r="D20" s="3">
        <v>41712</v>
      </c>
      <c r="E20" s="3">
        <v>41994</v>
      </c>
      <c r="F20" s="3">
        <v>43554</v>
      </c>
      <c r="G20" s="3">
        <v>41921</v>
      </c>
      <c r="H20" s="3">
        <v>41066</v>
      </c>
      <c r="I20" s="3">
        <v>42363</v>
      </c>
      <c r="J20" s="3">
        <v>42734</v>
      </c>
      <c r="K20" s="3">
        <v>42458</v>
      </c>
      <c r="L20" s="3">
        <v>40774</v>
      </c>
      <c r="M20" s="3">
        <v>40869</v>
      </c>
    </row>
    <row r="21" spans="1:13" x14ac:dyDescent="0.2">
      <c r="A21" s="4" t="s">
        <v>72</v>
      </c>
      <c r="B21" s="3">
        <v>39524</v>
      </c>
      <c r="C21" s="3">
        <v>38927</v>
      </c>
      <c r="D21" s="3">
        <v>40441</v>
      </c>
      <c r="E21" s="3">
        <v>40542</v>
      </c>
      <c r="F21" s="3">
        <v>40805</v>
      </c>
      <c r="G21" s="3">
        <v>41098</v>
      </c>
      <c r="H21" s="3">
        <v>43084</v>
      </c>
      <c r="I21" s="3">
        <v>40161</v>
      </c>
      <c r="J21" s="3">
        <v>42388</v>
      </c>
      <c r="K21" s="3">
        <v>38735</v>
      </c>
      <c r="L21" s="3">
        <v>36505</v>
      </c>
      <c r="M21" s="3">
        <v>36698</v>
      </c>
    </row>
    <row r="24" spans="1:13" x14ac:dyDescent="0.2"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">
      <c r="A25" s="2" t="s">
        <v>65</v>
      </c>
      <c r="B25" s="2" t="s">
        <v>74</v>
      </c>
      <c r="C25" s="2" t="s">
        <v>75</v>
      </c>
      <c r="D25" s="2" t="s">
        <v>76</v>
      </c>
      <c r="E25" s="2" t="s">
        <v>77</v>
      </c>
      <c r="F25" s="2" t="s">
        <v>78</v>
      </c>
      <c r="G25" s="2" t="s">
        <v>79</v>
      </c>
      <c r="H25" s="2" t="s">
        <v>80</v>
      </c>
      <c r="I25" s="2" t="s">
        <v>81</v>
      </c>
      <c r="J25" s="2" t="s">
        <v>82</v>
      </c>
      <c r="K25" s="2" t="s">
        <v>83</v>
      </c>
      <c r="L25" s="2" t="s">
        <v>84</v>
      </c>
      <c r="M25" s="2" t="s">
        <v>85</v>
      </c>
    </row>
    <row r="26" spans="1:13" x14ac:dyDescent="0.2">
      <c r="A26" s="2" t="s">
        <v>66</v>
      </c>
      <c r="B26" s="2" t="s">
        <v>86</v>
      </c>
      <c r="C26" s="2" t="s">
        <v>87</v>
      </c>
      <c r="D26" s="2" t="s">
        <v>88</v>
      </c>
      <c r="E26" s="2" t="s">
        <v>89</v>
      </c>
      <c r="F26" s="2" t="s">
        <v>90</v>
      </c>
      <c r="G26" s="2" t="s">
        <v>91</v>
      </c>
      <c r="H26" s="2" t="s">
        <v>92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97</v>
      </c>
    </row>
    <row r="27" spans="1:13" x14ac:dyDescent="0.2">
      <c r="A27" s="2" t="s">
        <v>67</v>
      </c>
      <c r="B27" s="2" t="s">
        <v>98</v>
      </c>
      <c r="C27" s="2" t="s">
        <v>99</v>
      </c>
      <c r="D27" s="2" t="s">
        <v>100</v>
      </c>
      <c r="E27" s="2" t="s">
        <v>101</v>
      </c>
      <c r="F27" s="2" t="s">
        <v>102</v>
      </c>
      <c r="G27" s="2" t="s">
        <v>103</v>
      </c>
      <c r="H27" s="2" t="s">
        <v>104</v>
      </c>
      <c r="I27" s="2" t="s">
        <v>105</v>
      </c>
      <c r="J27" s="2" t="s">
        <v>106</v>
      </c>
      <c r="K27" s="2" t="s">
        <v>107</v>
      </c>
      <c r="L27" s="2" t="s">
        <v>108</v>
      </c>
      <c r="M27" s="2" t="s">
        <v>109</v>
      </c>
    </row>
    <row r="28" spans="1:13" x14ac:dyDescent="0.2">
      <c r="A28" s="2" t="s">
        <v>68</v>
      </c>
      <c r="B28" s="2" t="s">
        <v>110</v>
      </c>
      <c r="C28" s="2" t="s">
        <v>111</v>
      </c>
      <c r="D28" s="2" t="s">
        <v>112</v>
      </c>
      <c r="E28" s="2" t="s">
        <v>113</v>
      </c>
      <c r="F28" s="2" t="s">
        <v>114</v>
      </c>
      <c r="G28" s="2" t="s">
        <v>115</v>
      </c>
      <c r="H28" s="2" t="s">
        <v>116</v>
      </c>
      <c r="I28" s="2" t="s">
        <v>117</v>
      </c>
      <c r="J28" s="2" t="s">
        <v>118</v>
      </c>
      <c r="K28" s="2" t="s">
        <v>119</v>
      </c>
      <c r="L28" s="2" t="s">
        <v>119</v>
      </c>
      <c r="M28" s="2" t="s">
        <v>119</v>
      </c>
    </row>
    <row r="29" spans="1:13" x14ac:dyDescent="0.2">
      <c r="A29" s="2" t="s">
        <v>69</v>
      </c>
      <c r="B29" s="2" t="s">
        <v>120</v>
      </c>
      <c r="C29" s="2" t="s">
        <v>121</v>
      </c>
      <c r="D29" s="2" t="s">
        <v>122</v>
      </c>
      <c r="E29" s="2" t="s">
        <v>123</v>
      </c>
      <c r="F29" s="2" t="s">
        <v>124</v>
      </c>
      <c r="G29" s="2" t="s">
        <v>125</v>
      </c>
      <c r="H29" s="2" t="s">
        <v>126</v>
      </c>
      <c r="I29" s="2" t="s">
        <v>127</v>
      </c>
      <c r="J29" s="2" t="s">
        <v>128</v>
      </c>
      <c r="K29" s="2" t="s">
        <v>129</v>
      </c>
      <c r="L29" s="2" t="s">
        <v>130</v>
      </c>
      <c r="M29" s="2" t="s">
        <v>131</v>
      </c>
    </row>
    <row r="30" spans="1:13" x14ac:dyDescent="0.2">
      <c r="A30" s="2" t="s">
        <v>70</v>
      </c>
      <c r="B30" s="2" t="s">
        <v>132</v>
      </c>
      <c r="C30" s="2" t="s">
        <v>133</v>
      </c>
      <c r="D30" s="2" t="s">
        <v>134</v>
      </c>
      <c r="E30" s="2" t="s">
        <v>135</v>
      </c>
      <c r="F30" s="2" t="s">
        <v>136</v>
      </c>
      <c r="G30" s="2" t="s">
        <v>137</v>
      </c>
      <c r="H30" s="2" t="s">
        <v>138</v>
      </c>
      <c r="I30" s="2" t="s">
        <v>139</v>
      </c>
      <c r="J30" s="2" t="s">
        <v>140</v>
      </c>
      <c r="K30" s="2" t="s">
        <v>141</v>
      </c>
      <c r="L30" s="2" t="s">
        <v>142</v>
      </c>
      <c r="M30" s="2" t="s">
        <v>143</v>
      </c>
    </row>
    <row r="31" spans="1:13" x14ac:dyDescent="0.2">
      <c r="A31" s="2" t="s">
        <v>71</v>
      </c>
      <c r="B31" s="2" t="s">
        <v>144</v>
      </c>
      <c r="C31" s="2" t="s">
        <v>145</v>
      </c>
      <c r="D31" s="2" t="s">
        <v>146</v>
      </c>
      <c r="E31" s="2" t="s">
        <v>147</v>
      </c>
      <c r="F31" s="2" t="s">
        <v>148</v>
      </c>
      <c r="G31" s="2" t="s">
        <v>149</v>
      </c>
      <c r="H31" s="2" t="s">
        <v>150</v>
      </c>
      <c r="I31" s="2" t="s">
        <v>151</v>
      </c>
      <c r="J31" s="2" t="s">
        <v>152</v>
      </c>
      <c r="K31" s="2" t="s">
        <v>153</v>
      </c>
      <c r="L31" s="2" t="s">
        <v>154</v>
      </c>
      <c r="M31" s="2" t="s">
        <v>155</v>
      </c>
    </row>
    <row r="32" spans="1:13" x14ac:dyDescent="0.2">
      <c r="A32" s="2" t="s">
        <v>72</v>
      </c>
      <c r="B32" s="2" t="s">
        <v>156</v>
      </c>
      <c r="C32" s="2" t="s">
        <v>157</v>
      </c>
      <c r="D32" s="2" t="s">
        <v>158</v>
      </c>
      <c r="E32" s="2" t="s">
        <v>159</v>
      </c>
      <c r="F32" s="2" t="s">
        <v>160</v>
      </c>
      <c r="G32" s="2" t="s">
        <v>161</v>
      </c>
      <c r="H32" s="2" t="s">
        <v>162</v>
      </c>
      <c r="I32" s="2" t="s">
        <v>163</v>
      </c>
      <c r="J32" s="2" t="s">
        <v>164</v>
      </c>
      <c r="K32" s="2" t="s">
        <v>165</v>
      </c>
      <c r="L32" s="2" t="s">
        <v>165</v>
      </c>
      <c r="M32" s="2" t="s">
        <v>165</v>
      </c>
    </row>
    <row r="34" spans="1:27" x14ac:dyDescent="0.2">
      <c r="A34" s="2" t="s">
        <v>50</v>
      </c>
    </row>
    <row r="35" spans="1:27" x14ac:dyDescent="0.2">
      <c r="A35" s="4" t="s">
        <v>52</v>
      </c>
      <c r="B35" s="4" t="s">
        <v>53</v>
      </c>
      <c r="C35" s="4" t="s">
        <v>54</v>
      </c>
      <c r="D35" s="4" t="s">
        <v>55</v>
      </c>
      <c r="E35" s="4" t="s">
        <v>56</v>
      </c>
      <c r="F35" s="4" t="s">
        <v>57</v>
      </c>
      <c r="G35" s="4" t="s">
        <v>58</v>
      </c>
      <c r="H35" s="4" t="s">
        <v>59</v>
      </c>
      <c r="I35" s="4" t="s">
        <v>60</v>
      </c>
      <c r="J35" s="4" t="s">
        <v>61</v>
      </c>
      <c r="K35" s="4" t="s">
        <v>62</v>
      </c>
      <c r="L35" s="4" t="s">
        <v>63</v>
      </c>
      <c r="M35" s="4" t="s">
        <v>64</v>
      </c>
    </row>
    <row r="36" spans="1:27" x14ac:dyDescent="0.2">
      <c r="A36" s="4" t="s">
        <v>65</v>
      </c>
      <c r="B36" s="3">
        <f>B4*2</f>
        <v>89816</v>
      </c>
      <c r="C36" s="3">
        <f t="shared" ref="C36:M36" si="0">C4*2</f>
        <v>93974</v>
      </c>
      <c r="D36" s="3">
        <f t="shared" si="0"/>
        <v>92168</v>
      </c>
      <c r="E36" s="3">
        <f t="shared" si="0"/>
        <v>91758</v>
      </c>
      <c r="F36" s="3">
        <f t="shared" si="0"/>
        <v>89850</v>
      </c>
      <c r="G36" s="3">
        <f t="shared" si="0"/>
        <v>93888</v>
      </c>
      <c r="H36" s="3">
        <f t="shared" si="0"/>
        <v>90078</v>
      </c>
      <c r="I36" s="3">
        <f t="shared" si="0"/>
        <v>90926</v>
      </c>
      <c r="J36" s="3">
        <f t="shared" si="0"/>
        <v>88028</v>
      </c>
      <c r="K36" s="3">
        <f t="shared" si="0"/>
        <v>87376</v>
      </c>
      <c r="L36" s="3">
        <f t="shared" si="0"/>
        <v>91310</v>
      </c>
      <c r="M36" s="3">
        <f t="shared" si="0"/>
        <v>99384</v>
      </c>
    </row>
    <row r="37" spans="1:27" x14ac:dyDescent="0.2">
      <c r="A37" s="4" t="s">
        <v>66</v>
      </c>
      <c r="B37" s="3">
        <f t="shared" ref="B37:M43" si="1">B5*2</f>
        <v>95608</v>
      </c>
      <c r="C37" s="3">
        <f t="shared" si="1"/>
        <v>97578</v>
      </c>
      <c r="D37" s="3">
        <f t="shared" si="1"/>
        <v>98292</v>
      </c>
      <c r="E37" s="3">
        <f t="shared" si="1"/>
        <v>96512</v>
      </c>
      <c r="F37" s="3">
        <f t="shared" si="1"/>
        <v>97432</v>
      </c>
      <c r="G37" s="3">
        <f t="shared" si="1"/>
        <v>94730</v>
      </c>
      <c r="H37" s="3">
        <f t="shared" si="1"/>
        <v>97390</v>
      </c>
      <c r="I37" s="3">
        <f t="shared" si="1"/>
        <v>97516</v>
      </c>
      <c r="J37" s="3">
        <f t="shared" si="1"/>
        <v>98758</v>
      </c>
      <c r="K37" s="3">
        <f t="shared" si="1"/>
        <v>90934</v>
      </c>
      <c r="L37" s="3">
        <f t="shared" si="1"/>
        <v>92244</v>
      </c>
      <c r="M37" s="3">
        <f t="shared" si="1"/>
        <v>80996</v>
      </c>
    </row>
    <row r="38" spans="1:27" x14ac:dyDescent="0.2">
      <c r="A38" s="4" t="s">
        <v>67</v>
      </c>
      <c r="B38" s="3">
        <f t="shared" si="1"/>
        <v>92762</v>
      </c>
      <c r="C38" s="3">
        <f t="shared" si="1"/>
        <v>96780</v>
      </c>
      <c r="D38" s="3">
        <f t="shared" si="1"/>
        <v>97024</v>
      </c>
      <c r="E38" s="3">
        <f t="shared" si="1"/>
        <v>99074</v>
      </c>
      <c r="F38" s="3">
        <f t="shared" si="1"/>
        <v>95982</v>
      </c>
      <c r="G38" s="3">
        <f t="shared" si="1"/>
        <v>98864</v>
      </c>
      <c r="H38" s="3">
        <f t="shared" si="1"/>
        <v>97760</v>
      </c>
      <c r="I38" s="3">
        <f t="shared" si="1"/>
        <v>99394</v>
      </c>
      <c r="J38" s="3">
        <f t="shared" si="1"/>
        <v>100024</v>
      </c>
      <c r="K38" s="3">
        <f t="shared" si="1"/>
        <v>96780</v>
      </c>
      <c r="L38" s="3">
        <f t="shared" si="1"/>
        <v>98650</v>
      </c>
      <c r="M38" s="3">
        <f t="shared" si="1"/>
        <v>101356</v>
      </c>
    </row>
    <row r="39" spans="1:27" x14ac:dyDescent="0.2">
      <c r="A39" s="4" t="s">
        <v>68</v>
      </c>
      <c r="B39" s="3">
        <f t="shared" si="1"/>
        <v>93922</v>
      </c>
      <c r="C39" s="3">
        <f t="shared" si="1"/>
        <v>94780</v>
      </c>
      <c r="D39" s="3">
        <f t="shared" si="1"/>
        <v>96948</v>
      </c>
      <c r="E39" s="3">
        <f t="shared" si="1"/>
        <v>97588</v>
      </c>
      <c r="F39" s="3">
        <f t="shared" si="1"/>
        <v>95686</v>
      </c>
      <c r="G39" s="3">
        <f t="shared" si="1"/>
        <v>100804</v>
      </c>
      <c r="H39" s="3">
        <f t="shared" si="1"/>
        <v>99108</v>
      </c>
      <c r="I39" s="3">
        <f t="shared" si="1"/>
        <v>98104</v>
      </c>
      <c r="J39" s="3">
        <f t="shared" si="1"/>
        <v>96770</v>
      </c>
      <c r="K39" s="3">
        <f t="shared" si="1"/>
        <v>90332</v>
      </c>
      <c r="L39" s="3">
        <f t="shared" si="1"/>
        <v>89256</v>
      </c>
      <c r="M39" s="3">
        <f t="shared" si="1"/>
        <v>87586</v>
      </c>
    </row>
    <row r="40" spans="1:27" x14ac:dyDescent="0.2">
      <c r="A40" s="4" t="s">
        <v>69</v>
      </c>
      <c r="B40" s="3">
        <f t="shared" si="1"/>
        <v>98154</v>
      </c>
      <c r="C40" s="3">
        <f t="shared" si="1"/>
        <v>99442</v>
      </c>
      <c r="D40" s="3">
        <f t="shared" si="1"/>
        <v>100484</v>
      </c>
      <c r="E40" s="3">
        <f t="shared" si="1"/>
        <v>94894</v>
      </c>
      <c r="F40" s="3">
        <f t="shared" si="1"/>
        <v>94872</v>
      </c>
      <c r="G40" s="3">
        <f t="shared" si="1"/>
        <v>94980</v>
      </c>
      <c r="H40" s="3">
        <f t="shared" si="1"/>
        <v>96122</v>
      </c>
      <c r="I40" s="3">
        <f t="shared" si="1"/>
        <v>97968</v>
      </c>
      <c r="J40" s="3">
        <f t="shared" si="1"/>
        <v>95090</v>
      </c>
      <c r="K40" s="3">
        <f t="shared" si="1"/>
        <v>94464</v>
      </c>
      <c r="L40" s="3">
        <f t="shared" si="1"/>
        <v>94348</v>
      </c>
      <c r="M40" s="3">
        <f t="shared" si="1"/>
        <v>96086</v>
      </c>
    </row>
    <row r="41" spans="1:27" x14ac:dyDescent="0.2">
      <c r="A41" s="4" t="s">
        <v>70</v>
      </c>
      <c r="B41" s="3">
        <f t="shared" si="1"/>
        <v>90054</v>
      </c>
      <c r="C41" s="3">
        <f t="shared" si="1"/>
        <v>92490</v>
      </c>
      <c r="D41" s="3">
        <f t="shared" si="1"/>
        <v>92332</v>
      </c>
      <c r="E41" s="3">
        <f t="shared" si="1"/>
        <v>97426</v>
      </c>
      <c r="F41" s="3">
        <f t="shared" si="1"/>
        <v>97370</v>
      </c>
      <c r="G41" s="3">
        <f t="shared" si="1"/>
        <v>95814</v>
      </c>
      <c r="H41" s="3">
        <f t="shared" si="1"/>
        <v>92124</v>
      </c>
      <c r="I41" s="3">
        <f t="shared" si="1"/>
        <v>95400</v>
      </c>
      <c r="J41" s="3">
        <f t="shared" si="1"/>
        <v>96846</v>
      </c>
      <c r="K41" s="3">
        <f t="shared" si="1"/>
        <v>93152</v>
      </c>
      <c r="L41" s="3">
        <f t="shared" si="1"/>
        <v>90310</v>
      </c>
      <c r="M41" s="3">
        <f t="shared" si="1"/>
        <v>91152</v>
      </c>
    </row>
    <row r="42" spans="1:27" x14ac:dyDescent="0.2">
      <c r="A42" s="4" t="s">
        <v>71</v>
      </c>
      <c r="B42" s="3">
        <f t="shared" si="1"/>
        <v>89422</v>
      </c>
      <c r="C42" s="3">
        <f t="shared" si="1"/>
        <v>87870</v>
      </c>
      <c r="D42" s="3">
        <f t="shared" si="1"/>
        <v>91006</v>
      </c>
      <c r="E42" s="3">
        <f t="shared" si="1"/>
        <v>92958</v>
      </c>
      <c r="F42" s="3">
        <f t="shared" si="1"/>
        <v>95398</v>
      </c>
      <c r="G42" s="3">
        <f t="shared" si="1"/>
        <v>94926</v>
      </c>
      <c r="H42" s="3">
        <f t="shared" si="1"/>
        <v>90508</v>
      </c>
      <c r="I42" s="3">
        <f t="shared" si="1"/>
        <v>92424</v>
      </c>
      <c r="J42" s="3">
        <f t="shared" si="1"/>
        <v>91006</v>
      </c>
      <c r="K42" s="3">
        <f t="shared" si="1"/>
        <v>91038</v>
      </c>
      <c r="L42" s="3">
        <f t="shared" si="1"/>
        <v>91152</v>
      </c>
      <c r="M42" s="3">
        <f t="shared" si="1"/>
        <v>91506</v>
      </c>
    </row>
    <row r="43" spans="1:27" x14ac:dyDescent="0.2">
      <c r="A43" s="4" t="s">
        <v>72</v>
      </c>
      <c r="B43" s="3">
        <f t="shared" si="1"/>
        <v>81418</v>
      </c>
      <c r="C43" s="3">
        <f t="shared" si="1"/>
        <v>81746</v>
      </c>
      <c r="D43" s="3">
        <f t="shared" si="1"/>
        <v>81884</v>
      </c>
      <c r="E43" s="3">
        <f t="shared" si="1"/>
        <v>85102</v>
      </c>
      <c r="F43" s="3">
        <f t="shared" si="1"/>
        <v>86566</v>
      </c>
      <c r="G43" s="3">
        <f t="shared" si="1"/>
        <v>85530</v>
      </c>
      <c r="H43" s="3">
        <f t="shared" si="1"/>
        <v>84670</v>
      </c>
      <c r="I43" s="3">
        <f t="shared" si="1"/>
        <v>85620</v>
      </c>
      <c r="J43" s="3">
        <f t="shared" si="1"/>
        <v>82040</v>
      </c>
      <c r="K43" s="3">
        <f t="shared" si="1"/>
        <v>73802</v>
      </c>
      <c r="L43" s="3">
        <f t="shared" si="1"/>
        <v>74670</v>
      </c>
      <c r="M43" s="3">
        <f t="shared" si="1"/>
        <v>74516</v>
      </c>
    </row>
    <row r="44" spans="1:27" x14ac:dyDescent="0.2">
      <c r="A44" s="2" t="s">
        <v>73</v>
      </c>
    </row>
    <row r="45" spans="1:27" x14ac:dyDescent="0.2">
      <c r="A45" s="4" t="s">
        <v>52</v>
      </c>
      <c r="B45" s="4" t="s">
        <v>53</v>
      </c>
      <c r="C45" s="4" t="s">
        <v>54</v>
      </c>
      <c r="D45" s="4" t="s">
        <v>55</v>
      </c>
      <c r="E45" s="4" t="s">
        <v>56</v>
      </c>
      <c r="F45" s="4" t="s">
        <v>57</v>
      </c>
      <c r="G45" s="4" t="s">
        <v>58</v>
      </c>
      <c r="H45" s="4" t="s">
        <v>59</v>
      </c>
      <c r="I45" s="4" t="s">
        <v>60</v>
      </c>
      <c r="J45" s="4" t="s">
        <v>61</v>
      </c>
      <c r="K45" s="4" t="s">
        <v>62</v>
      </c>
      <c r="L45" s="4" t="s">
        <v>63</v>
      </c>
      <c r="M45" s="4" t="s">
        <v>64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">
      <c r="A46" s="4" t="s">
        <v>65</v>
      </c>
      <c r="B46" s="3">
        <f t="shared" ref="B46:M53" si="2">B14*2</f>
        <v>87366</v>
      </c>
      <c r="C46" s="3">
        <f t="shared" si="2"/>
        <v>91450</v>
      </c>
      <c r="D46" s="3">
        <f t="shared" si="2"/>
        <v>90878</v>
      </c>
      <c r="E46" s="3">
        <f t="shared" si="2"/>
        <v>85088</v>
      </c>
      <c r="F46" s="3">
        <f t="shared" si="2"/>
        <v>86526</v>
      </c>
      <c r="G46" s="3">
        <f t="shared" si="2"/>
        <v>86164</v>
      </c>
      <c r="H46" s="3">
        <f t="shared" si="2"/>
        <v>93258</v>
      </c>
      <c r="I46" s="3">
        <f t="shared" si="2"/>
        <v>91284</v>
      </c>
      <c r="J46" s="3">
        <f t="shared" si="2"/>
        <v>92076</v>
      </c>
      <c r="K46" s="3">
        <f t="shared" si="2"/>
        <v>85496</v>
      </c>
      <c r="L46" s="3">
        <f t="shared" si="2"/>
        <v>87606</v>
      </c>
      <c r="M46" s="3">
        <f t="shared" si="2"/>
        <v>86316</v>
      </c>
      <c r="O46" s="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66</v>
      </c>
      <c r="B47" s="3">
        <f t="shared" si="2"/>
        <v>80994</v>
      </c>
      <c r="C47" s="3">
        <f t="shared" si="2"/>
        <v>81042</v>
      </c>
      <c r="D47" s="3">
        <f t="shared" si="2"/>
        <v>81328</v>
      </c>
      <c r="E47" s="3">
        <f t="shared" si="2"/>
        <v>88174</v>
      </c>
      <c r="F47" s="3">
        <f t="shared" si="2"/>
        <v>89180</v>
      </c>
      <c r="G47" s="3">
        <f t="shared" si="2"/>
        <v>91806</v>
      </c>
      <c r="H47" s="3">
        <f t="shared" si="2"/>
        <v>92136</v>
      </c>
      <c r="I47" s="3">
        <f t="shared" si="2"/>
        <v>92968</v>
      </c>
      <c r="J47" s="3">
        <f t="shared" si="2"/>
        <v>91764</v>
      </c>
      <c r="K47" s="3">
        <f t="shared" si="2"/>
        <v>86156</v>
      </c>
      <c r="L47" s="3">
        <f t="shared" si="2"/>
        <v>86174</v>
      </c>
      <c r="M47" s="3">
        <f t="shared" si="2"/>
        <v>79770</v>
      </c>
      <c r="O47" s="5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67</v>
      </c>
      <c r="B48" s="3">
        <f t="shared" si="2"/>
        <v>83444</v>
      </c>
      <c r="C48" s="3">
        <f t="shared" si="2"/>
        <v>87432</v>
      </c>
      <c r="D48" s="3">
        <f t="shared" si="2"/>
        <v>87174</v>
      </c>
      <c r="E48" s="3">
        <f t="shared" si="2"/>
        <v>96486</v>
      </c>
      <c r="F48" s="3">
        <f t="shared" si="2"/>
        <v>94754</v>
      </c>
      <c r="G48" s="3">
        <f t="shared" si="2"/>
        <v>90690</v>
      </c>
      <c r="H48" s="3">
        <f t="shared" si="2"/>
        <v>89314</v>
      </c>
      <c r="I48" s="3">
        <f t="shared" si="2"/>
        <v>89706</v>
      </c>
      <c r="J48" s="3">
        <f t="shared" si="2"/>
        <v>86686</v>
      </c>
      <c r="K48" s="3">
        <f t="shared" si="2"/>
        <v>93230</v>
      </c>
      <c r="L48" s="3">
        <f t="shared" si="2"/>
        <v>93778</v>
      </c>
      <c r="M48" s="3">
        <f t="shared" si="2"/>
        <v>84646</v>
      </c>
      <c r="O48" s="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68</v>
      </c>
      <c r="B49" s="3">
        <f t="shared" si="2"/>
        <v>82246</v>
      </c>
      <c r="C49" s="3">
        <f t="shared" si="2"/>
        <v>97894</v>
      </c>
      <c r="D49" s="3">
        <f t="shared" si="2"/>
        <v>86732</v>
      </c>
      <c r="E49" s="3">
        <f t="shared" si="2"/>
        <v>87206</v>
      </c>
      <c r="F49" s="3">
        <f t="shared" si="2"/>
        <v>85796</v>
      </c>
      <c r="G49" s="3">
        <f t="shared" si="2"/>
        <v>90336</v>
      </c>
      <c r="H49" s="3">
        <f t="shared" si="2"/>
        <v>89908</v>
      </c>
      <c r="I49" s="3">
        <f t="shared" si="2"/>
        <v>86200</v>
      </c>
      <c r="J49" s="3">
        <f t="shared" si="2"/>
        <v>90818</v>
      </c>
      <c r="K49" s="3">
        <f t="shared" si="2"/>
        <v>79770</v>
      </c>
      <c r="L49" s="3">
        <f t="shared" si="2"/>
        <v>79754</v>
      </c>
      <c r="M49" s="3">
        <f t="shared" si="2"/>
        <v>75570</v>
      </c>
      <c r="O49" s="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69</v>
      </c>
      <c r="B50" s="3">
        <f t="shared" si="2"/>
        <v>82216</v>
      </c>
      <c r="C50" s="3">
        <f t="shared" si="2"/>
        <v>83150</v>
      </c>
      <c r="D50" s="3">
        <f t="shared" si="2"/>
        <v>83164</v>
      </c>
      <c r="E50" s="3">
        <f t="shared" si="2"/>
        <v>85030</v>
      </c>
      <c r="F50" s="3">
        <f t="shared" si="2"/>
        <v>83846</v>
      </c>
      <c r="G50" s="3">
        <f t="shared" si="2"/>
        <v>79172</v>
      </c>
      <c r="H50" s="3">
        <f t="shared" si="2"/>
        <v>83308</v>
      </c>
      <c r="I50" s="3">
        <f t="shared" si="2"/>
        <v>75264</v>
      </c>
      <c r="J50" s="3">
        <f t="shared" si="2"/>
        <v>79300</v>
      </c>
      <c r="K50" s="3">
        <f t="shared" si="2"/>
        <v>80488</v>
      </c>
      <c r="L50" s="3">
        <f t="shared" si="2"/>
        <v>76552</v>
      </c>
      <c r="M50" s="3">
        <f t="shared" si="2"/>
        <v>81156</v>
      </c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70</v>
      </c>
      <c r="B51" s="3">
        <f t="shared" si="2"/>
        <v>73830</v>
      </c>
      <c r="C51" s="3">
        <f t="shared" si="2"/>
        <v>76586</v>
      </c>
      <c r="D51" s="3">
        <f t="shared" si="2"/>
        <v>79594</v>
      </c>
      <c r="E51" s="3">
        <f t="shared" si="2"/>
        <v>79248</v>
      </c>
      <c r="F51" s="3">
        <f t="shared" si="2"/>
        <v>76422</v>
      </c>
      <c r="G51" s="3">
        <f t="shared" si="2"/>
        <v>79002</v>
      </c>
      <c r="H51" s="3">
        <f t="shared" si="2"/>
        <v>80322</v>
      </c>
      <c r="I51" s="3">
        <f t="shared" si="2"/>
        <v>76924</v>
      </c>
      <c r="J51" s="3">
        <f t="shared" si="2"/>
        <v>81368</v>
      </c>
      <c r="K51" s="3">
        <f t="shared" si="2"/>
        <v>77972</v>
      </c>
      <c r="L51" s="3">
        <f t="shared" si="2"/>
        <v>82312</v>
      </c>
      <c r="M51" s="3">
        <f t="shared" si="2"/>
        <v>79472</v>
      </c>
      <c r="O51" s="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71</v>
      </c>
      <c r="B52" s="3">
        <f t="shared" si="2"/>
        <v>79056</v>
      </c>
      <c r="C52" s="3">
        <f t="shared" si="2"/>
        <v>86282</v>
      </c>
      <c r="D52" s="3">
        <f t="shared" si="2"/>
        <v>83424</v>
      </c>
      <c r="E52" s="3">
        <f t="shared" si="2"/>
        <v>83988</v>
      </c>
      <c r="F52" s="3">
        <f t="shared" si="2"/>
        <v>87108</v>
      </c>
      <c r="G52" s="3">
        <f t="shared" si="2"/>
        <v>83842</v>
      </c>
      <c r="H52" s="3">
        <f t="shared" si="2"/>
        <v>82132</v>
      </c>
      <c r="I52" s="3">
        <f t="shared" si="2"/>
        <v>84726</v>
      </c>
      <c r="J52" s="3">
        <f t="shared" si="2"/>
        <v>85468</v>
      </c>
      <c r="K52" s="3">
        <f t="shared" si="2"/>
        <v>84916</v>
      </c>
      <c r="L52" s="3">
        <f t="shared" si="2"/>
        <v>81548</v>
      </c>
      <c r="M52" s="3">
        <f t="shared" si="2"/>
        <v>81738</v>
      </c>
      <c r="O52" s="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72</v>
      </c>
      <c r="B53" s="3">
        <f t="shared" si="2"/>
        <v>79048</v>
      </c>
      <c r="C53" s="3">
        <f t="shared" si="2"/>
        <v>77854</v>
      </c>
      <c r="D53" s="3">
        <f t="shared" si="2"/>
        <v>80882</v>
      </c>
      <c r="E53" s="3">
        <f t="shared" si="2"/>
        <v>81084</v>
      </c>
      <c r="F53" s="3">
        <f t="shared" si="2"/>
        <v>81610</v>
      </c>
      <c r="G53" s="3">
        <f t="shared" si="2"/>
        <v>82196</v>
      </c>
      <c r="H53" s="3">
        <f t="shared" si="2"/>
        <v>86168</v>
      </c>
      <c r="I53" s="3">
        <f t="shared" si="2"/>
        <v>80322</v>
      </c>
      <c r="J53" s="3">
        <f t="shared" si="2"/>
        <v>84776</v>
      </c>
      <c r="K53" s="3">
        <f t="shared" si="2"/>
        <v>77470</v>
      </c>
      <c r="L53" s="3">
        <f t="shared" si="2"/>
        <v>73010</v>
      </c>
      <c r="M53" s="3">
        <f t="shared" si="2"/>
        <v>73396</v>
      </c>
      <c r="O53" s="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5" spans="1:27" x14ac:dyDescent="0.2">
      <c r="A55" s="1" t="s">
        <v>166</v>
      </c>
      <c r="O55" s="1"/>
    </row>
    <row r="56" spans="1:27" x14ac:dyDescent="0.2">
      <c r="A56" s="2" t="s">
        <v>50</v>
      </c>
      <c r="B56" s="2" t="s">
        <v>167</v>
      </c>
    </row>
    <row r="57" spans="1:27" x14ac:dyDescent="0.2">
      <c r="A57" s="6" t="s">
        <v>52</v>
      </c>
      <c r="B57" s="6">
        <v>1</v>
      </c>
      <c r="C57" s="6">
        <v>2</v>
      </c>
      <c r="D57" s="6">
        <v>3</v>
      </c>
      <c r="E57" s="6">
        <v>4</v>
      </c>
      <c r="F57" s="6">
        <v>5</v>
      </c>
      <c r="G57" s="6">
        <v>6</v>
      </c>
      <c r="H57" s="6">
        <v>7</v>
      </c>
      <c r="I57" s="6">
        <v>8</v>
      </c>
      <c r="J57" s="6">
        <v>9</v>
      </c>
      <c r="K57" s="6">
        <v>10</v>
      </c>
      <c r="L57" s="6">
        <v>11</v>
      </c>
      <c r="M57" s="6">
        <v>12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">
      <c r="A58" s="6" t="s">
        <v>65</v>
      </c>
      <c r="B58" s="3">
        <v>0.26090000000000002</v>
      </c>
      <c r="C58" s="3">
        <v>0.28410000000000002</v>
      </c>
      <c r="D58" s="3">
        <v>0.307</v>
      </c>
      <c r="E58" s="3">
        <v>0.223</v>
      </c>
      <c r="F58" s="3">
        <v>0.22650000000000001</v>
      </c>
      <c r="G58" s="3">
        <v>0.22770000000000001</v>
      </c>
      <c r="H58" s="3">
        <v>0.23780000000000001</v>
      </c>
      <c r="I58" s="3">
        <v>0.24149999999999999</v>
      </c>
      <c r="J58" s="3">
        <v>0.23380000000000001</v>
      </c>
      <c r="K58" s="3">
        <v>0.22869999999999999</v>
      </c>
      <c r="L58" s="3">
        <v>0.2263</v>
      </c>
      <c r="M58" s="3">
        <v>0.2056</v>
      </c>
      <c r="O58" s="5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6" t="s">
        <v>66</v>
      </c>
      <c r="B59" s="3">
        <v>0.15540000000000001</v>
      </c>
      <c r="C59" s="3">
        <v>0.1512</v>
      </c>
      <c r="D59" s="3">
        <v>0.16589999999999999</v>
      </c>
      <c r="E59" s="3">
        <v>0.18160000000000001</v>
      </c>
      <c r="F59" s="3">
        <v>0.183</v>
      </c>
      <c r="G59" s="3">
        <v>0.19289999999999999</v>
      </c>
      <c r="H59" s="3">
        <v>0.21679999999999999</v>
      </c>
      <c r="I59" s="3">
        <v>0.21249999999999999</v>
      </c>
      <c r="J59" s="3">
        <v>0.1958</v>
      </c>
      <c r="K59" s="3">
        <v>0.1855</v>
      </c>
      <c r="L59" s="3">
        <v>0.19839999999999999</v>
      </c>
      <c r="M59" s="3">
        <v>0.18720000000000001</v>
      </c>
      <c r="O59" s="5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6" t="s">
        <v>67</v>
      </c>
      <c r="B60" s="3">
        <v>0.21290000000000001</v>
      </c>
      <c r="C60" s="3">
        <v>0.21299999999999999</v>
      </c>
      <c r="D60" s="3">
        <v>0.20810000000000001</v>
      </c>
      <c r="E60" s="3">
        <v>0.2429</v>
      </c>
      <c r="F60" s="3">
        <v>0.24410000000000001</v>
      </c>
      <c r="G60" s="3">
        <v>0.23710000000000001</v>
      </c>
      <c r="H60" s="3">
        <v>0.22239999999999999</v>
      </c>
      <c r="I60" s="3">
        <v>0.22750000000000001</v>
      </c>
      <c r="J60" s="3">
        <v>0.2351</v>
      </c>
      <c r="K60" s="3">
        <v>0.24460000000000001</v>
      </c>
      <c r="L60" s="3">
        <v>0.2462</v>
      </c>
      <c r="M60" s="3">
        <v>0.21940000000000001</v>
      </c>
      <c r="O60" s="5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6" t="s">
        <v>68</v>
      </c>
      <c r="B61" s="3">
        <v>0.19400000000000001</v>
      </c>
      <c r="C61" s="3">
        <v>0.24299999999999999</v>
      </c>
      <c r="D61" s="3">
        <v>0.21590000000000001</v>
      </c>
      <c r="E61" s="3">
        <v>0.23980000000000001</v>
      </c>
      <c r="F61" s="3">
        <v>0.2271</v>
      </c>
      <c r="G61" s="3">
        <v>0.23649999999999999</v>
      </c>
      <c r="H61" s="3">
        <v>0.2397</v>
      </c>
      <c r="I61" s="3">
        <v>0.2321</v>
      </c>
      <c r="J61" s="3">
        <v>0.22509999999999999</v>
      </c>
      <c r="K61" s="3">
        <v>4.2700000000000002E-2</v>
      </c>
      <c r="L61" s="3">
        <v>4.2599999999999999E-2</v>
      </c>
      <c r="M61" s="3">
        <v>4.2700000000000002E-2</v>
      </c>
      <c r="O61" s="5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6" t="s">
        <v>69</v>
      </c>
      <c r="B62" s="3">
        <v>0.19739999999999999</v>
      </c>
      <c r="C62" s="3">
        <v>0.20069999999999999</v>
      </c>
      <c r="D62" s="3">
        <v>0.2223</v>
      </c>
      <c r="E62" s="3">
        <v>0.15909999999999999</v>
      </c>
      <c r="F62" s="3">
        <v>0.1779</v>
      </c>
      <c r="G62" s="3">
        <v>0.17369999999999999</v>
      </c>
      <c r="H62" s="3">
        <v>0.15240000000000001</v>
      </c>
      <c r="I62" s="3">
        <v>0.16320000000000001</v>
      </c>
      <c r="J62" s="3">
        <v>0.1807</v>
      </c>
      <c r="K62" s="3">
        <v>0.1789</v>
      </c>
      <c r="L62" s="3">
        <v>0.16250000000000001</v>
      </c>
      <c r="M62" s="3">
        <v>0.18379999999999999</v>
      </c>
      <c r="O62" s="5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6" t="s">
        <v>70</v>
      </c>
      <c r="B63" s="3">
        <v>9.7299999999999998E-2</v>
      </c>
      <c r="C63" s="3">
        <v>0.12139999999999999</v>
      </c>
      <c r="D63" s="3">
        <v>0.1431</v>
      </c>
      <c r="E63" s="3">
        <v>0.152</v>
      </c>
      <c r="F63" s="3">
        <v>0.17649999999999999</v>
      </c>
      <c r="G63" s="3">
        <v>0.15310000000000001</v>
      </c>
      <c r="H63" s="3">
        <v>0.17319999999999999</v>
      </c>
      <c r="I63" s="3">
        <v>0.16489999999999999</v>
      </c>
      <c r="J63" s="3">
        <v>0.19839999999999999</v>
      </c>
      <c r="K63" s="3">
        <v>0.1694</v>
      </c>
      <c r="L63" s="3">
        <v>0.16600000000000001</v>
      </c>
      <c r="M63" s="3">
        <v>0.1143</v>
      </c>
      <c r="O63" s="5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6" t="s">
        <v>71</v>
      </c>
      <c r="B64" s="3">
        <v>0.1391</v>
      </c>
      <c r="C64" s="3">
        <v>0.1903</v>
      </c>
      <c r="D64" s="3">
        <v>0.17030000000000001</v>
      </c>
      <c r="E64" s="3">
        <v>0.18770000000000001</v>
      </c>
      <c r="F64" s="3">
        <v>0.19689999999999999</v>
      </c>
      <c r="G64" s="3">
        <v>0.19</v>
      </c>
      <c r="H64" s="3">
        <v>0.18390000000000001</v>
      </c>
      <c r="I64" s="3">
        <v>0.19289999999999999</v>
      </c>
      <c r="J64" s="3">
        <v>0.18360000000000001</v>
      </c>
      <c r="K64" s="3">
        <v>0.191</v>
      </c>
      <c r="L64" s="3">
        <v>0.14860000000000001</v>
      </c>
      <c r="M64" s="3">
        <v>9.9199999999999997E-2</v>
      </c>
      <c r="O64" s="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6" t="s">
        <v>72</v>
      </c>
      <c r="B65" s="3">
        <v>0.16370000000000001</v>
      </c>
      <c r="C65" s="3">
        <v>0.126</v>
      </c>
      <c r="D65" s="3">
        <v>0.17469999999999999</v>
      </c>
      <c r="E65" s="3">
        <v>0.18940000000000001</v>
      </c>
      <c r="F65" s="3">
        <v>0.18720000000000001</v>
      </c>
      <c r="G65" s="3">
        <v>0.19600000000000001</v>
      </c>
      <c r="H65" s="3">
        <v>0.2016</v>
      </c>
      <c r="I65" s="3">
        <v>0.15909999999999999</v>
      </c>
      <c r="J65" s="3">
        <v>0.2006</v>
      </c>
      <c r="K65" s="3">
        <v>4.2900000000000001E-2</v>
      </c>
      <c r="L65" s="3">
        <v>4.3299999999999998E-2</v>
      </c>
      <c r="M65" s="3">
        <v>4.2700000000000002E-2</v>
      </c>
      <c r="O65" s="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2" t="s">
        <v>73</v>
      </c>
      <c r="B66" s="2" t="s">
        <v>167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O66" s="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4" t="s">
        <v>52</v>
      </c>
      <c r="B67" s="4" t="s">
        <v>53</v>
      </c>
      <c r="C67" s="4" t="s">
        <v>54</v>
      </c>
      <c r="D67" s="4" t="s">
        <v>55</v>
      </c>
      <c r="E67" s="4" t="s">
        <v>56</v>
      </c>
      <c r="F67" s="4" t="s">
        <v>57</v>
      </c>
      <c r="G67" s="4" t="s">
        <v>58</v>
      </c>
      <c r="H67" s="4" t="s">
        <v>59</v>
      </c>
      <c r="I67" s="4" t="s">
        <v>60</v>
      </c>
      <c r="J67" s="4" t="s">
        <v>61</v>
      </c>
      <c r="K67" s="4" t="s">
        <v>62</v>
      </c>
      <c r="L67" s="4" t="s">
        <v>63</v>
      </c>
      <c r="M67" s="4" t="s">
        <v>64</v>
      </c>
      <c r="O67" s="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4" t="s">
        <v>65</v>
      </c>
      <c r="B68" s="3">
        <v>0.193</v>
      </c>
      <c r="C68" s="3">
        <v>0.25919999999999999</v>
      </c>
      <c r="D68" s="3">
        <v>0.24979999999999999</v>
      </c>
      <c r="E68" s="3">
        <v>0.13650000000000001</v>
      </c>
      <c r="F68" s="3">
        <v>0.13589999999999999</v>
      </c>
      <c r="G68" s="3">
        <v>0.1467</v>
      </c>
      <c r="H68" s="3">
        <v>0.153</v>
      </c>
      <c r="I68" s="3">
        <v>0.13489999999999999</v>
      </c>
      <c r="J68" s="3">
        <v>0.1565</v>
      </c>
      <c r="K68" s="3">
        <v>0.13289999999999999</v>
      </c>
      <c r="L68" s="3">
        <v>0.16250000000000001</v>
      </c>
      <c r="M68" s="3">
        <v>0.17510000000000001</v>
      </c>
      <c r="O68" s="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4" t="s">
        <v>66</v>
      </c>
      <c r="B69" s="3">
        <v>6.4799999999999996E-2</v>
      </c>
      <c r="C69" s="3">
        <v>6.4299999999999996E-2</v>
      </c>
      <c r="D69" s="3">
        <v>7.0499999999999993E-2</v>
      </c>
      <c r="E69" s="3">
        <v>0.14399999999999999</v>
      </c>
      <c r="F69" s="3">
        <v>0.1515</v>
      </c>
      <c r="G69" s="3">
        <v>0.16880000000000001</v>
      </c>
      <c r="H69" s="3">
        <v>0.2102</v>
      </c>
      <c r="I69" s="3">
        <v>0.189</v>
      </c>
      <c r="J69" s="3">
        <v>0.1565</v>
      </c>
      <c r="K69" s="3">
        <v>0.18990000000000001</v>
      </c>
      <c r="L69" s="3">
        <v>0.1709</v>
      </c>
      <c r="M69" s="3">
        <v>0.1812</v>
      </c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4" t="s">
        <v>67</v>
      </c>
      <c r="B70" s="3">
        <v>0.1774</v>
      </c>
      <c r="C70" s="3">
        <v>0.186</v>
      </c>
      <c r="D70" s="3">
        <v>0.1646</v>
      </c>
      <c r="E70" s="3">
        <v>0.2031</v>
      </c>
      <c r="F70" s="3">
        <v>0.19120000000000001</v>
      </c>
      <c r="G70" s="3">
        <v>0.18920000000000001</v>
      </c>
      <c r="H70" s="3">
        <v>0.17530000000000001</v>
      </c>
      <c r="I70" s="3">
        <v>0.17699999999999999</v>
      </c>
      <c r="J70" s="3">
        <v>0.19070000000000001</v>
      </c>
      <c r="K70" s="3">
        <v>0.1973</v>
      </c>
      <c r="L70" s="3">
        <v>0.20449999999999999</v>
      </c>
      <c r="M70" s="3">
        <v>0.15029999999999999</v>
      </c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4" t="s">
        <v>68</v>
      </c>
      <c r="B71" s="3">
        <v>8.1500000000000003E-2</v>
      </c>
      <c r="C71" s="3">
        <v>0.1593</v>
      </c>
      <c r="D71" s="3">
        <v>0.1036</v>
      </c>
      <c r="E71" s="3">
        <v>0.15440000000000001</v>
      </c>
      <c r="F71" s="3">
        <v>0.13009999999999999</v>
      </c>
      <c r="G71" s="3">
        <v>0.1515</v>
      </c>
      <c r="H71" s="3">
        <v>0.20050000000000001</v>
      </c>
      <c r="I71" s="3">
        <v>0.19070000000000001</v>
      </c>
      <c r="J71" s="3">
        <v>0.2089</v>
      </c>
      <c r="K71" s="3">
        <v>4.2599999999999999E-2</v>
      </c>
      <c r="L71" s="3">
        <v>4.2599999999999999E-2</v>
      </c>
      <c r="M71" s="3">
        <v>4.2599999999999999E-2</v>
      </c>
      <c r="O71" s="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4" t="s">
        <v>69</v>
      </c>
      <c r="B72" s="3">
        <v>9.01E-2</v>
      </c>
      <c r="C72" s="3">
        <v>9.0700000000000003E-2</v>
      </c>
      <c r="D72" s="3">
        <v>9.4100000000000003E-2</v>
      </c>
      <c r="E72" s="3">
        <v>7.6600000000000001E-2</v>
      </c>
      <c r="F72" s="3">
        <v>0.08</v>
      </c>
      <c r="G72" s="3">
        <v>7.1099999999999997E-2</v>
      </c>
      <c r="H72" s="3">
        <v>7.0300000000000001E-2</v>
      </c>
      <c r="I72" s="3">
        <v>7.22E-2</v>
      </c>
      <c r="J72" s="3">
        <v>7.9500000000000001E-2</v>
      </c>
      <c r="K72" s="3">
        <v>7.2599999999999998E-2</v>
      </c>
      <c r="L72" s="3">
        <v>7.1300000000000002E-2</v>
      </c>
      <c r="M72" s="3">
        <v>8.1900000000000001E-2</v>
      </c>
      <c r="O72" s="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4" t="s">
        <v>70</v>
      </c>
      <c r="B73" s="3">
        <v>6.2399999999999997E-2</v>
      </c>
      <c r="C73" s="3">
        <v>6.5000000000000002E-2</v>
      </c>
      <c r="D73" s="3">
        <v>6.8000000000000005E-2</v>
      </c>
      <c r="E73" s="3">
        <v>6.3799999999999996E-2</v>
      </c>
      <c r="F73" s="3">
        <v>6.8599999999999994E-2</v>
      </c>
      <c r="G73" s="3">
        <v>6.5699999999999995E-2</v>
      </c>
      <c r="H73" s="3">
        <v>7.0099999999999996E-2</v>
      </c>
      <c r="I73" s="3">
        <v>7.1800000000000003E-2</v>
      </c>
      <c r="J73" s="3">
        <v>8.6499999999999994E-2</v>
      </c>
      <c r="K73" s="3">
        <v>0.13389999999999999</v>
      </c>
      <c r="L73" s="3">
        <v>0.14549999999999999</v>
      </c>
      <c r="M73" s="3">
        <v>8.4900000000000003E-2</v>
      </c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4" t="s">
        <v>71</v>
      </c>
      <c r="B74" s="3">
        <v>6.83E-2</v>
      </c>
      <c r="C74" s="3">
        <v>0.13170000000000001</v>
      </c>
      <c r="D74" s="3">
        <v>7.9299999999999995E-2</v>
      </c>
      <c r="E74" s="3">
        <v>7.9699999999999993E-2</v>
      </c>
      <c r="F74" s="3">
        <v>7.9699999999999993E-2</v>
      </c>
      <c r="G74" s="3">
        <v>7.9399999999999998E-2</v>
      </c>
      <c r="H74" s="3">
        <v>7.2599999999999998E-2</v>
      </c>
      <c r="I74" s="3">
        <v>8.1699999999999995E-2</v>
      </c>
      <c r="J74" s="3">
        <v>8.1199999999999994E-2</v>
      </c>
      <c r="K74" s="3">
        <v>8.3099999999999993E-2</v>
      </c>
      <c r="L74" s="3">
        <v>7.2499999999999995E-2</v>
      </c>
      <c r="M74" s="3">
        <v>5.8299999999999998E-2</v>
      </c>
      <c r="O74" s="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4" t="s">
        <v>72</v>
      </c>
      <c r="B75" s="3">
        <v>8.0299999999999996E-2</v>
      </c>
      <c r="C75" s="3">
        <v>6.7699999999999996E-2</v>
      </c>
      <c r="D75" s="3">
        <v>8.1199999999999994E-2</v>
      </c>
      <c r="E75" s="3">
        <v>8.3599999999999994E-2</v>
      </c>
      <c r="F75" s="3">
        <v>8.6199999999999999E-2</v>
      </c>
      <c r="G75" s="3">
        <v>8.5900000000000004E-2</v>
      </c>
      <c r="H75" s="3">
        <v>0.15010000000000001</v>
      </c>
      <c r="I75" s="3">
        <v>7.4700000000000003E-2</v>
      </c>
      <c r="J75" s="3">
        <v>8.6999999999999994E-2</v>
      </c>
      <c r="K75" s="3">
        <v>4.2799999999999998E-2</v>
      </c>
      <c r="L75" s="3">
        <v>4.3099999999999999E-2</v>
      </c>
      <c r="M75" s="3">
        <v>4.2799999999999998E-2</v>
      </c>
      <c r="O75" s="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2" t="s">
        <v>50</v>
      </c>
    </row>
    <row r="77" spans="1:27" x14ac:dyDescent="0.2">
      <c r="A77" s="6" t="s">
        <v>52</v>
      </c>
      <c r="B77" s="6">
        <v>1</v>
      </c>
      <c r="C77" s="6">
        <v>2</v>
      </c>
      <c r="D77" s="6">
        <v>3</v>
      </c>
      <c r="E77" s="6">
        <v>4</v>
      </c>
      <c r="F77" s="6">
        <v>5</v>
      </c>
      <c r="G77" s="6">
        <v>6</v>
      </c>
      <c r="H77" s="6">
        <v>7</v>
      </c>
      <c r="I77" s="6">
        <v>8</v>
      </c>
      <c r="J77" s="6">
        <v>9</v>
      </c>
      <c r="K77" s="6">
        <v>10</v>
      </c>
      <c r="L77" s="6">
        <v>11</v>
      </c>
      <c r="M77" s="6">
        <v>12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">
      <c r="A78" s="6" t="s">
        <v>65</v>
      </c>
      <c r="B78" s="7">
        <f>(B58-$K$61)*10*2.04</f>
        <v>4.4512799999999997</v>
      </c>
      <c r="C78" s="7">
        <f t="shared" ref="C78:M78" si="3">(C58-$K$61)*10*2.04</f>
        <v>4.9245600000000005</v>
      </c>
      <c r="D78" s="7">
        <f t="shared" si="3"/>
        <v>5.3917199999999994</v>
      </c>
      <c r="E78" s="7">
        <f t="shared" si="3"/>
        <v>3.6781200000000003</v>
      </c>
      <c r="F78" s="7">
        <f t="shared" si="3"/>
        <v>3.7495200000000004</v>
      </c>
      <c r="G78" s="7">
        <f t="shared" si="3"/>
        <v>3.7740000000000005</v>
      </c>
      <c r="H78" s="7">
        <f t="shared" si="3"/>
        <v>3.9800400000000002</v>
      </c>
      <c r="I78" s="7">
        <f t="shared" si="3"/>
        <v>4.0555199999999996</v>
      </c>
      <c r="J78" s="7">
        <f t="shared" si="3"/>
        <v>3.8984400000000003</v>
      </c>
      <c r="K78" s="7">
        <f t="shared" si="3"/>
        <v>3.7944</v>
      </c>
      <c r="L78" s="7">
        <f t="shared" si="3"/>
        <v>3.7454399999999999</v>
      </c>
      <c r="M78" s="7">
        <f t="shared" si="3"/>
        <v>3.3231600000000001</v>
      </c>
      <c r="O78" s="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6" t="s">
        <v>66</v>
      </c>
      <c r="B79" s="7">
        <f t="shared" ref="B79:M85" si="4">(B59-$K$61)*10*2.04</f>
        <v>2.29908</v>
      </c>
      <c r="C79" s="7">
        <f t="shared" si="4"/>
        <v>2.2134</v>
      </c>
      <c r="D79" s="7">
        <f t="shared" si="4"/>
        <v>2.51328</v>
      </c>
      <c r="E79" s="7">
        <f t="shared" si="4"/>
        <v>2.8335600000000007</v>
      </c>
      <c r="F79" s="7">
        <f t="shared" si="4"/>
        <v>2.8621199999999996</v>
      </c>
      <c r="G79" s="7">
        <f t="shared" si="4"/>
        <v>3.0640800000000001</v>
      </c>
      <c r="H79" s="7">
        <f t="shared" si="4"/>
        <v>3.5516399999999995</v>
      </c>
      <c r="I79" s="7">
        <f t="shared" si="4"/>
        <v>3.4639199999999999</v>
      </c>
      <c r="J79" s="7">
        <f t="shared" si="4"/>
        <v>3.1232400000000005</v>
      </c>
      <c r="K79" s="7">
        <f t="shared" si="4"/>
        <v>2.9131199999999997</v>
      </c>
      <c r="L79" s="7">
        <f t="shared" si="4"/>
        <v>3.1762799999999998</v>
      </c>
      <c r="M79" s="7">
        <f t="shared" si="4"/>
        <v>2.9478000000000004</v>
      </c>
      <c r="O79" s="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6" t="s">
        <v>67</v>
      </c>
      <c r="B80" s="7">
        <f t="shared" si="4"/>
        <v>3.4720800000000005</v>
      </c>
      <c r="C80" s="7">
        <f t="shared" si="4"/>
        <v>3.4741200000000001</v>
      </c>
      <c r="D80" s="7">
        <f t="shared" si="4"/>
        <v>3.3741599999999998</v>
      </c>
      <c r="E80" s="7">
        <f t="shared" si="4"/>
        <v>4.0840799999999993</v>
      </c>
      <c r="F80" s="7">
        <f t="shared" si="4"/>
        <v>4.1085600000000007</v>
      </c>
      <c r="G80" s="7">
        <f t="shared" si="4"/>
        <v>3.9657600000000004</v>
      </c>
      <c r="H80" s="7">
        <f t="shared" si="4"/>
        <v>3.6658799999999996</v>
      </c>
      <c r="I80" s="7">
        <f t="shared" si="4"/>
        <v>3.7699200000000008</v>
      </c>
      <c r="J80" s="7">
        <f t="shared" si="4"/>
        <v>3.9249600000000004</v>
      </c>
      <c r="K80" s="7">
        <f t="shared" si="4"/>
        <v>4.11876</v>
      </c>
      <c r="L80" s="7">
        <f t="shared" si="4"/>
        <v>4.1514000000000006</v>
      </c>
      <c r="M80" s="7">
        <f t="shared" si="4"/>
        <v>3.604680000000001</v>
      </c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6" t="s">
        <v>68</v>
      </c>
      <c r="B81" s="7">
        <f t="shared" si="4"/>
        <v>3.0865199999999997</v>
      </c>
      <c r="C81" s="7">
        <f t="shared" si="4"/>
        <v>4.0861199999999993</v>
      </c>
      <c r="D81" s="7">
        <f t="shared" si="4"/>
        <v>3.5332800000000004</v>
      </c>
      <c r="E81" s="7">
        <f t="shared" si="4"/>
        <v>4.0208400000000006</v>
      </c>
      <c r="F81" s="7">
        <f t="shared" si="4"/>
        <v>3.7617600000000002</v>
      </c>
      <c r="G81" s="7">
        <f t="shared" si="4"/>
        <v>3.9535199999999997</v>
      </c>
      <c r="H81" s="7">
        <f t="shared" si="4"/>
        <v>4.0188000000000006</v>
      </c>
      <c r="I81" s="7">
        <f t="shared" si="4"/>
        <v>3.8637600000000005</v>
      </c>
      <c r="J81" s="7">
        <f t="shared" si="4"/>
        <v>3.7209600000000003</v>
      </c>
      <c r="K81" s="7">
        <f t="shared" si="4"/>
        <v>0</v>
      </c>
      <c r="L81" s="7">
        <f t="shared" si="4"/>
        <v>-2.0400000000000583E-3</v>
      </c>
      <c r="M81" s="7">
        <f t="shared" si="4"/>
        <v>0</v>
      </c>
      <c r="O81" s="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6" t="s">
        <v>69</v>
      </c>
      <c r="B82" s="7">
        <f t="shared" si="4"/>
        <v>3.1558800000000002</v>
      </c>
      <c r="C82" s="7">
        <f t="shared" si="4"/>
        <v>3.2231999999999994</v>
      </c>
      <c r="D82" s="7">
        <f t="shared" si="4"/>
        <v>3.6638399999999995</v>
      </c>
      <c r="E82" s="7">
        <f t="shared" si="4"/>
        <v>2.3745599999999998</v>
      </c>
      <c r="F82" s="7">
        <f t="shared" si="4"/>
        <v>2.7580799999999996</v>
      </c>
      <c r="G82" s="7">
        <f t="shared" si="4"/>
        <v>2.6724000000000001</v>
      </c>
      <c r="H82" s="7">
        <f t="shared" si="4"/>
        <v>2.2378800000000001</v>
      </c>
      <c r="I82" s="7">
        <f t="shared" si="4"/>
        <v>2.4582000000000002</v>
      </c>
      <c r="J82" s="7">
        <f t="shared" si="4"/>
        <v>2.8152000000000004</v>
      </c>
      <c r="K82" s="7">
        <f t="shared" si="4"/>
        <v>2.7784799999999996</v>
      </c>
      <c r="L82" s="7">
        <f t="shared" si="4"/>
        <v>2.4439199999999999</v>
      </c>
      <c r="M82" s="7">
        <f t="shared" si="4"/>
        <v>2.8784400000000003</v>
      </c>
      <c r="O82" s="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6" t="s">
        <v>70</v>
      </c>
      <c r="B83" s="7">
        <f t="shared" si="4"/>
        <v>1.1138399999999999</v>
      </c>
      <c r="C83" s="7">
        <f t="shared" si="4"/>
        <v>1.6054799999999998</v>
      </c>
      <c r="D83" s="7">
        <f t="shared" si="4"/>
        <v>2.0481600000000002</v>
      </c>
      <c r="E83" s="7">
        <f t="shared" si="4"/>
        <v>2.2297199999999999</v>
      </c>
      <c r="F83" s="7">
        <f t="shared" si="4"/>
        <v>2.7295199999999995</v>
      </c>
      <c r="G83" s="7">
        <f t="shared" si="4"/>
        <v>2.2521600000000004</v>
      </c>
      <c r="H83" s="7">
        <f t="shared" si="4"/>
        <v>2.6622000000000003</v>
      </c>
      <c r="I83" s="7">
        <f t="shared" si="4"/>
        <v>2.49288</v>
      </c>
      <c r="J83" s="7">
        <f t="shared" si="4"/>
        <v>3.1762799999999998</v>
      </c>
      <c r="K83" s="7">
        <f t="shared" si="4"/>
        <v>2.5846799999999996</v>
      </c>
      <c r="L83" s="7">
        <f t="shared" si="4"/>
        <v>2.5153200000000004</v>
      </c>
      <c r="M83" s="7">
        <f t="shared" si="4"/>
        <v>1.4606399999999999</v>
      </c>
      <c r="O83" s="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6" t="s">
        <v>71</v>
      </c>
      <c r="B84" s="7">
        <f t="shared" si="4"/>
        <v>1.9665599999999999</v>
      </c>
      <c r="C84" s="7">
        <f t="shared" si="4"/>
        <v>3.0110399999999999</v>
      </c>
      <c r="D84" s="7">
        <f t="shared" si="4"/>
        <v>2.6030399999999996</v>
      </c>
      <c r="E84" s="7">
        <f t="shared" si="4"/>
        <v>2.9580000000000006</v>
      </c>
      <c r="F84" s="7">
        <f t="shared" si="4"/>
        <v>3.14568</v>
      </c>
      <c r="G84" s="7">
        <f t="shared" si="4"/>
        <v>3.0049199999999998</v>
      </c>
      <c r="H84" s="7">
        <f t="shared" si="4"/>
        <v>2.8804799999999999</v>
      </c>
      <c r="I84" s="7">
        <f t="shared" si="4"/>
        <v>3.0640800000000001</v>
      </c>
      <c r="J84" s="7">
        <f t="shared" si="4"/>
        <v>2.8743600000000007</v>
      </c>
      <c r="K84" s="7">
        <f t="shared" si="4"/>
        <v>3.0253199999999998</v>
      </c>
      <c r="L84" s="7">
        <f t="shared" si="4"/>
        <v>2.1603600000000003</v>
      </c>
      <c r="M84" s="7">
        <f t="shared" si="4"/>
        <v>1.1525999999999998</v>
      </c>
      <c r="O84" s="5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6" t="s">
        <v>72</v>
      </c>
      <c r="B85" s="7">
        <f t="shared" si="4"/>
        <v>2.4684000000000004</v>
      </c>
      <c r="C85" s="7">
        <f t="shared" si="4"/>
        <v>1.6993199999999999</v>
      </c>
      <c r="D85" s="7">
        <f t="shared" si="4"/>
        <v>2.6928000000000001</v>
      </c>
      <c r="E85" s="7">
        <f t="shared" si="4"/>
        <v>2.99268</v>
      </c>
      <c r="F85" s="7">
        <f t="shared" si="4"/>
        <v>2.9478000000000004</v>
      </c>
      <c r="G85" s="7">
        <f t="shared" si="4"/>
        <v>3.1273200000000001</v>
      </c>
      <c r="H85" s="7">
        <f t="shared" si="4"/>
        <v>3.2415599999999998</v>
      </c>
      <c r="I85" s="7">
        <f t="shared" si="4"/>
        <v>2.3745599999999998</v>
      </c>
      <c r="J85" s="7">
        <f t="shared" si="4"/>
        <v>3.2211599999999994</v>
      </c>
      <c r="K85" s="7">
        <f t="shared" si="4"/>
        <v>4.0799999999999751E-3</v>
      </c>
      <c r="L85" s="7">
        <f t="shared" si="4"/>
        <v>1.2239999999999926E-2</v>
      </c>
      <c r="M85" s="7">
        <f t="shared" si="4"/>
        <v>0</v>
      </c>
      <c r="O85" s="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2" t="s">
        <v>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O86" s="5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6" t="s">
        <v>52</v>
      </c>
      <c r="B87" s="6">
        <v>1</v>
      </c>
      <c r="C87" s="6">
        <v>2</v>
      </c>
      <c r="D87" s="6">
        <v>3</v>
      </c>
      <c r="E87" s="6">
        <v>4</v>
      </c>
      <c r="F87" s="6">
        <v>5</v>
      </c>
      <c r="G87" s="6">
        <v>6</v>
      </c>
      <c r="H87" s="6">
        <v>7</v>
      </c>
      <c r="I87" s="6">
        <v>8</v>
      </c>
      <c r="J87" s="6">
        <v>9</v>
      </c>
      <c r="K87" s="6">
        <v>10</v>
      </c>
      <c r="L87" s="6">
        <v>11</v>
      </c>
      <c r="M87" s="6">
        <v>12</v>
      </c>
      <c r="O87" s="5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6" t="s">
        <v>65</v>
      </c>
      <c r="B88" s="7">
        <f>(B68-$K$71)*10*2.04</f>
        <v>3.0681600000000002</v>
      </c>
      <c r="C88" s="7">
        <f t="shared" ref="C88:M88" si="5">(C68-$K$71)*10*2.04</f>
        <v>4.4186399999999999</v>
      </c>
      <c r="D88" s="7">
        <f t="shared" si="5"/>
        <v>4.2268800000000004</v>
      </c>
      <c r="E88" s="7">
        <f t="shared" si="5"/>
        <v>1.9155600000000002</v>
      </c>
      <c r="F88" s="7">
        <f t="shared" si="5"/>
        <v>1.9033199999999999</v>
      </c>
      <c r="G88" s="7">
        <f t="shared" si="5"/>
        <v>2.12364</v>
      </c>
      <c r="H88" s="7">
        <f t="shared" si="5"/>
        <v>2.2521600000000004</v>
      </c>
      <c r="I88" s="7">
        <f t="shared" si="5"/>
        <v>1.8829199999999999</v>
      </c>
      <c r="J88" s="7">
        <f t="shared" si="5"/>
        <v>2.3235600000000001</v>
      </c>
      <c r="K88" s="7">
        <f t="shared" si="5"/>
        <v>1.8421199999999998</v>
      </c>
      <c r="L88" s="7">
        <f t="shared" si="5"/>
        <v>2.4459600000000004</v>
      </c>
      <c r="M88" s="7">
        <f t="shared" si="5"/>
        <v>2.7030000000000003</v>
      </c>
      <c r="O88" s="5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6" t="s">
        <v>66</v>
      </c>
      <c r="B89" s="7">
        <f t="shared" ref="B89:M95" si="6">(B69-$K$71)*10*2.04</f>
        <v>0.45287999999999995</v>
      </c>
      <c r="C89" s="7">
        <f t="shared" si="6"/>
        <v>0.44267999999999996</v>
      </c>
      <c r="D89" s="7">
        <f t="shared" si="6"/>
        <v>0.56915999999999989</v>
      </c>
      <c r="E89" s="7">
        <f t="shared" si="6"/>
        <v>2.0685599999999997</v>
      </c>
      <c r="F89" s="7">
        <f t="shared" si="6"/>
        <v>2.2215599999999998</v>
      </c>
      <c r="G89" s="7">
        <f t="shared" si="6"/>
        <v>2.5744799999999999</v>
      </c>
      <c r="H89" s="7">
        <f t="shared" si="6"/>
        <v>3.4190399999999999</v>
      </c>
      <c r="I89" s="7">
        <f t="shared" si="6"/>
        <v>2.9865599999999999</v>
      </c>
      <c r="J89" s="7">
        <f t="shared" si="6"/>
        <v>2.3235600000000001</v>
      </c>
      <c r="K89" s="7">
        <f t="shared" si="6"/>
        <v>3.0049200000000003</v>
      </c>
      <c r="L89" s="7">
        <f t="shared" si="6"/>
        <v>2.6173199999999999</v>
      </c>
      <c r="M89" s="7">
        <f t="shared" si="6"/>
        <v>2.8274400000000002</v>
      </c>
      <c r="O89" s="5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6" t="s">
        <v>67</v>
      </c>
      <c r="B90" s="7">
        <f t="shared" si="6"/>
        <v>2.7499200000000004</v>
      </c>
      <c r="C90" s="7">
        <f t="shared" si="6"/>
        <v>2.92536</v>
      </c>
      <c r="D90" s="7">
        <f t="shared" si="6"/>
        <v>2.4887999999999999</v>
      </c>
      <c r="E90" s="7">
        <f t="shared" si="6"/>
        <v>3.2742</v>
      </c>
      <c r="F90" s="7">
        <f t="shared" si="6"/>
        <v>3.0314400000000004</v>
      </c>
      <c r="G90" s="7">
        <f t="shared" si="6"/>
        <v>2.9906400000000004</v>
      </c>
      <c r="H90" s="7">
        <f t="shared" si="6"/>
        <v>2.7070800000000004</v>
      </c>
      <c r="I90" s="7">
        <f t="shared" si="6"/>
        <v>2.7417599999999998</v>
      </c>
      <c r="J90" s="7">
        <f t="shared" si="6"/>
        <v>3.0212400000000001</v>
      </c>
      <c r="K90" s="7">
        <f t="shared" si="6"/>
        <v>3.1558800000000002</v>
      </c>
      <c r="L90" s="7">
        <f t="shared" si="6"/>
        <v>3.3027599999999997</v>
      </c>
      <c r="M90" s="7">
        <f t="shared" si="6"/>
        <v>2.1970800000000001</v>
      </c>
      <c r="O90" s="5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6" t="s">
        <v>68</v>
      </c>
      <c r="B91" s="7">
        <f t="shared" si="6"/>
        <v>0.79356000000000004</v>
      </c>
      <c r="C91" s="7">
        <f t="shared" si="6"/>
        <v>2.3806799999999999</v>
      </c>
      <c r="D91" s="7">
        <f t="shared" si="6"/>
        <v>1.2444</v>
      </c>
      <c r="E91" s="7">
        <f t="shared" si="6"/>
        <v>2.2807200000000001</v>
      </c>
      <c r="F91" s="7">
        <f t="shared" si="6"/>
        <v>1.7850000000000001</v>
      </c>
      <c r="G91" s="7">
        <f t="shared" si="6"/>
        <v>2.2215599999999998</v>
      </c>
      <c r="H91" s="7">
        <f t="shared" si="6"/>
        <v>3.2211600000000002</v>
      </c>
      <c r="I91" s="7">
        <f t="shared" si="6"/>
        <v>3.0212400000000001</v>
      </c>
      <c r="J91" s="7">
        <f t="shared" si="6"/>
        <v>3.3925200000000002</v>
      </c>
      <c r="K91" s="7">
        <f t="shared" si="6"/>
        <v>0</v>
      </c>
      <c r="L91" s="7">
        <f t="shared" si="6"/>
        <v>0</v>
      </c>
      <c r="M91" s="7">
        <f t="shared" si="6"/>
        <v>0</v>
      </c>
      <c r="O91" s="5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6" t="s">
        <v>69</v>
      </c>
      <c r="B92" s="7">
        <f t="shared" si="6"/>
        <v>0.96899999999999997</v>
      </c>
      <c r="C92" s="7">
        <f t="shared" si="6"/>
        <v>0.98124000000000011</v>
      </c>
      <c r="D92" s="7">
        <f t="shared" si="6"/>
        <v>1.0506</v>
      </c>
      <c r="E92" s="7">
        <f t="shared" si="6"/>
        <v>0.69360000000000011</v>
      </c>
      <c r="F92" s="7">
        <f t="shared" si="6"/>
        <v>0.76295999999999997</v>
      </c>
      <c r="G92" s="7">
        <f t="shared" si="6"/>
        <v>0.58139999999999992</v>
      </c>
      <c r="H92" s="7">
        <f t="shared" si="6"/>
        <v>0.56508000000000003</v>
      </c>
      <c r="I92" s="7">
        <f t="shared" si="6"/>
        <v>0.60384000000000004</v>
      </c>
      <c r="J92" s="7">
        <f t="shared" si="6"/>
        <v>0.75275999999999998</v>
      </c>
      <c r="K92" s="7">
        <f t="shared" si="6"/>
        <v>0.61199999999999999</v>
      </c>
      <c r="L92" s="7">
        <f t="shared" si="6"/>
        <v>0.58548000000000011</v>
      </c>
      <c r="M92" s="7">
        <f t="shared" si="6"/>
        <v>0.8017200000000001</v>
      </c>
      <c r="O92" s="5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6" t="s">
        <v>70</v>
      </c>
      <c r="B93" s="7">
        <f t="shared" si="6"/>
        <v>0.40391999999999995</v>
      </c>
      <c r="C93" s="7">
        <f t="shared" si="6"/>
        <v>0.45696000000000009</v>
      </c>
      <c r="D93" s="7">
        <f t="shared" si="6"/>
        <v>0.51816000000000018</v>
      </c>
      <c r="E93" s="7">
        <f t="shared" si="6"/>
        <v>0.43247999999999992</v>
      </c>
      <c r="F93" s="7">
        <f t="shared" si="6"/>
        <v>0.53039999999999987</v>
      </c>
      <c r="G93" s="7">
        <f t="shared" si="6"/>
        <v>0.47123999999999994</v>
      </c>
      <c r="H93" s="7">
        <f t="shared" si="6"/>
        <v>0.56099999999999994</v>
      </c>
      <c r="I93" s="7">
        <f t="shared" si="6"/>
        <v>0.5956800000000001</v>
      </c>
      <c r="J93" s="7">
        <f t="shared" si="6"/>
        <v>0.89555999999999991</v>
      </c>
      <c r="K93" s="7">
        <f t="shared" si="6"/>
        <v>1.86252</v>
      </c>
      <c r="L93" s="7">
        <f t="shared" si="6"/>
        <v>2.0991599999999999</v>
      </c>
      <c r="M93" s="7">
        <f t="shared" si="6"/>
        <v>0.86292000000000013</v>
      </c>
      <c r="O93" s="5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6" t="s">
        <v>71</v>
      </c>
      <c r="B94" s="7">
        <f t="shared" si="6"/>
        <v>0.52427999999999997</v>
      </c>
      <c r="C94" s="7">
        <f t="shared" si="6"/>
        <v>1.8176400000000004</v>
      </c>
      <c r="D94" s="7">
        <f t="shared" si="6"/>
        <v>0.74868000000000001</v>
      </c>
      <c r="E94" s="7">
        <f t="shared" si="6"/>
        <v>0.75683999999999985</v>
      </c>
      <c r="F94" s="7">
        <f t="shared" si="6"/>
        <v>0.75683999999999985</v>
      </c>
      <c r="G94" s="7">
        <f t="shared" si="6"/>
        <v>0.75072000000000005</v>
      </c>
      <c r="H94" s="7">
        <f t="shared" si="6"/>
        <v>0.61199999999999999</v>
      </c>
      <c r="I94" s="7">
        <f t="shared" si="6"/>
        <v>0.7976399999999999</v>
      </c>
      <c r="J94" s="7">
        <f t="shared" si="6"/>
        <v>0.78743999999999992</v>
      </c>
      <c r="K94" s="7">
        <f t="shared" si="6"/>
        <v>0.82619999999999982</v>
      </c>
      <c r="L94" s="7">
        <f t="shared" si="6"/>
        <v>0.60995999999999984</v>
      </c>
      <c r="M94" s="7">
        <f t="shared" si="6"/>
        <v>0.32027999999999995</v>
      </c>
      <c r="O94" s="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6" t="s">
        <v>72</v>
      </c>
      <c r="B95" s="7">
        <f t="shared" si="6"/>
        <v>0.76907999999999999</v>
      </c>
      <c r="C95" s="7">
        <f t="shared" si="6"/>
        <v>0.51204000000000005</v>
      </c>
      <c r="D95" s="7">
        <f t="shared" si="6"/>
        <v>0.78743999999999992</v>
      </c>
      <c r="E95" s="7">
        <f t="shared" si="6"/>
        <v>0.83639999999999981</v>
      </c>
      <c r="F95" s="7">
        <f t="shared" si="6"/>
        <v>0.88944000000000001</v>
      </c>
      <c r="G95" s="7">
        <f t="shared" si="6"/>
        <v>0.88332000000000011</v>
      </c>
      <c r="H95" s="7">
        <f t="shared" si="6"/>
        <v>2.1930000000000005</v>
      </c>
      <c r="I95" s="7">
        <f t="shared" si="6"/>
        <v>0.65484000000000009</v>
      </c>
      <c r="J95" s="7">
        <f t="shared" si="6"/>
        <v>0.9057599999999999</v>
      </c>
      <c r="K95" s="7">
        <f t="shared" si="6"/>
        <v>4.0799999999999751E-3</v>
      </c>
      <c r="L95" s="7">
        <f t="shared" si="6"/>
        <v>1.0200000000000009E-2</v>
      </c>
      <c r="M95" s="7">
        <f t="shared" si="6"/>
        <v>4.0799999999999751E-3</v>
      </c>
      <c r="O95" s="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7" spans="1:27" x14ac:dyDescent="0.2">
      <c r="A97" s="1" t="s">
        <v>168</v>
      </c>
      <c r="O97" s="1"/>
    </row>
    <row r="98" spans="1:27" x14ac:dyDescent="0.2">
      <c r="A98" s="1" t="s">
        <v>50</v>
      </c>
      <c r="O98" s="1"/>
    </row>
    <row r="99" spans="1:27" x14ac:dyDescent="0.2">
      <c r="A99" s="6" t="s">
        <v>52</v>
      </c>
      <c r="B99" s="6">
        <v>1</v>
      </c>
      <c r="C99" s="6">
        <v>2</v>
      </c>
      <c r="D99" s="6">
        <v>3</v>
      </c>
      <c r="E99" s="6">
        <v>4</v>
      </c>
      <c r="F99" s="6">
        <v>5</v>
      </c>
      <c r="G99" s="6">
        <v>6</v>
      </c>
      <c r="H99" s="6">
        <v>7</v>
      </c>
      <c r="I99" s="6">
        <v>8</v>
      </c>
      <c r="J99" s="6">
        <v>9</v>
      </c>
      <c r="K99" s="6">
        <v>10</v>
      </c>
      <c r="L99" s="6">
        <v>11</v>
      </c>
      <c r="M99" s="6">
        <v>12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">
      <c r="A100" s="6" t="s">
        <v>65</v>
      </c>
      <c r="B100" s="2">
        <f>B36/B78</f>
        <v>20177.566902104565</v>
      </c>
      <c r="C100" s="2">
        <f t="shared" ref="C100:M100" si="7">C36/C78</f>
        <v>19082.720080575724</v>
      </c>
      <c r="D100" s="2">
        <f t="shared" si="7"/>
        <v>17094.359499380535</v>
      </c>
      <c r="E100" s="2">
        <f t="shared" si="7"/>
        <v>24946.983785194607</v>
      </c>
      <c r="F100" s="2">
        <f t="shared" si="7"/>
        <v>23963.067272610893</v>
      </c>
      <c r="G100" s="2">
        <f t="shared" si="7"/>
        <v>24877.583465818756</v>
      </c>
      <c r="H100" s="2">
        <f t="shared" si="7"/>
        <v>22632.435854916028</v>
      </c>
      <c r="I100" s="2">
        <f t="shared" si="7"/>
        <v>22420.306150629269</v>
      </c>
      <c r="J100" s="2">
        <f t="shared" si="7"/>
        <v>22580.31417695283</v>
      </c>
      <c r="K100" s="2">
        <f t="shared" si="7"/>
        <v>23027.619650010543</v>
      </c>
      <c r="L100" s="2">
        <f t="shared" si="7"/>
        <v>24378.978170789014</v>
      </c>
      <c r="M100" s="2">
        <f t="shared" si="7"/>
        <v>29906.474560358212</v>
      </c>
      <c r="O100" s="5">
        <v>20177.566902104565</v>
      </c>
      <c r="P100" s="2">
        <v>20177.566902104565</v>
      </c>
      <c r="Q100" s="2">
        <v>19082.720080575724</v>
      </c>
      <c r="R100" s="2">
        <v>17094.359499380535</v>
      </c>
      <c r="S100" s="2">
        <v>24946.983785194607</v>
      </c>
      <c r="T100" s="2">
        <v>23963.067272610893</v>
      </c>
      <c r="U100" s="2">
        <v>24877.583465818756</v>
      </c>
      <c r="V100" s="2">
        <v>22632.435854916028</v>
      </c>
      <c r="W100" s="2">
        <v>22420.306150629269</v>
      </c>
      <c r="X100" s="2">
        <v>22580.31417695283</v>
      </c>
      <c r="Y100" s="2">
        <v>23027.619650010543</v>
      </c>
      <c r="Z100" s="2">
        <v>24378.978170789014</v>
      </c>
      <c r="AA100" s="2">
        <v>29906.474560358212</v>
      </c>
    </row>
    <row r="101" spans="1:27" x14ac:dyDescent="0.2">
      <c r="A101" s="6" t="s">
        <v>66</v>
      </c>
      <c r="B101" s="2">
        <f t="shared" ref="B101:M107" si="8">B37/B79</f>
        <v>41585.329784087546</v>
      </c>
      <c r="C101" s="2">
        <f t="shared" si="8"/>
        <v>44085.117918134994</v>
      </c>
      <c r="D101" s="2">
        <f t="shared" si="8"/>
        <v>39109.052711993892</v>
      </c>
      <c r="E101" s="2">
        <f t="shared" si="8"/>
        <v>34060.333996809655</v>
      </c>
      <c r="F101" s="2">
        <f t="shared" si="8"/>
        <v>34041.899011921239</v>
      </c>
      <c r="G101" s="2">
        <f t="shared" si="8"/>
        <v>30916.294613717655</v>
      </c>
      <c r="H101" s="2">
        <f t="shared" si="8"/>
        <v>27421.135024946227</v>
      </c>
      <c r="I101" s="2">
        <f t="shared" si="8"/>
        <v>28151.920367675928</v>
      </c>
      <c r="J101" s="2">
        <f t="shared" si="8"/>
        <v>31620.368591590781</v>
      </c>
      <c r="K101" s="2">
        <f t="shared" si="8"/>
        <v>31215.32926896249</v>
      </c>
      <c r="L101" s="2">
        <f t="shared" si="8"/>
        <v>29041.520268993918</v>
      </c>
      <c r="M101" s="2">
        <f t="shared" si="8"/>
        <v>27476.762331230068</v>
      </c>
      <c r="O101" s="5">
        <v>41585.329784087546</v>
      </c>
      <c r="P101" s="2">
        <v>41585.329784087546</v>
      </c>
      <c r="Q101" s="2">
        <v>44085.117918134994</v>
      </c>
      <c r="R101" s="2">
        <v>39109.052711993892</v>
      </c>
      <c r="S101" s="2">
        <v>34060.333996809655</v>
      </c>
      <c r="T101" s="2">
        <v>34041.899011921239</v>
      </c>
      <c r="U101" s="2">
        <v>30916.294613717655</v>
      </c>
      <c r="V101" s="2">
        <v>27421.135024946227</v>
      </c>
      <c r="W101" s="2">
        <v>28151.920367675928</v>
      </c>
      <c r="X101" s="2">
        <v>31620.368591590781</v>
      </c>
      <c r="Y101" s="2">
        <v>31215.32926896249</v>
      </c>
      <c r="Z101" s="2">
        <v>29041.520268993918</v>
      </c>
      <c r="AA101" s="2">
        <v>27476.762331230068</v>
      </c>
    </row>
    <row r="102" spans="1:27" x14ac:dyDescent="0.2">
      <c r="A102" s="6" t="s">
        <v>67</v>
      </c>
      <c r="B102" s="2">
        <f t="shared" si="8"/>
        <v>26716.550309900689</v>
      </c>
      <c r="C102" s="2">
        <f t="shared" si="8"/>
        <v>27857.414251666607</v>
      </c>
      <c r="D102" s="2">
        <f t="shared" si="8"/>
        <v>28755.008654005738</v>
      </c>
      <c r="E102" s="2">
        <f t="shared" si="8"/>
        <v>24258.584552702203</v>
      </c>
      <c r="F102" s="2">
        <f t="shared" si="8"/>
        <v>23361.469712015885</v>
      </c>
      <c r="G102" s="2">
        <f t="shared" si="8"/>
        <v>24929.395626563379</v>
      </c>
      <c r="H102" s="2">
        <f t="shared" si="8"/>
        <v>26667.539581219247</v>
      </c>
      <c r="I102" s="2">
        <f t="shared" si="8"/>
        <v>26365.015703250992</v>
      </c>
      <c r="J102" s="2">
        <f t="shared" si="8"/>
        <v>25484.081366434304</v>
      </c>
      <c r="K102" s="2">
        <f t="shared" si="8"/>
        <v>23497.363284095212</v>
      </c>
      <c r="L102" s="2">
        <f t="shared" si="8"/>
        <v>23763.067880714934</v>
      </c>
      <c r="M102" s="2">
        <f t="shared" si="8"/>
        <v>28117.891185902765</v>
      </c>
      <c r="O102" s="5">
        <v>26716.550309900689</v>
      </c>
      <c r="P102" s="2">
        <v>26716.550309900689</v>
      </c>
      <c r="Q102" s="2">
        <v>27857.414251666607</v>
      </c>
      <c r="R102" s="2">
        <v>28755.008654005738</v>
      </c>
      <c r="S102" s="2">
        <v>24258.584552702203</v>
      </c>
      <c r="T102" s="2">
        <v>23361.469712015885</v>
      </c>
      <c r="U102" s="2">
        <v>24929.395626563379</v>
      </c>
      <c r="V102" s="2">
        <v>26667.539581219247</v>
      </c>
      <c r="W102" s="2">
        <v>26365.015703250992</v>
      </c>
      <c r="X102" s="2">
        <v>25484.081366434304</v>
      </c>
      <c r="Y102" s="2">
        <v>23497.363284095212</v>
      </c>
      <c r="Z102" s="2">
        <v>23763.067880714934</v>
      </c>
      <c r="AA102" s="2">
        <v>28117.891185902765</v>
      </c>
    </row>
    <row r="103" spans="1:27" x14ac:dyDescent="0.2">
      <c r="A103" s="6" t="s">
        <v>68</v>
      </c>
      <c r="B103" s="2">
        <f t="shared" si="8"/>
        <v>30429.739642056429</v>
      </c>
      <c r="C103" s="2">
        <f t="shared" si="8"/>
        <v>23195.598758724664</v>
      </c>
      <c r="D103" s="2">
        <f t="shared" si="8"/>
        <v>27438.527373998095</v>
      </c>
      <c r="E103" s="2">
        <f t="shared" si="8"/>
        <v>24270.550432247983</v>
      </c>
      <c r="F103" s="2">
        <f t="shared" si="8"/>
        <v>25436.497809535962</v>
      </c>
      <c r="G103" s="2">
        <f t="shared" si="8"/>
        <v>25497.27837471418</v>
      </c>
      <c r="H103" s="2">
        <f t="shared" si="8"/>
        <v>24661.092863541351</v>
      </c>
      <c r="I103" s="2">
        <f t="shared" si="8"/>
        <v>25390.811023459009</v>
      </c>
      <c r="J103" s="2">
        <f t="shared" si="8"/>
        <v>26006.729446164431</v>
      </c>
      <c r="K103" s="2" t="e">
        <f t="shared" si="8"/>
        <v>#DIV/0!</v>
      </c>
      <c r="L103" s="2">
        <f t="shared" si="8"/>
        <v>-43752941.176469341</v>
      </c>
      <c r="M103" s="2" t="e">
        <f t="shared" si="8"/>
        <v>#DIV/0!</v>
      </c>
      <c r="O103" s="5">
        <v>30429.739642056429</v>
      </c>
      <c r="P103" s="2">
        <v>30429.739642056429</v>
      </c>
      <c r="Q103" s="2">
        <v>23195.598758724664</v>
      </c>
      <c r="R103" s="2">
        <v>27438.527373998095</v>
      </c>
      <c r="S103" s="2">
        <v>24270.550432247983</v>
      </c>
      <c r="T103" s="2">
        <v>25436.497809535962</v>
      </c>
      <c r="U103" s="2">
        <v>25497.27837471418</v>
      </c>
      <c r="V103" s="2">
        <v>24661.092863541351</v>
      </c>
      <c r="W103" s="2">
        <v>25390.811023459009</v>
      </c>
      <c r="X103" s="2">
        <v>26006.729446164431</v>
      </c>
      <c r="Y103" s="2" t="e">
        <v>#DIV/0!</v>
      </c>
      <c r="Z103" s="2">
        <v>-43752941.176469341</v>
      </c>
      <c r="AA103" s="2" t="e">
        <v>#DIV/0!</v>
      </c>
    </row>
    <row r="104" spans="1:27" x14ac:dyDescent="0.2">
      <c r="A104" s="6" t="s">
        <v>69</v>
      </c>
      <c r="B104" s="2">
        <f t="shared" si="8"/>
        <v>31101.943039659302</v>
      </c>
      <c r="C104" s="2">
        <f t="shared" si="8"/>
        <v>30851.948374286429</v>
      </c>
      <c r="D104" s="2">
        <f t="shared" si="8"/>
        <v>27425.870125332989</v>
      </c>
      <c r="E104" s="2">
        <f t="shared" si="8"/>
        <v>39962.772050400919</v>
      </c>
      <c r="F104" s="2">
        <f t="shared" si="8"/>
        <v>34397.8419770275</v>
      </c>
      <c r="G104" s="2">
        <f t="shared" si="8"/>
        <v>35541.086663673101</v>
      </c>
      <c r="H104" s="2">
        <f t="shared" si="8"/>
        <v>42952.258387402362</v>
      </c>
      <c r="I104" s="2">
        <f t="shared" si="8"/>
        <v>39853.551379057848</v>
      </c>
      <c r="J104" s="2">
        <f t="shared" si="8"/>
        <v>33777.351520318269</v>
      </c>
      <c r="K104" s="2">
        <f t="shared" si="8"/>
        <v>33998.445193055202</v>
      </c>
      <c r="L104" s="2">
        <f t="shared" si="8"/>
        <v>38605.191659301454</v>
      </c>
      <c r="M104" s="2">
        <f t="shared" si="8"/>
        <v>33381.275968927606</v>
      </c>
      <c r="O104" s="5">
        <v>31101.943039659302</v>
      </c>
      <c r="P104" s="2">
        <v>31101.943039659302</v>
      </c>
      <c r="Q104" s="2">
        <v>30851.948374286429</v>
      </c>
      <c r="R104" s="2">
        <v>27425.870125332989</v>
      </c>
      <c r="S104" s="2">
        <v>39962.772050400919</v>
      </c>
      <c r="T104" s="2">
        <v>34397.8419770275</v>
      </c>
      <c r="U104" s="2">
        <v>35541.086663673101</v>
      </c>
      <c r="V104" s="2">
        <v>42952.258387402362</v>
      </c>
      <c r="W104" s="2">
        <v>39853.551379057848</v>
      </c>
      <c r="X104" s="2">
        <v>33777.351520318269</v>
      </c>
      <c r="Y104" s="2">
        <v>33998.445193055202</v>
      </c>
      <c r="Z104" s="2">
        <v>38605.191659301454</v>
      </c>
      <c r="AA104" s="2">
        <v>33381.275968927606</v>
      </c>
    </row>
    <row r="105" spans="1:27" x14ac:dyDescent="0.2">
      <c r="A105" s="6" t="s">
        <v>70</v>
      </c>
      <c r="B105" s="2">
        <f t="shared" si="8"/>
        <v>80850.032320620565</v>
      </c>
      <c r="C105" s="2">
        <f t="shared" si="8"/>
        <v>57608.939382614553</v>
      </c>
      <c r="D105" s="2">
        <f t="shared" si="8"/>
        <v>45080.462463870004</v>
      </c>
      <c r="E105" s="2">
        <f t="shared" si="8"/>
        <v>43694.275514414367</v>
      </c>
      <c r="F105" s="2">
        <f t="shared" si="8"/>
        <v>35672.938831735992</v>
      </c>
      <c r="G105" s="2">
        <f t="shared" si="8"/>
        <v>42543.158567774932</v>
      </c>
      <c r="H105" s="2">
        <f t="shared" si="8"/>
        <v>34604.462474645028</v>
      </c>
      <c r="I105" s="2">
        <f t="shared" si="8"/>
        <v>38268.990083758545</v>
      </c>
      <c r="J105" s="2">
        <f t="shared" si="8"/>
        <v>30490.384978654278</v>
      </c>
      <c r="K105" s="2">
        <f t="shared" si="8"/>
        <v>36040.051379667893</v>
      </c>
      <c r="L105" s="2">
        <f t="shared" si="8"/>
        <v>35903.980408059404</v>
      </c>
      <c r="M105" s="2">
        <f t="shared" si="8"/>
        <v>62405.520867564905</v>
      </c>
      <c r="O105" s="5">
        <v>80850.032320620565</v>
      </c>
      <c r="P105" s="2">
        <v>80850.032320620565</v>
      </c>
      <c r="Q105" s="2">
        <v>57608.939382614553</v>
      </c>
      <c r="R105" s="2">
        <v>45080.462463870004</v>
      </c>
      <c r="S105" s="2">
        <v>43694.275514414367</v>
      </c>
      <c r="T105" s="2">
        <v>35672.938831735992</v>
      </c>
      <c r="U105" s="2">
        <v>42543.158567774932</v>
      </c>
      <c r="V105" s="2">
        <v>34604.462474645028</v>
      </c>
      <c r="W105" s="2">
        <v>38268.990083758545</v>
      </c>
      <c r="X105" s="2">
        <v>30490.384978654278</v>
      </c>
      <c r="Y105" s="2">
        <v>36040.051379667893</v>
      </c>
      <c r="Z105" s="2">
        <v>35903.980408059404</v>
      </c>
      <c r="AA105" s="2">
        <v>62405.520867564905</v>
      </c>
    </row>
    <row r="106" spans="1:27" x14ac:dyDescent="0.2">
      <c r="A106" s="6" t="s">
        <v>71</v>
      </c>
      <c r="B106" s="2">
        <f t="shared" si="8"/>
        <v>45471.279798226351</v>
      </c>
      <c r="C106" s="2">
        <f t="shared" si="8"/>
        <v>29182.608002550613</v>
      </c>
      <c r="D106" s="2">
        <f t="shared" si="8"/>
        <v>34961.429712951016</v>
      </c>
      <c r="E106" s="2">
        <f t="shared" si="8"/>
        <v>31425.963488843805</v>
      </c>
      <c r="F106" s="2">
        <f t="shared" si="8"/>
        <v>30326.670227105107</v>
      </c>
      <c r="G106" s="2">
        <f t="shared" si="8"/>
        <v>31590.192084980634</v>
      </c>
      <c r="H106" s="2">
        <f t="shared" si="8"/>
        <v>31421.152030217188</v>
      </c>
      <c r="I106" s="2">
        <f t="shared" si="8"/>
        <v>30163.703297564032</v>
      </c>
      <c r="J106" s="2">
        <f t="shared" si="8"/>
        <v>31661.308952253712</v>
      </c>
      <c r="K106" s="2">
        <f t="shared" si="8"/>
        <v>30092.023323152593</v>
      </c>
      <c r="L106" s="2">
        <f t="shared" si="8"/>
        <v>42192.967838693548</v>
      </c>
      <c r="M106" s="2">
        <f t="shared" si="8"/>
        <v>79390.942217595017</v>
      </c>
      <c r="O106" s="5">
        <v>45471.279798226351</v>
      </c>
      <c r="P106" s="2">
        <v>45471.279798226351</v>
      </c>
      <c r="Q106" s="2">
        <v>29182.608002550613</v>
      </c>
      <c r="R106" s="2">
        <v>34961.429712951016</v>
      </c>
      <c r="S106" s="2">
        <v>31425.963488843805</v>
      </c>
      <c r="T106" s="2">
        <v>30326.670227105107</v>
      </c>
      <c r="U106" s="2">
        <v>31590.192084980634</v>
      </c>
      <c r="V106" s="2">
        <v>31421.152030217188</v>
      </c>
      <c r="W106" s="2">
        <v>30163.703297564032</v>
      </c>
      <c r="X106" s="2">
        <v>31661.308952253712</v>
      </c>
      <c r="Y106" s="2">
        <v>30092.023323152593</v>
      </c>
      <c r="Z106" s="2">
        <v>42192.967838693548</v>
      </c>
      <c r="AA106" s="2">
        <v>79390.942217595017</v>
      </c>
    </row>
    <row r="107" spans="1:27" x14ac:dyDescent="0.2">
      <c r="A107" s="6" t="s">
        <v>72</v>
      </c>
      <c r="B107" s="2">
        <f t="shared" si="8"/>
        <v>32984.119267541726</v>
      </c>
      <c r="C107" s="2">
        <f t="shared" si="8"/>
        <v>48105.124402702262</v>
      </c>
      <c r="D107" s="2">
        <f t="shared" si="8"/>
        <v>30408.496732026142</v>
      </c>
      <c r="E107" s="2">
        <f t="shared" si="8"/>
        <v>28436.718927516475</v>
      </c>
      <c r="F107" s="2">
        <f t="shared" si="8"/>
        <v>29366.3070764638</v>
      </c>
      <c r="G107" s="2">
        <f t="shared" si="8"/>
        <v>27349.295882736656</v>
      </c>
      <c r="H107" s="2">
        <f t="shared" si="8"/>
        <v>26120.13968583028</v>
      </c>
      <c r="I107" s="2">
        <f t="shared" si="8"/>
        <v>36057.206387709724</v>
      </c>
      <c r="J107" s="2">
        <f t="shared" si="8"/>
        <v>25469.085671000514</v>
      </c>
      <c r="K107" s="2">
        <f t="shared" si="8"/>
        <v>18088725.490196187</v>
      </c>
      <c r="L107" s="2">
        <f t="shared" si="8"/>
        <v>6100490.1960784681</v>
      </c>
      <c r="M107" s="2" t="e">
        <f t="shared" si="8"/>
        <v>#DIV/0!</v>
      </c>
      <c r="O107" s="5">
        <v>32984.119267541726</v>
      </c>
      <c r="P107" s="2">
        <v>32984.119267541726</v>
      </c>
      <c r="Q107" s="2">
        <v>48105.124402702262</v>
      </c>
      <c r="R107" s="2">
        <v>30408.496732026142</v>
      </c>
      <c r="S107" s="2">
        <v>28436.718927516475</v>
      </c>
      <c r="T107" s="2">
        <v>29366.3070764638</v>
      </c>
      <c r="U107" s="2">
        <v>27349.295882736656</v>
      </c>
      <c r="V107" s="2">
        <v>26120.13968583028</v>
      </c>
      <c r="W107" s="2">
        <v>36057.206387709724</v>
      </c>
      <c r="X107" s="2">
        <v>25469.085671000514</v>
      </c>
      <c r="Y107" s="2">
        <v>18088725.490196187</v>
      </c>
      <c r="Z107" s="2">
        <v>6100490.1960784681</v>
      </c>
      <c r="AA107" s="2" t="e">
        <v>#DIV/0!</v>
      </c>
    </row>
    <row r="108" spans="1:27" x14ac:dyDescent="0.2">
      <c r="A108" s="1" t="s">
        <v>73</v>
      </c>
      <c r="O108" s="5"/>
    </row>
    <row r="109" spans="1:27" x14ac:dyDescent="0.2">
      <c r="A109" s="6" t="s">
        <v>52</v>
      </c>
      <c r="B109" s="6">
        <v>1</v>
      </c>
      <c r="C109" s="6">
        <v>2</v>
      </c>
      <c r="D109" s="6">
        <v>3</v>
      </c>
      <c r="E109" s="6">
        <v>4</v>
      </c>
      <c r="F109" s="6">
        <v>5</v>
      </c>
      <c r="G109" s="6">
        <v>6</v>
      </c>
      <c r="H109" s="6">
        <v>7</v>
      </c>
      <c r="I109" s="6">
        <v>8</v>
      </c>
      <c r="J109" s="6">
        <v>9</v>
      </c>
      <c r="K109" s="6">
        <v>10</v>
      </c>
      <c r="L109" s="6">
        <v>11</v>
      </c>
      <c r="M109" s="6">
        <v>12</v>
      </c>
      <c r="O109" s="5"/>
    </row>
    <row r="110" spans="1:27" x14ac:dyDescent="0.2">
      <c r="A110" s="6" t="s">
        <v>65</v>
      </c>
      <c r="B110" s="2">
        <f>B46/B88</f>
        <v>28475.046933667083</v>
      </c>
      <c r="C110" s="2">
        <f t="shared" ref="C110:M110" si="9">C46/C88</f>
        <v>20696.413376061413</v>
      </c>
      <c r="D110" s="2">
        <f t="shared" si="9"/>
        <v>21500.018926489513</v>
      </c>
      <c r="E110" s="2">
        <f t="shared" si="9"/>
        <v>44419.38649794316</v>
      </c>
      <c r="F110" s="2">
        <f t="shared" si="9"/>
        <v>45460.563646680537</v>
      </c>
      <c r="G110" s="2">
        <f t="shared" si="9"/>
        <v>40573.731894294702</v>
      </c>
      <c r="H110" s="2">
        <f t="shared" si="9"/>
        <v>41408.248081841426</v>
      </c>
      <c r="I110" s="2">
        <f t="shared" si="9"/>
        <v>48480.02039385635</v>
      </c>
      <c r="J110" s="2">
        <f t="shared" si="9"/>
        <v>39627.123896090481</v>
      </c>
      <c r="K110" s="2">
        <f t="shared" si="9"/>
        <v>46411.742991770356</v>
      </c>
      <c r="L110" s="2">
        <f t="shared" si="9"/>
        <v>35816.611882451056</v>
      </c>
      <c r="M110" s="2">
        <f t="shared" si="9"/>
        <v>31933.407325194225</v>
      </c>
      <c r="O110" s="5"/>
      <c r="P110" s="2">
        <v>28475.046933667083</v>
      </c>
      <c r="Q110" s="2">
        <v>20696.413376061413</v>
      </c>
      <c r="R110" s="2">
        <v>21500.018926489513</v>
      </c>
      <c r="S110" s="2">
        <v>44419.38649794316</v>
      </c>
      <c r="T110" s="2">
        <v>45460.563646680537</v>
      </c>
      <c r="U110" s="2">
        <v>40573.731894294702</v>
      </c>
      <c r="V110" s="2">
        <v>41408.248081841426</v>
      </c>
      <c r="W110" s="2">
        <v>48480.02039385635</v>
      </c>
      <c r="X110" s="2">
        <v>39627.123896090481</v>
      </c>
      <c r="Y110" s="2">
        <v>46411.742991770356</v>
      </c>
      <c r="Z110" s="2">
        <v>35816.611882451056</v>
      </c>
      <c r="AA110" s="2">
        <v>31933.407325194225</v>
      </c>
    </row>
    <row r="111" spans="1:27" x14ac:dyDescent="0.2">
      <c r="A111" s="6" t="s">
        <v>66</v>
      </c>
      <c r="B111" s="2">
        <f t="shared" ref="B111:M117" si="10">B47/B89</f>
        <v>178842.07737148917</v>
      </c>
      <c r="C111" s="2">
        <f t="shared" si="10"/>
        <v>183071.29303334237</v>
      </c>
      <c r="D111" s="2">
        <f t="shared" si="10"/>
        <v>142891.27837514938</v>
      </c>
      <c r="E111" s="2">
        <f t="shared" si="10"/>
        <v>42625.787987778946</v>
      </c>
      <c r="F111" s="2">
        <f t="shared" si="10"/>
        <v>40142.962602855652</v>
      </c>
      <c r="G111" s="2">
        <f t="shared" si="10"/>
        <v>35660.01678008763</v>
      </c>
      <c r="H111" s="2">
        <f t="shared" si="10"/>
        <v>26947.915204267865</v>
      </c>
      <c r="I111" s="2">
        <f t="shared" si="10"/>
        <v>31128.790313939786</v>
      </c>
      <c r="J111" s="2">
        <f t="shared" si="10"/>
        <v>39492.847182771264</v>
      </c>
      <c r="K111" s="2">
        <f t="shared" si="10"/>
        <v>28671.645168590177</v>
      </c>
      <c r="L111" s="2">
        <f t="shared" si="10"/>
        <v>32924.518209466172</v>
      </c>
      <c r="M111" s="2">
        <f t="shared" si="10"/>
        <v>28212.800271623801</v>
      </c>
      <c r="O111" s="5"/>
      <c r="P111" s="2">
        <v>178842.07737148917</v>
      </c>
      <c r="Q111" s="2">
        <v>183071.29303334237</v>
      </c>
      <c r="R111" s="2">
        <v>142891.27837514938</v>
      </c>
      <c r="S111" s="2">
        <v>42625.787987778946</v>
      </c>
      <c r="T111" s="2">
        <v>40142.962602855652</v>
      </c>
      <c r="U111" s="2">
        <v>35660.01678008763</v>
      </c>
      <c r="V111" s="2">
        <v>26947.915204267865</v>
      </c>
      <c r="W111" s="2">
        <v>31128.790313939786</v>
      </c>
      <c r="X111" s="2">
        <v>39492.847182771264</v>
      </c>
      <c r="Y111" s="2">
        <v>28671.645168590177</v>
      </c>
      <c r="Z111" s="2">
        <v>32924.518209466172</v>
      </c>
      <c r="AA111" s="2">
        <v>28212.800271623801</v>
      </c>
    </row>
    <row r="112" spans="1:27" x14ac:dyDescent="0.2">
      <c r="A112" s="6" t="s">
        <v>67</v>
      </c>
      <c r="B112" s="2">
        <f t="shared" si="10"/>
        <v>30344.155466340835</v>
      </c>
      <c r="C112" s="2">
        <f t="shared" si="10"/>
        <v>29887.603576995651</v>
      </c>
      <c r="D112" s="2">
        <f t="shared" si="10"/>
        <v>35026.518804243009</v>
      </c>
      <c r="E112" s="2">
        <f t="shared" si="10"/>
        <v>29468.572475719258</v>
      </c>
      <c r="F112" s="2">
        <f t="shared" si="10"/>
        <v>31257.092338954422</v>
      </c>
      <c r="G112" s="2">
        <f t="shared" si="10"/>
        <v>30324.612791910757</v>
      </c>
      <c r="H112" s="2">
        <f t="shared" si="10"/>
        <v>32992.744950278524</v>
      </c>
      <c r="I112" s="2">
        <f t="shared" si="10"/>
        <v>32718.39985994398</v>
      </c>
      <c r="J112" s="2">
        <f t="shared" si="10"/>
        <v>28692.192609656962</v>
      </c>
      <c r="K112" s="2">
        <f t="shared" si="10"/>
        <v>29541.680925763969</v>
      </c>
      <c r="L112" s="2">
        <f t="shared" si="10"/>
        <v>28393.828192178666</v>
      </c>
      <c r="M112" s="2">
        <f t="shared" si="10"/>
        <v>38526.589837420572</v>
      </c>
      <c r="O112" s="5"/>
      <c r="P112" s="2">
        <v>30344.155466340835</v>
      </c>
      <c r="Q112" s="2">
        <v>29887.603576995651</v>
      </c>
      <c r="R112" s="2">
        <v>35026.518804243009</v>
      </c>
      <c r="S112" s="2">
        <v>29468.572475719258</v>
      </c>
      <c r="T112" s="2">
        <v>31257.092338954422</v>
      </c>
      <c r="U112" s="2">
        <v>30324.612791910757</v>
      </c>
      <c r="V112" s="2">
        <v>32992.744950278524</v>
      </c>
      <c r="W112" s="2">
        <v>32718.39985994398</v>
      </c>
      <c r="X112" s="2">
        <v>28692.192609656962</v>
      </c>
      <c r="Y112" s="2">
        <v>29541.680925763969</v>
      </c>
      <c r="Z112" s="2">
        <v>28393.828192178666</v>
      </c>
      <c r="AA112" s="2">
        <v>38526.589837420572</v>
      </c>
    </row>
    <row r="113" spans="1:27" x14ac:dyDescent="0.2">
      <c r="A113" s="6" t="s">
        <v>68</v>
      </c>
      <c r="B113" s="2">
        <f t="shared" si="10"/>
        <v>103641.81662382175</v>
      </c>
      <c r="C113" s="2">
        <f t="shared" si="10"/>
        <v>41120.184149066656</v>
      </c>
      <c r="D113" s="2">
        <f t="shared" si="10"/>
        <v>69697.846351655418</v>
      </c>
      <c r="E113" s="2">
        <f t="shared" si="10"/>
        <v>38236.171033708655</v>
      </c>
      <c r="F113" s="2">
        <f t="shared" si="10"/>
        <v>48064.985994397757</v>
      </c>
      <c r="G113" s="2">
        <f t="shared" si="10"/>
        <v>40663.317668665266</v>
      </c>
      <c r="H113" s="2">
        <f t="shared" si="10"/>
        <v>27911.683989618643</v>
      </c>
      <c r="I113" s="2">
        <f t="shared" si="10"/>
        <v>28531.331506268947</v>
      </c>
      <c r="J113" s="2">
        <f t="shared" si="10"/>
        <v>26770.070625965356</v>
      </c>
      <c r="K113" s="2" t="e">
        <f t="shared" si="10"/>
        <v>#DIV/0!</v>
      </c>
      <c r="L113" s="2" t="e">
        <f t="shared" si="10"/>
        <v>#DIV/0!</v>
      </c>
      <c r="M113" s="2" t="e">
        <f t="shared" si="10"/>
        <v>#DIV/0!</v>
      </c>
      <c r="O113" s="5"/>
      <c r="P113" s="2">
        <v>103641.81662382175</v>
      </c>
      <c r="Q113" s="2">
        <v>41120.184149066656</v>
      </c>
      <c r="R113" s="2">
        <v>69697.846351655418</v>
      </c>
      <c r="S113" s="2">
        <v>38236.171033708655</v>
      </c>
      <c r="T113" s="2">
        <v>48064.985994397757</v>
      </c>
      <c r="U113" s="2">
        <v>40663.317668665266</v>
      </c>
      <c r="V113" s="2">
        <v>27911.683989618643</v>
      </c>
      <c r="W113" s="2">
        <v>28531.331506268947</v>
      </c>
      <c r="X113" s="2">
        <v>26770.070625965356</v>
      </c>
      <c r="Y113" s="2" t="e">
        <v>#DIV/0!</v>
      </c>
      <c r="Z113" s="2" t="e">
        <v>#DIV/0!</v>
      </c>
      <c r="AA113" s="2" t="e">
        <v>#DIV/0!</v>
      </c>
    </row>
    <row r="114" spans="1:27" x14ac:dyDescent="0.2">
      <c r="A114" s="6" t="s">
        <v>69</v>
      </c>
      <c r="B114" s="2">
        <f t="shared" si="10"/>
        <v>84846.233230134167</v>
      </c>
      <c r="C114" s="2">
        <f t="shared" si="10"/>
        <v>84739.717092658262</v>
      </c>
      <c r="D114" s="2">
        <f t="shared" si="10"/>
        <v>79158.576051779935</v>
      </c>
      <c r="E114" s="2">
        <f t="shared" si="10"/>
        <v>122592.27220299882</v>
      </c>
      <c r="F114" s="2">
        <f t="shared" si="10"/>
        <v>109895.66949774562</v>
      </c>
      <c r="G114" s="2">
        <f t="shared" si="10"/>
        <v>136174.75060199521</v>
      </c>
      <c r="H114" s="2">
        <f t="shared" si="10"/>
        <v>147426.91300346854</v>
      </c>
      <c r="I114" s="2">
        <f t="shared" si="10"/>
        <v>124642.28934817169</v>
      </c>
      <c r="J114" s="2">
        <f t="shared" si="10"/>
        <v>105345.66129975025</v>
      </c>
      <c r="K114" s="2">
        <f t="shared" si="10"/>
        <v>131516.33986928104</v>
      </c>
      <c r="L114" s="2">
        <f t="shared" si="10"/>
        <v>130750.83692013388</v>
      </c>
      <c r="M114" s="2">
        <f t="shared" si="10"/>
        <v>101227.36117347701</v>
      </c>
      <c r="O114" s="5"/>
      <c r="P114" s="2">
        <v>84846.233230134167</v>
      </c>
      <c r="Q114" s="2">
        <v>84739.717092658262</v>
      </c>
      <c r="R114" s="2">
        <v>79158.576051779935</v>
      </c>
      <c r="S114" s="2">
        <v>122592.27220299882</v>
      </c>
      <c r="T114" s="2">
        <v>109895.66949774562</v>
      </c>
      <c r="U114" s="2">
        <v>136174.75060199521</v>
      </c>
      <c r="V114" s="2">
        <v>147426.91300346854</v>
      </c>
      <c r="W114" s="2">
        <v>124642.28934817169</v>
      </c>
      <c r="X114" s="2">
        <v>105345.66129975025</v>
      </c>
      <c r="Y114" s="2">
        <v>131516.33986928104</v>
      </c>
      <c r="Z114" s="2">
        <v>130750.83692013388</v>
      </c>
      <c r="AA114" s="2">
        <v>101227.36117347701</v>
      </c>
    </row>
    <row r="115" spans="1:27" x14ac:dyDescent="0.2">
      <c r="A115" s="6" t="s">
        <v>70</v>
      </c>
      <c r="B115" s="2">
        <f t="shared" si="10"/>
        <v>182783.71954842546</v>
      </c>
      <c r="C115" s="2">
        <f t="shared" si="10"/>
        <v>167598.9145658263</v>
      </c>
      <c r="D115" s="2">
        <f t="shared" si="10"/>
        <v>153608.92388451437</v>
      </c>
      <c r="E115" s="2">
        <f t="shared" si="10"/>
        <v>183240.84350721425</v>
      </c>
      <c r="F115" s="2">
        <f t="shared" si="10"/>
        <v>144083.71040723985</v>
      </c>
      <c r="G115" s="2">
        <f t="shared" si="10"/>
        <v>167647.05882352943</v>
      </c>
      <c r="H115" s="2">
        <f t="shared" si="10"/>
        <v>143176.4705882353</v>
      </c>
      <c r="I115" s="2">
        <f t="shared" si="10"/>
        <v>129136.44910018799</v>
      </c>
      <c r="J115" s="2">
        <f t="shared" si="10"/>
        <v>90857.117334405295</v>
      </c>
      <c r="K115" s="2">
        <f t="shared" si="10"/>
        <v>41863.711530614441</v>
      </c>
      <c r="L115" s="2">
        <f t="shared" si="10"/>
        <v>39211.875226280987</v>
      </c>
      <c r="M115" s="2">
        <f t="shared" si="10"/>
        <v>92096.602234274309</v>
      </c>
      <c r="O115" s="5"/>
      <c r="P115" s="2">
        <v>182783.71954842546</v>
      </c>
      <c r="Q115" s="2">
        <v>167598.9145658263</v>
      </c>
      <c r="R115" s="2">
        <v>153608.92388451437</v>
      </c>
      <c r="S115" s="2">
        <v>183240.84350721425</v>
      </c>
      <c r="T115" s="2">
        <v>144083.71040723985</v>
      </c>
      <c r="U115" s="2">
        <v>167647.05882352943</v>
      </c>
      <c r="V115" s="2">
        <v>143176.4705882353</v>
      </c>
      <c r="W115" s="2">
        <v>129136.44910018799</v>
      </c>
      <c r="X115" s="2">
        <v>90857.117334405295</v>
      </c>
      <c r="Y115" s="2">
        <v>41863.711530614441</v>
      </c>
      <c r="Z115" s="2">
        <v>39211.875226280987</v>
      </c>
      <c r="AA115" s="2">
        <v>92096.602234274309</v>
      </c>
    </row>
    <row r="116" spans="1:27" x14ac:dyDescent="0.2">
      <c r="A116" s="6" t="s">
        <v>71</v>
      </c>
      <c r="B116" s="2">
        <f t="shared" si="10"/>
        <v>150789.65438315406</v>
      </c>
      <c r="C116" s="2">
        <f t="shared" si="10"/>
        <v>47469.245835258895</v>
      </c>
      <c r="D116" s="2">
        <f t="shared" si="10"/>
        <v>111428.11347972431</v>
      </c>
      <c r="E116" s="2">
        <f t="shared" si="10"/>
        <v>110971.93594418901</v>
      </c>
      <c r="F116" s="2">
        <f t="shared" si="10"/>
        <v>115094.33962264154</v>
      </c>
      <c r="G116" s="2">
        <f t="shared" si="10"/>
        <v>111682.11849957373</v>
      </c>
      <c r="H116" s="2">
        <f t="shared" si="10"/>
        <v>134202.61437908496</v>
      </c>
      <c r="I116" s="2">
        <f t="shared" si="10"/>
        <v>106220.8515119603</v>
      </c>
      <c r="J116" s="2">
        <f t="shared" si="10"/>
        <v>108539.06329371128</v>
      </c>
      <c r="K116" s="2">
        <f t="shared" si="10"/>
        <v>102778.98813846528</v>
      </c>
      <c r="L116" s="2">
        <f t="shared" si="10"/>
        <v>133694.01272214574</v>
      </c>
      <c r="M116" s="2">
        <f t="shared" si="10"/>
        <v>255207.94304983143</v>
      </c>
      <c r="O116" s="5"/>
      <c r="P116" s="2">
        <v>150789.65438315406</v>
      </c>
      <c r="Q116" s="2">
        <v>47469.245835258895</v>
      </c>
      <c r="R116" s="2">
        <v>111428.11347972431</v>
      </c>
      <c r="S116" s="2">
        <v>110971.93594418901</v>
      </c>
      <c r="T116" s="2">
        <v>115094.33962264154</v>
      </c>
      <c r="U116" s="2">
        <v>111682.11849957373</v>
      </c>
      <c r="V116" s="2">
        <v>134202.61437908496</v>
      </c>
      <c r="W116" s="2">
        <v>106220.8515119603</v>
      </c>
      <c r="X116" s="2">
        <v>108539.06329371128</v>
      </c>
      <c r="Y116" s="2">
        <v>102778.98813846528</v>
      </c>
      <c r="Z116" s="2">
        <v>133694.01272214574</v>
      </c>
      <c r="AA116" s="2">
        <v>255207.94304983143</v>
      </c>
    </row>
    <row r="117" spans="1:27" x14ac:dyDescent="0.2">
      <c r="A117" s="6" t="s">
        <v>72</v>
      </c>
      <c r="B117" s="2">
        <f t="shared" si="10"/>
        <v>102782.54537889427</v>
      </c>
      <c r="C117" s="2">
        <f t="shared" si="10"/>
        <v>152046.71510038277</v>
      </c>
      <c r="D117" s="2">
        <f t="shared" si="10"/>
        <v>102715.12750177793</v>
      </c>
      <c r="E117" s="2">
        <f t="shared" si="10"/>
        <v>96944.045911047375</v>
      </c>
      <c r="F117" s="2">
        <f t="shared" si="10"/>
        <v>91754.362295376864</v>
      </c>
      <c r="G117" s="2">
        <f t="shared" si="10"/>
        <v>93053.480052529078</v>
      </c>
      <c r="H117" s="2">
        <f t="shared" si="10"/>
        <v>39292.2936616507</v>
      </c>
      <c r="I117" s="2">
        <f t="shared" si="10"/>
        <v>122658.97013010811</v>
      </c>
      <c r="J117" s="2">
        <f t="shared" si="10"/>
        <v>93596.537714184786</v>
      </c>
      <c r="K117" s="2">
        <f t="shared" si="10"/>
        <v>18987745.098039333</v>
      </c>
      <c r="L117" s="2">
        <f t="shared" si="10"/>
        <v>7157843.1372548956</v>
      </c>
      <c r="M117" s="2">
        <f t="shared" si="10"/>
        <v>17989215.686274618</v>
      </c>
      <c r="O117" s="5"/>
      <c r="P117" s="2">
        <v>102782.54537889427</v>
      </c>
      <c r="Q117" s="2">
        <v>152046.71510038277</v>
      </c>
      <c r="R117" s="2">
        <v>102715.12750177793</v>
      </c>
      <c r="S117" s="2">
        <v>96944.045911047375</v>
      </c>
      <c r="T117" s="2">
        <v>91754.362295376864</v>
      </c>
      <c r="U117" s="2">
        <v>93053.480052529078</v>
      </c>
      <c r="V117" s="2">
        <v>39292.2936616507</v>
      </c>
      <c r="W117" s="2">
        <v>122658.97013010811</v>
      </c>
      <c r="X117" s="2">
        <v>93596.537714184786</v>
      </c>
      <c r="Y117" s="2">
        <v>18987745.098039333</v>
      </c>
      <c r="Z117" s="2">
        <v>7157843.1372548956</v>
      </c>
      <c r="AA117" s="2">
        <v>17989215.686274618</v>
      </c>
    </row>
    <row r="118" spans="1:27" x14ac:dyDescent="0.2">
      <c r="A118" s="5"/>
      <c r="O118" s="5"/>
    </row>
    <row r="119" spans="1:27" x14ac:dyDescent="0.2">
      <c r="P119" s="2">
        <v>1</v>
      </c>
      <c r="Q119" s="2">
        <v>2</v>
      </c>
      <c r="R119" s="2">
        <v>3</v>
      </c>
      <c r="S119" s="2">
        <v>4</v>
      </c>
      <c r="T119" s="2">
        <v>5</v>
      </c>
      <c r="U119" s="2">
        <v>6</v>
      </c>
      <c r="V119" s="2">
        <v>7</v>
      </c>
      <c r="W119" s="2">
        <v>8</v>
      </c>
      <c r="X119" s="2">
        <v>9</v>
      </c>
      <c r="Y119" s="2">
        <v>10</v>
      </c>
      <c r="Z119" s="2">
        <v>11</v>
      </c>
      <c r="AA119" s="2">
        <v>12</v>
      </c>
    </row>
    <row r="120" spans="1:27" x14ac:dyDescent="0.2">
      <c r="A120" s="8" t="s">
        <v>169</v>
      </c>
      <c r="O120" s="2" t="s">
        <v>65</v>
      </c>
      <c r="P120" s="2" t="s">
        <v>74</v>
      </c>
      <c r="Q120" s="2" t="s">
        <v>75</v>
      </c>
      <c r="R120" s="2" t="s">
        <v>76</v>
      </c>
      <c r="S120" s="2" t="s">
        <v>77</v>
      </c>
      <c r="T120" s="2" t="s">
        <v>78</v>
      </c>
      <c r="U120" s="2" t="s">
        <v>79</v>
      </c>
      <c r="V120" s="2" t="s">
        <v>80</v>
      </c>
      <c r="W120" s="2" t="s">
        <v>81</v>
      </c>
      <c r="X120" s="2" t="s">
        <v>82</v>
      </c>
      <c r="Y120" s="2" t="s">
        <v>83</v>
      </c>
      <c r="Z120" s="2" t="s">
        <v>84</v>
      </c>
      <c r="AA120" s="2" t="s">
        <v>85</v>
      </c>
    </row>
    <row r="121" spans="1:27" x14ac:dyDescent="0.2">
      <c r="B121" s="1" t="s">
        <v>170</v>
      </c>
      <c r="C121" s="1"/>
      <c r="D121" s="1"/>
      <c r="E121" s="1" t="s">
        <v>171</v>
      </c>
      <c r="O121" s="2" t="s">
        <v>66</v>
      </c>
      <c r="P121" s="2" t="s">
        <v>86</v>
      </c>
      <c r="Q121" s="2" t="s">
        <v>87</v>
      </c>
      <c r="R121" s="2" t="s">
        <v>88</v>
      </c>
      <c r="S121" s="2" t="s">
        <v>89</v>
      </c>
      <c r="T121" s="2" t="s">
        <v>90</v>
      </c>
      <c r="U121" s="2" t="s">
        <v>91</v>
      </c>
      <c r="V121" s="2" t="s">
        <v>92</v>
      </c>
      <c r="W121" s="2" t="s">
        <v>93</v>
      </c>
      <c r="X121" s="2" t="s">
        <v>94</v>
      </c>
      <c r="Y121" s="2" t="s">
        <v>95</v>
      </c>
      <c r="Z121" s="2" t="s">
        <v>96</v>
      </c>
      <c r="AA121" s="2" t="s">
        <v>97</v>
      </c>
    </row>
    <row r="122" spans="1:27" x14ac:dyDescent="0.2">
      <c r="A122" s="1" t="s">
        <v>2</v>
      </c>
      <c r="B122" s="2">
        <v>20177.566902104565</v>
      </c>
      <c r="C122" s="2">
        <v>19082.720080575724</v>
      </c>
      <c r="D122" s="2">
        <v>17094.359499380535</v>
      </c>
      <c r="E122" s="2">
        <v>28475.046933667083</v>
      </c>
      <c r="F122" s="2">
        <v>20696.413376061413</v>
      </c>
      <c r="G122" s="2">
        <v>21500.018926489513</v>
      </c>
      <c r="O122" s="2" t="s">
        <v>67</v>
      </c>
      <c r="P122" s="2" t="s">
        <v>98</v>
      </c>
      <c r="Q122" s="2" t="s">
        <v>99</v>
      </c>
      <c r="R122" s="2" t="s">
        <v>100</v>
      </c>
      <c r="S122" s="2" t="s">
        <v>101</v>
      </c>
      <c r="T122" s="2" t="s">
        <v>102</v>
      </c>
      <c r="U122" s="2" t="s">
        <v>103</v>
      </c>
      <c r="V122" s="2" t="s">
        <v>104</v>
      </c>
      <c r="W122" s="2" t="s">
        <v>105</v>
      </c>
      <c r="X122" s="2" t="s">
        <v>106</v>
      </c>
      <c r="Y122" s="2" t="s">
        <v>107</v>
      </c>
      <c r="Z122" s="2" t="s">
        <v>108</v>
      </c>
      <c r="AA122" s="2" t="s">
        <v>109</v>
      </c>
    </row>
    <row r="123" spans="1:27" x14ac:dyDescent="0.2">
      <c r="A123" s="1" t="s">
        <v>4</v>
      </c>
      <c r="B123" s="2">
        <v>24946.983785194607</v>
      </c>
      <c r="C123" s="2">
        <v>23963.067272610893</v>
      </c>
      <c r="D123" s="2">
        <v>24877.583465818756</v>
      </c>
      <c r="E123" s="2">
        <v>44419.38649794316</v>
      </c>
      <c r="F123" s="2">
        <v>45460.563646680537</v>
      </c>
      <c r="G123" s="2">
        <v>40573.731894294702</v>
      </c>
      <c r="O123" s="2" t="s">
        <v>68</v>
      </c>
      <c r="P123" s="2" t="s">
        <v>110</v>
      </c>
      <c r="Q123" s="2" t="s">
        <v>111</v>
      </c>
      <c r="R123" s="2" t="s">
        <v>112</v>
      </c>
      <c r="S123" s="2" t="s">
        <v>113</v>
      </c>
      <c r="T123" s="2" t="s">
        <v>114</v>
      </c>
      <c r="U123" s="2" t="s">
        <v>115</v>
      </c>
      <c r="V123" s="2" t="s">
        <v>116</v>
      </c>
      <c r="W123" s="2" t="s">
        <v>117</v>
      </c>
      <c r="X123" s="2" t="s">
        <v>118</v>
      </c>
      <c r="Y123" s="2" t="s">
        <v>119</v>
      </c>
      <c r="Z123" s="2" t="s">
        <v>119</v>
      </c>
      <c r="AA123" s="2" t="s">
        <v>119</v>
      </c>
    </row>
    <row r="124" spans="1:27" x14ac:dyDescent="0.2">
      <c r="A124" s="1" t="s">
        <v>6</v>
      </c>
      <c r="B124" s="2">
        <v>22632.435854916028</v>
      </c>
      <c r="C124" s="2">
        <v>22420.306150629269</v>
      </c>
      <c r="D124" s="2">
        <v>22580.31417695283</v>
      </c>
      <c r="E124" s="2">
        <v>41408.248081841426</v>
      </c>
      <c r="F124" s="2">
        <v>48480.02039385635</v>
      </c>
      <c r="G124" s="2">
        <v>39627.123896090481</v>
      </c>
      <c r="O124" s="2" t="s">
        <v>69</v>
      </c>
      <c r="P124" s="2" t="s">
        <v>120</v>
      </c>
      <c r="Q124" s="2" t="s">
        <v>121</v>
      </c>
      <c r="R124" s="2" t="s">
        <v>122</v>
      </c>
      <c r="S124" s="2" t="s">
        <v>123</v>
      </c>
      <c r="T124" s="2" t="s">
        <v>124</v>
      </c>
      <c r="U124" s="2" t="s">
        <v>125</v>
      </c>
      <c r="V124" s="2" t="s">
        <v>126</v>
      </c>
      <c r="W124" s="2" t="s">
        <v>127</v>
      </c>
      <c r="X124" s="2" t="s">
        <v>128</v>
      </c>
      <c r="Y124" s="2" t="s">
        <v>129</v>
      </c>
      <c r="Z124" s="2" t="s">
        <v>130</v>
      </c>
      <c r="AA124" s="2" t="s">
        <v>131</v>
      </c>
    </row>
    <row r="125" spans="1:27" x14ac:dyDescent="0.2">
      <c r="A125" s="1" t="s">
        <v>8</v>
      </c>
      <c r="B125" s="2">
        <v>23027.619650010543</v>
      </c>
      <c r="C125" s="2">
        <v>24378.978170789014</v>
      </c>
      <c r="D125" s="2">
        <v>29906.474560358212</v>
      </c>
      <c r="E125" s="2">
        <v>46411.742991770356</v>
      </c>
      <c r="F125" s="2">
        <v>35816.611882451056</v>
      </c>
      <c r="G125" s="2">
        <v>31933.407325194225</v>
      </c>
      <c r="O125" s="2" t="s">
        <v>70</v>
      </c>
      <c r="P125" s="2" t="s">
        <v>132</v>
      </c>
      <c r="Q125" s="2" t="s">
        <v>133</v>
      </c>
      <c r="R125" s="2" t="s">
        <v>134</v>
      </c>
      <c r="S125" s="2" t="s">
        <v>135</v>
      </c>
      <c r="T125" s="2" t="s">
        <v>136</v>
      </c>
      <c r="U125" s="2" t="s">
        <v>137</v>
      </c>
      <c r="V125" s="2" t="s">
        <v>138</v>
      </c>
      <c r="W125" s="2" t="s">
        <v>139</v>
      </c>
      <c r="X125" s="2" t="s">
        <v>140</v>
      </c>
      <c r="Y125" s="2" t="s">
        <v>141</v>
      </c>
      <c r="Z125" s="2" t="s">
        <v>142</v>
      </c>
      <c r="AA125" s="2" t="s">
        <v>143</v>
      </c>
    </row>
    <row r="126" spans="1:27" x14ac:dyDescent="0.2">
      <c r="A126" s="1" t="s">
        <v>10</v>
      </c>
      <c r="B126" s="2">
        <v>41585.329784087546</v>
      </c>
      <c r="C126" s="2">
        <v>44085.117918134994</v>
      </c>
      <c r="D126" s="2">
        <v>39109.052711993892</v>
      </c>
      <c r="E126" s="2">
        <v>178842.07737148917</v>
      </c>
      <c r="F126" s="2">
        <v>183071.29303334237</v>
      </c>
      <c r="G126" s="2">
        <v>142891.27837514938</v>
      </c>
      <c r="O126" s="2" t="s">
        <v>71</v>
      </c>
      <c r="P126" s="2" t="s">
        <v>144</v>
      </c>
      <c r="Q126" s="2" t="s">
        <v>145</v>
      </c>
      <c r="R126" s="2" t="s">
        <v>146</v>
      </c>
      <c r="S126" s="2" t="s">
        <v>147</v>
      </c>
      <c r="T126" s="2" t="s">
        <v>148</v>
      </c>
      <c r="U126" s="2" t="s">
        <v>149</v>
      </c>
      <c r="V126" s="2" t="s">
        <v>150</v>
      </c>
      <c r="W126" s="2" t="s">
        <v>151</v>
      </c>
      <c r="X126" s="2" t="s">
        <v>152</v>
      </c>
      <c r="Y126" s="2" t="s">
        <v>153</v>
      </c>
      <c r="Z126" s="2" t="s">
        <v>154</v>
      </c>
      <c r="AA126" s="2" t="s">
        <v>155</v>
      </c>
    </row>
    <row r="127" spans="1:27" x14ac:dyDescent="0.2">
      <c r="A127" s="1" t="s">
        <v>12</v>
      </c>
      <c r="B127" s="2">
        <v>34060.333996809655</v>
      </c>
      <c r="C127" s="2">
        <v>34041.899011921239</v>
      </c>
      <c r="D127" s="2">
        <v>30916.294613717655</v>
      </c>
      <c r="E127" s="2">
        <v>42625.787987778946</v>
      </c>
      <c r="F127" s="2">
        <v>40142.962602855652</v>
      </c>
      <c r="G127" s="2">
        <v>35660.01678008763</v>
      </c>
      <c r="O127" s="2" t="s">
        <v>72</v>
      </c>
      <c r="P127" s="2" t="s">
        <v>156</v>
      </c>
      <c r="Q127" s="2" t="s">
        <v>157</v>
      </c>
      <c r="R127" s="2" t="s">
        <v>158</v>
      </c>
      <c r="S127" s="2" t="s">
        <v>159</v>
      </c>
      <c r="T127" s="2" t="s">
        <v>160</v>
      </c>
      <c r="U127" s="2" t="s">
        <v>161</v>
      </c>
      <c r="V127" s="2" t="s">
        <v>162</v>
      </c>
      <c r="W127" s="2" t="s">
        <v>163</v>
      </c>
      <c r="X127" s="2" t="s">
        <v>164</v>
      </c>
      <c r="Y127" s="2" t="s">
        <v>165</v>
      </c>
      <c r="Z127" s="2" t="s">
        <v>165</v>
      </c>
      <c r="AA127" s="2" t="s">
        <v>165</v>
      </c>
    </row>
    <row r="128" spans="1:27" x14ac:dyDescent="0.2">
      <c r="A128" s="1" t="s">
        <v>14</v>
      </c>
      <c r="B128" s="2">
        <v>27421.135024946227</v>
      </c>
      <c r="C128" s="2">
        <v>28151.920367675928</v>
      </c>
      <c r="D128" s="2">
        <v>31620.368591590781</v>
      </c>
      <c r="E128" s="2">
        <v>26947.915204267865</v>
      </c>
      <c r="F128" s="2">
        <v>31128.790313939786</v>
      </c>
      <c r="G128" s="2">
        <v>39492.847182771264</v>
      </c>
    </row>
    <row r="129" spans="1:7" x14ac:dyDescent="0.2">
      <c r="A129" s="1" t="s">
        <v>16</v>
      </c>
      <c r="B129" s="2">
        <v>31215.32926896249</v>
      </c>
      <c r="C129" s="2">
        <v>29041.520268993918</v>
      </c>
      <c r="D129" s="2">
        <v>27476.762331230068</v>
      </c>
      <c r="E129" s="2">
        <v>28671.645168590177</v>
      </c>
      <c r="F129" s="2">
        <v>32924.518209466172</v>
      </c>
      <c r="G129" s="2">
        <v>28212.800271623801</v>
      </c>
    </row>
    <row r="130" spans="1:7" x14ac:dyDescent="0.2">
      <c r="A130" s="1" t="s">
        <v>18</v>
      </c>
      <c r="B130" s="2">
        <v>26716.550309900689</v>
      </c>
      <c r="C130" s="2">
        <v>27857.414251666607</v>
      </c>
      <c r="D130" s="2">
        <v>28755.008654005738</v>
      </c>
      <c r="E130" s="2">
        <v>30344.155466340835</v>
      </c>
      <c r="F130" s="2">
        <v>29887.603576995651</v>
      </c>
      <c r="G130" s="2">
        <v>35026.518804243009</v>
      </c>
    </row>
    <row r="131" spans="1:7" x14ac:dyDescent="0.2">
      <c r="A131" s="1" t="s">
        <v>20</v>
      </c>
      <c r="B131" s="2">
        <v>24258.584552702203</v>
      </c>
      <c r="C131" s="2">
        <v>23361.469712015885</v>
      </c>
      <c r="D131" s="2">
        <v>24929.395626563379</v>
      </c>
      <c r="E131" s="2">
        <v>29468.572475719258</v>
      </c>
      <c r="F131" s="2">
        <v>31257.092338954422</v>
      </c>
      <c r="G131" s="2">
        <v>30324.612791910757</v>
      </c>
    </row>
    <row r="132" spans="1:7" x14ac:dyDescent="0.2">
      <c r="A132" s="1" t="s">
        <v>22</v>
      </c>
      <c r="B132" s="2">
        <v>26667.539581219247</v>
      </c>
      <c r="C132" s="2">
        <v>26365.015703250992</v>
      </c>
      <c r="D132" s="2">
        <v>25484.081366434304</v>
      </c>
      <c r="E132" s="2">
        <v>32992.744950278524</v>
      </c>
      <c r="F132" s="2">
        <v>32718.39985994398</v>
      </c>
      <c r="G132" s="2">
        <v>28692.192609656962</v>
      </c>
    </row>
    <row r="133" spans="1:7" x14ac:dyDescent="0.2">
      <c r="A133" s="1" t="s">
        <v>24</v>
      </c>
      <c r="B133" s="2">
        <v>23497.363284095212</v>
      </c>
      <c r="C133" s="2">
        <v>23763.067880714934</v>
      </c>
      <c r="D133" s="2">
        <v>28117.891185902765</v>
      </c>
      <c r="E133" s="2">
        <v>29541.680925763969</v>
      </c>
      <c r="F133" s="2">
        <v>28393.828192178666</v>
      </c>
      <c r="G133" s="2">
        <v>38526.589837420572</v>
      </c>
    </row>
    <row r="134" spans="1:7" x14ac:dyDescent="0.2">
      <c r="A134" s="1" t="s">
        <v>26</v>
      </c>
      <c r="B134" s="2">
        <v>30429.739642056429</v>
      </c>
      <c r="C134" s="2">
        <v>23195.598758724664</v>
      </c>
      <c r="D134" s="2">
        <v>27438.527373998095</v>
      </c>
      <c r="E134" s="2">
        <v>103641.81662382175</v>
      </c>
      <c r="F134" s="2">
        <v>41120.184149066656</v>
      </c>
      <c r="G134" s="2">
        <v>69697.846351655418</v>
      </c>
    </row>
    <row r="135" spans="1:7" x14ac:dyDescent="0.2">
      <c r="A135" s="1" t="s">
        <v>28</v>
      </c>
      <c r="B135" s="2">
        <v>24270.550432247983</v>
      </c>
      <c r="C135" s="2">
        <v>25436.497809535962</v>
      </c>
      <c r="D135" s="2">
        <v>25497.27837471418</v>
      </c>
      <c r="E135" s="2">
        <v>38236.171033708655</v>
      </c>
      <c r="F135" s="2">
        <v>48064.985994397757</v>
      </c>
      <c r="G135" s="2">
        <v>40663.317668665266</v>
      </c>
    </row>
    <row r="136" spans="1:7" x14ac:dyDescent="0.2">
      <c r="A136" s="1" t="s">
        <v>30</v>
      </c>
      <c r="B136" s="2">
        <v>24661.092863541351</v>
      </c>
      <c r="C136" s="2">
        <v>25390.811023459009</v>
      </c>
      <c r="D136" s="2">
        <v>26006.729446164431</v>
      </c>
      <c r="E136" s="2">
        <v>27911.683989618643</v>
      </c>
      <c r="F136" s="2">
        <v>28531.331506268947</v>
      </c>
      <c r="G136" s="2">
        <v>26770.070625965356</v>
      </c>
    </row>
    <row r="137" spans="1:7" x14ac:dyDescent="0.2">
      <c r="A137" s="1" t="s">
        <v>32</v>
      </c>
      <c r="B137" s="2">
        <v>31101.943039659302</v>
      </c>
      <c r="C137" s="2">
        <v>30851.948374286429</v>
      </c>
      <c r="D137" s="2">
        <v>27425.870125332989</v>
      </c>
      <c r="E137" s="2">
        <v>84846.233230134167</v>
      </c>
      <c r="F137" s="2">
        <v>84739.717092658262</v>
      </c>
      <c r="G137" s="2">
        <v>79158.576051779935</v>
      </c>
    </row>
    <row r="138" spans="1:7" x14ac:dyDescent="0.2">
      <c r="A138" s="1" t="s">
        <v>33</v>
      </c>
      <c r="B138" s="2">
        <v>39962.772050400919</v>
      </c>
      <c r="C138" s="2">
        <v>34397.8419770275</v>
      </c>
      <c r="D138" s="2">
        <v>35541.086663673101</v>
      </c>
      <c r="E138" s="2">
        <v>122592.27220299882</v>
      </c>
      <c r="F138" s="2">
        <v>109895.66949774562</v>
      </c>
      <c r="G138" s="2">
        <v>136174.75060199521</v>
      </c>
    </row>
    <row r="139" spans="1:7" x14ac:dyDescent="0.2">
      <c r="A139" s="1" t="s">
        <v>35</v>
      </c>
      <c r="B139" s="2">
        <v>42952.258387402362</v>
      </c>
      <c r="C139" s="2">
        <v>39853.551379057848</v>
      </c>
      <c r="D139" s="2">
        <v>33777.351520318269</v>
      </c>
      <c r="E139" s="2">
        <v>147426.91300346854</v>
      </c>
      <c r="F139" s="2">
        <v>124642.28934817169</v>
      </c>
      <c r="G139" s="2">
        <v>105345.66129975025</v>
      </c>
    </row>
    <row r="140" spans="1:7" x14ac:dyDescent="0.2">
      <c r="A140" s="1" t="s">
        <v>36</v>
      </c>
      <c r="B140" s="2">
        <v>33998.445193055202</v>
      </c>
      <c r="C140" s="2">
        <v>38605.191659301454</v>
      </c>
      <c r="D140" s="2">
        <v>33381.275968927606</v>
      </c>
      <c r="E140" s="2">
        <v>131516.33986928104</v>
      </c>
      <c r="F140" s="2">
        <v>130750.83692013388</v>
      </c>
      <c r="G140" s="2">
        <v>101227.36117347701</v>
      </c>
    </row>
    <row r="141" spans="1:7" x14ac:dyDescent="0.2">
      <c r="A141" s="1" t="s">
        <v>37</v>
      </c>
      <c r="B141" s="2">
        <v>80850.032320620565</v>
      </c>
      <c r="C141" s="2">
        <v>57608.939382614553</v>
      </c>
      <c r="D141" s="2">
        <v>45080.462463870004</v>
      </c>
      <c r="E141" s="2">
        <v>182783.71954842546</v>
      </c>
      <c r="F141" s="2">
        <v>167598.9145658263</v>
      </c>
      <c r="G141" s="2">
        <v>153608.92388451437</v>
      </c>
    </row>
    <row r="142" spans="1:7" x14ac:dyDescent="0.2">
      <c r="A142" s="1" t="s">
        <v>38</v>
      </c>
      <c r="B142" s="2">
        <v>43694.275514414367</v>
      </c>
      <c r="C142" s="2">
        <v>35672.938831735992</v>
      </c>
      <c r="D142" s="2">
        <v>42543.158567774932</v>
      </c>
      <c r="E142" s="2">
        <v>183240.84350721425</v>
      </c>
      <c r="F142" s="2">
        <v>144083.71040723985</v>
      </c>
      <c r="G142" s="2">
        <v>167647.05882352943</v>
      </c>
    </row>
    <row r="143" spans="1:7" x14ac:dyDescent="0.2">
      <c r="A143" s="1" t="s">
        <v>39</v>
      </c>
      <c r="B143" s="2">
        <v>34604.462474645028</v>
      </c>
      <c r="C143" s="2">
        <v>38268.990083758545</v>
      </c>
      <c r="D143" s="2">
        <v>30490.384978654278</v>
      </c>
      <c r="E143" s="2">
        <v>143176.4705882353</v>
      </c>
      <c r="F143" s="2">
        <v>129136.44910018799</v>
      </c>
      <c r="G143" s="2">
        <v>90857.117334405295</v>
      </c>
    </row>
    <row r="144" spans="1:7" x14ac:dyDescent="0.2">
      <c r="A144" s="1" t="s">
        <v>40</v>
      </c>
      <c r="B144" s="2">
        <v>36040.051379667893</v>
      </c>
      <c r="C144" s="2">
        <v>35903.980408059404</v>
      </c>
      <c r="D144" s="2">
        <v>62405.520867564905</v>
      </c>
      <c r="E144" s="2">
        <v>41863.711530614441</v>
      </c>
      <c r="F144" s="2">
        <v>39211.875226280987</v>
      </c>
      <c r="G144" s="2">
        <v>92096.602234274309</v>
      </c>
    </row>
    <row r="145" spans="1:7" x14ac:dyDescent="0.2">
      <c r="A145" s="1" t="s">
        <v>41</v>
      </c>
      <c r="B145" s="2">
        <v>45471.279798226351</v>
      </c>
      <c r="C145" s="2">
        <v>29182.608002550613</v>
      </c>
      <c r="D145" s="2">
        <v>34961.429712951016</v>
      </c>
      <c r="E145" s="2">
        <v>150789.65438315406</v>
      </c>
      <c r="F145" s="2">
        <v>47469.245835258895</v>
      </c>
      <c r="G145" s="2">
        <v>111428.11347972431</v>
      </c>
    </row>
    <row r="146" spans="1:7" x14ac:dyDescent="0.2">
      <c r="A146" s="1" t="s">
        <v>42</v>
      </c>
      <c r="B146" s="2">
        <v>31425.963488843805</v>
      </c>
      <c r="C146" s="2">
        <v>30326.670227105107</v>
      </c>
      <c r="D146" s="2">
        <v>31590.192084980634</v>
      </c>
      <c r="E146" s="2">
        <v>110971.93594418901</v>
      </c>
      <c r="F146" s="2">
        <v>115094.33962264154</v>
      </c>
      <c r="G146" s="2">
        <v>111682.11849957373</v>
      </c>
    </row>
    <row r="147" spans="1:7" x14ac:dyDescent="0.2">
      <c r="A147" s="1" t="s">
        <v>43</v>
      </c>
      <c r="B147" s="2">
        <v>31421.152030217188</v>
      </c>
      <c r="C147" s="2">
        <v>30163.703297564032</v>
      </c>
      <c r="D147" s="2">
        <v>31661.308952253712</v>
      </c>
      <c r="E147" s="2">
        <v>134202.61437908496</v>
      </c>
      <c r="F147" s="2">
        <v>106220.8515119603</v>
      </c>
      <c r="G147" s="2">
        <v>108539.06329371128</v>
      </c>
    </row>
    <row r="148" spans="1:7" x14ac:dyDescent="0.2">
      <c r="A148" s="1" t="s">
        <v>44</v>
      </c>
      <c r="B148" s="2">
        <v>30092.023323152593</v>
      </c>
      <c r="C148" s="2">
        <v>42192.967838693548</v>
      </c>
      <c r="D148" s="2">
        <v>79390.942217595017</v>
      </c>
      <c r="E148" s="2">
        <v>102778.98813846528</v>
      </c>
      <c r="F148" s="2">
        <v>133694.01272214574</v>
      </c>
    </row>
    <row r="149" spans="1:7" x14ac:dyDescent="0.2">
      <c r="A149" s="1" t="s">
        <v>45</v>
      </c>
      <c r="B149" s="2">
        <v>32984.119267541726</v>
      </c>
      <c r="C149" s="2">
        <v>48105.124402702262</v>
      </c>
      <c r="D149" s="2">
        <v>30408.496732026142</v>
      </c>
      <c r="E149" s="2">
        <v>102782.54537889427</v>
      </c>
      <c r="F149" s="2">
        <v>152046.71510038277</v>
      </c>
      <c r="G149" s="2">
        <v>102715.12750177793</v>
      </c>
    </row>
    <row r="150" spans="1:7" x14ac:dyDescent="0.2">
      <c r="A150" s="1" t="s">
        <v>46</v>
      </c>
      <c r="B150" s="2">
        <v>28436.718927516475</v>
      </c>
      <c r="C150" s="2">
        <v>29366.3070764638</v>
      </c>
      <c r="D150" s="2">
        <v>27349.295882736656</v>
      </c>
      <c r="E150" s="2">
        <v>96944.045911047375</v>
      </c>
      <c r="F150" s="2">
        <v>91754.362295376864</v>
      </c>
      <c r="G150" s="2">
        <v>93053.480052529078</v>
      </c>
    </row>
    <row r="151" spans="1:7" x14ac:dyDescent="0.2">
      <c r="A151" s="1" t="s">
        <v>47</v>
      </c>
      <c r="B151" s="2">
        <v>26120.13968583028</v>
      </c>
      <c r="C151" s="2">
        <v>36057.206387709724</v>
      </c>
      <c r="D151" s="2">
        <v>25469.085671000514</v>
      </c>
      <c r="E151" s="2">
        <v>39292.2936616507</v>
      </c>
      <c r="F151" s="2">
        <v>122658.97013010811</v>
      </c>
      <c r="G151" s="2">
        <v>93596.537714184786</v>
      </c>
    </row>
    <row r="152" spans="1:7" x14ac:dyDescent="0.2">
      <c r="A152" s="1"/>
    </row>
    <row r="153" spans="1:7" x14ac:dyDescent="0.2">
      <c r="B153" s="1" t="s">
        <v>0</v>
      </c>
      <c r="C153" s="1" t="s">
        <v>1</v>
      </c>
      <c r="D153" s="1"/>
      <c r="E153" s="1" t="s">
        <v>0</v>
      </c>
      <c r="F153" s="1" t="s">
        <v>1</v>
      </c>
    </row>
    <row r="154" spans="1:7" x14ac:dyDescent="0.2">
      <c r="A154" s="1" t="s">
        <v>2</v>
      </c>
      <c r="B154" s="2">
        <f>AVERAGE(B122:D122)</f>
        <v>18784.882160686942</v>
      </c>
      <c r="C154" s="2">
        <f>STDEV(B122:D122)</f>
        <v>1563.0331224724009</v>
      </c>
      <c r="D154" s="2" t="s">
        <v>3</v>
      </c>
      <c r="E154" s="2">
        <f>AVERAGE(E122:G122)</f>
        <v>23557.159745406007</v>
      </c>
      <c r="F154" s="2">
        <f>STDEV(E122:G122)</f>
        <v>4277.9266318529089</v>
      </c>
    </row>
    <row r="155" spans="1:7" x14ac:dyDescent="0.2">
      <c r="A155" s="1" t="s">
        <v>4</v>
      </c>
      <c r="B155" s="2">
        <f t="shared" ref="B155:B183" si="11">AVERAGE(B123:D123)</f>
        <v>24595.878174541416</v>
      </c>
      <c r="C155" s="2">
        <f t="shared" ref="C155:C183" si="12">STDEV(B123:D123)</f>
        <v>549.12778957539683</v>
      </c>
      <c r="D155" s="2" t="s">
        <v>5</v>
      </c>
      <c r="E155" s="2">
        <f t="shared" ref="E155:E183" si="13">AVERAGE(E123:G123)</f>
        <v>43484.560679639464</v>
      </c>
      <c r="F155" s="2">
        <f t="shared" ref="F155:F183" si="14">STDEV(E123:G123)</f>
        <v>2574.0446046945226</v>
      </c>
    </row>
    <row r="156" spans="1:7" x14ac:dyDescent="0.2">
      <c r="A156" s="1" t="s">
        <v>6</v>
      </c>
      <c r="B156" s="2">
        <f t="shared" si="11"/>
        <v>22544.352060832709</v>
      </c>
      <c r="C156" s="2">
        <f t="shared" si="12"/>
        <v>110.54278903245917</v>
      </c>
      <c r="D156" s="2" t="s">
        <v>7</v>
      </c>
      <c r="E156" s="2">
        <f t="shared" si="13"/>
        <v>43171.797457262757</v>
      </c>
      <c r="F156" s="2">
        <f t="shared" si="14"/>
        <v>4682.5232407005205</v>
      </c>
    </row>
    <row r="157" spans="1:7" x14ac:dyDescent="0.2">
      <c r="A157" s="1" t="s">
        <v>8</v>
      </c>
      <c r="B157" s="2">
        <f t="shared" si="11"/>
        <v>25771.024127052591</v>
      </c>
      <c r="C157" s="2">
        <f t="shared" si="12"/>
        <v>3644.5857347119481</v>
      </c>
      <c r="D157" s="2" t="s">
        <v>9</v>
      </c>
      <c r="E157" s="2">
        <f t="shared" si="13"/>
        <v>38053.920733138541</v>
      </c>
      <c r="F157" s="2">
        <f t="shared" si="14"/>
        <v>7493.9785220226468</v>
      </c>
    </row>
    <row r="158" spans="1:7" x14ac:dyDescent="0.2">
      <c r="A158" s="1" t="s">
        <v>10</v>
      </c>
      <c r="B158" s="2">
        <f t="shared" si="11"/>
        <v>41593.166804738808</v>
      </c>
      <c r="C158" s="2">
        <f t="shared" si="12"/>
        <v>2488.0418602008162</v>
      </c>
      <c r="D158" s="9" t="s">
        <v>11</v>
      </c>
      <c r="E158" s="2">
        <f t="shared" si="13"/>
        <v>168268.21625999364</v>
      </c>
      <c r="F158" s="2">
        <f t="shared" si="14"/>
        <v>22078.571026836038</v>
      </c>
    </row>
    <row r="159" spans="1:7" x14ac:dyDescent="0.2">
      <c r="A159" s="1" t="s">
        <v>12</v>
      </c>
      <c r="B159" s="2">
        <f t="shared" si="11"/>
        <v>33006.175874149514</v>
      </c>
      <c r="C159" s="2">
        <f t="shared" si="12"/>
        <v>1809.913733909757</v>
      </c>
      <c r="D159" s="9" t="s">
        <v>13</v>
      </c>
      <c r="E159" s="2">
        <f t="shared" si="13"/>
        <v>39476.255790240742</v>
      </c>
      <c r="F159" s="2">
        <f t="shared" si="14"/>
        <v>3530.4200330790218</v>
      </c>
    </row>
    <row r="160" spans="1:7" x14ac:dyDescent="0.2">
      <c r="A160" s="1" t="s">
        <v>14</v>
      </c>
      <c r="B160" s="2">
        <f t="shared" si="11"/>
        <v>29064.474661404311</v>
      </c>
      <c r="C160" s="2">
        <f t="shared" si="12"/>
        <v>2243.4253143486117</v>
      </c>
      <c r="D160" s="2" t="s">
        <v>15</v>
      </c>
      <c r="E160" s="2">
        <f t="shared" si="13"/>
        <v>32523.184233659635</v>
      </c>
      <c r="F160" s="2">
        <f t="shared" si="14"/>
        <v>6387.6506157454542</v>
      </c>
    </row>
    <row r="161" spans="1:6" x14ac:dyDescent="0.2">
      <c r="A161" s="8" t="s">
        <v>16</v>
      </c>
      <c r="B161" s="2">
        <f t="shared" si="11"/>
        <v>29244.537289728829</v>
      </c>
      <c r="C161" s="2">
        <f t="shared" si="12"/>
        <v>1877.5336534953387</v>
      </c>
      <c r="D161" s="2" t="s">
        <v>17</v>
      </c>
      <c r="E161" s="2">
        <f t="shared" si="13"/>
        <v>29936.321216560053</v>
      </c>
      <c r="F161" s="2">
        <f t="shared" si="14"/>
        <v>2598.0041591918043</v>
      </c>
    </row>
    <row r="162" spans="1:6" x14ac:dyDescent="0.2">
      <c r="A162" s="1" t="s">
        <v>18</v>
      </c>
      <c r="B162" s="2">
        <f t="shared" si="11"/>
        <v>27776.324405191011</v>
      </c>
      <c r="C162" s="2">
        <f t="shared" si="12"/>
        <v>1021.645622299607</v>
      </c>
      <c r="D162" s="2" t="s">
        <v>19</v>
      </c>
      <c r="E162" s="2">
        <f t="shared" si="13"/>
        <v>31752.759282526498</v>
      </c>
      <c r="F162" s="2">
        <f t="shared" si="14"/>
        <v>2844.3340101750186</v>
      </c>
    </row>
    <row r="163" spans="1:6" x14ac:dyDescent="0.2">
      <c r="A163" s="1" t="s">
        <v>20</v>
      </c>
      <c r="B163" s="2">
        <f t="shared" si="11"/>
        <v>24183.149963760487</v>
      </c>
      <c r="C163" s="2">
        <f t="shared" si="12"/>
        <v>786.68017725375694</v>
      </c>
      <c r="D163" s="9" t="s">
        <v>21</v>
      </c>
      <c r="E163" s="2">
        <f t="shared" si="13"/>
        <v>30350.092535528147</v>
      </c>
      <c r="F163" s="2">
        <f t="shared" si="14"/>
        <v>894.53213374243194</v>
      </c>
    </row>
    <row r="164" spans="1:6" x14ac:dyDescent="0.2">
      <c r="A164" s="1" t="s">
        <v>22</v>
      </c>
      <c r="B164" s="2">
        <f t="shared" si="11"/>
        <v>26172.212216968182</v>
      </c>
      <c r="C164" s="2">
        <f t="shared" si="12"/>
        <v>614.83593321925798</v>
      </c>
      <c r="D164" s="2" t="s">
        <v>23</v>
      </c>
      <c r="E164" s="2">
        <f t="shared" si="13"/>
        <v>31467.779139959821</v>
      </c>
      <c r="F164" s="2">
        <f t="shared" si="14"/>
        <v>2407.6392477999416</v>
      </c>
    </row>
    <row r="165" spans="1:6" x14ac:dyDescent="0.2">
      <c r="A165" s="1" t="s">
        <v>24</v>
      </c>
      <c r="B165" s="2">
        <f t="shared" si="11"/>
        <v>25126.107450237632</v>
      </c>
      <c r="C165" s="2">
        <f t="shared" si="12"/>
        <v>2594.3645029002773</v>
      </c>
      <c r="D165" s="2" t="s">
        <v>25</v>
      </c>
      <c r="E165" s="2">
        <f t="shared" si="13"/>
        <v>32154.03298512107</v>
      </c>
      <c r="F165" s="2">
        <f t="shared" si="14"/>
        <v>5548.5585606841823</v>
      </c>
    </row>
    <row r="166" spans="1:6" x14ac:dyDescent="0.2">
      <c r="A166" s="1" t="s">
        <v>26</v>
      </c>
      <c r="B166" s="2">
        <f t="shared" si="11"/>
        <v>27021.288591593064</v>
      </c>
      <c r="C166" s="2">
        <f t="shared" si="12"/>
        <v>3635.0742401125899</v>
      </c>
      <c r="D166" s="2" t="s">
        <v>27</v>
      </c>
      <c r="E166" s="2">
        <f t="shared" si="13"/>
        <v>71486.615708181285</v>
      </c>
      <c r="F166" s="2">
        <f t="shared" si="14"/>
        <v>31299.175766866767</v>
      </c>
    </row>
    <row r="167" spans="1:6" x14ac:dyDescent="0.2">
      <c r="A167" s="1" t="s">
        <v>28</v>
      </c>
      <c r="B167" s="2">
        <f t="shared" si="11"/>
        <v>25068.108872166038</v>
      </c>
      <c r="C167" s="2">
        <f t="shared" si="12"/>
        <v>691.37411586581823</v>
      </c>
      <c r="D167" s="2" t="s">
        <v>29</v>
      </c>
      <c r="E167" s="2">
        <f t="shared" si="13"/>
        <v>42321.491565590557</v>
      </c>
      <c r="F167" s="2">
        <f t="shared" si="14"/>
        <v>5119.9176152746631</v>
      </c>
    </row>
    <row r="168" spans="1:6" x14ac:dyDescent="0.2">
      <c r="A168" s="1" t="s">
        <v>30</v>
      </c>
      <c r="B168" s="2">
        <f t="shared" si="11"/>
        <v>25352.877777721598</v>
      </c>
      <c r="C168" s="2">
        <f t="shared" si="12"/>
        <v>673.6198122624595</v>
      </c>
      <c r="D168" s="2" t="s">
        <v>31</v>
      </c>
      <c r="E168" s="2">
        <f t="shared" si="13"/>
        <v>27737.695373950981</v>
      </c>
      <c r="F168" s="2">
        <f t="shared" si="14"/>
        <v>893.42822929903377</v>
      </c>
    </row>
    <row r="169" spans="1:6" x14ac:dyDescent="0.2">
      <c r="A169" s="1" t="s">
        <v>32</v>
      </c>
      <c r="B169" s="2">
        <f>AVERAGE(B137:D137)</f>
        <v>29793.253846426243</v>
      </c>
      <c r="C169" s="2">
        <f t="shared" si="12"/>
        <v>2054.0213230031763</v>
      </c>
      <c r="D169" s="2" t="s">
        <v>3</v>
      </c>
      <c r="E169" s="2">
        <f t="shared" si="13"/>
        <v>82914.84212485746</v>
      </c>
      <c r="F169" s="2">
        <f t="shared" si="14"/>
        <v>3253.4577806851285</v>
      </c>
    </row>
    <row r="170" spans="1:6" x14ac:dyDescent="0.2">
      <c r="A170" s="1" t="s">
        <v>33</v>
      </c>
      <c r="B170" s="2">
        <f t="shared" si="11"/>
        <v>36633.900230367173</v>
      </c>
      <c r="C170" s="2">
        <f t="shared" si="12"/>
        <v>2939.0122148516052</v>
      </c>
      <c r="D170" s="2" t="s">
        <v>34</v>
      </c>
      <c r="E170" s="2">
        <f t="shared" si="13"/>
        <v>122887.56410091322</v>
      </c>
      <c r="F170" s="2">
        <f t="shared" si="14"/>
        <v>13142.028911079993</v>
      </c>
    </row>
    <row r="171" spans="1:6" x14ac:dyDescent="0.2">
      <c r="A171" s="1" t="s">
        <v>35</v>
      </c>
      <c r="B171" s="2">
        <f t="shared" si="11"/>
        <v>38861.053762259493</v>
      </c>
      <c r="C171" s="2">
        <f t="shared" si="12"/>
        <v>4667.2816118624687</v>
      </c>
      <c r="D171" s="2" t="s">
        <v>7</v>
      </c>
      <c r="E171" s="2">
        <f t="shared" si="13"/>
        <v>125804.95455046349</v>
      </c>
      <c r="F171" s="2">
        <f t="shared" si="14"/>
        <v>21064.704579399902</v>
      </c>
    </row>
    <row r="172" spans="1:6" x14ac:dyDescent="0.2">
      <c r="A172" s="1" t="s">
        <v>36</v>
      </c>
      <c r="B172" s="2">
        <f t="shared" si="11"/>
        <v>35328.304273761423</v>
      </c>
      <c r="C172" s="2">
        <f t="shared" si="12"/>
        <v>2854.5958848733931</v>
      </c>
      <c r="D172" s="2" t="s">
        <v>9</v>
      </c>
      <c r="E172" s="2">
        <f t="shared" si="13"/>
        <v>121164.84598763066</v>
      </c>
      <c r="F172" s="2">
        <f t="shared" si="14"/>
        <v>17270.610128980323</v>
      </c>
    </row>
    <row r="173" spans="1:6" x14ac:dyDescent="0.2">
      <c r="A173" s="1" t="s">
        <v>37</v>
      </c>
      <c r="B173" s="2">
        <f t="shared" si="11"/>
        <v>61179.811389035043</v>
      </c>
      <c r="C173" s="2">
        <f t="shared" si="12"/>
        <v>18150.175676805939</v>
      </c>
      <c r="D173" s="9" t="s">
        <v>11</v>
      </c>
      <c r="E173" s="2">
        <f t="shared" si="13"/>
        <v>167997.18599958872</v>
      </c>
      <c r="F173" s="2">
        <f t="shared" si="14"/>
        <v>14591.47492918227</v>
      </c>
    </row>
    <row r="174" spans="1:6" x14ac:dyDescent="0.2">
      <c r="A174" s="1" t="s">
        <v>38</v>
      </c>
      <c r="B174" s="2">
        <f t="shared" si="11"/>
        <v>40636.79097130843</v>
      </c>
      <c r="C174" s="2">
        <f t="shared" si="12"/>
        <v>4337.1809512474256</v>
      </c>
      <c r="D174" s="9" t="s">
        <v>13</v>
      </c>
      <c r="E174" s="2">
        <f t="shared" si="13"/>
        <v>164990.53757932782</v>
      </c>
      <c r="F174" s="2">
        <f t="shared" si="14"/>
        <v>19713.272102645678</v>
      </c>
    </row>
    <row r="175" spans="1:6" x14ac:dyDescent="0.2">
      <c r="A175" s="1" t="s">
        <v>39</v>
      </c>
      <c r="B175" s="2">
        <f t="shared" si="11"/>
        <v>34454.612512352614</v>
      </c>
      <c r="C175" s="2">
        <f t="shared" si="12"/>
        <v>3891.4670246178134</v>
      </c>
      <c r="D175" s="2" t="s">
        <v>15</v>
      </c>
      <c r="E175" s="2">
        <f t="shared" si="13"/>
        <v>121056.67900760953</v>
      </c>
      <c r="F175" s="2">
        <f t="shared" si="14"/>
        <v>27079.340737663038</v>
      </c>
    </row>
    <row r="176" spans="1:6" x14ac:dyDescent="0.2">
      <c r="A176" s="8" t="s">
        <v>40</v>
      </c>
      <c r="B176" s="2">
        <f t="shared" si="11"/>
        <v>44783.184218430739</v>
      </c>
      <c r="C176" s="2">
        <f t="shared" si="12"/>
        <v>15261.542862990336</v>
      </c>
      <c r="D176" s="2" t="s">
        <v>17</v>
      </c>
      <c r="E176" s="2">
        <f t="shared" si="13"/>
        <v>57724.062997056579</v>
      </c>
      <c r="F176" s="2">
        <f t="shared" si="14"/>
        <v>29797.007385923847</v>
      </c>
    </row>
    <row r="177" spans="1:6" x14ac:dyDescent="0.2">
      <c r="A177" s="1" t="s">
        <v>41</v>
      </c>
      <c r="B177" s="2">
        <f t="shared" si="11"/>
        <v>36538.439171242666</v>
      </c>
      <c r="C177" s="2">
        <f t="shared" si="12"/>
        <v>8258.0522122632538</v>
      </c>
      <c r="D177" s="2" t="s">
        <v>19</v>
      </c>
      <c r="E177" s="2">
        <f t="shared" si="13"/>
        <v>103229.00456604575</v>
      </c>
      <c r="F177" s="2">
        <f t="shared" si="14"/>
        <v>52145.908236982177</v>
      </c>
    </row>
    <row r="178" spans="1:6" x14ac:dyDescent="0.2">
      <c r="A178" s="1" t="s">
        <v>42</v>
      </c>
      <c r="B178" s="2">
        <f t="shared" si="11"/>
        <v>31114.275266976514</v>
      </c>
      <c r="C178" s="2">
        <f t="shared" si="12"/>
        <v>687.01094028435989</v>
      </c>
      <c r="D178" s="9" t="s">
        <v>21</v>
      </c>
      <c r="E178" s="2">
        <f t="shared" si="13"/>
        <v>112582.79802213475</v>
      </c>
      <c r="F178" s="2">
        <f t="shared" si="14"/>
        <v>2203.853607615601</v>
      </c>
    </row>
    <row r="179" spans="1:6" x14ac:dyDescent="0.2">
      <c r="A179" s="1" t="s">
        <v>43</v>
      </c>
      <c r="B179" s="2">
        <f t="shared" si="11"/>
        <v>31082.054760011641</v>
      </c>
      <c r="C179" s="2">
        <f t="shared" si="12"/>
        <v>804.32946808833572</v>
      </c>
      <c r="D179" s="2" t="s">
        <v>23</v>
      </c>
      <c r="E179" s="2">
        <f t="shared" si="13"/>
        <v>116320.84306158552</v>
      </c>
      <c r="F179" s="2">
        <f t="shared" si="14"/>
        <v>15529.38619375433</v>
      </c>
    </row>
    <row r="180" spans="1:6" x14ac:dyDescent="0.2">
      <c r="A180" s="1" t="s">
        <v>44</v>
      </c>
      <c r="B180" s="2">
        <f t="shared" si="11"/>
        <v>50558.644459813717</v>
      </c>
      <c r="C180" s="2">
        <f t="shared" si="12"/>
        <v>25692.105013740529</v>
      </c>
      <c r="D180" s="2" t="s">
        <v>25</v>
      </c>
      <c r="E180" s="2">
        <f t="shared" si="13"/>
        <v>118236.50043030552</v>
      </c>
      <c r="F180" s="2">
        <f t="shared" si="14"/>
        <v>21860.223523669189</v>
      </c>
    </row>
    <row r="181" spans="1:6" x14ac:dyDescent="0.2">
      <c r="A181" s="1" t="s">
        <v>45</v>
      </c>
      <c r="B181" s="2">
        <f t="shared" si="11"/>
        <v>37165.913467423379</v>
      </c>
      <c r="C181" s="2">
        <f t="shared" si="12"/>
        <v>9560.7640791025442</v>
      </c>
      <c r="D181" s="2" t="s">
        <v>27</v>
      </c>
      <c r="E181" s="2">
        <f t="shared" si="13"/>
        <v>119181.46266035165</v>
      </c>
      <c r="F181" s="2">
        <f t="shared" si="14"/>
        <v>28462.163476320027</v>
      </c>
    </row>
    <row r="182" spans="1:6" x14ac:dyDescent="0.2">
      <c r="A182" s="1" t="s">
        <v>46</v>
      </c>
      <c r="B182" s="2">
        <f t="shared" si="11"/>
        <v>28384.10729557231</v>
      </c>
      <c r="C182" s="2">
        <f t="shared" si="12"/>
        <v>1009.5343118324507</v>
      </c>
      <c r="D182" s="2" t="s">
        <v>29</v>
      </c>
      <c r="E182" s="2">
        <f t="shared" si="13"/>
        <v>93917.296086317787</v>
      </c>
      <c r="F182" s="2">
        <f t="shared" si="14"/>
        <v>2700.5254327375919</v>
      </c>
    </row>
    <row r="183" spans="1:6" x14ac:dyDescent="0.2">
      <c r="A183" s="1" t="s">
        <v>47</v>
      </c>
      <c r="B183" s="2">
        <f t="shared" si="11"/>
        <v>29215.477248180174</v>
      </c>
      <c r="C183" s="2">
        <f t="shared" si="12"/>
        <v>5934.0467681483779</v>
      </c>
      <c r="D183" s="2" t="s">
        <v>31</v>
      </c>
      <c r="E183" s="2">
        <f t="shared" si="13"/>
        <v>85182.6005019812</v>
      </c>
      <c r="F183" s="2">
        <f t="shared" si="14"/>
        <v>42315.439746117394</v>
      </c>
    </row>
    <row r="187" spans="1:6" x14ac:dyDescent="0.2">
      <c r="A187" s="1" t="s">
        <v>172</v>
      </c>
      <c r="B187" s="2" t="s">
        <v>3</v>
      </c>
    </row>
    <row r="188" spans="1:6" x14ac:dyDescent="0.2">
      <c r="A188" s="2" t="s">
        <v>173</v>
      </c>
      <c r="B188" s="2" t="s">
        <v>174</v>
      </c>
    </row>
    <row r="189" spans="1:6" x14ac:dyDescent="0.2">
      <c r="A189" s="2" t="s">
        <v>175</v>
      </c>
      <c r="B189" s="2" t="s">
        <v>7</v>
      </c>
    </row>
    <row r="190" spans="1:6" x14ac:dyDescent="0.2">
      <c r="A190" s="2" t="s">
        <v>176</v>
      </c>
      <c r="B190" s="2" t="s">
        <v>9</v>
      </c>
    </row>
    <row r="191" spans="1:6" x14ac:dyDescent="0.2">
      <c r="A191" s="2" t="s">
        <v>177</v>
      </c>
      <c r="B191" s="9" t="s">
        <v>11</v>
      </c>
    </row>
    <row r="192" spans="1:6" x14ac:dyDescent="0.2">
      <c r="A192" s="2" t="s">
        <v>178</v>
      </c>
      <c r="B192" s="9" t="s">
        <v>13</v>
      </c>
    </row>
    <row r="193" spans="1:2" x14ac:dyDescent="0.2">
      <c r="A193" s="1" t="s">
        <v>179</v>
      </c>
      <c r="B193" s="2" t="s">
        <v>15</v>
      </c>
    </row>
    <row r="194" spans="1:2" x14ac:dyDescent="0.2">
      <c r="A194" s="1" t="s">
        <v>180</v>
      </c>
      <c r="B194" s="2" t="s">
        <v>17</v>
      </c>
    </row>
    <row r="195" spans="1:2" x14ac:dyDescent="0.2">
      <c r="A195" s="1" t="s">
        <v>181</v>
      </c>
      <c r="B195" s="2" t="s">
        <v>19</v>
      </c>
    </row>
    <row r="196" spans="1:2" x14ac:dyDescent="0.2">
      <c r="A196" s="1" t="s">
        <v>182</v>
      </c>
      <c r="B196" s="9" t="s">
        <v>21</v>
      </c>
    </row>
    <row r="197" spans="1:2" x14ac:dyDescent="0.2">
      <c r="A197" s="1" t="s">
        <v>183</v>
      </c>
      <c r="B197" s="2" t="s">
        <v>23</v>
      </c>
    </row>
    <row r="198" spans="1:2" x14ac:dyDescent="0.2">
      <c r="A198" s="1" t="s">
        <v>184</v>
      </c>
      <c r="B198" s="2" t="s">
        <v>25</v>
      </c>
    </row>
    <row r="199" spans="1:2" x14ac:dyDescent="0.2">
      <c r="A199" s="1" t="s">
        <v>185</v>
      </c>
      <c r="B199" s="2" t="s">
        <v>27</v>
      </c>
    </row>
    <row r="200" spans="1:2" x14ac:dyDescent="0.2">
      <c r="A200" s="1" t="s">
        <v>186</v>
      </c>
      <c r="B200" s="2" t="s">
        <v>29</v>
      </c>
    </row>
    <row r="201" spans="1:2" x14ac:dyDescent="0.2">
      <c r="A201" s="1" t="s">
        <v>187</v>
      </c>
      <c r="B201" s="2" t="s">
        <v>31</v>
      </c>
    </row>
    <row r="254" spans="4:8" x14ac:dyDescent="0.2">
      <c r="E254" s="1"/>
      <c r="F254" s="1"/>
      <c r="G254" s="1"/>
      <c r="H254" s="1"/>
    </row>
    <row r="255" spans="4:8" x14ac:dyDescent="0.2">
      <c r="D255" s="1"/>
    </row>
    <row r="256" spans="4:8" x14ac:dyDescent="0.2">
      <c r="D256" s="1"/>
    </row>
  </sheetData>
  <conditionalFormatting sqref="J133:M133">
    <cfRule type="cellIs" dxfId="2" priority="1" operator="lessThan">
      <formula>0.005</formula>
    </cfRule>
    <cfRule type="cellIs" dxfId="1" priority="2" operator="lessThan">
      <formula>0.005</formula>
    </cfRule>
    <cfRule type="cellIs" dxfId="0" priority="3" operator="lessThan">
      <formula>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F8CD-42D8-AF48-83CA-C45AB4C9C922}">
  <dimension ref="A1:N177"/>
  <sheetViews>
    <sheetView zoomScale="90" zoomScaleNormal="90" workbookViewId="0">
      <selection activeCell="D16" sqref="D16"/>
    </sheetView>
  </sheetViews>
  <sheetFormatPr baseColWidth="10" defaultRowHeight="16" x14ac:dyDescent="0.2"/>
  <cols>
    <col min="2" max="2" width="30.5" bestFit="1" customWidth="1"/>
  </cols>
  <sheetData>
    <row r="1" spans="1:14" x14ac:dyDescent="0.2">
      <c r="D1" s="10" t="s">
        <v>3</v>
      </c>
      <c r="E1" t="s">
        <v>5</v>
      </c>
      <c r="F1" t="s">
        <v>7</v>
      </c>
      <c r="G1" t="s">
        <v>25</v>
      </c>
      <c r="H1" t="s">
        <v>27</v>
      </c>
      <c r="I1" t="s">
        <v>9</v>
      </c>
      <c r="J1" t="s">
        <v>15</v>
      </c>
      <c r="K1" t="s">
        <v>17</v>
      </c>
      <c r="L1" t="s">
        <v>19</v>
      </c>
      <c r="M1" t="s">
        <v>29</v>
      </c>
      <c r="N1" t="s">
        <v>31</v>
      </c>
    </row>
    <row r="2" spans="1:14" x14ac:dyDescent="0.2">
      <c r="A2">
        <v>0</v>
      </c>
      <c r="B2" s="10" t="s">
        <v>3</v>
      </c>
      <c r="C2" s="11">
        <v>0.52821449671080134</v>
      </c>
      <c r="D2">
        <v>2.7626700000000004</v>
      </c>
    </row>
    <row r="3" spans="1:14" x14ac:dyDescent="0.2">
      <c r="A3">
        <v>0</v>
      </c>
      <c r="B3" s="10" t="s">
        <v>3</v>
      </c>
      <c r="C3" s="11">
        <v>0.50766612755056473</v>
      </c>
      <c r="D3">
        <v>2.8565100000000005</v>
      </c>
    </row>
    <row r="4" spans="1:14" x14ac:dyDescent="0.2">
      <c r="A4">
        <v>0</v>
      </c>
      <c r="B4" s="10" t="s">
        <v>3</v>
      </c>
      <c r="C4" s="11">
        <v>0.59494084735823094</v>
      </c>
      <c r="D4">
        <v>2.6157899999999996</v>
      </c>
    </row>
    <row r="5" spans="1:14" x14ac:dyDescent="0.2">
      <c r="A5">
        <v>0</v>
      </c>
      <c r="B5" s="10" t="s">
        <v>3</v>
      </c>
      <c r="C5" s="11">
        <v>0.50969046851157684</v>
      </c>
      <c r="D5">
        <v>2.8932299999999995</v>
      </c>
    </row>
    <row r="6" spans="1:14" x14ac:dyDescent="0.2">
      <c r="A6">
        <v>3</v>
      </c>
      <c r="B6" s="10" t="s">
        <v>3</v>
      </c>
      <c r="C6" s="11">
        <v>0.88768101102774088</v>
      </c>
      <c r="D6">
        <v>2.6963700000000004</v>
      </c>
    </row>
    <row r="7" spans="1:14" x14ac:dyDescent="0.2">
      <c r="A7">
        <v>3</v>
      </c>
      <c r="B7" s="10" t="s">
        <v>3</v>
      </c>
      <c r="C7" s="11">
        <v>0.85267519083361154</v>
      </c>
      <c r="D7">
        <v>2.6351700000000005</v>
      </c>
    </row>
    <row r="8" spans="1:14" x14ac:dyDescent="0.2">
      <c r="A8">
        <v>3</v>
      </c>
      <c r="B8" s="10" t="s">
        <v>3</v>
      </c>
      <c r="C8" s="11">
        <v>0.88823758730271762</v>
      </c>
      <c r="D8">
        <v>2.8187700000000007</v>
      </c>
    </row>
    <row r="9" spans="1:14" x14ac:dyDescent="0.2">
      <c r="A9">
        <v>3</v>
      </c>
      <c r="B9" s="10" t="s">
        <v>3</v>
      </c>
      <c r="C9" s="11">
        <v>0.81719037710287856</v>
      </c>
      <c r="D9">
        <v>2.5780500000000002</v>
      </c>
    </row>
    <row r="10" spans="1:14" x14ac:dyDescent="0.2">
      <c r="A10">
        <v>5</v>
      </c>
      <c r="B10" s="10" t="s">
        <v>3</v>
      </c>
      <c r="C10" s="11">
        <v>1.1478959437357499</v>
      </c>
      <c r="D10">
        <v>2.7509399999999999</v>
      </c>
    </row>
    <row r="11" spans="1:14" x14ac:dyDescent="0.2">
      <c r="A11">
        <v>5</v>
      </c>
      <c r="B11" s="10" t="s">
        <v>3</v>
      </c>
      <c r="C11" s="11">
        <v>1.1991833711508804</v>
      </c>
      <c r="D11">
        <v>2.9712599999999996</v>
      </c>
    </row>
    <row r="12" spans="1:14" x14ac:dyDescent="0.2">
      <c r="A12">
        <v>5</v>
      </c>
      <c r="B12" s="10" t="s">
        <v>3</v>
      </c>
      <c r="C12" s="11">
        <v>1.1589979580051366</v>
      </c>
      <c r="D12">
        <v>2.7998999999999996</v>
      </c>
    </row>
    <row r="13" spans="1:14" x14ac:dyDescent="0.2">
      <c r="A13">
        <v>5</v>
      </c>
      <c r="B13" s="10" t="s">
        <v>3</v>
      </c>
      <c r="C13" s="11">
        <v>1.1458454603295767</v>
      </c>
      <c r="D13">
        <v>2.9957399999999996</v>
      </c>
    </row>
    <row r="14" spans="1:14" x14ac:dyDescent="0.2">
      <c r="A14">
        <v>10</v>
      </c>
      <c r="B14" s="10" t="s">
        <v>3</v>
      </c>
      <c r="C14" s="11">
        <v>1.4012375884667065</v>
      </c>
      <c r="D14">
        <v>2.9401500000000005</v>
      </c>
    </row>
    <row r="15" spans="1:14" x14ac:dyDescent="0.2">
      <c r="A15">
        <v>10</v>
      </c>
      <c r="B15" s="10" t="s">
        <v>3</v>
      </c>
      <c r="C15" s="11">
        <v>1.488290233675033</v>
      </c>
      <c r="D15">
        <v>3.1849500000000006</v>
      </c>
    </row>
    <row r="16" spans="1:14" x14ac:dyDescent="0.2">
      <c r="A16">
        <v>10</v>
      </c>
      <c r="B16" s="10" t="s">
        <v>3</v>
      </c>
      <c r="C16" s="11">
        <v>1.4094705859880117</v>
      </c>
      <c r="D16">
        <v>2.65455</v>
      </c>
    </row>
    <row r="17" spans="1:4" x14ac:dyDescent="0.2">
      <c r="A17">
        <v>10</v>
      </c>
      <c r="B17" s="10" t="s">
        <v>3</v>
      </c>
      <c r="C17" s="11">
        <v>1.4280765593848859</v>
      </c>
      <c r="D17">
        <v>3.0584699999999994</v>
      </c>
    </row>
    <row r="18" spans="1:4" x14ac:dyDescent="0.2">
      <c r="A18">
        <v>0</v>
      </c>
      <c r="B18" t="s">
        <v>5</v>
      </c>
      <c r="C18" s="11">
        <v>2.5644581362067891</v>
      </c>
      <c r="D18">
        <v>1.57131</v>
      </c>
    </row>
    <row r="19" spans="1:4" x14ac:dyDescent="0.2">
      <c r="A19">
        <v>0</v>
      </c>
      <c r="B19" t="s">
        <v>5</v>
      </c>
      <c r="C19" s="11">
        <v>2.5977022897112216</v>
      </c>
      <c r="D19">
        <v>1.7589900000000003</v>
      </c>
    </row>
    <row r="20" spans="1:4" x14ac:dyDescent="0.2">
      <c r="A20">
        <v>0</v>
      </c>
      <c r="B20" t="s">
        <v>5</v>
      </c>
      <c r="C20" s="11">
        <v>2.5785819571685105</v>
      </c>
      <c r="D20">
        <v>1.6692299999999998</v>
      </c>
    </row>
    <row r="21" spans="1:4" x14ac:dyDescent="0.2">
      <c r="A21">
        <v>0</v>
      </c>
      <c r="B21" t="s">
        <v>5</v>
      </c>
      <c r="C21" s="11">
        <v>2.5997045673045691</v>
      </c>
      <c r="D21">
        <v>1.8283499999999999</v>
      </c>
    </row>
    <row r="22" spans="1:4" x14ac:dyDescent="0.2">
      <c r="A22">
        <v>3</v>
      </c>
      <c r="B22" t="s">
        <v>5</v>
      </c>
      <c r="C22" s="11">
        <v>2.8446909867495784</v>
      </c>
      <c r="D22">
        <v>1.5702900000000004</v>
      </c>
    </row>
    <row r="23" spans="1:4" x14ac:dyDescent="0.2">
      <c r="A23">
        <v>3</v>
      </c>
      <c r="B23" t="s">
        <v>5</v>
      </c>
      <c r="C23" s="11">
        <v>2.8649875829085292</v>
      </c>
      <c r="D23">
        <v>1.5906900000000004</v>
      </c>
    </row>
    <row r="24" spans="1:4" x14ac:dyDescent="0.2">
      <c r="A24">
        <v>3</v>
      </c>
      <c r="B24" t="s">
        <v>5</v>
      </c>
      <c r="C24" s="11">
        <v>2.8521931717088678</v>
      </c>
      <c r="D24">
        <v>1.7946900000000001</v>
      </c>
    </row>
    <row r="25" spans="1:4" x14ac:dyDescent="0.2">
      <c r="A25">
        <v>3</v>
      </c>
      <c r="B25" t="s">
        <v>5</v>
      </c>
      <c r="C25" s="11">
        <v>2.8569600749658006</v>
      </c>
      <c r="D25">
        <v>1.8028500000000001</v>
      </c>
    </row>
    <row r="26" spans="1:4" x14ac:dyDescent="0.2">
      <c r="A26">
        <v>5</v>
      </c>
      <c r="B26" t="s">
        <v>189</v>
      </c>
      <c r="C26" s="11">
        <v>3.1441321863160483</v>
      </c>
      <c r="D26">
        <v>1.4983799999999998</v>
      </c>
    </row>
    <row r="27" spans="1:4" x14ac:dyDescent="0.2">
      <c r="A27">
        <v>5</v>
      </c>
      <c r="B27" t="s">
        <v>189</v>
      </c>
      <c r="C27" s="11">
        <v>3.1529512405619093</v>
      </c>
      <c r="D27">
        <v>1.6574999999999998</v>
      </c>
    </row>
    <row r="28" spans="1:4" x14ac:dyDescent="0.2">
      <c r="A28">
        <v>5</v>
      </c>
      <c r="B28" t="s">
        <v>189</v>
      </c>
      <c r="C28" s="11">
        <v>3.1550254814792322</v>
      </c>
      <c r="D28">
        <v>1.7594999999999998</v>
      </c>
    </row>
    <row r="29" spans="1:4" x14ac:dyDescent="0.2">
      <c r="A29">
        <v>5</v>
      </c>
      <c r="B29" t="s">
        <v>189</v>
      </c>
      <c r="C29" s="11">
        <v>3.1276787452771311</v>
      </c>
      <c r="D29">
        <v>1.8900599999999999</v>
      </c>
    </row>
    <row r="30" spans="1:4" x14ac:dyDescent="0.2">
      <c r="A30">
        <v>10</v>
      </c>
      <c r="B30" t="s">
        <v>190</v>
      </c>
      <c r="C30" s="11">
        <v>3.4622968505123715</v>
      </c>
      <c r="D30">
        <v>5.1509999999999709E-2</v>
      </c>
    </row>
    <row r="31" spans="1:4" x14ac:dyDescent="0.2">
      <c r="A31">
        <v>10</v>
      </c>
      <c r="B31" t="s">
        <v>190</v>
      </c>
      <c r="C31" s="11">
        <v>3.4784420321010021</v>
      </c>
      <c r="D31">
        <v>6.7829999999999613E-2</v>
      </c>
    </row>
    <row r="32" spans="1:4" x14ac:dyDescent="0.2">
      <c r="A32">
        <v>10</v>
      </c>
      <c r="B32" t="s">
        <v>190</v>
      </c>
      <c r="C32" s="11">
        <v>3.4248842604044851</v>
      </c>
      <c r="D32">
        <v>0.1004699999999997</v>
      </c>
    </row>
    <row r="33" spans="1:4" x14ac:dyDescent="0.2">
      <c r="A33">
        <v>10</v>
      </c>
      <c r="B33" t="s">
        <v>190</v>
      </c>
      <c r="C33" s="11">
        <v>3.4990320484433077</v>
      </c>
      <c r="D33">
        <v>7.1909999999999724E-2</v>
      </c>
    </row>
    <row r="34" spans="1:4" x14ac:dyDescent="0.2">
      <c r="A34">
        <v>0</v>
      </c>
      <c r="B34" t="s">
        <v>191</v>
      </c>
      <c r="C34" s="11">
        <v>4.5047569810310035</v>
      </c>
      <c r="D34">
        <v>1.93035</v>
      </c>
    </row>
    <row r="35" spans="1:4" x14ac:dyDescent="0.2">
      <c r="A35">
        <v>0</v>
      </c>
      <c r="B35" t="s">
        <v>7</v>
      </c>
      <c r="C35" s="11">
        <v>4.5441992065287797</v>
      </c>
      <c r="D35">
        <v>1.9793099999999997</v>
      </c>
    </row>
    <row r="36" spans="1:4" x14ac:dyDescent="0.2">
      <c r="A36">
        <v>0</v>
      </c>
      <c r="B36" t="s">
        <v>7</v>
      </c>
      <c r="C36" s="11">
        <v>4.5706869105633388</v>
      </c>
      <c r="D36">
        <v>1.90587</v>
      </c>
    </row>
    <row r="37" spans="1:4" x14ac:dyDescent="0.2">
      <c r="A37">
        <v>0</v>
      </c>
      <c r="B37" t="s">
        <v>7</v>
      </c>
      <c r="C37" s="11">
        <v>4.5874069003388946</v>
      </c>
      <c r="D37">
        <v>1.76715</v>
      </c>
    </row>
    <row r="38" spans="1:4" x14ac:dyDescent="0.2">
      <c r="A38">
        <v>3</v>
      </c>
      <c r="B38" t="s">
        <v>192</v>
      </c>
      <c r="C38" s="11">
        <v>4.82353046466348</v>
      </c>
      <c r="D38">
        <v>2.1414900000000006</v>
      </c>
    </row>
    <row r="39" spans="1:4" x14ac:dyDescent="0.2">
      <c r="A39">
        <v>3</v>
      </c>
      <c r="B39" t="s">
        <v>7</v>
      </c>
      <c r="C39" s="11">
        <v>4.813843146410429</v>
      </c>
      <c r="D39">
        <v>1.9905299999999999</v>
      </c>
    </row>
    <row r="40" spans="1:4" x14ac:dyDescent="0.2">
      <c r="A40">
        <v>3</v>
      </c>
      <c r="B40" t="s">
        <v>7</v>
      </c>
      <c r="C40" s="11">
        <v>4.8014499990491704</v>
      </c>
      <c r="D40">
        <v>1.9701299999999997</v>
      </c>
    </row>
    <row r="41" spans="1:4" x14ac:dyDescent="0.2">
      <c r="A41">
        <v>3</v>
      </c>
      <c r="B41" t="s">
        <v>7</v>
      </c>
      <c r="C41" s="11">
        <v>4.8453174939820167</v>
      </c>
      <c r="D41">
        <v>1.8722099999999999</v>
      </c>
    </row>
    <row r="42" spans="1:4" x14ac:dyDescent="0.2">
      <c r="A42">
        <v>5</v>
      </c>
      <c r="B42" t="s">
        <v>193</v>
      </c>
      <c r="C42" s="11">
        <v>5.1843234107058089</v>
      </c>
      <c r="D42">
        <v>2.0206200000000001</v>
      </c>
    </row>
    <row r="43" spans="1:4" x14ac:dyDescent="0.2">
      <c r="A43">
        <v>5</v>
      </c>
      <c r="B43" t="s">
        <v>7</v>
      </c>
      <c r="C43" s="11">
        <v>5.1706845168622522</v>
      </c>
      <c r="D43">
        <v>1.9023000000000001</v>
      </c>
    </row>
    <row r="44" spans="1:4" x14ac:dyDescent="0.2">
      <c r="A44">
        <v>5</v>
      </c>
      <c r="B44" t="s">
        <v>7</v>
      </c>
      <c r="C44" s="11">
        <v>5.1648589363905826</v>
      </c>
      <c r="D44">
        <v>1.8859799999999995</v>
      </c>
    </row>
    <row r="45" spans="1:4" x14ac:dyDescent="0.2">
      <c r="A45">
        <v>5</v>
      </c>
      <c r="B45" t="s">
        <v>7</v>
      </c>
      <c r="C45" s="11">
        <v>5.1353616599454455</v>
      </c>
      <c r="D45">
        <v>1.7962199999999997</v>
      </c>
    </row>
    <row r="46" spans="1:4" x14ac:dyDescent="0.2">
      <c r="A46">
        <v>10</v>
      </c>
      <c r="B46" t="s">
        <v>194</v>
      </c>
      <c r="C46" s="11">
        <v>5.4871534722504975</v>
      </c>
      <c r="D46">
        <v>9.6389999999999865E-2</v>
      </c>
    </row>
    <row r="47" spans="1:4" x14ac:dyDescent="0.2">
      <c r="A47">
        <v>10</v>
      </c>
      <c r="B47" t="s">
        <v>7</v>
      </c>
      <c r="C47" s="11">
        <v>5.4539954261906871</v>
      </c>
      <c r="D47">
        <v>8.4149999999999794E-2</v>
      </c>
    </row>
    <row r="48" spans="1:4" x14ac:dyDescent="0.2">
      <c r="A48">
        <v>10</v>
      </c>
      <c r="B48" t="s">
        <v>7</v>
      </c>
      <c r="C48" s="11">
        <v>5.4006919247993785</v>
      </c>
      <c r="D48">
        <v>0.10862999999999964</v>
      </c>
    </row>
    <row r="49" spans="1:4" x14ac:dyDescent="0.2">
      <c r="A49">
        <v>10</v>
      </c>
      <c r="B49" t="s">
        <v>7</v>
      </c>
      <c r="C49" s="11">
        <v>5.4376135433013193</v>
      </c>
      <c r="D49">
        <v>2.1037499999999998</v>
      </c>
    </row>
    <row r="50" spans="1:4" x14ac:dyDescent="0.2">
      <c r="A50">
        <v>0</v>
      </c>
      <c r="B50" t="s">
        <v>195</v>
      </c>
      <c r="C50" s="11">
        <v>6.5173376049972429</v>
      </c>
      <c r="D50">
        <v>1.7508299999999999</v>
      </c>
    </row>
    <row r="51" spans="1:4" x14ac:dyDescent="0.2">
      <c r="A51">
        <v>0</v>
      </c>
      <c r="B51" t="s">
        <v>25</v>
      </c>
      <c r="C51" s="11">
        <v>6.5733811651150544</v>
      </c>
      <c r="D51">
        <v>1.6447499999999999</v>
      </c>
    </row>
    <row r="52" spans="1:4" x14ac:dyDescent="0.2">
      <c r="A52">
        <v>0</v>
      </c>
      <c r="B52" t="s">
        <v>25</v>
      </c>
      <c r="C52" s="11">
        <v>6.5682587888529431</v>
      </c>
      <c r="D52">
        <v>1.6855499999999999</v>
      </c>
    </row>
    <row r="53" spans="1:4" x14ac:dyDescent="0.2">
      <c r="A53">
        <v>0</v>
      </c>
      <c r="B53" t="s">
        <v>25</v>
      </c>
      <c r="C53" s="11">
        <v>6.5402015582773769</v>
      </c>
      <c r="D53">
        <v>1.8691500000000001</v>
      </c>
    </row>
    <row r="54" spans="1:4" x14ac:dyDescent="0.2">
      <c r="A54">
        <v>3</v>
      </c>
      <c r="B54" t="s">
        <v>196</v>
      </c>
      <c r="C54" s="11">
        <v>6.8199462460260385</v>
      </c>
      <c r="D54">
        <v>1.8028500000000001</v>
      </c>
    </row>
    <row r="55" spans="1:4" x14ac:dyDescent="0.2">
      <c r="A55">
        <v>3</v>
      </c>
      <c r="B55" t="s">
        <v>25</v>
      </c>
      <c r="C55" s="11">
        <v>6.8735543153599581</v>
      </c>
      <c r="D55">
        <v>1.61517</v>
      </c>
    </row>
    <row r="56" spans="1:4" x14ac:dyDescent="0.2">
      <c r="A56">
        <v>3</v>
      </c>
      <c r="B56" t="s">
        <v>25</v>
      </c>
      <c r="C56" s="11">
        <v>6.8441436959817956</v>
      </c>
      <c r="D56">
        <v>1.63557</v>
      </c>
    </row>
    <row r="57" spans="1:4" x14ac:dyDescent="0.2">
      <c r="A57">
        <v>3</v>
      </c>
      <c r="B57" t="s">
        <v>25</v>
      </c>
      <c r="C57" s="11">
        <v>6.8504816236897401</v>
      </c>
      <c r="D57">
        <v>1.7457300000000002</v>
      </c>
    </row>
    <row r="58" spans="1:4" x14ac:dyDescent="0.2">
      <c r="A58">
        <v>5</v>
      </c>
      <c r="B58" t="s">
        <v>197</v>
      </c>
      <c r="C58" s="11">
        <v>7.1648795987413658</v>
      </c>
      <c r="D58">
        <v>1.6126199999999995</v>
      </c>
    </row>
    <row r="59" spans="1:4" x14ac:dyDescent="0.2">
      <c r="A59">
        <v>5</v>
      </c>
      <c r="B59" t="s">
        <v>25</v>
      </c>
      <c r="C59" s="11">
        <v>7.1780814906600741</v>
      </c>
      <c r="D59">
        <v>1.6411800000000001</v>
      </c>
    </row>
    <row r="60" spans="1:4" x14ac:dyDescent="0.2">
      <c r="A60">
        <v>5</v>
      </c>
      <c r="B60" t="s">
        <v>25</v>
      </c>
      <c r="C60" s="11">
        <v>7.1841797440228623</v>
      </c>
      <c r="D60">
        <v>1.8247799999999994</v>
      </c>
    </row>
    <row r="61" spans="1:4" x14ac:dyDescent="0.2">
      <c r="A61">
        <v>5</v>
      </c>
      <c r="B61" t="s">
        <v>25</v>
      </c>
      <c r="C61" s="11">
        <v>7.1804064408502173</v>
      </c>
      <c r="D61">
        <v>1.7431800000000002</v>
      </c>
    </row>
    <row r="62" spans="1:4" x14ac:dyDescent="0.2">
      <c r="A62">
        <v>10</v>
      </c>
      <c r="B62" t="s">
        <v>198</v>
      </c>
      <c r="C62" s="11">
        <v>7.4634164664389351</v>
      </c>
      <c r="D62">
        <v>0.2555099999999999</v>
      </c>
    </row>
    <row r="63" spans="1:4" x14ac:dyDescent="0.2">
      <c r="A63">
        <v>10</v>
      </c>
      <c r="B63" t="s">
        <v>25</v>
      </c>
      <c r="C63" s="11">
        <v>7.4681979619209864</v>
      </c>
      <c r="D63">
        <v>1.9854299999999998</v>
      </c>
    </row>
    <row r="64" spans="1:4" x14ac:dyDescent="0.2">
      <c r="A64">
        <v>10</v>
      </c>
      <c r="B64" t="s">
        <v>25</v>
      </c>
      <c r="C64" s="11">
        <v>7.4861236889888847</v>
      </c>
      <c r="D64">
        <v>7.5989999999999835E-2</v>
      </c>
    </row>
    <row r="65" spans="1:4" x14ac:dyDescent="0.2">
      <c r="A65">
        <v>10</v>
      </c>
      <c r="B65" t="s">
        <v>25</v>
      </c>
      <c r="C65" s="11">
        <v>7.4151348231113188</v>
      </c>
      <c r="D65">
        <v>6.3749999999999779E-2</v>
      </c>
    </row>
    <row r="66" spans="1:4" x14ac:dyDescent="0.2">
      <c r="A66">
        <v>0</v>
      </c>
      <c r="B66" t="s">
        <v>199</v>
      </c>
      <c r="C66" s="11">
        <v>8.5230531272991534</v>
      </c>
      <c r="D66">
        <v>1.8854699999999998</v>
      </c>
    </row>
    <row r="67" spans="1:4" x14ac:dyDescent="0.2">
      <c r="A67">
        <v>0</v>
      </c>
      <c r="B67" t="s">
        <v>27</v>
      </c>
      <c r="C67" s="11">
        <v>8.575460227254796</v>
      </c>
      <c r="D67">
        <v>1.7181900000000001</v>
      </c>
    </row>
    <row r="68" spans="1:4" x14ac:dyDescent="0.2">
      <c r="A68">
        <v>0</v>
      </c>
      <c r="B68" t="s">
        <v>27</v>
      </c>
      <c r="C68" s="11">
        <v>8.555765571709113</v>
      </c>
      <c r="D68">
        <v>1.7630699999999997</v>
      </c>
    </row>
    <row r="69" spans="1:4" x14ac:dyDescent="0.2">
      <c r="A69">
        <v>0</v>
      </c>
      <c r="B69" t="s">
        <v>27</v>
      </c>
      <c r="C69" s="11">
        <v>8.5796824801961424</v>
      </c>
      <c r="D69">
        <v>1.7059499999999999</v>
      </c>
    </row>
    <row r="70" spans="1:4" x14ac:dyDescent="0.2">
      <c r="A70">
        <v>3</v>
      </c>
      <c r="B70" t="s">
        <v>200</v>
      </c>
      <c r="C70" s="11">
        <v>8.8100977478595262</v>
      </c>
      <c r="D70">
        <v>2.1333299999999999</v>
      </c>
    </row>
    <row r="71" spans="1:4" x14ac:dyDescent="0.2">
      <c r="A71">
        <v>3</v>
      </c>
      <c r="B71" t="s">
        <v>27</v>
      </c>
      <c r="C71" s="11">
        <v>8.8401715916936077</v>
      </c>
      <c r="D71">
        <v>1.8191700000000002</v>
      </c>
    </row>
    <row r="72" spans="1:4" x14ac:dyDescent="0.2">
      <c r="A72">
        <v>3</v>
      </c>
      <c r="B72" t="s">
        <v>27</v>
      </c>
      <c r="C72" s="11">
        <v>8.898734173364744</v>
      </c>
      <c r="D72">
        <v>1.5906900000000004</v>
      </c>
    </row>
    <row r="73" spans="1:4" x14ac:dyDescent="0.2">
      <c r="A73">
        <v>3</v>
      </c>
      <c r="B73" t="s">
        <v>27</v>
      </c>
      <c r="C73" s="11">
        <v>8.8679357288272325</v>
      </c>
      <c r="D73">
        <v>1.7946900000000001</v>
      </c>
    </row>
    <row r="74" spans="1:4" x14ac:dyDescent="0.2">
      <c r="A74">
        <v>5</v>
      </c>
      <c r="B74" t="s">
        <v>201</v>
      </c>
      <c r="C74" s="11">
        <v>9.1307549579405762</v>
      </c>
      <c r="D74">
        <v>1.9308599999999998</v>
      </c>
    </row>
    <row r="75" spans="1:4" x14ac:dyDescent="0.2">
      <c r="A75">
        <v>5</v>
      </c>
      <c r="B75" t="s">
        <v>27</v>
      </c>
      <c r="C75" s="11">
        <v>9.1081348660654005</v>
      </c>
      <c r="D75">
        <v>1.8207</v>
      </c>
    </row>
    <row r="76" spans="1:4" x14ac:dyDescent="0.2">
      <c r="A76">
        <v>5</v>
      </c>
      <c r="B76" t="s">
        <v>27</v>
      </c>
      <c r="C76" s="11">
        <v>9.1250007633011556</v>
      </c>
      <c r="D76">
        <v>1.6411800000000001</v>
      </c>
    </row>
    <row r="77" spans="1:4" x14ac:dyDescent="0.2">
      <c r="A77">
        <v>5</v>
      </c>
      <c r="B77" t="s">
        <v>27</v>
      </c>
      <c r="C77" s="11">
        <v>9.1915243682233569</v>
      </c>
      <c r="D77">
        <v>1.7839800000000001</v>
      </c>
    </row>
    <row r="78" spans="1:4" x14ac:dyDescent="0.2">
      <c r="A78">
        <v>10</v>
      </c>
      <c r="B78" t="s">
        <v>202</v>
      </c>
      <c r="C78" s="11">
        <v>9.4517827598923763</v>
      </c>
      <c r="D78">
        <v>0.1004699999999997</v>
      </c>
    </row>
    <row r="79" spans="1:4" x14ac:dyDescent="0.2">
      <c r="A79">
        <v>10</v>
      </c>
      <c r="B79" t="s">
        <v>27</v>
      </c>
      <c r="C79" s="11">
        <v>9.4630729597935712</v>
      </c>
      <c r="D79">
        <v>0.54926999999999981</v>
      </c>
    </row>
    <row r="80" spans="1:4" x14ac:dyDescent="0.2">
      <c r="A80">
        <v>10</v>
      </c>
      <c r="B80" t="s">
        <v>27</v>
      </c>
      <c r="C80" s="11">
        <v>9.4431871953314364</v>
      </c>
      <c r="D80">
        <v>1.8630299999999995</v>
      </c>
    </row>
    <row r="81" spans="1:4" x14ac:dyDescent="0.2">
      <c r="A81">
        <v>10</v>
      </c>
      <c r="B81" t="s">
        <v>27</v>
      </c>
      <c r="C81" s="11">
        <v>9.4765260986355173</v>
      </c>
      <c r="D81">
        <v>1.73655</v>
      </c>
    </row>
    <row r="82" spans="1:4" x14ac:dyDescent="0.2">
      <c r="A82">
        <v>0</v>
      </c>
      <c r="B82" t="s">
        <v>203</v>
      </c>
      <c r="C82" s="11">
        <v>10.568944090991014</v>
      </c>
      <c r="D82">
        <v>1.8936300000000001</v>
      </c>
    </row>
    <row r="83" spans="1:4" x14ac:dyDescent="0.2">
      <c r="A83">
        <v>0</v>
      </c>
      <c r="B83" t="s">
        <v>9</v>
      </c>
      <c r="C83" s="11">
        <v>10.556448310409641</v>
      </c>
      <c r="D83">
        <v>2.1629099999999997</v>
      </c>
    </row>
    <row r="84" spans="1:4" x14ac:dyDescent="0.2">
      <c r="A84">
        <v>0</v>
      </c>
      <c r="B84" t="s">
        <v>9</v>
      </c>
      <c r="C84" s="11">
        <v>10.578366683876077</v>
      </c>
      <c r="D84">
        <v>2.0201099999999999</v>
      </c>
    </row>
    <row r="85" spans="1:4" x14ac:dyDescent="0.2">
      <c r="A85">
        <v>0</v>
      </c>
      <c r="B85" t="s">
        <v>9</v>
      </c>
      <c r="C85" s="11">
        <v>10.502090940361143</v>
      </c>
      <c r="D85">
        <v>2.0201099999999999</v>
      </c>
    </row>
    <row r="86" spans="1:4" x14ac:dyDescent="0.2">
      <c r="A86">
        <v>3</v>
      </c>
      <c r="B86" t="s">
        <v>204</v>
      </c>
      <c r="C86" s="11">
        <v>10.87584339144901</v>
      </c>
      <c r="D86">
        <v>1.6478100000000004</v>
      </c>
    </row>
    <row r="87" spans="1:4" x14ac:dyDescent="0.2">
      <c r="A87">
        <v>3</v>
      </c>
      <c r="B87" t="s">
        <v>9</v>
      </c>
      <c r="C87" s="11">
        <v>10.846924143396349</v>
      </c>
      <c r="D87">
        <v>1.8477300000000003</v>
      </c>
    </row>
    <row r="88" spans="1:4" x14ac:dyDescent="0.2">
      <c r="A88">
        <v>3</v>
      </c>
      <c r="B88" t="s">
        <v>9</v>
      </c>
      <c r="C88" s="11">
        <v>10.876345574406496</v>
      </c>
      <c r="D88">
        <v>2.0354100000000002</v>
      </c>
    </row>
    <row r="89" spans="1:4" x14ac:dyDescent="0.2">
      <c r="A89">
        <v>3</v>
      </c>
      <c r="B89" t="s">
        <v>9</v>
      </c>
      <c r="C89" s="11">
        <v>10.895437013422145</v>
      </c>
      <c r="D89">
        <v>1.8477300000000003</v>
      </c>
    </row>
    <row r="90" spans="1:4" x14ac:dyDescent="0.2">
      <c r="A90">
        <v>5</v>
      </c>
      <c r="B90" t="s">
        <v>205</v>
      </c>
      <c r="C90" s="11">
        <v>11.177264212959534</v>
      </c>
      <c r="D90">
        <v>1.8859799999999995</v>
      </c>
    </row>
    <row r="91" spans="1:4" x14ac:dyDescent="0.2">
      <c r="A91">
        <v>5</v>
      </c>
      <c r="B91" t="s">
        <v>9</v>
      </c>
      <c r="C91" s="11">
        <v>11.103687162332802</v>
      </c>
      <c r="D91">
        <v>1.8696599999999999</v>
      </c>
    </row>
    <row r="92" spans="1:4" x14ac:dyDescent="0.2">
      <c r="A92">
        <v>5</v>
      </c>
      <c r="B92" t="s">
        <v>9</v>
      </c>
      <c r="C92" s="11">
        <v>11.121834894903484</v>
      </c>
      <c r="D92">
        <v>1.9471799999999997</v>
      </c>
    </row>
    <row r="93" spans="1:4" x14ac:dyDescent="0.2">
      <c r="A93">
        <v>5</v>
      </c>
      <c r="B93" t="s">
        <v>9</v>
      </c>
      <c r="C93" s="11">
        <v>11.158297145842443</v>
      </c>
      <c r="D93">
        <v>2.0736599999999998</v>
      </c>
    </row>
    <row r="94" spans="1:4" x14ac:dyDescent="0.2">
      <c r="A94">
        <v>10</v>
      </c>
      <c r="B94" t="s">
        <v>206</v>
      </c>
      <c r="C94" s="11">
        <v>11.473643737052644</v>
      </c>
      <c r="D94">
        <v>0.1698299999999997</v>
      </c>
    </row>
    <row r="95" spans="1:4" x14ac:dyDescent="0.2">
      <c r="A95">
        <v>10</v>
      </c>
      <c r="B95" t="s">
        <v>9</v>
      </c>
      <c r="C95" s="11">
        <v>11.483785337952408</v>
      </c>
      <c r="D95">
        <v>5.9669999999999661E-2</v>
      </c>
    </row>
    <row r="96" spans="1:4" x14ac:dyDescent="0.2">
      <c r="A96">
        <v>10</v>
      </c>
      <c r="B96" t="s">
        <v>9</v>
      </c>
      <c r="C96" s="11">
        <v>11.41622840345639</v>
      </c>
      <c r="D96">
        <v>9.6389999999999865E-2</v>
      </c>
    </row>
    <row r="97" spans="1:4" x14ac:dyDescent="0.2">
      <c r="A97">
        <v>10</v>
      </c>
      <c r="B97" t="s">
        <v>9</v>
      </c>
      <c r="C97" s="11">
        <v>11.44308345817613</v>
      </c>
      <c r="D97">
        <v>8.8229999999999628E-2</v>
      </c>
    </row>
    <row r="98" spans="1:4" x14ac:dyDescent="0.2">
      <c r="A98">
        <v>0</v>
      </c>
      <c r="B98" t="s">
        <v>207</v>
      </c>
      <c r="C98" s="11">
        <v>12.538389484005465</v>
      </c>
      <c r="D98">
        <v>1.8283499999999999</v>
      </c>
    </row>
    <row r="99" spans="1:4" x14ac:dyDescent="0.2">
      <c r="A99">
        <v>0</v>
      </c>
      <c r="B99" t="s">
        <v>15</v>
      </c>
      <c r="C99" s="11">
        <v>12.515575608620134</v>
      </c>
      <c r="D99">
        <v>1.90587</v>
      </c>
    </row>
    <row r="100" spans="1:4" x14ac:dyDescent="0.2">
      <c r="A100">
        <v>0</v>
      </c>
      <c r="B100" t="s">
        <v>15</v>
      </c>
      <c r="C100" s="11">
        <v>12.598020084949081</v>
      </c>
      <c r="D100">
        <v>1.9385100000000004</v>
      </c>
    </row>
    <row r="101" spans="1:4" x14ac:dyDescent="0.2">
      <c r="A101">
        <v>0</v>
      </c>
      <c r="B101" t="s">
        <v>15</v>
      </c>
      <c r="C101" s="11">
        <v>12.504384917612388</v>
      </c>
      <c r="D101">
        <v>1.85283</v>
      </c>
    </row>
    <row r="102" spans="1:4" x14ac:dyDescent="0.2">
      <c r="A102">
        <v>3</v>
      </c>
      <c r="B102" t="s">
        <v>208</v>
      </c>
      <c r="C102" s="11">
        <v>12.846340798426814</v>
      </c>
      <c r="D102">
        <v>2.0027700000000004</v>
      </c>
    </row>
    <row r="103" spans="1:4" x14ac:dyDescent="0.2">
      <c r="A103">
        <v>3</v>
      </c>
      <c r="B103" t="s">
        <v>15</v>
      </c>
      <c r="C103" s="11">
        <v>12.845102463177893</v>
      </c>
      <c r="D103">
        <v>2.1659700000000006</v>
      </c>
    </row>
    <row r="104" spans="1:4" x14ac:dyDescent="0.2">
      <c r="A104">
        <v>3</v>
      </c>
      <c r="B104" t="s">
        <v>15</v>
      </c>
      <c r="C104" s="11">
        <v>12.895359736794505</v>
      </c>
      <c r="D104">
        <v>2.0231700000000004</v>
      </c>
    </row>
    <row r="105" spans="1:4" x14ac:dyDescent="0.2">
      <c r="A105">
        <v>3</v>
      </c>
      <c r="B105" t="s">
        <v>15</v>
      </c>
      <c r="C105" s="11">
        <v>12.83497619811793</v>
      </c>
      <c r="D105">
        <v>2.0762100000000001</v>
      </c>
    </row>
    <row r="106" spans="1:4" x14ac:dyDescent="0.2">
      <c r="A106">
        <v>5</v>
      </c>
      <c r="B106" t="s">
        <v>209</v>
      </c>
      <c r="C106" s="11">
        <v>13.197563918281764</v>
      </c>
      <c r="D106">
        <v>1.9675799999999997</v>
      </c>
    </row>
    <row r="107" spans="1:4" x14ac:dyDescent="0.2">
      <c r="A107">
        <v>5</v>
      </c>
      <c r="B107" t="s">
        <v>15</v>
      </c>
      <c r="C107" s="11">
        <v>13.169948822754094</v>
      </c>
      <c r="D107">
        <v>2.1552600000000002</v>
      </c>
    </row>
    <row r="108" spans="1:4" x14ac:dyDescent="0.2">
      <c r="A108">
        <v>5</v>
      </c>
      <c r="B108" t="s">
        <v>15</v>
      </c>
      <c r="C108" s="11">
        <v>13.158995049738618</v>
      </c>
      <c r="D108">
        <v>1.8696599999999999</v>
      </c>
    </row>
    <row r="109" spans="1:4" x14ac:dyDescent="0.2">
      <c r="A109">
        <v>5</v>
      </c>
      <c r="B109" t="s">
        <v>15</v>
      </c>
      <c r="C109" s="11">
        <v>13.115452653362103</v>
      </c>
      <c r="D109">
        <v>1.9186199999999998</v>
      </c>
    </row>
    <row r="110" spans="1:4" x14ac:dyDescent="0.2">
      <c r="A110">
        <v>10</v>
      </c>
      <c r="B110" t="s">
        <v>210</v>
      </c>
      <c r="C110" s="11">
        <v>13.4798673978023</v>
      </c>
      <c r="D110">
        <v>7.5989999999999835E-2</v>
      </c>
    </row>
    <row r="111" spans="1:4" x14ac:dyDescent="0.2">
      <c r="A111">
        <v>10</v>
      </c>
      <c r="B111" t="s">
        <v>15</v>
      </c>
      <c r="C111" s="11">
        <v>13.421752886109971</v>
      </c>
      <c r="D111">
        <v>8.8229999999999628E-2</v>
      </c>
    </row>
    <row r="112" spans="1:4" x14ac:dyDescent="0.2">
      <c r="A112">
        <v>10</v>
      </c>
      <c r="B112" t="s">
        <v>15</v>
      </c>
      <c r="C112" s="11">
        <v>13.467832347540053</v>
      </c>
      <c r="D112">
        <v>9.2309999999999739E-2</v>
      </c>
    </row>
    <row r="113" spans="1:4" x14ac:dyDescent="0.2">
      <c r="A113">
        <v>10</v>
      </c>
      <c r="B113" t="s">
        <v>15</v>
      </c>
      <c r="C113" s="11">
        <v>13.428626364827229</v>
      </c>
      <c r="D113">
        <v>0.14126999999999973</v>
      </c>
    </row>
    <row r="114" spans="1:4" x14ac:dyDescent="0.2">
      <c r="A114">
        <v>0</v>
      </c>
      <c r="B114" t="s">
        <v>211</v>
      </c>
      <c r="C114" s="11">
        <v>14.527451789334991</v>
      </c>
      <c r="D114">
        <v>1.85283</v>
      </c>
    </row>
    <row r="115" spans="1:4" x14ac:dyDescent="0.2">
      <c r="A115">
        <v>0</v>
      </c>
      <c r="B115" t="s">
        <v>17</v>
      </c>
      <c r="C115" s="11">
        <v>14.542579069724715</v>
      </c>
      <c r="D115">
        <v>2.0364300000000002</v>
      </c>
    </row>
    <row r="116" spans="1:4" x14ac:dyDescent="0.2">
      <c r="A116">
        <v>0</v>
      </c>
      <c r="B116" t="s">
        <v>17</v>
      </c>
      <c r="C116" s="11">
        <v>14.544499103110036</v>
      </c>
      <c r="D116">
        <v>1.9548300000000001</v>
      </c>
    </row>
    <row r="117" spans="1:4" x14ac:dyDescent="0.2">
      <c r="A117">
        <v>0</v>
      </c>
      <c r="B117" t="s">
        <v>17</v>
      </c>
      <c r="C117" s="11">
        <v>14.558763585379072</v>
      </c>
      <c r="D117">
        <v>1.8895500000000001</v>
      </c>
    </row>
    <row r="118" spans="1:4" x14ac:dyDescent="0.2">
      <c r="A118">
        <v>3</v>
      </c>
      <c r="B118" t="s">
        <v>212</v>
      </c>
      <c r="C118" s="11">
        <v>14.858045216308339</v>
      </c>
      <c r="D118">
        <v>1.9334100000000001</v>
      </c>
    </row>
    <row r="119" spans="1:4" x14ac:dyDescent="0.2">
      <c r="A119">
        <v>3</v>
      </c>
      <c r="B119" t="s">
        <v>17</v>
      </c>
      <c r="C119" s="11">
        <v>14.872746110149297</v>
      </c>
      <c r="D119">
        <v>1.8069300000000004</v>
      </c>
    </row>
    <row r="120" spans="1:4" x14ac:dyDescent="0.2">
      <c r="A120">
        <v>3</v>
      </c>
      <c r="B120" t="s">
        <v>17</v>
      </c>
      <c r="C120" s="11">
        <v>14.807212224411485</v>
      </c>
      <c r="D120">
        <v>1.9660500000000003</v>
      </c>
    </row>
    <row r="121" spans="1:4" x14ac:dyDescent="0.2">
      <c r="A121">
        <v>3</v>
      </c>
      <c r="B121" t="s">
        <v>17</v>
      </c>
      <c r="C121" s="11">
        <v>14.888100721911464</v>
      </c>
      <c r="D121">
        <v>1.9415700000000002</v>
      </c>
    </row>
    <row r="122" spans="1:4" x14ac:dyDescent="0.2">
      <c r="A122">
        <v>5</v>
      </c>
      <c r="B122" t="s">
        <v>213</v>
      </c>
      <c r="C122" s="11">
        <v>15.165356917447806</v>
      </c>
      <c r="D122">
        <v>1.7594999999999998</v>
      </c>
    </row>
    <row r="123" spans="1:4" x14ac:dyDescent="0.2">
      <c r="A123">
        <v>5</v>
      </c>
      <c r="B123" t="s">
        <v>17</v>
      </c>
      <c r="C123" s="11">
        <v>15.170065405898004</v>
      </c>
      <c r="D123">
        <v>1.8737399999999997</v>
      </c>
    </row>
    <row r="124" spans="1:4" x14ac:dyDescent="0.2">
      <c r="A124">
        <v>5</v>
      </c>
      <c r="B124" t="s">
        <v>17</v>
      </c>
      <c r="C124" s="11">
        <v>15.19382285475359</v>
      </c>
      <c r="D124">
        <v>1.9920599999999999</v>
      </c>
    </row>
    <row r="125" spans="1:4" x14ac:dyDescent="0.2">
      <c r="A125">
        <v>5</v>
      </c>
      <c r="B125" t="s">
        <v>17</v>
      </c>
      <c r="C125" s="11">
        <v>15.106193107673644</v>
      </c>
      <c r="D125">
        <v>2.0736599999999998</v>
      </c>
    </row>
    <row r="126" spans="1:4" x14ac:dyDescent="0.2">
      <c r="A126">
        <v>10</v>
      </c>
      <c r="B126" t="s">
        <v>214</v>
      </c>
      <c r="C126" s="11">
        <v>15.446457612312004</v>
      </c>
      <c r="D126">
        <v>2.0547900000000001</v>
      </c>
    </row>
    <row r="127" spans="1:4" x14ac:dyDescent="0.2">
      <c r="A127">
        <v>10</v>
      </c>
      <c r="B127" t="s">
        <v>17</v>
      </c>
      <c r="C127" s="11">
        <v>15.436701681797402</v>
      </c>
      <c r="D127">
        <v>1.8181499999999999</v>
      </c>
    </row>
    <row r="128" spans="1:4" x14ac:dyDescent="0.2">
      <c r="A128">
        <v>10</v>
      </c>
      <c r="B128" t="s">
        <v>17</v>
      </c>
      <c r="C128" s="11">
        <v>15.421459200566888</v>
      </c>
      <c r="D128">
        <v>1.9242299999999997</v>
      </c>
    </row>
    <row r="129" spans="1:4" x14ac:dyDescent="0.2">
      <c r="A129">
        <v>10</v>
      </c>
      <c r="B129" t="s">
        <v>17</v>
      </c>
      <c r="C129" s="11">
        <v>15.495435684076703</v>
      </c>
      <c r="D129">
        <v>2.0058299999999996</v>
      </c>
    </row>
    <row r="130" spans="1:4" x14ac:dyDescent="0.2">
      <c r="A130">
        <v>0</v>
      </c>
      <c r="B130" t="s">
        <v>215</v>
      </c>
      <c r="C130" s="11">
        <v>16.504273347429734</v>
      </c>
      <c r="D130">
        <v>1.8161100000000003</v>
      </c>
    </row>
    <row r="131" spans="1:4" x14ac:dyDescent="0.2">
      <c r="A131">
        <v>0</v>
      </c>
      <c r="B131" t="s">
        <v>19</v>
      </c>
      <c r="C131" s="11">
        <v>16.523032446965018</v>
      </c>
      <c r="D131">
        <v>1.8365100000000003</v>
      </c>
    </row>
    <row r="132" spans="1:4" x14ac:dyDescent="0.2">
      <c r="A132">
        <v>0</v>
      </c>
      <c r="B132" t="s">
        <v>19</v>
      </c>
      <c r="C132" s="11">
        <v>16.557293579535191</v>
      </c>
      <c r="D132">
        <v>2.0119500000000001</v>
      </c>
    </row>
    <row r="133" spans="1:4" x14ac:dyDescent="0.2">
      <c r="A133">
        <v>0</v>
      </c>
      <c r="B133" t="s">
        <v>19</v>
      </c>
      <c r="C133" s="11">
        <v>16.525222842187102</v>
      </c>
      <c r="D133">
        <v>1.90587</v>
      </c>
    </row>
    <row r="134" spans="1:4" x14ac:dyDescent="0.2">
      <c r="A134">
        <v>3</v>
      </c>
      <c r="B134" t="s">
        <v>216</v>
      </c>
      <c r="C134" s="11">
        <v>16.807050837292557</v>
      </c>
      <c r="D134">
        <v>1.7661300000000002</v>
      </c>
    </row>
    <row r="135" spans="1:4" x14ac:dyDescent="0.2">
      <c r="A135">
        <v>3</v>
      </c>
      <c r="B135" t="s">
        <v>19</v>
      </c>
      <c r="C135" s="11">
        <v>16.843985461253574</v>
      </c>
      <c r="D135">
        <v>1.9497299999999997</v>
      </c>
    </row>
    <row r="136" spans="1:4" x14ac:dyDescent="0.2">
      <c r="A136">
        <v>3</v>
      </c>
      <c r="B136" t="s">
        <v>19</v>
      </c>
      <c r="C136" s="11">
        <v>16.813025753695772</v>
      </c>
      <c r="D136">
        <v>1.7906100000000005</v>
      </c>
    </row>
    <row r="137" spans="1:4" x14ac:dyDescent="0.2">
      <c r="A137">
        <v>3</v>
      </c>
      <c r="B137" t="s">
        <v>19</v>
      </c>
      <c r="C137" s="11">
        <v>16.816627474327202</v>
      </c>
      <c r="D137">
        <v>1.9211700000000003</v>
      </c>
    </row>
    <row r="138" spans="1:4" x14ac:dyDescent="0.2">
      <c r="A138">
        <v>5</v>
      </c>
      <c r="B138" t="s">
        <v>217</v>
      </c>
      <c r="C138" s="11">
        <v>17.150609448221921</v>
      </c>
      <c r="D138">
        <v>1.9145399999999999</v>
      </c>
    </row>
    <row r="139" spans="1:4" x14ac:dyDescent="0.2">
      <c r="A139">
        <v>5</v>
      </c>
      <c r="B139" t="s">
        <v>19</v>
      </c>
      <c r="C139" s="11">
        <v>17.179473426379339</v>
      </c>
      <c r="D139">
        <v>1.8982199999999998</v>
      </c>
    </row>
    <row r="140" spans="1:4" x14ac:dyDescent="0.2">
      <c r="A140">
        <v>5</v>
      </c>
      <c r="B140" t="s">
        <v>19</v>
      </c>
      <c r="C140" s="11">
        <v>17.101194619792373</v>
      </c>
      <c r="D140">
        <v>1.7309399999999997</v>
      </c>
    </row>
    <row r="141" spans="1:4" x14ac:dyDescent="0.2">
      <c r="A141">
        <v>5</v>
      </c>
      <c r="B141" t="s">
        <v>19</v>
      </c>
      <c r="C141" s="11">
        <v>17.100557702445034</v>
      </c>
      <c r="D141">
        <v>1.8125399999999998</v>
      </c>
    </row>
    <row r="142" spans="1:4" x14ac:dyDescent="0.2">
      <c r="A142">
        <v>10</v>
      </c>
      <c r="B142" t="s">
        <v>218</v>
      </c>
      <c r="C142" s="11">
        <v>17.408990966031539</v>
      </c>
      <c r="D142">
        <v>0.61046999999999985</v>
      </c>
    </row>
    <row r="143" spans="1:4" x14ac:dyDescent="0.2">
      <c r="A143">
        <v>10</v>
      </c>
      <c r="B143" t="s">
        <v>19</v>
      </c>
      <c r="C143" s="11">
        <v>17.415024219014107</v>
      </c>
      <c r="D143">
        <v>0.1004699999999997</v>
      </c>
    </row>
    <row r="144" spans="1:4" x14ac:dyDescent="0.2">
      <c r="A144">
        <v>10</v>
      </c>
      <c r="B144" t="s">
        <v>19</v>
      </c>
      <c r="C144" s="11">
        <v>17.497880057987885</v>
      </c>
      <c r="D144">
        <v>2.6790299999999991</v>
      </c>
    </row>
    <row r="145" spans="1:4" x14ac:dyDescent="0.2">
      <c r="A145">
        <v>10</v>
      </c>
      <c r="B145" t="s">
        <v>19</v>
      </c>
      <c r="C145" s="11">
        <v>17.434901964216721</v>
      </c>
      <c r="D145">
        <v>2.1200699999999997</v>
      </c>
    </row>
    <row r="146" spans="1:4" x14ac:dyDescent="0.2">
      <c r="A146">
        <v>0</v>
      </c>
      <c r="B146" t="s">
        <v>219</v>
      </c>
      <c r="C146" s="11">
        <v>18.530997885952704</v>
      </c>
      <c r="D146">
        <v>1.7957100000000001</v>
      </c>
    </row>
    <row r="147" spans="1:4" x14ac:dyDescent="0.2">
      <c r="A147">
        <v>0</v>
      </c>
      <c r="B147" t="s">
        <v>29</v>
      </c>
      <c r="C147" s="11">
        <v>18.595108918892738</v>
      </c>
      <c r="D147">
        <v>1.8691500000000001</v>
      </c>
    </row>
    <row r="148" spans="1:4" x14ac:dyDescent="0.2">
      <c r="A148">
        <v>0</v>
      </c>
      <c r="B148" t="s">
        <v>29</v>
      </c>
      <c r="C148" s="11">
        <v>18.507675612714134</v>
      </c>
      <c r="D148">
        <v>1.6773900000000002</v>
      </c>
    </row>
    <row r="149" spans="1:4" x14ac:dyDescent="0.2">
      <c r="A149">
        <v>0</v>
      </c>
      <c r="B149" t="s">
        <v>29</v>
      </c>
      <c r="C149" s="11">
        <v>18.586975362031204</v>
      </c>
      <c r="D149">
        <v>1.8079499999999999</v>
      </c>
    </row>
    <row r="150" spans="1:4" x14ac:dyDescent="0.2">
      <c r="A150">
        <v>3</v>
      </c>
      <c r="B150" t="s">
        <v>220</v>
      </c>
      <c r="C150" s="11">
        <v>18.878058547239146</v>
      </c>
      <c r="D150">
        <v>1.8640500000000002</v>
      </c>
    </row>
    <row r="151" spans="1:4" x14ac:dyDescent="0.2">
      <c r="A151">
        <v>3</v>
      </c>
      <c r="B151" t="s">
        <v>29</v>
      </c>
      <c r="C151" s="11">
        <v>18.811591814573813</v>
      </c>
      <c r="D151">
        <v>1.7620500000000001</v>
      </c>
    </row>
    <row r="152" spans="1:4" x14ac:dyDescent="0.2">
      <c r="A152">
        <v>3</v>
      </c>
      <c r="B152" t="s">
        <v>29</v>
      </c>
      <c r="C152" s="11">
        <v>18.854587358119076</v>
      </c>
      <c r="D152">
        <v>1.6559699999999999</v>
      </c>
    </row>
    <row r="153" spans="1:4" x14ac:dyDescent="0.2">
      <c r="A153">
        <v>3</v>
      </c>
      <c r="B153" t="s">
        <v>29</v>
      </c>
      <c r="C153" s="11">
        <v>18.841165100112143</v>
      </c>
      <c r="D153">
        <v>1.8599700000000001</v>
      </c>
    </row>
    <row r="154" spans="1:4" x14ac:dyDescent="0.2">
      <c r="A154">
        <v>5</v>
      </c>
      <c r="B154" t="s">
        <v>221</v>
      </c>
      <c r="C154" s="11">
        <v>19.162603159884938</v>
      </c>
      <c r="D154">
        <v>1.7962199999999997</v>
      </c>
    </row>
    <row r="155" spans="1:4" x14ac:dyDescent="0.2">
      <c r="A155">
        <v>5</v>
      </c>
      <c r="B155" t="s">
        <v>29</v>
      </c>
      <c r="C155" s="11">
        <v>19.180258017572257</v>
      </c>
      <c r="D155">
        <v>1.7921399999999996</v>
      </c>
    </row>
    <row r="156" spans="1:4" x14ac:dyDescent="0.2">
      <c r="A156">
        <v>5</v>
      </c>
      <c r="B156" t="s">
        <v>29</v>
      </c>
      <c r="C156" s="11">
        <v>19.126972537720086</v>
      </c>
      <c r="D156">
        <v>1.7146199999999996</v>
      </c>
    </row>
    <row r="157" spans="1:4" x14ac:dyDescent="0.2">
      <c r="A157">
        <v>5</v>
      </c>
      <c r="B157" t="s">
        <v>29</v>
      </c>
      <c r="C157" s="11">
        <v>19.189541590113599</v>
      </c>
      <c r="D157">
        <v>1.7635800000000001</v>
      </c>
    </row>
    <row r="158" spans="1:4" x14ac:dyDescent="0.2">
      <c r="A158">
        <v>10</v>
      </c>
      <c r="B158" t="s">
        <v>222</v>
      </c>
      <c r="C158" s="11">
        <v>19.417886652417423</v>
      </c>
      <c r="D158">
        <v>8.0069999999999683E-2</v>
      </c>
    </row>
    <row r="159" spans="1:4" x14ac:dyDescent="0.2">
      <c r="A159">
        <v>10</v>
      </c>
      <c r="B159" t="s">
        <v>29</v>
      </c>
      <c r="C159" s="11">
        <v>19.408859297468798</v>
      </c>
      <c r="D159">
        <v>5.5589999999999827E-2</v>
      </c>
    </row>
    <row r="160" spans="1:4" x14ac:dyDescent="0.2">
      <c r="A160">
        <v>10</v>
      </c>
      <c r="B160" t="s">
        <v>29</v>
      </c>
      <c r="C160" s="11">
        <v>19.478897835680169</v>
      </c>
      <c r="D160">
        <v>5.9669999999999661E-2</v>
      </c>
    </row>
    <row r="161" spans="1:4" x14ac:dyDescent="0.2">
      <c r="A161">
        <v>10</v>
      </c>
      <c r="B161" t="s">
        <v>29</v>
      </c>
      <c r="C161" s="11">
        <v>19.420005581970806</v>
      </c>
      <c r="D161">
        <v>5.5589999999999827E-2</v>
      </c>
    </row>
    <row r="162" spans="1:4" x14ac:dyDescent="0.2">
      <c r="A162">
        <v>0</v>
      </c>
      <c r="B162" t="s">
        <v>223</v>
      </c>
      <c r="C162" s="11">
        <v>20.577234673997335</v>
      </c>
      <c r="D162">
        <v>2.1465899999999998</v>
      </c>
    </row>
    <row r="163" spans="1:4" x14ac:dyDescent="0.2">
      <c r="A163">
        <v>0</v>
      </c>
      <c r="B163" t="s">
        <v>31</v>
      </c>
      <c r="C163" s="11">
        <v>20.57262928661326</v>
      </c>
      <c r="D163">
        <v>1.9181100000000004</v>
      </c>
    </row>
    <row r="164" spans="1:4" x14ac:dyDescent="0.2">
      <c r="A164">
        <v>0</v>
      </c>
      <c r="B164" t="s">
        <v>31</v>
      </c>
      <c r="C164" s="11">
        <v>20.596373351429371</v>
      </c>
      <c r="D164">
        <v>1.9874699999999998</v>
      </c>
    </row>
    <row r="165" spans="1:4" x14ac:dyDescent="0.2">
      <c r="A165">
        <v>0</v>
      </c>
      <c r="B165" t="s">
        <v>31</v>
      </c>
      <c r="C165" s="11">
        <v>20.556938474985465</v>
      </c>
      <c r="D165">
        <v>1.90587</v>
      </c>
    </row>
    <row r="166" spans="1:4" x14ac:dyDescent="0.2">
      <c r="A166">
        <v>3</v>
      </c>
      <c r="B166" t="s">
        <v>224</v>
      </c>
      <c r="C166" s="11">
        <v>20.879335139866793</v>
      </c>
      <c r="D166">
        <v>1.9374900000000002</v>
      </c>
    </row>
    <row r="167" spans="1:4" x14ac:dyDescent="0.2">
      <c r="A167">
        <v>3</v>
      </c>
      <c r="B167" t="s">
        <v>31</v>
      </c>
      <c r="C167" s="11">
        <v>20.843357784941812</v>
      </c>
      <c r="D167">
        <v>1.9374900000000002</v>
      </c>
    </row>
    <row r="168" spans="1:4" x14ac:dyDescent="0.2">
      <c r="A168">
        <v>3</v>
      </c>
      <c r="B168" t="s">
        <v>31</v>
      </c>
      <c r="C168" s="11">
        <v>20.880479379189008</v>
      </c>
      <c r="D168">
        <v>1.8069300000000004</v>
      </c>
    </row>
    <row r="169" spans="1:4" x14ac:dyDescent="0.2">
      <c r="A169">
        <v>3</v>
      </c>
      <c r="B169" t="s">
        <v>31</v>
      </c>
      <c r="C169" s="11">
        <v>20.807449760578368</v>
      </c>
      <c r="D169">
        <v>1.9130099999999999</v>
      </c>
    </row>
    <row r="170" spans="1:4" x14ac:dyDescent="0.2">
      <c r="A170">
        <v>5</v>
      </c>
      <c r="B170" t="s">
        <v>225</v>
      </c>
      <c r="C170" s="11">
        <v>21.156456287469652</v>
      </c>
      <c r="D170">
        <v>1.8941399999999997</v>
      </c>
    </row>
    <row r="171" spans="1:4" x14ac:dyDescent="0.2">
      <c r="A171">
        <v>5</v>
      </c>
      <c r="B171" t="s">
        <v>31</v>
      </c>
      <c r="C171" s="11">
        <v>21.140662525068638</v>
      </c>
      <c r="D171">
        <v>1.6207799999999999</v>
      </c>
    </row>
    <row r="172" spans="1:4" x14ac:dyDescent="0.2">
      <c r="A172">
        <v>5</v>
      </c>
      <c r="B172" t="s">
        <v>31</v>
      </c>
      <c r="C172" s="11">
        <v>21.186145228537484</v>
      </c>
      <c r="D172">
        <v>1.7105399999999997</v>
      </c>
    </row>
    <row r="173" spans="1:4" x14ac:dyDescent="0.2">
      <c r="A173">
        <v>5</v>
      </c>
      <c r="B173" t="s">
        <v>31</v>
      </c>
      <c r="C173" s="11">
        <v>21.146764943387147</v>
      </c>
      <c r="D173">
        <v>1.7635800000000001</v>
      </c>
    </row>
    <row r="174" spans="1:4" x14ac:dyDescent="0.2">
      <c r="A174">
        <v>10</v>
      </c>
      <c r="B174" t="s">
        <v>226</v>
      </c>
      <c r="C174" s="11">
        <v>21.482938471108323</v>
      </c>
      <c r="D174">
        <v>9.6389999999999865E-2</v>
      </c>
    </row>
    <row r="175" spans="1:4" x14ac:dyDescent="0.2">
      <c r="A175">
        <v>10</v>
      </c>
      <c r="B175" t="s">
        <v>31</v>
      </c>
      <c r="C175" s="11">
        <v>21.408318580108478</v>
      </c>
      <c r="D175">
        <v>6.7829999999999613E-2</v>
      </c>
    </row>
    <row r="176" spans="1:4" x14ac:dyDescent="0.2">
      <c r="A176">
        <v>10</v>
      </c>
      <c r="B176" t="s">
        <v>31</v>
      </c>
      <c r="C176" s="11">
        <v>21.479558773727017</v>
      </c>
      <c r="D176">
        <v>8.8229999999999628E-2</v>
      </c>
    </row>
    <row r="177" spans="1:4" x14ac:dyDescent="0.2">
      <c r="A177">
        <v>10</v>
      </c>
      <c r="B177" t="s">
        <v>31</v>
      </c>
      <c r="C177" s="11">
        <v>21.421623502555398</v>
      </c>
      <c r="D177">
        <v>8.0069999999999683E-2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0250-45DD-2947-8E32-66637B259A5E}">
  <dimension ref="A1:AA217"/>
  <sheetViews>
    <sheetView topLeftCell="A196" zoomScale="80" zoomScaleNormal="80" workbookViewId="0">
      <selection activeCell="F199" sqref="F199"/>
    </sheetView>
  </sheetViews>
  <sheetFormatPr baseColWidth="10" defaultRowHeight="15" x14ac:dyDescent="0.2"/>
  <cols>
    <col min="1" max="16384" width="10.83203125" style="2"/>
  </cols>
  <sheetData>
    <row r="1" spans="1:13" x14ac:dyDescent="0.2">
      <c r="A1" s="1" t="s">
        <v>49</v>
      </c>
    </row>
    <row r="2" spans="1:13" x14ac:dyDescent="0.2">
      <c r="A2" s="3" t="s">
        <v>50</v>
      </c>
      <c r="B2" s="2" t="s">
        <v>51</v>
      </c>
    </row>
    <row r="3" spans="1:13" x14ac:dyDescent="0.2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4" t="s">
        <v>60</v>
      </c>
      <c r="J3" s="4" t="s">
        <v>61</v>
      </c>
      <c r="K3" s="4" t="s">
        <v>62</v>
      </c>
      <c r="L3" s="4" t="s">
        <v>63</v>
      </c>
      <c r="M3" s="4" t="s">
        <v>64</v>
      </c>
    </row>
    <row r="4" spans="1:13" x14ac:dyDescent="0.2">
      <c r="A4" s="4" t="s">
        <v>65</v>
      </c>
      <c r="B4" s="3">
        <v>40128</v>
      </c>
      <c r="C4" s="3">
        <v>39987</v>
      </c>
      <c r="D4" s="3">
        <v>40639</v>
      </c>
      <c r="E4" s="3">
        <v>42499</v>
      </c>
      <c r="F4" s="3">
        <v>42667</v>
      </c>
      <c r="G4" s="3">
        <v>42183</v>
      </c>
      <c r="H4" s="3">
        <v>42397</v>
      </c>
      <c r="I4" s="3">
        <v>42290</v>
      </c>
      <c r="J4" s="3">
        <v>41962</v>
      </c>
      <c r="K4" s="3">
        <v>45190</v>
      </c>
      <c r="L4" s="3">
        <v>43447</v>
      </c>
      <c r="M4" s="3">
        <v>42635</v>
      </c>
    </row>
    <row r="5" spans="1:13" x14ac:dyDescent="0.2">
      <c r="A5" s="4" t="s">
        <v>66</v>
      </c>
      <c r="B5" s="3">
        <v>46156</v>
      </c>
      <c r="C5" s="3">
        <v>45597</v>
      </c>
      <c r="D5" s="3">
        <v>45979</v>
      </c>
      <c r="E5" s="3">
        <v>43844</v>
      </c>
      <c r="F5" s="3">
        <v>44215</v>
      </c>
      <c r="G5" s="3">
        <v>45547</v>
      </c>
      <c r="H5" s="3">
        <v>44662</v>
      </c>
      <c r="I5" s="3">
        <v>42632</v>
      </c>
      <c r="J5" s="3">
        <v>43344</v>
      </c>
      <c r="K5" s="3">
        <v>40645</v>
      </c>
      <c r="L5" s="3">
        <v>42488</v>
      </c>
      <c r="M5" s="3">
        <v>39319</v>
      </c>
    </row>
    <row r="6" spans="1:13" x14ac:dyDescent="0.2">
      <c r="A6" s="4" t="s">
        <v>67</v>
      </c>
      <c r="B6" s="3">
        <v>43323</v>
      </c>
      <c r="C6" s="3">
        <v>44419</v>
      </c>
      <c r="D6" s="3">
        <v>46043</v>
      </c>
      <c r="E6" s="3">
        <v>50087</v>
      </c>
      <c r="F6" s="3">
        <v>48168</v>
      </c>
      <c r="G6" s="3">
        <v>48348</v>
      </c>
      <c r="H6" s="3">
        <v>47369</v>
      </c>
      <c r="I6" s="3">
        <v>47386</v>
      </c>
      <c r="J6" s="3">
        <v>44939</v>
      </c>
      <c r="K6" s="3">
        <v>47792</v>
      </c>
      <c r="L6" s="3">
        <v>47621</v>
      </c>
      <c r="M6" s="3">
        <v>44228</v>
      </c>
    </row>
    <row r="7" spans="1:13" x14ac:dyDescent="0.2">
      <c r="A7" s="4" t="s">
        <v>68</v>
      </c>
      <c r="B7" s="3">
        <v>47551</v>
      </c>
      <c r="C7" s="3">
        <v>50619</v>
      </c>
      <c r="D7" s="3">
        <v>48311</v>
      </c>
      <c r="E7" s="3">
        <v>50881</v>
      </c>
      <c r="F7" s="3">
        <v>52084</v>
      </c>
      <c r="G7" s="3">
        <v>53156</v>
      </c>
      <c r="H7" s="3">
        <v>48891</v>
      </c>
      <c r="I7" s="3">
        <v>48478</v>
      </c>
      <c r="J7" s="3">
        <v>49513</v>
      </c>
      <c r="K7" s="3">
        <v>35631</v>
      </c>
      <c r="L7" s="3">
        <v>34548</v>
      </c>
      <c r="M7" s="3">
        <v>32535</v>
      </c>
    </row>
    <row r="8" spans="1:13" x14ac:dyDescent="0.2">
      <c r="A8" s="4" t="s">
        <v>69</v>
      </c>
      <c r="B8" s="3">
        <v>44643</v>
      </c>
      <c r="C8" s="3">
        <v>45005</v>
      </c>
      <c r="D8" s="3">
        <v>45059</v>
      </c>
      <c r="E8" s="3">
        <v>42051</v>
      </c>
      <c r="F8" s="3">
        <v>40893</v>
      </c>
      <c r="G8" s="3">
        <v>41114</v>
      </c>
      <c r="H8" s="3">
        <v>43423</v>
      </c>
      <c r="I8" s="3">
        <v>42094</v>
      </c>
      <c r="J8" s="3">
        <v>40937</v>
      </c>
      <c r="K8" s="3">
        <v>40013</v>
      </c>
      <c r="L8" s="3">
        <v>40140</v>
      </c>
      <c r="M8" s="3">
        <v>40949</v>
      </c>
    </row>
    <row r="9" spans="1:13" x14ac:dyDescent="0.2">
      <c r="A9" s="4" t="s">
        <v>70</v>
      </c>
      <c r="B9" s="3">
        <v>38651</v>
      </c>
      <c r="C9" s="3">
        <v>40179</v>
      </c>
      <c r="D9" s="3">
        <v>41566</v>
      </c>
      <c r="E9" s="3">
        <v>41243</v>
      </c>
      <c r="F9" s="3">
        <v>40990</v>
      </c>
      <c r="G9" s="3">
        <v>42199</v>
      </c>
      <c r="H9" s="3">
        <v>40041</v>
      </c>
      <c r="I9" s="3">
        <v>39286</v>
      </c>
      <c r="J9" s="3">
        <v>41038</v>
      </c>
      <c r="K9" s="3">
        <v>39264</v>
      </c>
      <c r="L9" s="3">
        <v>40486</v>
      </c>
      <c r="M9" s="3">
        <v>39762</v>
      </c>
    </row>
    <row r="10" spans="1:13" x14ac:dyDescent="0.2">
      <c r="A10" s="4" t="s">
        <v>71</v>
      </c>
      <c r="B10" s="3">
        <v>37767</v>
      </c>
      <c r="C10" s="3">
        <v>39193</v>
      </c>
      <c r="D10" s="3">
        <v>40364</v>
      </c>
      <c r="E10" s="3">
        <v>41193</v>
      </c>
      <c r="F10" s="3">
        <v>41695</v>
      </c>
      <c r="G10" s="3">
        <v>41411</v>
      </c>
      <c r="H10" s="3">
        <v>39610</v>
      </c>
      <c r="I10" s="3">
        <v>40503</v>
      </c>
      <c r="J10" s="3">
        <v>40887</v>
      </c>
      <c r="K10" s="3">
        <v>40225</v>
      </c>
      <c r="L10" s="3">
        <v>39299</v>
      </c>
      <c r="M10" s="3">
        <v>39569</v>
      </c>
    </row>
    <row r="11" spans="1:13" x14ac:dyDescent="0.2">
      <c r="A11" s="4" t="s">
        <v>72</v>
      </c>
      <c r="B11" s="3">
        <v>39022</v>
      </c>
      <c r="C11" s="3">
        <v>40124</v>
      </c>
      <c r="D11" s="3">
        <v>39478</v>
      </c>
      <c r="E11" s="3">
        <v>40727</v>
      </c>
      <c r="F11" s="3">
        <v>42138</v>
      </c>
      <c r="G11" s="3">
        <v>42323</v>
      </c>
      <c r="H11" s="3">
        <v>41560</v>
      </c>
      <c r="I11" s="3">
        <v>40880</v>
      </c>
      <c r="J11" s="3">
        <v>42175</v>
      </c>
      <c r="K11" s="3">
        <v>33676</v>
      </c>
      <c r="L11" s="3">
        <v>32471</v>
      </c>
      <c r="M11" s="3">
        <v>32116</v>
      </c>
    </row>
    <row r="12" spans="1:13" x14ac:dyDescent="0.2">
      <c r="A12" s="3" t="s">
        <v>73</v>
      </c>
      <c r="B12" s="2" t="s">
        <v>51</v>
      </c>
    </row>
    <row r="13" spans="1:13" x14ac:dyDescent="0.2">
      <c r="A13" s="4" t="s">
        <v>52</v>
      </c>
      <c r="B13" s="4" t="s">
        <v>53</v>
      </c>
      <c r="C13" s="4" t="s">
        <v>54</v>
      </c>
      <c r="D13" s="4" t="s">
        <v>55</v>
      </c>
      <c r="E13" s="4" t="s">
        <v>56</v>
      </c>
      <c r="F13" s="4" t="s">
        <v>57</v>
      </c>
      <c r="G13" s="4" t="s">
        <v>58</v>
      </c>
      <c r="H13" s="4" t="s">
        <v>59</v>
      </c>
      <c r="I13" s="4" t="s">
        <v>60</v>
      </c>
      <c r="J13" s="4" t="s">
        <v>61</v>
      </c>
      <c r="K13" s="4" t="s">
        <v>62</v>
      </c>
      <c r="L13" s="4" t="s">
        <v>63</v>
      </c>
      <c r="M13" s="4" t="s">
        <v>64</v>
      </c>
    </row>
    <row r="14" spans="1:13" x14ac:dyDescent="0.2">
      <c r="A14" s="4" t="s">
        <v>65</v>
      </c>
      <c r="B14" s="3">
        <v>26993</v>
      </c>
      <c r="C14" s="3">
        <v>27919</v>
      </c>
      <c r="D14" s="3">
        <v>26950</v>
      </c>
      <c r="E14" s="3">
        <v>30755</v>
      </c>
      <c r="F14" s="3">
        <v>29571</v>
      </c>
      <c r="G14" s="3">
        <v>30429</v>
      </c>
      <c r="H14" s="3">
        <v>44422</v>
      </c>
      <c r="I14" s="3">
        <v>43200</v>
      </c>
      <c r="J14" s="3">
        <v>39729</v>
      </c>
      <c r="K14" s="3">
        <v>31328</v>
      </c>
      <c r="L14" s="3">
        <v>29614</v>
      </c>
      <c r="M14" s="3">
        <v>29041</v>
      </c>
    </row>
    <row r="15" spans="1:13" x14ac:dyDescent="0.2">
      <c r="A15" s="4" t="s">
        <v>66</v>
      </c>
      <c r="B15" s="3">
        <v>19468</v>
      </c>
      <c r="C15" s="3">
        <v>20131</v>
      </c>
      <c r="D15" s="3">
        <v>35190</v>
      </c>
      <c r="E15" s="3">
        <v>30683</v>
      </c>
      <c r="F15" s="3">
        <v>30669</v>
      </c>
      <c r="G15" s="3">
        <v>28430</v>
      </c>
      <c r="H15" s="3">
        <v>30428</v>
      </c>
      <c r="I15" s="3">
        <v>30789</v>
      </c>
      <c r="J15" s="3">
        <v>34626</v>
      </c>
      <c r="K15" s="3">
        <v>24833</v>
      </c>
      <c r="L15" s="3">
        <v>30259</v>
      </c>
      <c r="M15" s="3">
        <v>23284</v>
      </c>
    </row>
    <row r="16" spans="1:13" x14ac:dyDescent="0.2">
      <c r="A16" s="4" t="s">
        <v>67</v>
      </c>
      <c r="B16" s="3">
        <v>27151</v>
      </c>
      <c r="C16" s="3">
        <v>27461</v>
      </c>
      <c r="D16" s="3">
        <v>28370</v>
      </c>
      <c r="E16" s="3">
        <v>30320</v>
      </c>
      <c r="F16" s="3">
        <v>29543</v>
      </c>
      <c r="G16" s="3">
        <v>29021</v>
      </c>
      <c r="H16" s="3">
        <v>28158</v>
      </c>
      <c r="I16" s="3">
        <v>28786</v>
      </c>
      <c r="J16" s="3">
        <v>28337</v>
      </c>
      <c r="K16" s="3">
        <v>33825</v>
      </c>
      <c r="L16" s="3">
        <v>33402</v>
      </c>
      <c r="M16" s="3">
        <v>33931</v>
      </c>
    </row>
    <row r="17" spans="1:13" x14ac:dyDescent="0.2">
      <c r="A17" s="4" t="s">
        <v>68</v>
      </c>
      <c r="B17" s="3">
        <v>24631</v>
      </c>
      <c r="C17" s="3">
        <v>45319</v>
      </c>
      <c r="D17" s="3">
        <v>51741</v>
      </c>
      <c r="E17" s="3">
        <v>38359</v>
      </c>
      <c r="F17" s="3">
        <v>40472</v>
      </c>
      <c r="G17" s="3">
        <v>42316</v>
      </c>
      <c r="H17" s="3">
        <v>33031</v>
      </c>
      <c r="I17" s="3">
        <v>34045</v>
      </c>
      <c r="J17" s="3">
        <v>30322</v>
      </c>
      <c r="K17" s="3">
        <v>19501</v>
      </c>
      <c r="L17" s="3">
        <v>18980</v>
      </c>
      <c r="M17" s="3">
        <v>18962</v>
      </c>
    </row>
    <row r="18" spans="1:13" x14ac:dyDescent="0.2">
      <c r="A18" s="4" t="s">
        <v>69</v>
      </c>
      <c r="B18" s="3">
        <v>21468</v>
      </c>
      <c r="C18" s="3">
        <v>22154</v>
      </c>
      <c r="D18" s="3">
        <v>21999</v>
      </c>
      <c r="E18" s="3">
        <v>21590</v>
      </c>
      <c r="F18" s="3">
        <v>21439</v>
      </c>
      <c r="G18" s="3">
        <v>21483</v>
      </c>
      <c r="H18" s="3">
        <v>21669</v>
      </c>
      <c r="I18" s="3">
        <v>20215</v>
      </c>
      <c r="J18" s="3">
        <v>20624</v>
      </c>
      <c r="K18" s="3">
        <v>20403</v>
      </c>
      <c r="L18" s="3">
        <v>20156</v>
      </c>
      <c r="M18" s="3">
        <v>20353</v>
      </c>
    </row>
    <row r="19" spans="1:13" x14ac:dyDescent="0.2">
      <c r="A19" s="4" t="s">
        <v>70</v>
      </c>
      <c r="B19" s="3">
        <v>19462</v>
      </c>
      <c r="C19" s="3">
        <v>19970</v>
      </c>
      <c r="D19" s="3">
        <v>20130</v>
      </c>
      <c r="E19" s="3">
        <v>20607</v>
      </c>
      <c r="F19" s="3">
        <v>20541</v>
      </c>
      <c r="G19" s="3">
        <v>20458</v>
      </c>
      <c r="H19" s="3">
        <v>19822</v>
      </c>
      <c r="I19" s="3">
        <v>20008</v>
      </c>
      <c r="J19" s="3">
        <v>20439</v>
      </c>
      <c r="K19" s="3">
        <v>22559</v>
      </c>
      <c r="L19" s="3">
        <v>21707</v>
      </c>
      <c r="M19" s="3">
        <v>22655</v>
      </c>
    </row>
    <row r="20" spans="1:13" x14ac:dyDescent="0.2">
      <c r="A20" s="4" t="s">
        <v>71</v>
      </c>
      <c r="B20" s="3">
        <v>20325</v>
      </c>
      <c r="C20" s="3">
        <v>25598</v>
      </c>
      <c r="D20" s="3">
        <v>26470</v>
      </c>
      <c r="E20" s="3">
        <v>21609</v>
      </c>
      <c r="F20" s="3">
        <v>21958</v>
      </c>
      <c r="G20" s="3">
        <v>21748</v>
      </c>
      <c r="H20" s="3">
        <v>21168</v>
      </c>
      <c r="I20" s="3">
        <v>20656</v>
      </c>
      <c r="J20" s="3">
        <v>20850</v>
      </c>
      <c r="K20" s="3">
        <v>20685</v>
      </c>
      <c r="L20" s="3">
        <v>20740</v>
      </c>
      <c r="M20" s="3">
        <v>20399</v>
      </c>
    </row>
    <row r="21" spans="1:13" x14ac:dyDescent="0.2">
      <c r="A21" s="4" t="s">
        <v>72</v>
      </c>
      <c r="B21" s="3">
        <v>19292</v>
      </c>
      <c r="C21" s="3">
        <v>19645</v>
      </c>
      <c r="D21" s="3">
        <v>20441</v>
      </c>
      <c r="E21" s="3">
        <v>20803</v>
      </c>
      <c r="F21" s="3">
        <v>21019</v>
      </c>
      <c r="G21" s="3">
        <v>20787</v>
      </c>
      <c r="H21" s="3">
        <v>27277</v>
      </c>
      <c r="I21" s="3">
        <v>20186</v>
      </c>
      <c r="J21" s="3">
        <v>24568</v>
      </c>
      <c r="K21" s="3">
        <v>18500</v>
      </c>
      <c r="L21" s="3">
        <v>17855</v>
      </c>
      <c r="M21" s="3">
        <v>18494</v>
      </c>
    </row>
    <row r="24" spans="1:13" x14ac:dyDescent="0.2"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">
      <c r="A25" s="2" t="s">
        <v>65</v>
      </c>
      <c r="B25" s="2" t="s">
        <v>74</v>
      </c>
      <c r="C25" s="2" t="s">
        <v>75</v>
      </c>
      <c r="D25" s="2" t="s">
        <v>76</v>
      </c>
      <c r="E25" s="2" t="s">
        <v>77</v>
      </c>
      <c r="F25" s="2" t="s">
        <v>78</v>
      </c>
      <c r="G25" s="2" t="s">
        <v>79</v>
      </c>
      <c r="H25" s="2" t="s">
        <v>80</v>
      </c>
      <c r="I25" s="2" t="s">
        <v>81</v>
      </c>
      <c r="J25" s="2" t="s">
        <v>82</v>
      </c>
      <c r="K25" s="2" t="s">
        <v>83</v>
      </c>
      <c r="L25" s="2" t="s">
        <v>84</v>
      </c>
      <c r="M25" s="2" t="s">
        <v>85</v>
      </c>
    </row>
    <row r="26" spans="1:13" x14ac:dyDescent="0.2">
      <c r="A26" s="2" t="s">
        <v>66</v>
      </c>
      <c r="B26" s="2" t="s">
        <v>86</v>
      </c>
      <c r="C26" s="2" t="s">
        <v>87</v>
      </c>
      <c r="D26" s="2" t="s">
        <v>88</v>
      </c>
      <c r="E26" s="2" t="s">
        <v>89</v>
      </c>
      <c r="F26" s="2" t="s">
        <v>90</v>
      </c>
      <c r="G26" s="2" t="s">
        <v>91</v>
      </c>
      <c r="H26" s="2" t="s">
        <v>92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97</v>
      </c>
    </row>
    <row r="27" spans="1:13" x14ac:dyDescent="0.2">
      <c r="A27" s="2" t="s">
        <v>67</v>
      </c>
      <c r="B27" s="2" t="s">
        <v>98</v>
      </c>
      <c r="C27" s="2" t="s">
        <v>99</v>
      </c>
      <c r="D27" s="2" t="s">
        <v>100</v>
      </c>
      <c r="E27" s="2" t="s">
        <v>101</v>
      </c>
      <c r="F27" s="2" t="s">
        <v>102</v>
      </c>
      <c r="G27" s="2" t="s">
        <v>103</v>
      </c>
      <c r="H27" s="2" t="s">
        <v>104</v>
      </c>
      <c r="I27" s="2" t="s">
        <v>105</v>
      </c>
      <c r="J27" s="2" t="s">
        <v>106</v>
      </c>
      <c r="K27" s="2" t="s">
        <v>107</v>
      </c>
      <c r="L27" s="2" t="s">
        <v>108</v>
      </c>
      <c r="M27" s="2" t="s">
        <v>109</v>
      </c>
    </row>
    <row r="28" spans="1:13" x14ac:dyDescent="0.2">
      <c r="A28" s="2" t="s">
        <v>68</v>
      </c>
      <c r="B28" s="2" t="s">
        <v>110</v>
      </c>
      <c r="C28" s="2" t="s">
        <v>111</v>
      </c>
      <c r="D28" s="2" t="s">
        <v>112</v>
      </c>
      <c r="E28" s="2" t="s">
        <v>113</v>
      </c>
      <c r="F28" s="2" t="s">
        <v>114</v>
      </c>
      <c r="G28" s="2" t="s">
        <v>115</v>
      </c>
      <c r="H28" s="2" t="s">
        <v>116</v>
      </c>
      <c r="I28" s="2" t="s">
        <v>117</v>
      </c>
      <c r="J28" s="2" t="s">
        <v>118</v>
      </c>
      <c r="K28" s="2" t="s">
        <v>119</v>
      </c>
      <c r="L28" s="2" t="s">
        <v>119</v>
      </c>
      <c r="M28" s="2" t="s">
        <v>119</v>
      </c>
    </row>
    <row r="29" spans="1:13" x14ac:dyDescent="0.2">
      <c r="A29" s="2" t="s">
        <v>69</v>
      </c>
      <c r="B29" s="2" t="s">
        <v>120</v>
      </c>
      <c r="C29" s="2" t="s">
        <v>121</v>
      </c>
      <c r="D29" s="2" t="s">
        <v>122</v>
      </c>
      <c r="E29" s="2" t="s">
        <v>123</v>
      </c>
      <c r="F29" s="2" t="s">
        <v>124</v>
      </c>
      <c r="G29" s="2" t="s">
        <v>125</v>
      </c>
      <c r="H29" s="2" t="s">
        <v>126</v>
      </c>
      <c r="I29" s="2" t="s">
        <v>127</v>
      </c>
      <c r="J29" s="2" t="s">
        <v>128</v>
      </c>
      <c r="K29" s="2" t="s">
        <v>129</v>
      </c>
      <c r="L29" s="2" t="s">
        <v>130</v>
      </c>
      <c r="M29" s="2" t="s">
        <v>131</v>
      </c>
    </row>
    <row r="30" spans="1:13" x14ac:dyDescent="0.2">
      <c r="A30" s="2" t="s">
        <v>70</v>
      </c>
      <c r="B30" s="2" t="s">
        <v>132</v>
      </c>
      <c r="C30" s="2" t="s">
        <v>133</v>
      </c>
      <c r="D30" s="2" t="s">
        <v>134</v>
      </c>
      <c r="E30" s="2" t="s">
        <v>135</v>
      </c>
      <c r="F30" s="2" t="s">
        <v>136</v>
      </c>
      <c r="G30" s="2" t="s">
        <v>137</v>
      </c>
      <c r="H30" s="2" t="s">
        <v>138</v>
      </c>
      <c r="I30" s="2" t="s">
        <v>139</v>
      </c>
      <c r="J30" s="2" t="s">
        <v>140</v>
      </c>
      <c r="K30" s="2" t="s">
        <v>141</v>
      </c>
      <c r="L30" s="2" t="s">
        <v>142</v>
      </c>
      <c r="M30" s="2" t="s">
        <v>143</v>
      </c>
    </row>
    <row r="31" spans="1:13" x14ac:dyDescent="0.2">
      <c r="A31" s="2" t="s">
        <v>71</v>
      </c>
      <c r="B31" s="2" t="s">
        <v>144</v>
      </c>
      <c r="C31" s="2" t="s">
        <v>145</v>
      </c>
      <c r="D31" s="2" t="s">
        <v>146</v>
      </c>
      <c r="E31" s="2" t="s">
        <v>147</v>
      </c>
      <c r="F31" s="2" t="s">
        <v>148</v>
      </c>
      <c r="G31" s="2" t="s">
        <v>149</v>
      </c>
      <c r="H31" s="2" t="s">
        <v>150</v>
      </c>
      <c r="I31" s="2" t="s">
        <v>151</v>
      </c>
      <c r="J31" s="2" t="s">
        <v>152</v>
      </c>
      <c r="K31" s="2" t="s">
        <v>153</v>
      </c>
      <c r="L31" s="2" t="s">
        <v>154</v>
      </c>
      <c r="M31" s="2" t="s">
        <v>155</v>
      </c>
    </row>
    <row r="32" spans="1:13" x14ac:dyDescent="0.2">
      <c r="A32" s="2" t="s">
        <v>72</v>
      </c>
      <c r="B32" s="2" t="s">
        <v>156</v>
      </c>
      <c r="C32" s="2" t="s">
        <v>157</v>
      </c>
      <c r="D32" s="2" t="s">
        <v>158</v>
      </c>
      <c r="E32" s="2" t="s">
        <v>159</v>
      </c>
      <c r="F32" s="2" t="s">
        <v>160</v>
      </c>
      <c r="G32" s="2" t="s">
        <v>161</v>
      </c>
      <c r="H32" s="2" t="s">
        <v>162</v>
      </c>
      <c r="I32" s="2" t="s">
        <v>163</v>
      </c>
      <c r="J32" s="2" t="s">
        <v>164</v>
      </c>
      <c r="K32" s="2" t="s">
        <v>165</v>
      </c>
      <c r="L32" s="2" t="s">
        <v>165</v>
      </c>
      <c r="M32" s="2" t="s">
        <v>165</v>
      </c>
    </row>
    <row r="34" spans="1:13" x14ac:dyDescent="0.2">
      <c r="A34" s="2" t="s">
        <v>50</v>
      </c>
    </row>
    <row r="35" spans="1:13" x14ac:dyDescent="0.2">
      <c r="A35" s="4" t="s">
        <v>52</v>
      </c>
      <c r="B35" s="4" t="s">
        <v>53</v>
      </c>
      <c r="C35" s="4" t="s">
        <v>54</v>
      </c>
      <c r="D35" s="4" t="s">
        <v>55</v>
      </c>
      <c r="E35" s="4" t="s">
        <v>56</v>
      </c>
      <c r="F35" s="4" t="s">
        <v>57</v>
      </c>
      <c r="G35" s="4" t="s">
        <v>58</v>
      </c>
      <c r="H35" s="4" t="s">
        <v>59</v>
      </c>
      <c r="I35" s="4" t="s">
        <v>60</v>
      </c>
      <c r="J35" s="4" t="s">
        <v>61</v>
      </c>
      <c r="K35" s="4" t="s">
        <v>62</v>
      </c>
      <c r="L35" s="4" t="s">
        <v>63</v>
      </c>
      <c r="M35" s="4" t="s">
        <v>64</v>
      </c>
    </row>
    <row r="36" spans="1:13" x14ac:dyDescent="0.2">
      <c r="A36" s="4" t="s">
        <v>65</v>
      </c>
      <c r="B36" s="3">
        <f>B4*2</f>
        <v>80256</v>
      </c>
      <c r="C36" s="3">
        <f t="shared" ref="C36:M36" si="0">C4*2</f>
        <v>79974</v>
      </c>
      <c r="D36" s="3">
        <f t="shared" si="0"/>
        <v>81278</v>
      </c>
      <c r="E36" s="3">
        <f t="shared" si="0"/>
        <v>84998</v>
      </c>
      <c r="F36" s="3">
        <f t="shared" si="0"/>
        <v>85334</v>
      </c>
      <c r="G36" s="3">
        <f t="shared" si="0"/>
        <v>84366</v>
      </c>
      <c r="H36" s="3">
        <f t="shared" si="0"/>
        <v>84794</v>
      </c>
      <c r="I36" s="3">
        <f t="shared" si="0"/>
        <v>84580</v>
      </c>
      <c r="J36" s="3">
        <f t="shared" si="0"/>
        <v>83924</v>
      </c>
      <c r="K36" s="3">
        <f t="shared" si="0"/>
        <v>90380</v>
      </c>
      <c r="L36" s="3">
        <f t="shared" si="0"/>
        <v>86894</v>
      </c>
      <c r="M36" s="3">
        <f t="shared" si="0"/>
        <v>85270</v>
      </c>
    </row>
    <row r="37" spans="1:13" x14ac:dyDescent="0.2">
      <c r="A37" s="4" t="s">
        <v>66</v>
      </c>
      <c r="B37" s="3">
        <f t="shared" ref="B37:M43" si="1">B5*2</f>
        <v>92312</v>
      </c>
      <c r="C37" s="3">
        <f t="shared" si="1"/>
        <v>91194</v>
      </c>
      <c r="D37" s="3">
        <f t="shared" si="1"/>
        <v>91958</v>
      </c>
      <c r="E37" s="3">
        <f t="shared" si="1"/>
        <v>87688</v>
      </c>
      <c r="F37" s="3">
        <f t="shared" si="1"/>
        <v>88430</v>
      </c>
      <c r="G37" s="3">
        <f t="shared" si="1"/>
        <v>91094</v>
      </c>
      <c r="H37" s="3">
        <f t="shared" si="1"/>
        <v>89324</v>
      </c>
      <c r="I37" s="3">
        <f t="shared" si="1"/>
        <v>85264</v>
      </c>
      <c r="J37" s="3">
        <f t="shared" si="1"/>
        <v>86688</v>
      </c>
      <c r="K37" s="3">
        <f t="shared" si="1"/>
        <v>81290</v>
      </c>
      <c r="L37" s="3">
        <f t="shared" si="1"/>
        <v>84976</v>
      </c>
      <c r="M37" s="3">
        <f t="shared" si="1"/>
        <v>78638</v>
      </c>
    </row>
    <row r="38" spans="1:13" x14ac:dyDescent="0.2">
      <c r="A38" s="4" t="s">
        <v>67</v>
      </c>
      <c r="B38" s="3">
        <f t="shared" si="1"/>
        <v>86646</v>
      </c>
      <c r="C38" s="3">
        <f t="shared" si="1"/>
        <v>88838</v>
      </c>
      <c r="D38" s="3">
        <f t="shared" si="1"/>
        <v>92086</v>
      </c>
      <c r="E38" s="3">
        <f t="shared" si="1"/>
        <v>100174</v>
      </c>
      <c r="F38" s="3">
        <f t="shared" si="1"/>
        <v>96336</v>
      </c>
      <c r="G38" s="3">
        <f t="shared" si="1"/>
        <v>96696</v>
      </c>
      <c r="H38" s="3">
        <f t="shared" si="1"/>
        <v>94738</v>
      </c>
      <c r="I38" s="3">
        <f t="shared" si="1"/>
        <v>94772</v>
      </c>
      <c r="J38" s="3">
        <f t="shared" si="1"/>
        <v>89878</v>
      </c>
      <c r="K38" s="3">
        <f t="shared" si="1"/>
        <v>95584</v>
      </c>
      <c r="L38" s="3">
        <f t="shared" si="1"/>
        <v>95242</v>
      </c>
      <c r="M38" s="3">
        <f t="shared" si="1"/>
        <v>88456</v>
      </c>
    </row>
    <row r="39" spans="1:13" x14ac:dyDescent="0.2">
      <c r="A39" s="4" t="s">
        <v>68</v>
      </c>
      <c r="B39" s="3">
        <f t="shared" si="1"/>
        <v>95102</v>
      </c>
      <c r="C39" s="3">
        <f t="shared" si="1"/>
        <v>101238</v>
      </c>
      <c r="D39" s="3">
        <f t="shared" si="1"/>
        <v>96622</v>
      </c>
      <c r="E39" s="3">
        <f t="shared" si="1"/>
        <v>101762</v>
      </c>
      <c r="F39" s="3">
        <f t="shared" si="1"/>
        <v>104168</v>
      </c>
      <c r="G39" s="3">
        <f t="shared" si="1"/>
        <v>106312</v>
      </c>
      <c r="H39" s="3">
        <f t="shared" si="1"/>
        <v>97782</v>
      </c>
      <c r="I39" s="3">
        <f t="shared" si="1"/>
        <v>96956</v>
      </c>
      <c r="J39" s="3">
        <f t="shared" si="1"/>
        <v>99026</v>
      </c>
      <c r="K39" s="3">
        <f t="shared" si="1"/>
        <v>71262</v>
      </c>
      <c r="L39" s="3">
        <f t="shared" si="1"/>
        <v>69096</v>
      </c>
      <c r="M39" s="3">
        <f t="shared" si="1"/>
        <v>65070</v>
      </c>
    </row>
    <row r="40" spans="1:13" x14ac:dyDescent="0.2">
      <c r="A40" s="4" t="s">
        <v>69</v>
      </c>
      <c r="B40" s="3">
        <f t="shared" si="1"/>
        <v>89286</v>
      </c>
      <c r="C40" s="3">
        <f t="shared" si="1"/>
        <v>90010</v>
      </c>
      <c r="D40" s="3">
        <f t="shared" si="1"/>
        <v>90118</v>
      </c>
      <c r="E40" s="3">
        <f t="shared" si="1"/>
        <v>84102</v>
      </c>
      <c r="F40" s="3">
        <f t="shared" si="1"/>
        <v>81786</v>
      </c>
      <c r="G40" s="3">
        <f t="shared" si="1"/>
        <v>82228</v>
      </c>
      <c r="H40" s="3">
        <f t="shared" si="1"/>
        <v>86846</v>
      </c>
      <c r="I40" s="3">
        <f t="shared" si="1"/>
        <v>84188</v>
      </c>
      <c r="J40" s="3">
        <f t="shared" si="1"/>
        <v>81874</v>
      </c>
      <c r="K40" s="3">
        <f t="shared" si="1"/>
        <v>80026</v>
      </c>
      <c r="L40" s="3">
        <f t="shared" si="1"/>
        <v>80280</v>
      </c>
      <c r="M40" s="3">
        <f t="shared" si="1"/>
        <v>81898</v>
      </c>
    </row>
    <row r="41" spans="1:13" x14ac:dyDescent="0.2">
      <c r="A41" s="4" t="s">
        <v>70</v>
      </c>
      <c r="B41" s="3">
        <f t="shared" si="1"/>
        <v>77302</v>
      </c>
      <c r="C41" s="3">
        <f t="shared" si="1"/>
        <v>80358</v>
      </c>
      <c r="D41" s="3">
        <f t="shared" si="1"/>
        <v>83132</v>
      </c>
      <c r="E41" s="3">
        <f t="shared" si="1"/>
        <v>82486</v>
      </c>
      <c r="F41" s="3">
        <f t="shared" si="1"/>
        <v>81980</v>
      </c>
      <c r="G41" s="3">
        <f t="shared" si="1"/>
        <v>84398</v>
      </c>
      <c r="H41" s="3">
        <f t="shared" si="1"/>
        <v>80082</v>
      </c>
      <c r="I41" s="3">
        <f t="shared" si="1"/>
        <v>78572</v>
      </c>
      <c r="J41" s="3">
        <f t="shared" si="1"/>
        <v>82076</v>
      </c>
      <c r="K41" s="3">
        <f t="shared" si="1"/>
        <v>78528</v>
      </c>
      <c r="L41" s="3">
        <f t="shared" si="1"/>
        <v>80972</v>
      </c>
      <c r="M41" s="3">
        <f t="shared" si="1"/>
        <v>79524</v>
      </c>
    </row>
    <row r="42" spans="1:13" x14ac:dyDescent="0.2">
      <c r="A42" s="4" t="s">
        <v>71</v>
      </c>
      <c r="B42" s="3">
        <f t="shared" si="1"/>
        <v>75534</v>
      </c>
      <c r="C42" s="3">
        <f t="shared" si="1"/>
        <v>78386</v>
      </c>
      <c r="D42" s="3">
        <f t="shared" si="1"/>
        <v>80728</v>
      </c>
      <c r="E42" s="3">
        <f t="shared" si="1"/>
        <v>82386</v>
      </c>
      <c r="F42" s="3">
        <f t="shared" si="1"/>
        <v>83390</v>
      </c>
      <c r="G42" s="3">
        <f t="shared" si="1"/>
        <v>82822</v>
      </c>
      <c r="H42" s="3">
        <f t="shared" si="1"/>
        <v>79220</v>
      </c>
      <c r="I42" s="3">
        <f t="shared" si="1"/>
        <v>81006</v>
      </c>
      <c r="J42" s="3">
        <f t="shared" si="1"/>
        <v>81774</v>
      </c>
      <c r="K42" s="3">
        <f t="shared" si="1"/>
        <v>80450</v>
      </c>
      <c r="L42" s="3">
        <f t="shared" si="1"/>
        <v>78598</v>
      </c>
      <c r="M42" s="3">
        <f t="shared" si="1"/>
        <v>79138</v>
      </c>
    </row>
    <row r="43" spans="1:13" x14ac:dyDescent="0.2">
      <c r="A43" s="4" t="s">
        <v>72</v>
      </c>
      <c r="B43" s="3">
        <f t="shared" si="1"/>
        <v>78044</v>
      </c>
      <c r="C43" s="3">
        <f t="shared" si="1"/>
        <v>80248</v>
      </c>
      <c r="D43" s="3">
        <f t="shared" si="1"/>
        <v>78956</v>
      </c>
      <c r="E43" s="3">
        <f t="shared" si="1"/>
        <v>81454</v>
      </c>
      <c r="F43" s="3">
        <f t="shared" si="1"/>
        <v>84276</v>
      </c>
      <c r="G43" s="3">
        <f t="shared" si="1"/>
        <v>84646</v>
      </c>
      <c r="H43" s="3">
        <f t="shared" si="1"/>
        <v>83120</v>
      </c>
      <c r="I43" s="3">
        <f t="shared" si="1"/>
        <v>81760</v>
      </c>
      <c r="J43" s="3">
        <f t="shared" si="1"/>
        <v>84350</v>
      </c>
      <c r="K43" s="3">
        <f t="shared" si="1"/>
        <v>67352</v>
      </c>
      <c r="L43" s="3">
        <f t="shared" si="1"/>
        <v>64942</v>
      </c>
      <c r="M43" s="3">
        <f t="shared" si="1"/>
        <v>64232</v>
      </c>
    </row>
    <row r="44" spans="1:13" x14ac:dyDescent="0.2">
      <c r="A44" s="2" t="s">
        <v>73</v>
      </c>
    </row>
    <row r="45" spans="1:13" x14ac:dyDescent="0.2">
      <c r="A45" s="4" t="s">
        <v>52</v>
      </c>
      <c r="B45" s="4" t="s">
        <v>53</v>
      </c>
      <c r="C45" s="4" t="s">
        <v>54</v>
      </c>
      <c r="D45" s="4" t="s">
        <v>55</v>
      </c>
      <c r="E45" s="4" t="s">
        <v>56</v>
      </c>
      <c r="F45" s="4" t="s">
        <v>57</v>
      </c>
      <c r="G45" s="4" t="s">
        <v>58</v>
      </c>
      <c r="H45" s="4" t="s">
        <v>59</v>
      </c>
      <c r="I45" s="4" t="s">
        <v>60</v>
      </c>
      <c r="J45" s="4" t="s">
        <v>61</v>
      </c>
      <c r="K45" s="4" t="s">
        <v>62</v>
      </c>
      <c r="L45" s="4" t="s">
        <v>63</v>
      </c>
      <c r="M45" s="4" t="s">
        <v>64</v>
      </c>
    </row>
    <row r="46" spans="1:13" x14ac:dyDescent="0.2">
      <c r="A46" s="4" t="s">
        <v>65</v>
      </c>
      <c r="B46" s="3">
        <f t="shared" ref="B46:M53" si="2">B14*2</f>
        <v>53986</v>
      </c>
      <c r="C46" s="3">
        <f t="shared" si="2"/>
        <v>55838</v>
      </c>
      <c r="D46" s="3">
        <f t="shared" si="2"/>
        <v>53900</v>
      </c>
      <c r="E46" s="3">
        <f t="shared" si="2"/>
        <v>61510</v>
      </c>
      <c r="F46" s="3">
        <f t="shared" si="2"/>
        <v>59142</v>
      </c>
      <c r="G46" s="3">
        <f t="shared" si="2"/>
        <v>60858</v>
      </c>
      <c r="H46" s="3">
        <f t="shared" si="2"/>
        <v>88844</v>
      </c>
      <c r="I46" s="3">
        <f t="shared" si="2"/>
        <v>86400</v>
      </c>
      <c r="J46" s="3">
        <f t="shared" si="2"/>
        <v>79458</v>
      </c>
      <c r="K46" s="3">
        <f t="shared" si="2"/>
        <v>62656</v>
      </c>
      <c r="L46" s="3">
        <f t="shared" si="2"/>
        <v>59228</v>
      </c>
      <c r="M46" s="3">
        <f t="shared" si="2"/>
        <v>58082</v>
      </c>
    </row>
    <row r="47" spans="1:13" x14ac:dyDescent="0.2">
      <c r="A47" s="4" t="s">
        <v>66</v>
      </c>
      <c r="B47" s="3">
        <f t="shared" si="2"/>
        <v>38936</v>
      </c>
      <c r="C47" s="3">
        <f t="shared" si="2"/>
        <v>40262</v>
      </c>
      <c r="D47" s="3">
        <f t="shared" si="2"/>
        <v>70380</v>
      </c>
      <c r="E47" s="3">
        <f t="shared" si="2"/>
        <v>61366</v>
      </c>
      <c r="F47" s="3">
        <f t="shared" si="2"/>
        <v>61338</v>
      </c>
      <c r="G47" s="3">
        <f t="shared" si="2"/>
        <v>56860</v>
      </c>
      <c r="H47" s="3">
        <f t="shared" si="2"/>
        <v>60856</v>
      </c>
      <c r="I47" s="3">
        <f t="shared" si="2"/>
        <v>61578</v>
      </c>
      <c r="J47" s="3">
        <f t="shared" si="2"/>
        <v>69252</v>
      </c>
      <c r="K47" s="3">
        <f t="shared" si="2"/>
        <v>49666</v>
      </c>
      <c r="L47" s="3">
        <f t="shared" si="2"/>
        <v>60518</v>
      </c>
      <c r="M47" s="3">
        <f t="shared" si="2"/>
        <v>46568</v>
      </c>
    </row>
    <row r="48" spans="1:13" x14ac:dyDescent="0.2">
      <c r="A48" s="4" t="s">
        <v>67</v>
      </c>
      <c r="B48" s="3">
        <f t="shared" si="2"/>
        <v>54302</v>
      </c>
      <c r="C48" s="3">
        <f t="shared" si="2"/>
        <v>54922</v>
      </c>
      <c r="D48" s="3">
        <f t="shared" si="2"/>
        <v>56740</v>
      </c>
      <c r="E48" s="3">
        <f t="shared" si="2"/>
        <v>60640</v>
      </c>
      <c r="F48" s="3">
        <f t="shared" si="2"/>
        <v>59086</v>
      </c>
      <c r="G48" s="3">
        <f t="shared" si="2"/>
        <v>58042</v>
      </c>
      <c r="H48" s="3">
        <f t="shared" si="2"/>
        <v>56316</v>
      </c>
      <c r="I48" s="3">
        <f t="shared" si="2"/>
        <v>57572</v>
      </c>
      <c r="J48" s="3">
        <f t="shared" si="2"/>
        <v>56674</v>
      </c>
      <c r="K48" s="3">
        <f t="shared" si="2"/>
        <v>67650</v>
      </c>
      <c r="L48" s="3">
        <f t="shared" si="2"/>
        <v>66804</v>
      </c>
      <c r="M48" s="3">
        <f t="shared" si="2"/>
        <v>67862</v>
      </c>
    </row>
    <row r="49" spans="1:13" x14ac:dyDescent="0.2">
      <c r="A49" s="4" t="s">
        <v>68</v>
      </c>
      <c r="B49" s="3">
        <f t="shared" si="2"/>
        <v>49262</v>
      </c>
      <c r="C49" s="3">
        <f t="shared" si="2"/>
        <v>90638</v>
      </c>
      <c r="D49" s="3">
        <f t="shared" si="2"/>
        <v>103482</v>
      </c>
      <c r="E49" s="3">
        <f t="shared" si="2"/>
        <v>76718</v>
      </c>
      <c r="F49" s="3">
        <f t="shared" si="2"/>
        <v>80944</v>
      </c>
      <c r="G49" s="3">
        <f t="shared" si="2"/>
        <v>84632</v>
      </c>
      <c r="H49" s="3">
        <f t="shared" si="2"/>
        <v>66062</v>
      </c>
      <c r="I49" s="3">
        <f t="shared" si="2"/>
        <v>68090</v>
      </c>
      <c r="J49" s="3">
        <f t="shared" si="2"/>
        <v>60644</v>
      </c>
      <c r="K49" s="3">
        <f t="shared" si="2"/>
        <v>39002</v>
      </c>
      <c r="L49" s="3">
        <f t="shared" si="2"/>
        <v>37960</v>
      </c>
      <c r="M49" s="3">
        <f t="shared" si="2"/>
        <v>37924</v>
      </c>
    </row>
    <row r="50" spans="1:13" x14ac:dyDescent="0.2">
      <c r="A50" s="4" t="s">
        <v>69</v>
      </c>
      <c r="B50" s="3">
        <f t="shared" si="2"/>
        <v>42936</v>
      </c>
      <c r="C50" s="3">
        <f t="shared" si="2"/>
        <v>44308</v>
      </c>
      <c r="D50" s="3">
        <f t="shared" si="2"/>
        <v>43998</v>
      </c>
      <c r="E50" s="3">
        <f t="shared" si="2"/>
        <v>43180</v>
      </c>
      <c r="F50" s="3">
        <f t="shared" si="2"/>
        <v>42878</v>
      </c>
      <c r="G50" s="3">
        <f t="shared" si="2"/>
        <v>42966</v>
      </c>
      <c r="H50" s="3">
        <f t="shared" si="2"/>
        <v>43338</v>
      </c>
      <c r="I50" s="3">
        <f t="shared" si="2"/>
        <v>40430</v>
      </c>
      <c r="J50" s="3">
        <f t="shared" si="2"/>
        <v>41248</v>
      </c>
      <c r="K50" s="3">
        <f t="shared" si="2"/>
        <v>40806</v>
      </c>
      <c r="L50" s="3">
        <f t="shared" si="2"/>
        <v>40312</v>
      </c>
      <c r="M50" s="3">
        <f t="shared" si="2"/>
        <v>40706</v>
      </c>
    </row>
    <row r="51" spans="1:13" x14ac:dyDescent="0.2">
      <c r="A51" s="4" t="s">
        <v>70</v>
      </c>
      <c r="B51" s="3">
        <f t="shared" si="2"/>
        <v>38924</v>
      </c>
      <c r="C51" s="3">
        <f t="shared" si="2"/>
        <v>39940</v>
      </c>
      <c r="D51" s="3">
        <f t="shared" si="2"/>
        <v>40260</v>
      </c>
      <c r="E51" s="3">
        <f t="shared" si="2"/>
        <v>41214</v>
      </c>
      <c r="F51" s="3">
        <f t="shared" si="2"/>
        <v>41082</v>
      </c>
      <c r="G51" s="3">
        <f t="shared" si="2"/>
        <v>40916</v>
      </c>
      <c r="H51" s="3">
        <f t="shared" si="2"/>
        <v>39644</v>
      </c>
      <c r="I51" s="3">
        <f t="shared" si="2"/>
        <v>40016</v>
      </c>
      <c r="J51" s="3">
        <f t="shared" si="2"/>
        <v>40878</v>
      </c>
      <c r="K51" s="3">
        <f t="shared" si="2"/>
        <v>45118</v>
      </c>
      <c r="L51" s="3">
        <f t="shared" si="2"/>
        <v>43414</v>
      </c>
      <c r="M51" s="3">
        <f t="shared" si="2"/>
        <v>45310</v>
      </c>
    </row>
    <row r="52" spans="1:13" x14ac:dyDescent="0.2">
      <c r="A52" s="4" t="s">
        <v>71</v>
      </c>
      <c r="B52" s="3">
        <f t="shared" si="2"/>
        <v>40650</v>
      </c>
      <c r="C52" s="3">
        <f t="shared" si="2"/>
        <v>51196</v>
      </c>
      <c r="D52" s="3">
        <f t="shared" si="2"/>
        <v>52940</v>
      </c>
      <c r="E52" s="3">
        <f t="shared" si="2"/>
        <v>43218</v>
      </c>
      <c r="F52" s="3">
        <f t="shared" si="2"/>
        <v>43916</v>
      </c>
      <c r="G52" s="3">
        <f t="shared" si="2"/>
        <v>43496</v>
      </c>
      <c r="H52" s="3">
        <f t="shared" si="2"/>
        <v>42336</v>
      </c>
      <c r="I52" s="3">
        <f t="shared" si="2"/>
        <v>41312</v>
      </c>
      <c r="J52" s="3">
        <f t="shared" si="2"/>
        <v>41700</v>
      </c>
      <c r="K52" s="3">
        <f t="shared" si="2"/>
        <v>41370</v>
      </c>
      <c r="L52" s="3">
        <f t="shared" si="2"/>
        <v>41480</v>
      </c>
      <c r="M52" s="3">
        <f t="shared" si="2"/>
        <v>40798</v>
      </c>
    </row>
    <row r="53" spans="1:13" x14ac:dyDescent="0.2">
      <c r="A53" s="4" t="s">
        <v>72</v>
      </c>
      <c r="B53" s="3">
        <f t="shared" si="2"/>
        <v>38584</v>
      </c>
      <c r="C53" s="3">
        <f t="shared" si="2"/>
        <v>39290</v>
      </c>
      <c r="D53" s="3">
        <f t="shared" si="2"/>
        <v>40882</v>
      </c>
      <c r="E53" s="3">
        <f t="shared" si="2"/>
        <v>41606</v>
      </c>
      <c r="F53" s="3">
        <f t="shared" si="2"/>
        <v>42038</v>
      </c>
      <c r="G53" s="3">
        <f t="shared" si="2"/>
        <v>41574</v>
      </c>
      <c r="H53" s="3">
        <f t="shared" si="2"/>
        <v>54554</v>
      </c>
      <c r="I53" s="3">
        <f t="shared" si="2"/>
        <v>40372</v>
      </c>
      <c r="J53" s="3">
        <f t="shared" si="2"/>
        <v>49136</v>
      </c>
      <c r="K53" s="3">
        <f t="shared" si="2"/>
        <v>37000</v>
      </c>
      <c r="L53" s="3">
        <f t="shared" si="2"/>
        <v>35710</v>
      </c>
      <c r="M53" s="3">
        <f t="shared" si="2"/>
        <v>36988</v>
      </c>
    </row>
    <row r="55" spans="1:13" x14ac:dyDescent="0.2">
      <c r="A55" s="2" t="s">
        <v>166</v>
      </c>
    </row>
    <row r="56" spans="1:13" x14ac:dyDescent="0.2">
      <c r="A56" s="2" t="s">
        <v>50</v>
      </c>
      <c r="B56" s="2" t="s">
        <v>227</v>
      </c>
    </row>
    <row r="57" spans="1:13" x14ac:dyDescent="0.2">
      <c r="A57" s="4" t="s">
        <v>52</v>
      </c>
      <c r="B57" s="4" t="s">
        <v>53</v>
      </c>
      <c r="C57" s="4" t="s">
        <v>54</v>
      </c>
      <c r="D57" s="4" t="s">
        <v>55</v>
      </c>
      <c r="E57" s="4" t="s">
        <v>56</v>
      </c>
      <c r="F57" s="4" t="s">
        <v>57</v>
      </c>
      <c r="G57" s="4" t="s">
        <v>58</v>
      </c>
      <c r="H57" s="4" t="s">
        <v>59</v>
      </c>
      <c r="I57" s="4" t="s">
        <v>60</v>
      </c>
      <c r="J57" s="4" t="s">
        <v>61</v>
      </c>
      <c r="K57" s="4" t="s">
        <v>62</v>
      </c>
      <c r="L57" s="4" t="s">
        <v>63</v>
      </c>
      <c r="M57" s="4" t="s">
        <v>64</v>
      </c>
    </row>
    <row r="58" spans="1:13" x14ac:dyDescent="0.2">
      <c r="A58" s="4" t="s">
        <v>65</v>
      </c>
      <c r="B58" s="3">
        <v>0.15510000000000002</v>
      </c>
      <c r="C58" s="3">
        <v>0.15115000000000001</v>
      </c>
      <c r="D58" s="3">
        <v>0.14849999999999999</v>
      </c>
      <c r="E58" s="3">
        <v>0.14224999999999999</v>
      </c>
      <c r="F58" s="3">
        <v>0.1424</v>
      </c>
      <c r="G58" s="3">
        <v>0.1447</v>
      </c>
      <c r="H58" s="3">
        <v>0.1416</v>
      </c>
      <c r="I58" s="3">
        <v>0.1469</v>
      </c>
      <c r="J58" s="3">
        <v>0.1434</v>
      </c>
      <c r="K58" s="3">
        <v>0.14535000000000001</v>
      </c>
      <c r="L58" s="3">
        <v>0.13905000000000001</v>
      </c>
      <c r="M58" s="3">
        <v>0.14279999999999998</v>
      </c>
    </row>
    <row r="59" spans="1:13" x14ac:dyDescent="0.2">
      <c r="A59" s="4" t="s">
        <v>66</v>
      </c>
      <c r="B59" s="3">
        <v>0.14665</v>
      </c>
      <c r="C59" s="3">
        <v>0.1472</v>
      </c>
      <c r="D59" s="3">
        <v>0.16764999999999999</v>
      </c>
      <c r="E59" s="3">
        <v>0.14474999999999999</v>
      </c>
      <c r="F59" s="3">
        <v>0.14810000000000001</v>
      </c>
      <c r="G59" s="3">
        <v>0.14605000000000001</v>
      </c>
      <c r="H59" s="3">
        <v>0.15089999999999998</v>
      </c>
      <c r="I59" s="3">
        <v>0.14755000000000001</v>
      </c>
      <c r="J59" s="3">
        <v>0.16034999999999999</v>
      </c>
      <c r="K59" s="3">
        <v>0.16410000000000002</v>
      </c>
      <c r="L59" s="3">
        <v>0.14050000000000001</v>
      </c>
      <c r="M59" s="3">
        <v>0.14250000000000002</v>
      </c>
    </row>
    <row r="60" spans="1:13" x14ac:dyDescent="0.2">
      <c r="A60" s="4" t="s">
        <v>67</v>
      </c>
      <c r="B60" s="3">
        <v>0.15054999999999999</v>
      </c>
      <c r="C60" s="3">
        <v>0.15234999999999999</v>
      </c>
      <c r="D60" s="3">
        <v>0.156</v>
      </c>
      <c r="E60" s="3">
        <v>0.15395</v>
      </c>
      <c r="F60" s="3">
        <v>0.15410000000000001</v>
      </c>
      <c r="G60" s="3">
        <v>0.15589999999999998</v>
      </c>
      <c r="H60" s="3">
        <v>0.14995</v>
      </c>
      <c r="I60" s="3">
        <v>0.15234999999999999</v>
      </c>
      <c r="J60" s="3">
        <v>0.16504999999999997</v>
      </c>
      <c r="K60" s="3">
        <v>0.16775000000000001</v>
      </c>
      <c r="L60" s="3">
        <v>0.16520000000000001</v>
      </c>
      <c r="M60" s="3">
        <v>0.1714</v>
      </c>
    </row>
    <row r="61" spans="1:13" x14ac:dyDescent="0.2">
      <c r="A61" s="4" t="s">
        <v>68</v>
      </c>
      <c r="B61" s="3">
        <v>0.15029999999999999</v>
      </c>
      <c r="C61" s="3">
        <v>0.1439</v>
      </c>
      <c r="D61" s="3">
        <v>0.15860000000000002</v>
      </c>
      <c r="E61" s="3">
        <v>0.14350000000000002</v>
      </c>
      <c r="F61" s="3">
        <v>0.15899999999999997</v>
      </c>
      <c r="G61" s="3">
        <v>0.14634999999999998</v>
      </c>
      <c r="H61" s="3">
        <v>0.16539999999999999</v>
      </c>
      <c r="I61" s="3">
        <v>0.15410000000000001</v>
      </c>
      <c r="J61" s="3">
        <v>0.15460000000000002</v>
      </c>
      <c r="K61" s="3">
        <v>4.2050000000000004E-2</v>
      </c>
      <c r="L61" s="3">
        <v>4.2000000000000003E-2</v>
      </c>
      <c r="M61" s="3">
        <v>4.2349999999999999E-2</v>
      </c>
    </row>
    <row r="62" spans="1:13" x14ac:dyDescent="0.2">
      <c r="A62" s="4" t="s">
        <v>69</v>
      </c>
      <c r="B62" s="3">
        <v>0.1754</v>
      </c>
      <c r="C62" s="3">
        <v>0.16789999999999999</v>
      </c>
      <c r="D62" s="3">
        <v>0.16804999999999998</v>
      </c>
      <c r="E62" s="3">
        <v>0.15024999999999999</v>
      </c>
      <c r="F62" s="3">
        <v>0.1484</v>
      </c>
      <c r="G62" s="3">
        <v>0.16094999999999998</v>
      </c>
      <c r="H62" s="3">
        <v>0.1663</v>
      </c>
      <c r="I62" s="3">
        <v>0.15825</v>
      </c>
      <c r="J62" s="3">
        <v>0.16715000000000002</v>
      </c>
      <c r="K62" s="3">
        <v>0.15204999999999999</v>
      </c>
      <c r="L62" s="3">
        <v>0.15545</v>
      </c>
      <c r="M62" s="3">
        <v>0.1613</v>
      </c>
    </row>
    <row r="63" spans="1:13" x14ac:dyDescent="0.2">
      <c r="A63" s="4" t="s">
        <v>70</v>
      </c>
      <c r="B63" s="3">
        <v>0.15010000000000001</v>
      </c>
      <c r="C63" s="3">
        <v>0.16885</v>
      </c>
      <c r="D63" s="3">
        <v>0.16819999999999999</v>
      </c>
      <c r="E63" s="3">
        <v>0.15820000000000001</v>
      </c>
      <c r="F63" s="3">
        <v>0.15915000000000001</v>
      </c>
      <c r="G63" s="3">
        <v>0.1691</v>
      </c>
      <c r="H63" s="3">
        <v>0.17475000000000002</v>
      </c>
      <c r="I63" s="3">
        <v>0.16320000000000001</v>
      </c>
      <c r="J63" s="3">
        <v>0.16470000000000001</v>
      </c>
      <c r="K63" s="3">
        <v>0.15934999999999999</v>
      </c>
      <c r="L63" s="3">
        <v>0.15925</v>
      </c>
      <c r="M63" s="3">
        <v>0.16005</v>
      </c>
    </row>
    <row r="64" spans="1:13" x14ac:dyDescent="0.2">
      <c r="A64" s="4" t="s">
        <v>71</v>
      </c>
      <c r="B64" s="3">
        <v>0.15015000000000001</v>
      </c>
      <c r="C64" s="3">
        <v>0.14324999999999999</v>
      </c>
      <c r="D64" s="3">
        <v>0.16565000000000002</v>
      </c>
      <c r="E64" s="3">
        <v>0.16539999999999999</v>
      </c>
      <c r="F64" s="3">
        <v>0.17115000000000002</v>
      </c>
      <c r="G64" s="3">
        <v>0.18004999999999999</v>
      </c>
      <c r="H64" s="3">
        <v>0.1754</v>
      </c>
      <c r="I64" s="3">
        <v>0.17215</v>
      </c>
      <c r="J64" s="3">
        <v>0.17115</v>
      </c>
      <c r="K64" s="3">
        <v>0.16905000000000001</v>
      </c>
      <c r="L64" s="3">
        <v>0.15894999999999998</v>
      </c>
      <c r="M64" s="3">
        <v>0.16320000000000001</v>
      </c>
    </row>
    <row r="65" spans="1:13" x14ac:dyDescent="0.2">
      <c r="A65" s="4" t="s">
        <v>72</v>
      </c>
      <c r="B65" s="3">
        <v>0.15310000000000001</v>
      </c>
      <c r="C65" s="3">
        <v>0.15040000000000001</v>
      </c>
      <c r="D65" s="3">
        <v>0.15215000000000001</v>
      </c>
      <c r="E65" s="3">
        <v>0.15329999999999999</v>
      </c>
      <c r="F65" s="3">
        <v>0.15934999999999999</v>
      </c>
      <c r="G65" s="3">
        <v>0.15340000000000001</v>
      </c>
      <c r="H65" s="3">
        <v>0.14774999999999999</v>
      </c>
      <c r="I65" s="3">
        <v>0.157</v>
      </c>
      <c r="J65" s="3">
        <v>0.1532</v>
      </c>
      <c r="K65" s="3">
        <v>4.24E-2</v>
      </c>
      <c r="L65" s="3">
        <v>4.2799999999999998E-2</v>
      </c>
      <c r="M65" s="3">
        <v>4.2349999999999999E-2</v>
      </c>
    </row>
    <row r="66" spans="1:13" x14ac:dyDescent="0.2">
      <c r="A66" s="2" t="s">
        <v>73</v>
      </c>
      <c r="B66" s="2" t="s">
        <v>228</v>
      </c>
      <c r="D66" s="2" t="s">
        <v>229</v>
      </c>
    </row>
    <row r="67" spans="1:13" x14ac:dyDescent="0.2">
      <c r="A67" s="2" t="s">
        <v>52</v>
      </c>
      <c r="B67" s="2" t="s">
        <v>53</v>
      </c>
      <c r="C67" s="2" t="s">
        <v>54</v>
      </c>
      <c r="D67" s="2" t="s">
        <v>55</v>
      </c>
      <c r="E67" s="2" t="s">
        <v>56</v>
      </c>
      <c r="F67" s="2" t="s">
        <v>57</v>
      </c>
      <c r="G67" s="2" t="s">
        <v>58</v>
      </c>
      <c r="H67" s="2" t="s">
        <v>59</v>
      </c>
      <c r="I67" s="2" t="s">
        <v>60</v>
      </c>
      <c r="J67" s="2" t="s">
        <v>61</v>
      </c>
      <c r="K67" s="2" t="s">
        <v>62</v>
      </c>
      <c r="L67" s="2" t="s">
        <v>63</v>
      </c>
      <c r="M67" s="2" t="s">
        <v>64</v>
      </c>
    </row>
    <row r="68" spans="1:13" x14ac:dyDescent="0.2">
      <c r="A68" s="2" t="s">
        <v>65</v>
      </c>
      <c r="B68" s="2">
        <v>0.15965000000000001</v>
      </c>
      <c r="C68" s="2">
        <v>0.1699</v>
      </c>
      <c r="D68" s="2">
        <v>0.17574999999999999</v>
      </c>
      <c r="E68" s="2">
        <v>0.1515</v>
      </c>
      <c r="F68" s="2">
        <v>0.14335000000000001</v>
      </c>
      <c r="G68" s="2">
        <v>0.13785</v>
      </c>
      <c r="H68" s="2">
        <v>0.14055000000000001</v>
      </c>
      <c r="I68" s="2">
        <v>0.13300000000000001</v>
      </c>
      <c r="J68" s="2">
        <v>0.1341</v>
      </c>
      <c r="K68" s="2">
        <v>0.14269999999999999</v>
      </c>
      <c r="L68" s="2">
        <v>0.14990000000000001</v>
      </c>
      <c r="M68" s="2">
        <v>0.14695000000000003</v>
      </c>
    </row>
    <row r="69" spans="1:13" x14ac:dyDescent="0.2">
      <c r="A69" s="2" t="s">
        <v>66</v>
      </c>
      <c r="B69" s="2">
        <v>5.3000000000000005E-2</v>
      </c>
      <c r="C69" s="2">
        <v>5.04E-2</v>
      </c>
      <c r="D69" s="2">
        <v>0.13285000000000002</v>
      </c>
      <c r="E69" s="2">
        <v>0.15134999999999998</v>
      </c>
      <c r="F69" s="2">
        <v>0.13514999999999999</v>
      </c>
      <c r="G69" s="2">
        <v>0.14649999999999999</v>
      </c>
      <c r="H69" s="2">
        <v>0.13714999999999999</v>
      </c>
      <c r="I69" s="2">
        <v>0.14829999999999999</v>
      </c>
      <c r="J69" s="2">
        <v>0.14779999999999999</v>
      </c>
      <c r="K69" s="2">
        <v>0.15024999999999999</v>
      </c>
      <c r="L69" s="2">
        <v>0.15239999999999998</v>
      </c>
      <c r="M69" s="2">
        <v>0.15839999999999999</v>
      </c>
    </row>
    <row r="70" spans="1:13" x14ac:dyDescent="0.2">
      <c r="A70" s="2" t="s">
        <v>67</v>
      </c>
      <c r="B70" s="2">
        <v>0.15970000000000001</v>
      </c>
      <c r="C70" s="2">
        <v>0.15975</v>
      </c>
      <c r="D70" s="2">
        <v>0.16189999999999999</v>
      </c>
      <c r="E70" s="2">
        <v>0.15720000000000001</v>
      </c>
      <c r="F70" s="2">
        <v>0.14485000000000001</v>
      </c>
      <c r="G70" s="2">
        <v>0.15279999999999999</v>
      </c>
      <c r="H70" s="2">
        <v>0.15489999999999998</v>
      </c>
      <c r="I70" s="2">
        <v>0.16075</v>
      </c>
      <c r="J70" s="2">
        <v>0.15565000000000001</v>
      </c>
      <c r="K70" s="2">
        <v>0.15460000000000002</v>
      </c>
      <c r="L70" s="2">
        <v>0.13969999999999999</v>
      </c>
      <c r="M70" s="2">
        <v>0.14080000000000001</v>
      </c>
    </row>
    <row r="71" spans="1:13" x14ac:dyDescent="0.2">
      <c r="A71" s="2" t="s">
        <v>68</v>
      </c>
      <c r="B71" s="2">
        <v>0.13514999999999999</v>
      </c>
      <c r="C71" s="2">
        <v>0.13055</v>
      </c>
      <c r="D71" s="2">
        <v>0.11024999999999999</v>
      </c>
      <c r="E71" s="2">
        <v>0.14324999999999999</v>
      </c>
      <c r="F71" s="2">
        <v>0.13705000000000001</v>
      </c>
      <c r="G71" s="2">
        <v>0.13250000000000001</v>
      </c>
      <c r="H71" s="2">
        <v>0.14510000000000001</v>
      </c>
      <c r="I71" s="2">
        <v>0.14374999999999999</v>
      </c>
      <c r="J71" s="2">
        <v>0.13915</v>
      </c>
      <c r="K71" s="2">
        <v>4.5600000000000002E-2</v>
      </c>
      <c r="L71" s="2">
        <v>4.1849999999999998E-2</v>
      </c>
      <c r="M71" s="2">
        <v>4.2050000000000004E-2</v>
      </c>
    </row>
    <row r="72" spans="1:13" x14ac:dyDescent="0.2">
      <c r="A72" s="2" t="s">
        <v>69</v>
      </c>
      <c r="B72" s="2">
        <v>8.0149999999999999E-2</v>
      </c>
      <c r="C72" s="2">
        <v>7.6050000000000006E-2</v>
      </c>
      <c r="D72" s="2">
        <v>7.7899999999999997E-2</v>
      </c>
      <c r="E72" s="2">
        <v>6.1149999999999996E-2</v>
      </c>
      <c r="F72" s="2">
        <v>6.2549999999999994E-2</v>
      </c>
      <c r="G72" s="2">
        <v>5.7999999999999996E-2</v>
      </c>
      <c r="H72" s="2">
        <v>5.9450000000000003E-2</v>
      </c>
      <c r="I72" s="2">
        <v>0.06</v>
      </c>
      <c r="J72" s="2">
        <v>6.0949999999999997E-2</v>
      </c>
      <c r="K72" s="2">
        <v>5.7849999999999999E-2</v>
      </c>
      <c r="L72" s="2">
        <v>5.7950000000000002E-2</v>
      </c>
      <c r="M72" s="2">
        <v>6.3750000000000001E-2</v>
      </c>
    </row>
    <row r="73" spans="1:13" x14ac:dyDescent="0.2">
      <c r="A73" s="2" t="s">
        <v>70</v>
      </c>
      <c r="B73" s="2">
        <v>5.6800000000000003E-2</v>
      </c>
      <c r="C73" s="2">
        <v>5.7950000000000002E-2</v>
      </c>
      <c r="D73" s="2">
        <v>5.8950000000000002E-2</v>
      </c>
      <c r="E73" s="2">
        <v>5.525E-2</v>
      </c>
      <c r="F73" s="2">
        <v>5.6950000000000001E-2</v>
      </c>
      <c r="G73" s="2">
        <v>5.6900000000000006E-2</v>
      </c>
      <c r="H73" s="2">
        <v>5.765E-2</v>
      </c>
      <c r="I73" s="2">
        <v>5.67E-2</v>
      </c>
      <c r="J73" s="2">
        <v>6.6700000000000009E-2</v>
      </c>
      <c r="K73" s="2">
        <v>0.2397</v>
      </c>
      <c r="L73" s="2">
        <v>0.2316</v>
      </c>
      <c r="M73" s="2">
        <v>0.2185</v>
      </c>
    </row>
    <row r="74" spans="1:13" x14ac:dyDescent="0.2">
      <c r="A74" s="2" t="s">
        <v>71</v>
      </c>
      <c r="B74" s="2">
        <v>6.055E-2</v>
      </c>
      <c r="C74" s="2">
        <v>0.21904999999999999</v>
      </c>
      <c r="D74" s="2">
        <v>0.20455000000000001</v>
      </c>
      <c r="E74" s="2">
        <v>6.4700000000000008E-2</v>
      </c>
      <c r="F74" s="2">
        <v>6.4350000000000004E-2</v>
      </c>
      <c r="G74" s="2">
        <v>6.4200000000000007E-2</v>
      </c>
      <c r="H74" s="2">
        <v>5.9950000000000003E-2</v>
      </c>
      <c r="I74" s="2">
        <v>6.4000000000000001E-2</v>
      </c>
      <c r="J74" s="2">
        <v>6.3299999999999995E-2</v>
      </c>
      <c r="K74" s="2">
        <v>6.4399999999999999E-2</v>
      </c>
      <c r="L74" s="2">
        <v>5.7999999999999996E-2</v>
      </c>
      <c r="M74" s="2">
        <v>5.595E-2</v>
      </c>
    </row>
    <row r="75" spans="1:13" x14ac:dyDescent="0.2">
      <c r="A75" s="2" t="s">
        <v>72</v>
      </c>
      <c r="B75" s="2">
        <v>6.964999999999999E-2</v>
      </c>
      <c r="C75" s="2">
        <v>5.9399999999999994E-2</v>
      </c>
      <c r="D75" s="2">
        <v>6.7599999999999993E-2</v>
      </c>
      <c r="E75" s="2">
        <v>6.6450000000000009E-2</v>
      </c>
      <c r="F75" s="2">
        <v>6.6799999999999998E-2</v>
      </c>
      <c r="G75" s="2">
        <v>6.7099999999999993E-2</v>
      </c>
      <c r="H75" s="2">
        <v>0.22770000000000001</v>
      </c>
      <c r="I75" s="2">
        <v>6.1100000000000002E-2</v>
      </c>
      <c r="J75" s="2">
        <v>0.2152</v>
      </c>
      <c r="K75" s="2">
        <v>4.4999999999999998E-2</v>
      </c>
      <c r="L75" s="2">
        <v>4.3549999999999998E-2</v>
      </c>
      <c r="M75" s="2">
        <v>4.2749999999999996E-2</v>
      </c>
    </row>
    <row r="76" spans="1:13" x14ac:dyDescent="0.2">
      <c r="A76" s="2" t="s">
        <v>50</v>
      </c>
    </row>
    <row r="77" spans="1:13" x14ac:dyDescent="0.2">
      <c r="A77" s="6" t="s">
        <v>52</v>
      </c>
      <c r="B77" s="6">
        <v>1</v>
      </c>
      <c r="C77" s="6">
        <v>2</v>
      </c>
      <c r="D77" s="6">
        <v>3</v>
      </c>
      <c r="E77" s="6">
        <v>4</v>
      </c>
      <c r="F77" s="6">
        <v>5</v>
      </c>
      <c r="G77" s="6">
        <v>6</v>
      </c>
      <c r="H77" s="6">
        <v>7</v>
      </c>
      <c r="I77" s="6">
        <v>8</v>
      </c>
      <c r="J77" s="6">
        <v>9</v>
      </c>
      <c r="K77" s="6">
        <v>10</v>
      </c>
      <c r="L77" s="6">
        <v>11</v>
      </c>
      <c r="M77" s="6">
        <v>12</v>
      </c>
    </row>
    <row r="78" spans="1:13" x14ac:dyDescent="0.2">
      <c r="A78" s="6" t="s">
        <v>65</v>
      </c>
      <c r="B78" s="7">
        <f>(B58-$K$61)*20*2.04</f>
        <v>4.6124400000000003</v>
      </c>
      <c r="C78" s="7">
        <f t="shared" ref="C78:M78" si="3">(C58-$K$61)*20*2.04</f>
        <v>4.4512799999999997</v>
      </c>
      <c r="D78" s="7">
        <f t="shared" si="3"/>
        <v>4.3431599999999992</v>
      </c>
      <c r="E78" s="7">
        <f t="shared" si="3"/>
        <v>4.0881599999999993</v>
      </c>
      <c r="F78" s="7">
        <f t="shared" si="3"/>
        <v>4.0942799999999995</v>
      </c>
      <c r="G78" s="7">
        <f t="shared" si="3"/>
        <v>4.1881199999999996</v>
      </c>
      <c r="H78" s="7">
        <f t="shared" si="3"/>
        <v>4.0616400000000006</v>
      </c>
      <c r="I78" s="7">
        <f t="shared" si="3"/>
        <v>4.2778799999999997</v>
      </c>
      <c r="J78" s="7">
        <f t="shared" si="3"/>
        <v>4.1350800000000003</v>
      </c>
      <c r="K78" s="7">
        <f t="shared" si="3"/>
        <v>4.2146400000000002</v>
      </c>
      <c r="L78" s="7">
        <f t="shared" si="3"/>
        <v>3.9575999999999998</v>
      </c>
      <c r="M78" s="7">
        <f t="shared" si="3"/>
        <v>4.1105999999999998</v>
      </c>
    </row>
    <row r="79" spans="1:13" x14ac:dyDescent="0.2">
      <c r="A79" s="6" t="s">
        <v>66</v>
      </c>
      <c r="B79" s="7">
        <f t="shared" ref="B79:M85" si="4">(B59-$K$61)*20*2.04</f>
        <v>4.2676800000000004</v>
      </c>
      <c r="C79" s="7">
        <f t="shared" si="4"/>
        <v>4.2901199999999999</v>
      </c>
      <c r="D79" s="7">
        <f t="shared" si="4"/>
        <v>5.1244799999999993</v>
      </c>
      <c r="E79" s="7">
        <f t="shared" si="4"/>
        <v>4.1901599999999997</v>
      </c>
      <c r="F79" s="7">
        <f t="shared" si="4"/>
        <v>4.3268399999999998</v>
      </c>
      <c r="G79" s="7">
        <f t="shared" si="4"/>
        <v>4.2431999999999999</v>
      </c>
      <c r="H79" s="7">
        <f t="shared" si="4"/>
        <v>4.4410799999999995</v>
      </c>
      <c r="I79" s="7">
        <f t="shared" si="4"/>
        <v>4.3044000000000011</v>
      </c>
      <c r="J79" s="7">
        <f t="shared" si="4"/>
        <v>4.8266399999999994</v>
      </c>
      <c r="K79" s="7">
        <f t="shared" si="4"/>
        <v>4.9796400000000007</v>
      </c>
      <c r="L79" s="7">
        <f t="shared" si="4"/>
        <v>4.0167600000000006</v>
      </c>
      <c r="M79" s="7">
        <f t="shared" si="4"/>
        <v>4.0983600000000004</v>
      </c>
    </row>
    <row r="80" spans="1:13" x14ac:dyDescent="0.2">
      <c r="A80" s="6" t="s">
        <v>67</v>
      </c>
      <c r="B80" s="7">
        <f t="shared" si="4"/>
        <v>4.4268000000000001</v>
      </c>
      <c r="C80" s="7">
        <f t="shared" si="4"/>
        <v>4.5002399999999989</v>
      </c>
      <c r="D80" s="7">
        <f t="shared" si="4"/>
        <v>4.6491600000000002</v>
      </c>
      <c r="E80" s="7">
        <f t="shared" si="4"/>
        <v>4.5655200000000002</v>
      </c>
      <c r="F80" s="7">
        <f t="shared" si="4"/>
        <v>4.5716400000000004</v>
      </c>
      <c r="G80" s="7">
        <f t="shared" si="4"/>
        <v>4.6450799999999992</v>
      </c>
      <c r="H80" s="7">
        <f t="shared" si="4"/>
        <v>4.4023199999999996</v>
      </c>
      <c r="I80" s="7">
        <f t="shared" si="4"/>
        <v>4.5002399999999989</v>
      </c>
      <c r="J80" s="7">
        <f t="shared" si="4"/>
        <v>5.0183999999999989</v>
      </c>
      <c r="K80" s="7">
        <f t="shared" si="4"/>
        <v>5.1285600000000002</v>
      </c>
      <c r="L80" s="7">
        <f t="shared" si="4"/>
        <v>5.0245199999999999</v>
      </c>
      <c r="M80" s="7">
        <f t="shared" si="4"/>
        <v>5.2774799999999997</v>
      </c>
    </row>
    <row r="81" spans="1:27" x14ac:dyDescent="0.2">
      <c r="A81" s="6" t="s">
        <v>68</v>
      </c>
      <c r="B81" s="7">
        <f t="shared" si="4"/>
        <v>4.416599999999999</v>
      </c>
      <c r="C81" s="7">
        <f t="shared" si="4"/>
        <v>4.1554799999999998</v>
      </c>
      <c r="D81" s="7">
        <f t="shared" si="4"/>
        <v>4.7552400000000006</v>
      </c>
      <c r="E81" s="7">
        <f t="shared" si="4"/>
        <v>4.1391600000000004</v>
      </c>
      <c r="F81" s="7">
        <f t="shared" si="4"/>
        <v>4.7715599999999991</v>
      </c>
      <c r="G81" s="7">
        <f t="shared" si="4"/>
        <v>4.2554399999999992</v>
      </c>
      <c r="H81" s="7">
        <f t="shared" si="4"/>
        <v>5.0326799999999992</v>
      </c>
      <c r="I81" s="7">
        <f t="shared" si="4"/>
        <v>4.5716400000000004</v>
      </c>
      <c r="J81" s="7">
        <f t="shared" si="4"/>
        <v>4.5920400000000008</v>
      </c>
      <c r="K81" s="7">
        <f t="shared" si="4"/>
        <v>0</v>
      </c>
      <c r="L81" s="7">
        <f t="shared" si="4"/>
        <v>-2.0400000000000583E-3</v>
      </c>
      <c r="M81" s="7">
        <f t="shared" si="4"/>
        <v>1.2239999999999784E-2</v>
      </c>
    </row>
    <row r="82" spans="1:27" x14ac:dyDescent="0.2">
      <c r="A82" s="6" t="s">
        <v>69</v>
      </c>
      <c r="B82" s="7">
        <f t="shared" si="4"/>
        <v>5.4406799999999995</v>
      </c>
      <c r="C82" s="7">
        <f t="shared" si="4"/>
        <v>5.1346799999999995</v>
      </c>
      <c r="D82" s="7">
        <f t="shared" si="4"/>
        <v>5.1407999999999996</v>
      </c>
      <c r="E82" s="7">
        <f t="shared" si="4"/>
        <v>4.4145599999999998</v>
      </c>
      <c r="F82" s="7">
        <f t="shared" si="4"/>
        <v>4.33908</v>
      </c>
      <c r="G82" s="7">
        <f t="shared" si="4"/>
        <v>4.851119999999999</v>
      </c>
      <c r="H82" s="7">
        <f t="shared" si="4"/>
        <v>5.0693999999999999</v>
      </c>
      <c r="I82" s="7">
        <f t="shared" si="4"/>
        <v>4.7409599999999994</v>
      </c>
      <c r="J82" s="7">
        <f t="shared" si="4"/>
        <v>5.1040800000000006</v>
      </c>
      <c r="K82" s="7">
        <f t="shared" si="4"/>
        <v>4.4879999999999995</v>
      </c>
      <c r="L82" s="7">
        <f t="shared" si="4"/>
        <v>4.6267199999999997</v>
      </c>
      <c r="M82" s="7">
        <f t="shared" si="4"/>
        <v>4.8653999999999993</v>
      </c>
    </row>
    <row r="83" spans="1:27" x14ac:dyDescent="0.2">
      <c r="A83" s="6" t="s">
        <v>70</v>
      </c>
      <c r="B83" s="7">
        <f t="shared" si="4"/>
        <v>4.4084400000000006</v>
      </c>
      <c r="C83" s="7">
        <f t="shared" si="4"/>
        <v>5.1734400000000003</v>
      </c>
      <c r="D83" s="7">
        <f t="shared" si="4"/>
        <v>5.1469199999999997</v>
      </c>
      <c r="E83" s="7">
        <f t="shared" si="4"/>
        <v>4.7389200000000002</v>
      </c>
      <c r="F83" s="7">
        <f t="shared" si="4"/>
        <v>4.7776800000000001</v>
      </c>
      <c r="G83" s="7">
        <f t="shared" si="4"/>
        <v>5.1836399999999996</v>
      </c>
      <c r="H83" s="7">
        <f t="shared" si="4"/>
        <v>5.4141600000000007</v>
      </c>
      <c r="I83" s="7">
        <f t="shared" si="4"/>
        <v>4.94292</v>
      </c>
      <c r="J83" s="7">
        <f t="shared" si="4"/>
        <v>5.0041200000000003</v>
      </c>
      <c r="K83" s="7">
        <f t="shared" si="4"/>
        <v>4.7858399999999994</v>
      </c>
      <c r="L83" s="7">
        <f t="shared" si="4"/>
        <v>4.7817600000000002</v>
      </c>
      <c r="M83" s="7">
        <f t="shared" si="4"/>
        <v>4.8144</v>
      </c>
    </row>
    <row r="84" spans="1:27" x14ac:dyDescent="0.2">
      <c r="A84" s="6" t="s">
        <v>71</v>
      </c>
      <c r="B84" s="7">
        <f t="shared" si="4"/>
        <v>4.4104799999999997</v>
      </c>
      <c r="C84" s="7">
        <f t="shared" si="4"/>
        <v>4.1289599999999993</v>
      </c>
      <c r="D84" s="7">
        <f t="shared" si="4"/>
        <v>5.0428800000000011</v>
      </c>
      <c r="E84" s="7">
        <f t="shared" si="4"/>
        <v>5.0326799999999992</v>
      </c>
      <c r="F84" s="7">
        <f t="shared" si="4"/>
        <v>5.2672800000000004</v>
      </c>
      <c r="G84" s="7">
        <f t="shared" si="4"/>
        <v>5.6303999999999998</v>
      </c>
      <c r="H84" s="7">
        <f t="shared" si="4"/>
        <v>5.4406799999999995</v>
      </c>
      <c r="I84" s="7">
        <f t="shared" si="4"/>
        <v>5.3080799999999995</v>
      </c>
      <c r="J84" s="7">
        <f t="shared" si="4"/>
        <v>5.2672799999999995</v>
      </c>
      <c r="K84" s="7">
        <f t="shared" si="4"/>
        <v>5.1816000000000004</v>
      </c>
      <c r="L84" s="7">
        <f t="shared" si="4"/>
        <v>4.7695199999999991</v>
      </c>
      <c r="M84" s="7">
        <f t="shared" si="4"/>
        <v>4.94292</v>
      </c>
    </row>
    <row r="85" spans="1:27" x14ac:dyDescent="0.2">
      <c r="A85" s="6" t="s">
        <v>72</v>
      </c>
      <c r="B85" s="7">
        <f t="shared" si="4"/>
        <v>4.5308400000000004</v>
      </c>
      <c r="C85" s="7">
        <f t="shared" si="4"/>
        <v>4.4206799999999999</v>
      </c>
      <c r="D85" s="7">
        <f t="shared" si="4"/>
        <v>4.4920799999999996</v>
      </c>
      <c r="E85" s="7">
        <f t="shared" si="4"/>
        <v>4.5389999999999997</v>
      </c>
      <c r="F85" s="7">
        <f t="shared" si="4"/>
        <v>4.7858399999999994</v>
      </c>
      <c r="G85" s="7">
        <f t="shared" si="4"/>
        <v>4.5430800000000007</v>
      </c>
      <c r="H85" s="7">
        <f t="shared" si="4"/>
        <v>4.3125599999999995</v>
      </c>
      <c r="I85" s="7">
        <f t="shared" si="4"/>
        <v>4.6899600000000001</v>
      </c>
      <c r="J85" s="7">
        <f t="shared" si="4"/>
        <v>4.5349199999999996</v>
      </c>
      <c r="K85" s="7">
        <f t="shared" si="4"/>
        <v>1.4279999999999843E-2</v>
      </c>
      <c r="L85" s="7">
        <f t="shared" si="4"/>
        <v>3.0599999999999745E-2</v>
      </c>
      <c r="M85" s="7">
        <f t="shared" si="4"/>
        <v>1.2239999999999784E-2</v>
      </c>
    </row>
    <row r="86" spans="1:27" x14ac:dyDescent="0.2">
      <c r="A86" s="2" t="s">
        <v>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27" x14ac:dyDescent="0.2">
      <c r="A87" s="6" t="s">
        <v>52</v>
      </c>
      <c r="B87" s="6">
        <v>1</v>
      </c>
      <c r="C87" s="6">
        <v>2</v>
      </c>
      <c r="D87" s="6">
        <v>3</v>
      </c>
      <c r="E87" s="6">
        <v>4</v>
      </c>
      <c r="F87" s="6">
        <v>5</v>
      </c>
      <c r="G87" s="6">
        <v>6</v>
      </c>
      <c r="H87" s="6">
        <v>7</v>
      </c>
      <c r="I87" s="6">
        <v>8</v>
      </c>
      <c r="J87" s="6">
        <v>9</v>
      </c>
      <c r="K87" s="6">
        <v>10</v>
      </c>
      <c r="L87" s="6">
        <v>11</v>
      </c>
      <c r="M87" s="6">
        <v>12</v>
      </c>
      <c r="P87" s="2">
        <v>1</v>
      </c>
      <c r="Q87" s="2">
        <v>2</v>
      </c>
      <c r="R87" s="2">
        <v>3</v>
      </c>
      <c r="S87" s="2">
        <v>4</v>
      </c>
      <c r="T87" s="2">
        <v>5</v>
      </c>
      <c r="U87" s="2">
        <v>6</v>
      </c>
      <c r="V87" s="2">
        <v>7</v>
      </c>
      <c r="W87" s="2">
        <v>8</v>
      </c>
      <c r="X87" s="2">
        <v>9</v>
      </c>
      <c r="Y87" s="2">
        <v>10</v>
      </c>
      <c r="Z87" s="2">
        <v>11</v>
      </c>
      <c r="AA87" s="2">
        <v>12</v>
      </c>
    </row>
    <row r="88" spans="1:27" x14ac:dyDescent="0.2">
      <c r="A88" s="6" t="s">
        <v>65</v>
      </c>
      <c r="B88" s="7">
        <f>(B68-$K$71)*20*2.04</f>
        <v>4.6532400000000003</v>
      </c>
      <c r="C88" s="7">
        <f t="shared" ref="C88:M88" si="5">(C68-$K$71)*20*2.04</f>
        <v>5.0714399999999999</v>
      </c>
      <c r="D88" s="7">
        <f t="shared" si="5"/>
        <v>5.3101199999999995</v>
      </c>
      <c r="E88" s="7">
        <f t="shared" si="5"/>
        <v>4.3207199999999997</v>
      </c>
      <c r="F88" s="7">
        <f t="shared" si="5"/>
        <v>3.9882000000000004</v>
      </c>
      <c r="G88" s="7">
        <f t="shared" si="5"/>
        <v>3.7637999999999998</v>
      </c>
      <c r="H88" s="7">
        <f t="shared" si="5"/>
        <v>3.8739600000000003</v>
      </c>
      <c r="I88" s="7">
        <f t="shared" si="5"/>
        <v>3.5659200000000006</v>
      </c>
      <c r="J88" s="7">
        <f t="shared" si="5"/>
        <v>3.6108000000000002</v>
      </c>
      <c r="K88" s="7">
        <f t="shared" si="5"/>
        <v>3.9616799999999994</v>
      </c>
      <c r="L88" s="7">
        <f t="shared" si="5"/>
        <v>4.255440000000001</v>
      </c>
      <c r="M88" s="7">
        <f t="shared" si="5"/>
        <v>4.1350800000000012</v>
      </c>
      <c r="O88" s="2" t="s">
        <v>65</v>
      </c>
      <c r="P88" s="2" t="s">
        <v>74</v>
      </c>
      <c r="Q88" s="2" t="s">
        <v>75</v>
      </c>
      <c r="R88" s="2" t="s">
        <v>76</v>
      </c>
      <c r="S88" s="2" t="s">
        <v>77</v>
      </c>
      <c r="T88" s="2" t="s">
        <v>78</v>
      </c>
      <c r="U88" s="2" t="s">
        <v>79</v>
      </c>
      <c r="V88" s="2" t="s">
        <v>80</v>
      </c>
      <c r="W88" s="2" t="s">
        <v>81</v>
      </c>
      <c r="X88" s="2" t="s">
        <v>82</v>
      </c>
      <c r="Y88" s="2" t="s">
        <v>83</v>
      </c>
      <c r="Z88" s="2" t="s">
        <v>84</v>
      </c>
      <c r="AA88" s="2" t="s">
        <v>85</v>
      </c>
    </row>
    <row r="89" spans="1:27" x14ac:dyDescent="0.2">
      <c r="A89" s="6" t="s">
        <v>66</v>
      </c>
      <c r="B89" s="7">
        <f t="shared" ref="B89:M91" si="6">(B69-$K$71)*20*2.04</f>
        <v>0.30192000000000013</v>
      </c>
      <c r="C89" s="7">
        <f t="shared" si="6"/>
        <v>0.19583999999999996</v>
      </c>
      <c r="D89" s="7">
        <f t="shared" si="6"/>
        <v>3.559800000000001</v>
      </c>
      <c r="E89" s="7">
        <f t="shared" si="6"/>
        <v>4.3145999999999995</v>
      </c>
      <c r="F89" s="7">
        <f t="shared" si="6"/>
        <v>3.6536399999999998</v>
      </c>
      <c r="G89" s="7">
        <f t="shared" si="6"/>
        <v>4.1167199999999999</v>
      </c>
      <c r="H89" s="7">
        <f t="shared" si="6"/>
        <v>3.7352400000000001</v>
      </c>
      <c r="I89" s="7">
        <f t="shared" si="6"/>
        <v>4.1901599999999997</v>
      </c>
      <c r="J89" s="7">
        <f t="shared" si="6"/>
        <v>4.1697599999999992</v>
      </c>
      <c r="K89" s="7">
        <f t="shared" si="6"/>
        <v>4.2697200000000004</v>
      </c>
      <c r="L89" s="7">
        <f t="shared" si="6"/>
        <v>4.3574399999999995</v>
      </c>
      <c r="M89" s="7">
        <f t="shared" si="6"/>
        <v>4.6022399999999992</v>
      </c>
      <c r="O89" s="2" t="s">
        <v>66</v>
      </c>
      <c r="P89" s="2" t="s">
        <v>86</v>
      </c>
      <c r="Q89" s="2" t="s">
        <v>87</v>
      </c>
      <c r="R89" s="2" t="s">
        <v>88</v>
      </c>
      <c r="S89" s="2" t="s">
        <v>89</v>
      </c>
      <c r="T89" s="2" t="s">
        <v>90</v>
      </c>
      <c r="U89" s="2" t="s">
        <v>91</v>
      </c>
      <c r="V89" s="2" t="s">
        <v>92</v>
      </c>
      <c r="W89" s="2" t="s">
        <v>93</v>
      </c>
      <c r="X89" s="2" t="s">
        <v>94</v>
      </c>
      <c r="Y89" s="2" t="s">
        <v>95</v>
      </c>
      <c r="Z89" s="2" t="s">
        <v>96</v>
      </c>
      <c r="AA89" s="2" t="s">
        <v>97</v>
      </c>
    </row>
    <row r="90" spans="1:27" x14ac:dyDescent="0.2">
      <c r="A90" s="6" t="s">
        <v>67</v>
      </c>
      <c r="B90" s="7">
        <f t="shared" si="6"/>
        <v>4.6552800000000003</v>
      </c>
      <c r="C90" s="7">
        <f t="shared" si="6"/>
        <v>4.6573200000000003</v>
      </c>
      <c r="D90" s="7">
        <f t="shared" si="6"/>
        <v>4.7450399999999995</v>
      </c>
      <c r="E90" s="7">
        <f t="shared" si="6"/>
        <v>4.5532800000000009</v>
      </c>
      <c r="F90" s="7">
        <f t="shared" si="6"/>
        <v>4.0494000000000003</v>
      </c>
      <c r="G90" s="7">
        <f t="shared" si="6"/>
        <v>4.3737599999999999</v>
      </c>
      <c r="H90" s="7">
        <f t="shared" si="6"/>
        <v>4.459439999999999</v>
      </c>
      <c r="I90" s="7">
        <f t="shared" si="6"/>
        <v>4.6981200000000003</v>
      </c>
      <c r="J90" s="7">
        <f t="shared" si="6"/>
        <v>4.4900400000000005</v>
      </c>
      <c r="K90" s="7">
        <f t="shared" si="6"/>
        <v>4.4472000000000005</v>
      </c>
      <c r="L90" s="7">
        <f t="shared" si="6"/>
        <v>3.8392799999999996</v>
      </c>
      <c r="M90" s="7">
        <f t="shared" si="6"/>
        <v>3.8841600000000005</v>
      </c>
      <c r="O90" s="2" t="s">
        <v>67</v>
      </c>
      <c r="P90" s="2" t="s">
        <v>98</v>
      </c>
      <c r="Q90" s="2" t="s">
        <v>99</v>
      </c>
      <c r="R90" s="2" t="s">
        <v>100</v>
      </c>
      <c r="S90" s="2" t="s">
        <v>101</v>
      </c>
      <c r="T90" s="2" t="s">
        <v>102</v>
      </c>
      <c r="U90" s="2" t="s">
        <v>103</v>
      </c>
      <c r="V90" s="2" t="s">
        <v>104</v>
      </c>
      <c r="W90" s="2" t="s">
        <v>105</v>
      </c>
      <c r="X90" s="2" t="s">
        <v>106</v>
      </c>
      <c r="Y90" s="2" t="s">
        <v>107</v>
      </c>
      <c r="Z90" s="2" t="s">
        <v>108</v>
      </c>
      <c r="AA90" s="2" t="s">
        <v>109</v>
      </c>
    </row>
    <row r="91" spans="1:27" x14ac:dyDescent="0.2">
      <c r="A91" s="6" t="s">
        <v>68</v>
      </c>
      <c r="B91" s="7">
        <f t="shared" si="6"/>
        <v>3.6536399999999998</v>
      </c>
      <c r="C91" s="7">
        <f t="shared" si="6"/>
        <v>3.4659599999999999</v>
      </c>
      <c r="D91" s="7">
        <f t="shared" si="6"/>
        <v>2.6377199999999994</v>
      </c>
      <c r="E91" s="7">
        <f t="shared" si="6"/>
        <v>3.9841199999999999</v>
      </c>
      <c r="F91" s="7">
        <f t="shared" si="6"/>
        <v>3.7311600000000005</v>
      </c>
      <c r="G91" s="7">
        <f t="shared" si="6"/>
        <v>3.5455200000000002</v>
      </c>
      <c r="H91" s="7">
        <f t="shared" si="6"/>
        <v>4.0596000000000005</v>
      </c>
      <c r="I91" s="7">
        <f t="shared" si="6"/>
        <v>4.0045199999999994</v>
      </c>
      <c r="J91" s="7">
        <f t="shared" si="6"/>
        <v>3.81684</v>
      </c>
      <c r="K91" s="7">
        <f t="shared" si="6"/>
        <v>0</v>
      </c>
      <c r="L91" s="7">
        <f t="shared" si="6"/>
        <v>-0.15300000000000014</v>
      </c>
      <c r="M91" s="7">
        <f t="shared" si="6"/>
        <v>-0.14483999999999991</v>
      </c>
      <c r="O91" s="2" t="s">
        <v>68</v>
      </c>
      <c r="P91" s="2" t="s">
        <v>110</v>
      </c>
      <c r="Q91" s="2" t="s">
        <v>111</v>
      </c>
      <c r="R91" s="2" t="s">
        <v>112</v>
      </c>
      <c r="S91" s="2" t="s">
        <v>113</v>
      </c>
      <c r="T91" s="2" t="s">
        <v>114</v>
      </c>
      <c r="U91" s="2" t="s">
        <v>115</v>
      </c>
      <c r="V91" s="2" t="s">
        <v>116</v>
      </c>
      <c r="W91" s="2" t="s">
        <v>117</v>
      </c>
      <c r="X91" s="2" t="s">
        <v>118</v>
      </c>
      <c r="Y91" s="2" t="s">
        <v>119</v>
      </c>
      <c r="Z91" s="2" t="s">
        <v>119</v>
      </c>
      <c r="AA91" s="2" t="s">
        <v>119</v>
      </c>
    </row>
    <row r="92" spans="1:27" x14ac:dyDescent="0.2">
      <c r="A92" s="6" t="s">
        <v>69</v>
      </c>
      <c r="B92" s="7">
        <f t="shared" ref="B92:M95" si="7">(B72-$K$71)*10*2.04</f>
        <v>0.70482</v>
      </c>
      <c r="C92" s="7">
        <f t="shared" si="7"/>
        <v>0.62118000000000007</v>
      </c>
      <c r="D92" s="7">
        <f t="shared" si="7"/>
        <v>0.65891999999999995</v>
      </c>
      <c r="E92" s="7">
        <f t="shared" si="7"/>
        <v>0.31721999999999989</v>
      </c>
      <c r="F92" s="7">
        <f t="shared" si="7"/>
        <v>0.34577999999999987</v>
      </c>
      <c r="G92" s="7">
        <f t="shared" si="7"/>
        <v>0.25295999999999991</v>
      </c>
      <c r="H92" s="7">
        <f t="shared" si="7"/>
        <v>0.28254000000000001</v>
      </c>
      <c r="I92" s="7">
        <f t="shared" si="7"/>
        <v>0.29375999999999991</v>
      </c>
      <c r="J92" s="7">
        <f t="shared" si="7"/>
        <v>0.31313999999999992</v>
      </c>
      <c r="K92" s="7">
        <f t="shared" si="7"/>
        <v>0.24989999999999996</v>
      </c>
      <c r="L92" s="7">
        <f t="shared" si="7"/>
        <v>0.25194</v>
      </c>
      <c r="M92" s="7">
        <f t="shared" si="7"/>
        <v>0.37025999999999998</v>
      </c>
      <c r="O92" s="2" t="s">
        <v>69</v>
      </c>
      <c r="P92" s="2" t="s">
        <v>120</v>
      </c>
      <c r="Q92" s="2" t="s">
        <v>121</v>
      </c>
      <c r="R92" s="2" t="s">
        <v>122</v>
      </c>
      <c r="S92" s="2" t="s">
        <v>123</v>
      </c>
      <c r="T92" s="2" t="s">
        <v>124</v>
      </c>
      <c r="U92" s="2" t="s">
        <v>125</v>
      </c>
      <c r="V92" s="2" t="s">
        <v>126</v>
      </c>
      <c r="W92" s="2" t="s">
        <v>127</v>
      </c>
      <c r="X92" s="2" t="s">
        <v>128</v>
      </c>
      <c r="Y92" s="2" t="s">
        <v>129</v>
      </c>
      <c r="Z92" s="2" t="s">
        <v>130</v>
      </c>
      <c r="AA92" s="2" t="s">
        <v>131</v>
      </c>
    </row>
    <row r="93" spans="1:27" x14ac:dyDescent="0.2">
      <c r="A93" s="6" t="s">
        <v>70</v>
      </c>
      <c r="B93" s="7">
        <f t="shared" si="7"/>
        <v>0.22848000000000004</v>
      </c>
      <c r="C93" s="7">
        <f t="shared" si="7"/>
        <v>0.25194</v>
      </c>
      <c r="D93" s="7">
        <f t="shared" si="7"/>
        <v>0.27234000000000003</v>
      </c>
      <c r="E93" s="7">
        <f t="shared" si="7"/>
        <v>0.19685999999999998</v>
      </c>
      <c r="F93" s="7">
        <f t="shared" si="7"/>
        <v>0.23154</v>
      </c>
      <c r="G93" s="7">
        <f t="shared" si="7"/>
        <v>0.23052000000000009</v>
      </c>
      <c r="H93" s="7">
        <f t="shared" si="7"/>
        <v>0.24581999999999996</v>
      </c>
      <c r="I93" s="7">
        <f t="shared" si="7"/>
        <v>0.22643999999999997</v>
      </c>
      <c r="J93" s="7">
        <f t="shared" si="7"/>
        <v>0.43044000000000016</v>
      </c>
      <c r="K93" s="7">
        <f t="shared" si="7"/>
        <v>3.9596399999999998</v>
      </c>
      <c r="L93" s="7">
        <f t="shared" si="7"/>
        <v>3.7944</v>
      </c>
      <c r="M93" s="7">
        <f t="shared" si="7"/>
        <v>3.5271600000000003</v>
      </c>
      <c r="O93" s="2" t="s">
        <v>70</v>
      </c>
      <c r="P93" s="2" t="s">
        <v>132</v>
      </c>
      <c r="Q93" s="2" t="s">
        <v>133</v>
      </c>
      <c r="R93" s="2" t="s">
        <v>134</v>
      </c>
      <c r="S93" s="2" t="s">
        <v>135</v>
      </c>
      <c r="T93" s="2" t="s">
        <v>136</v>
      </c>
      <c r="U93" s="2" t="s">
        <v>137</v>
      </c>
      <c r="V93" s="2" t="s">
        <v>138</v>
      </c>
      <c r="W93" s="2" t="s">
        <v>139</v>
      </c>
      <c r="X93" s="2" t="s">
        <v>140</v>
      </c>
      <c r="Y93" s="2" t="s">
        <v>141</v>
      </c>
      <c r="Z93" s="2" t="s">
        <v>142</v>
      </c>
      <c r="AA93" s="2" t="s">
        <v>143</v>
      </c>
    </row>
    <row r="94" spans="1:27" x14ac:dyDescent="0.2">
      <c r="A94" s="6" t="s">
        <v>71</v>
      </c>
      <c r="B94" s="7">
        <f t="shared" si="7"/>
        <v>0.30497999999999992</v>
      </c>
      <c r="C94" s="7">
        <f t="shared" si="7"/>
        <v>3.5383800000000001</v>
      </c>
      <c r="D94" s="7">
        <f t="shared" si="7"/>
        <v>3.2425800000000002</v>
      </c>
      <c r="E94" s="7">
        <f t="shared" si="7"/>
        <v>0.38964000000000015</v>
      </c>
      <c r="F94" s="7">
        <f t="shared" si="7"/>
        <v>0.38250000000000006</v>
      </c>
      <c r="G94" s="7">
        <f t="shared" si="7"/>
        <v>0.37944000000000011</v>
      </c>
      <c r="H94" s="7">
        <f t="shared" si="7"/>
        <v>0.29274000000000006</v>
      </c>
      <c r="I94" s="7">
        <f t="shared" si="7"/>
        <v>0.37536000000000003</v>
      </c>
      <c r="J94" s="7">
        <f t="shared" si="7"/>
        <v>0.3610799999999999</v>
      </c>
      <c r="K94" s="7">
        <f t="shared" si="7"/>
        <v>0.38351999999999997</v>
      </c>
      <c r="L94" s="7">
        <f t="shared" si="7"/>
        <v>0.25295999999999991</v>
      </c>
      <c r="M94" s="7">
        <f t="shared" si="7"/>
        <v>0.21113999999999997</v>
      </c>
      <c r="O94" s="2" t="s">
        <v>71</v>
      </c>
      <c r="P94" s="2" t="s">
        <v>144</v>
      </c>
      <c r="Q94" s="2" t="s">
        <v>145</v>
      </c>
      <c r="R94" s="2" t="s">
        <v>146</v>
      </c>
      <c r="S94" s="2" t="s">
        <v>147</v>
      </c>
      <c r="T94" s="2" t="s">
        <v>148</v>
      </c>
      <c r="U94" s="2" t="s">
        <v>149</v>
      </c>
      <c r="V94" s="2" t="s">
        <v>150</v>
      </c>
      <c r="W94" s="2" t="s">
        <v>151</v>
      </c>
      <c r="X94" s="2" t="s">
        <v>152</v>
      </c>
      <c r="Y94" s="2" t="s">
        <v>153</v>
      </c>
      <c r="Z94" s="2" t="s">
        <v>154</v>
      </c>
      <c r="AA94" s="2" t="s">
        <v>155</v>
      </c>
    </row>
    <row r="95" spans="1:27" x14ac:dyDescent="0.2">
      <c r="A95" s="6" t="s">
        <v>72</v>
      </c>
      <c r="B95" s="7">
        <f t="shared" si="7"/>
        <v>0.49061999999999978</v>
      </c>
      <c r="C95" s="7">
        <f t="shared" si="7"/>
        <v>0.28151999999999988</v>
      </c>
      <c r="D95" s="7">
        <f t="shared" si="7"/>
        <v>0.44879999999999987</v>
      </c>
      <c r="E95" s="7">
        <f t="shared" si="7"/>
        <v>0.42534000000000016</v>
      </c>
      <c r="F95" s="7">
        <f t="shared" si="7"/>
        <v>0.43247999999999992</v>
      </c>
      <c r="G95" s="7">
        <f t="shared" si="7"/>
        <v>0.43859999999999982</v>
      </c>
      <c r="H95" s="7">
        <f t="shared" si="7"/>
        <v>3.7148400000000006</v>
      </c>
      <c r="I95" s="7">
        <f t="shared" si="7"/>
        <v>0.31619999999999998</v>
      </c>
      <c r="J95" s="7">
        <f t="shared" si="7"/>
        <v>3.4598399999999998</v>
      </c>
      <c r="K95" s="7">
        <f t="shared" si="7"/>
        <v>-1.2240000000000069E-2</v>
      </c>
      <c r="L95" s="7">
        <f t="shared" si="7"/>
        <v>-4.1820000000000065E-2</v>
      </c>
      <c r="M95" s="7">
        <f t="shared" si="7"/>
        <v>-5.8140000000000108E-2</v>
      </c>
      <c r="O95" s="2" t="s">
        <v>72</v>
      </c>
      <c r="P95" s="2" t="s">
        <v>156</v>
      </c>
      <c r="Q95" s="2" t="s">
        <v>157</v>
      </c>
      <c r="R95" s="2" t="s">
        <v>158</v>
      </c>
      <c r="S95" s="2" t="s">
        <v>159</v>
      </c>
      <c r="T95" s="2" t="s">
        <v>160</v>
      </c>
      <c r="U95" s="2" t="s">
        <v>161</v>
      </c>
      <c r="V95" s="2" t="s">
        <v>162</v>
      </c>
      <c r="W95" s="2" t="s">
        <v>163</v>
      </c>
      <c r="X95" s="2" t="s">
        <v>164</v>
      </c>
      <c r="Y95" s="2" t="s">
        <v>165</v>
      </c>
      <c r="Z95" s="2" t="s">
        <v>165</v>
      </c>
      <c r="AA95" s="2" t="s">
        <v>165</v>
      </c>
    </row>
    <row r="97" spans="1:27" x14ac:dyDescent="0.2">
      <c r="A97" s="1" t="s">
        <v>168</v>
      </c>
    </row>
    <row r="98" spans="1:27" x14ac:dyDescent="0.2">
      <c r="A98" s="1" t="s">
        <v>50</v>
      </c>
    </row>
    <row r="99" spans="1:27" x14ac:dyDescent="0.2">
      <c r="A99" s="6" t="s">
        <v>52</v>
      </c>
      <c r="B99" s="6">
        <v>1</v>
      </c>
      <c r="C99" s="6">
        <v>2</v>
      </c>
      <c r="D99" s="6">
        <v>3</v>
      </c>
      <c r="E99" s="6">
        <v>4</v>
      </c>
      <c r="F99" s="6">
        <v>5</v>
      </c>
      <c r="G99" s="6">
        <v>6</v>
      </c>
      <c r="H99" s="6">
        <v>7</v>
      </c>
      <c r="I99" s="6">
        <v>8</v>
      </c>
      <c r="J99" s="6">
        <v>9</v>
      </c>
      <c r="K99" s="6">
        <v>10</v>
      </c>
      <c r="L99" s="6">
        <v>11</v>
      </c>
      <c r="M99" s="6">
        <v>12</v>
      </c>
      <c r="O99" s="2" t="s">
        <v>52</v>
      </c>
      <c r="P99" s="2">
        <v>1</v>
      </c>
      <c r="Q99" s="2">
        <v>2</v>
      </c>
      <c r="R99" s="2">
        <v>3</v>
      </c>
      <c r="S99" s="2">
        <v>4</v>
      </c>
      <c r="T99" s="2">
        <v>5</v>
      </c>
      <c r="U99" s="2">
        <v>6</v>
      </c>
      <c r="V99" s="2">
        <v>7</v>
      </c>
      <c r="W99" s="2">
        <v>8</v>
      </c>
      <c r="X99" s="2">
        <v>9</v>
      </c>
      <c r="Y99" s="2">
        <v>10</v>
      </c>
      <c r="Z99" s="2">
        <v>11</v>
      </c>
      <c r="AA99" s="2">
        <v>12</v>
      </c>
    </row>
    <row r="100" spans="1:27" x14ac:dyDescent="0.2">
      <c r="A100" s="6" t="s">
        <v>65</v>
      </c>
      <c r="B100" s="2">
        <f>B36/B78</f>
        <v>17399.901136925357</v>
      </c>
      <c r="C100" s="2">
        <f t="shared" ref="C100:M100" si="8">C36/C78</f>
        <v>17966.517496091012</v>
      </c>
      <c r="D100" s="2">
        <f t="shared" si="8"/>
        <v>18714.023890439221</v>
      </c>
      <c r="E100" s="2">
        <f t="shared" si="8"/>
        <v>20791.260616022861</v>
      </c>
      <c r="F100" s="2">
        <f t="shared" si="8"/>
        <v>20842.248209697435</v>
      </c>
      <c r="G100" s="2">
        <f t="shared" si="8"/>
        <v>20144.121944929946</v>
      </c>
      <c r="H100" s="2">
        <f t="shared" si="8"/>
        <v>20876.788686343443</v>
      </c>
      <c r="I100" s="2">
        <f t="shared" si="8"/>
        <v>19771.475590713158</v>
      </c>
      <c r="J100" s="2">
        <f t="shared" si="8"/>
        <v>20295.617013455601</v>
      </c>
      <c r="K100" s="2">
        <f t="shared" si="8"/>
        <v>21444.298919955203</v>
      </c>
      <c r="L100" s="2">
        <f t="shared" si="8"/>
        <v>21956.236102688501</v>
      </c>
      <c r="M100" s="2">
        <f t="shared" si="8"/>
        <v>20743.930326473022</v>
      </c>
      <c r="O100" s="2" t="s">
        <v>65</v>
      </c>
      <c r="P100" s="2">
        <v>17399.901136925357</v>
      </c>
      <c r="Q100" s="2">
        <v>17966.517496091012</v>
      </c>
      <c r="R100" s="2">
        <v>18714.023890439221</v>
      </c>
      <c r="S100" s="2">
        <v>20791.260616022861</v>
      </c>
      <c r="T100" s="2">
        <v>20842.248209697435</v>
      </c>
      <c r="U100" s="2">
        <v>20144.121944929946</v>
      </c>
      <c r="V100" s="2">
        <v>20876.788686343443</v>
      </c>
      <c r="W100" s="2">
        <v>19771.475590713158</v>
      </c>
      <c r="X100" s="2">
        <v>20295.617013455601</v>
      </c>
      <c r="Y100" s="2">
        <v>21444.298919955203</v>
      </c>
      <c r="Z100" s="2">
        <v>21956.236102688501</v>
      </c>
      <c r="AA100" s="2">
        <v>20743.930326473022</v>
      </c>
    </row>
    <row r="101" spans="1:27" x14ac:dyDescent="0.2">
      <c r="A101" s="6" t="s">
        <v>66</v>
      </c>
      <c r="B101" s="2">
        <f t="shared" ref="B101:M107" si="9">B37/B79</f>
        <v>21630.487759157197</v>
      </c>
      <c r="C101" s="2">
        <f t="shared" si="9"/>
        <v>21256.748062991246</v>
      </c>
      <c r="D101" s="2">
        <f t="shared" si="9"/>
        <v>17944.845135506435</v>
      </c>
      <c r="E101" s="2">
        <f t="shared" si="9"/>
        <v>20927.124501212365</v>
      </c>
      <c r="F101" s="2">
        <f t="shared" si="9"/>
        <v>20437.547956476319</v>
      </c>
      <c r="G101" s="2">
        <f t="shared" si="9"/>
        <v>21468.231523378581</v>
      </c>
      <c r="H101" s="2">
        <f t="shared" si="9"/>
        <v>20113.125636106535</v>
      </c>
      <c r="I101" s="2">
        <f t="shared" si="9"/>
        <v>19808.567976953811</v>
      </c>
      <c r="J101" s="2">
        <f t="shared" si="9"/>
        <v>17960.320222763665</v>
      </c>
      <c r="K101" s="2">
        <f t="shared" si="9"/>
        <v>16324.473255094743</v>
      </c>
      <c r="L101" s="2">
        <f t="shared" si="9"/>
        <v>21155.359045598936</v>
      </c>
      <c r="M101" s="2">
        <f t="shared" si="9"/>
        <v>19187.67507002801</v>
      </c>
      <c r="O101" s="2" t="s">
        <v>66</v>
      </c>
      <c r="P101" s="2">
        <v>21630.487759157197</v>
      </c>
      <c r="Q101" s="2">
        <v>21256.748062991246</v>
      </c>
      <c r="R101" s="2">
        <v>17944.845135506435</v>
      </c>
      <c r="S101" s="2">
        <v>20927.124501212365</v>
      </c>
      <c r="T101" s="2">
        <v>20437.547956476319</v>
      </c>
      <c r="U101" s="2">
        <v>21468.231523378581</v>
      </c>
      <c r="V101" s="2">
        <v>20113.125636106535</v>
      </c>
      <c r="W101" s="2">
        <v>19808.567976953811</v>
      </c>
      <c r="X101" s="2">
        <v>17960.320222763665</v>
      </c>
      <c r="Y101" s="2">
        <v>16324.473255094743</v>
      </c>
      <c r="Z101" s="2">
        <v>21155.359045598936</v>
      </c>
      <c r="AA101" s="2">
        <v>19187.67507002801</v>
      </c>
    </row>
    <row r="102" spans="1:27" x14ac:dyDescent="0.2">
      <c r="A102" s="6" t="s">
        <v>67</v>
      </c>
      <c r="B102" s="2">
        <f t="shared" si="9"/>
        <v>19573.055028462997</v>
      </c>
      <c r="C102" s="2">
        <f t="shared" si="9"/>
        <v>19740.724939114363</v>
      </c>
      <c r="D102" s="2">
        <f t="shared" si="9"/>
        <v>19807.018902339347</v>
      </c>
      <c r="E102" s="2">
        <f t="shared" si="9"/>
        <v>21941.421787660551</v>
      </c>
      <c r="F102" s="2">
        <f t="shared" si="9"/>
        <v>21072.525395700446</v>
      </c>
      <c r="G102" s="2">
        <f t="shared" si="9"/>
        <v>20816.864295125168</v>
      </c>
      <c r="H102" s="2">
        <f t="shared" si="9"/>
        <v>21520.016718457544</v>
      </c>
      <c r="I102" s="2">
        <f t="shared" si="9"/>
        <v>21059.321280642816</v>
      </c>
      <c r="J102" s="2">
        <f t="shared" si="9"/>
        <v>17909.692332217444</v>
      </c>
      <c r="K102" s="2">
        <f t="shared" si="9"/>
        <v>18637.590278752708</v>
      </c>
      <c r="L102" s="2">
        <f t="shared" si="9"/>
        <v>18955.442509931298</v>
      </c>
      <c r="M102" s="2">
        <f t="shared" si="9"/>
        <v>16761.029885475644</v>
      </c>
      <c r="O102" s="2" t="s">
        <v>67</v>
      </c>
      <c r="P102" s="2">
        <v>19573.055028462997</v>
      </c>
      <c r="Q102" s="2">
        <v>19740.724939114363</v>
      </c>
      <c r="R102" s="2">
        <v>19807.018902339347</v>
      </c>
      <c r="S102" s="2">
        <v>21941.421787660551</v>
      </c>
      <c r="T102" s="2">
        <v>21072.525395700446</v>
      </c>
      <c r="U102" s="2">
        <v>20816.864295125168</v>
      </c>
      <c r="V102" s="2">
        <v>21520.016718457544</v>
      </c>
      <c r="W102" s="2">
        <v>21059.321280642816</v>
      </c>
      <c r="X102" s="2">
        <v>17909.692332217444</v>
      </c>
      <c r="Y102" s="2">
        <v>18637.590278752708</v>
      </c>
      <c r="Z102" s="2">
        <v>18955.442509931298</v>
      </c>
      <c r="AA102" s="2">
        <v>16761.029885475644</v>
      </c>
    </row>
    <row r="103" spans="1:27" x14ac:dyDescent="0.2">
      <c r="A103" s="6" t="s">
        <v>68</v>
      </c>
      <c r="B103" s="2">
        <f t="shared" si="9"/>
        <v>21532.853326087945</v>
      </c>
      <c r="C103" s="2">
        <f t="shared" si="9"/>
        <v>24362.528516561266</v>
      </c>
      <c r="D103" s="2">
        <f t="shared" si="9"/>
        <v>20319.058554352669</v>
      </c>
      <c r="E103" s="2">
        <f t="shared" si="9"/>
        <v>24585.18153441761</v>
      </c>
      <c r="F103" s="2">
        <f t="shared" si="9"/>
        <v>21831.015433107834</v>
      </c>
      <c r="G103" s="2">
        <f t="shared" si="9"/>
        <v>24982.610493861979</v>
      </c>
      <c r="H103" s="2">
        <f t="shared" si="9"/>
        <v>19429.409380290424</v>
      </c>
      <c r="I103" s="2">
        <f t="shared" si="9"/>
        <v>21208.144123334296</v>
      </c>
      <c r="J103" s="2">
        <f t="shared" si="9"/>
        <v>21564.707624498042</v>
      </c>
      <c r="K103" s="2" t="e">
        <f t="shared" si="9"/>
        <v>#DIV/0!</v>
      </c>
      <c r="L103" s="2">
        <f t="shared" si="9"/>
        <v>-33870588.23529315</v>
      </c>
      <c r="M103" s="2">
        <f t="shared" si="9"/>
        <v>5316176.4705883292</v>
      </c>
      <c r="O103" s="2" t="s">
        <v>68</v>
      </c>
      <c r="P103" s="2">
        <v>21532.853326087945</v>
      </c>
      <c r="Q103" s="2">
        <v>24362.528516561266</v>
      </c>
      <c r="R103" s="2">
        <v>20319.058554352669</v>
      </c>
      <c r="S103" s="2">
        <v>24585.18153441761</v>
      </c>
      <c r="T103" s="2">
        <v>21831.015433107834</v>
      </c>
      <c r="U103" s="2">
        <v>24982.610493861979</v>
      </c>
      <c r="V103" s="2">
        <v>19429.409380290424</v>
      </c>
      <c r="W103" s="2">
        <v>21208.144123334296</v>
      </c>
      <c r="X103" s="2">
        <v>21564.707624498042</v>
      </c>
      <c r="Y103" s="2" t="e">
        <v>#DIV/0!</v>
      </c>
      <c r="Z103" s="2">
        <v>-33870588.23529315</v>
      </c>
      <c r="AA103" s="2">
        <v>5316176.4705883292</v>
      </c>
    </row>
    <row r="104" spans="1:27" x14ac:dyDescent="0.2">
      <c r="A104" s="6" t="s">
        <v>69</v>
      </c>
      <c r="B104" s="2">
        <f t="shared" si="9"/>
        <v>16410.816295021948</v>
      </c>
      <c r="C104" s="2">
        <f t="shared" si="9"/>
        <v>17529.8168532411</v>
      </c>
      <c r="D104" s="2">
        <f t="shared" si="9"/>
        <v>17529.956427015251</v>
      </c>
      <c r="E104" s="2">
        <f t="shared" si="9"/>
        <v>19051.049255191912</v>
      </c>
      <c r="F104" s="2">
        <f t="shared" si="9"/>
        <v>18848.696036947924</v>
      </c>
      <c r="G104" s="2">
        <f t="shared" si="9"/>
        <v>16950.312505153452</v>
      </c>
      <c r="H104" s="2">
        <f t="shared" si="9"/>
        <v>17131.415946660356</v>
      </c>
      <c r="I104" s="2">
        <f t="shared" si="9"/>
        <v>17757.584961695524</v>
      </c>
      <c r="J104" s="2">
        <f t="shared" si="9"/>
        <v>16040.892775975297</v>
      </c>
      <c r="K104" s="2">
        <f t="shared" si="9"/>
        <v>17831.105169340466</v>
      </c>
      <c r="L104" s="2">
        <f t="shared" si="9"/>
        <v>17351.384998443824</v>
      </c>
      <c r="M104" s="2">
        <f t="shared" si="9"/>
        <v>16832.737287787233</v>
      </c>
      <c r="O104" s="2" t="s">
        <v>69</v>
      </c>
      <c r="P104" s="2">
        <v>16410.816295021948</v>
      </c>
      <c r="Q104" s="2">
        <v>17529.8168532411</v>
      </c>
      <c r="R104" s="2">
        <v>17529.956427015251</v>
      </c>
      <c r="S104" s="2">
        <v>19051.049255191912</v>
      </c>
      <c r="T104" s="2">
        <v>18848.696036947924</v>
      </c>
      <c r="U104" s="2">
        <v>16950.312505153452</v>
      </c>
      <c r="V104" s="2">
        <v>17131.415946660356</v>
      </c>
      <c r="W104" s="2">
        <v>17757.584961695524</v>
      </c>
      <c r="X104" s="2">
        <v>16040.892775975297</v>
      </c>
      <c r="Y104" s="2">
        <v>17831.105169340466</v>
      </c>
      <c r="Z104" s="2">
        <v>17351.384998443824</v>
      </c>
      <c r="AA104" s="2">
        <v>16832.737287787233</v>
      </c>
    </row>
    <row r="105" spans="1:27" x14ac:dyDescent="0.2">
      <c r="A105" s="6" t="s">
        <v>70</v>
      </c>
      <c r="B105" s="2">
        <f t="shared" si="9"/>
        <v>17535.001043453012</v>
      </c>
      <c r="C105" s="2">
        <f t="shared" si="9"/>
        <v>15532.798292818705</v>
      </c>
      <c r="D105" s="2">
        <f t="shared" si="9"/>
        <v>16151.795637002324</v>
      </c>
      <c r="E105" s="2">
        <f t="shared" si="9"/>
        <v>17406.075645927762</v>
      </c>
      <c r="F105" s="2">
        <f t="shared" si="9"/>
        <v>17158.955811188694</v>
      </c>
      <c r="G105" s="2">
        <f t="shared" si="9"/>
        <v>16281.609062357727</v>
      </c>
      <c r="H105" s="2">
        <f t="shared" si="9"/>
        <v>14791.214149563366</v>
      </c>
      <c r="I105" s="2">
        <f t="shared" si="9"/>
        <v>15895.867220185639</v>
      </c>
      <c r="J105" s="2">
        <f t="shared" si="9"/>
        <v>16401.685011550482</v>
      </c>
      <c r="K105" s="2">
        <f t="shared" si="9"/>
        <v>16408.404794142723</v>
      </c>
      <c r="L105" s="2">
        <f t="shared" si="9"/>
        <v>16933.514019942446</v>
      </c>
      <c r="M105" s="2">
        <f t="shared" si="9"/>
        <v>16517.946161515454</v>
      </c>
      <c r="O105" s="2" t="s">
        <v>70</v>
      </c>
      <c r="P105" s="2">
        <v>17535.001043453012</v>
      </c>
      <c r="Q105" s="2">
        <v>15532.798292818705</v>
      </c>
      <c r="R105" s="2">
        <v>16151.795637002324</v>
      </c>
      <c r="S105" s="2">
        <v>17406.075645927762</v>
      </c>
      <c r="T105" s="2">
        <v>17158.955811188694</v>
      </c>
      <c r="U105" s="2">
        <v>16281.609062357727</v>
      </c>
      <c r="V105" s="2">
        <v>14791.214149563366</v>
      </c>
      <c r="W105" s="2">
        <v>15895.867220185639</v>
      </c>
      <c r="X105" s="2">
        <v>16401.685011550482</v>
      </c>
      <c r="Y105" s="2">
        <v>16408.404794142723</v>
      </c>
      <c r="Z105" s="2">
        <v>16933.514019942446</v>
      </c>
      <c r="AA105" s="2">
        <v>16517.946161515454</v>
      </c>
    </row>
    <row r="106" spans="1:27" x14ac:dyDescent="0.2">
      <c r="A106" s="6" t="s">
        <v>71</v>
      </c>
      <c r="B106" s="2">
        <f t="shared" si="9"/>
        <v>17126.027099091258</v>
      </c>
      <c r="C106" s="2">
        <f t="shared" si="9"/>
        <v>18984.441602728049</v>
      </c>
      <c r="D106" s="2">
        <f t="shared" si="9"/>
        <v>16008.312710197344</v>
      </c>
      <c r="E106" s="2">
        <f t="shared" si="9"/>
        <v>16370.204344404972</v>
      </c>
      <c r="F106" s="2">
        <f t="shared" si="9"/>
        <v>15831.700612080616</v>
      </c>
      <c r="G106" s="2">
        <f t="shared" si="9"/>
        <v>14709.789712986645</v>
      </c>
      <c r="H106" s="2">
        <f t="shared" si="9"/>
        <v>14560.679915010625</v>
      </c>
      <c r="I106" s="2">
        <f t="shared" si="9"/>
        <v>15260.885291856945</v>
      </c>
      <c r="J106" s="2">
        <f t="shared" si="9"/>
        <v>15524.900897616988</v>
      </c>
      <c r="K106" s="2">
        <f t="shared" si="9"/>
        <v>15526.092326694456</v>
      </c>
      <c r="L106" s="2">
        <f t="shared" si="9"/>
        <v>16479.226421107367</v>
      </c>
      <c r="M106" s="2">
        <f t="shared" si="9"/>
        <v>16010.374434544763</v>
      </c>
      <c r="O106" s="2" t="s">
        <v>71</v>
      </c>
      <c r="P106" s="2">
        <v>17126.027099091258</v>
      </c>
      <c r="Q106" s="2">
        <v>18984.441602728049</v>
      </c>
      <c r="R106" s="2">
        <v>16008.312710197344</v>
      </c>
      <c r="S106" s="2">
        <v>16370.204344404972</v>
      </c>
      <c r="T106" s="2">
        <v>15831.700612080616</v>
      </c>
      <c r="U106" s="2">
        <v>14709.789712986645</v>
      </c>
      <c r="V106" s="2">
        <v>14560.679915010625</v>
      </c>
      <c r="W106" s="2">
        <v>15260.885291856945</v>
      </c>
      <c r="X106" s="2">
        <v>15524.900897616988</v>
      </c>
      <c r="Y106" s="2">
        <v>15526.092326694456</v>
      </c>
      <c r="Z106" s="2">
        <v>16479.226421107367</v>
      </c>
      <c r="AA106" s="2">
        <v>16010.374434544763</v>
      </c>
    </row>
    <row r="107" spans="1:27" x14ac:dyDescent="0.2">
      <c r="A107" s="6" t="s">
        <v>72</v>
      </c>
      <c r="B107" s="2">
        <f t="shared" si="9"/>
        <v>17225.062019404788</v>
      </c>
      <c r="C107" s="2">
        <f t="shared" si="9"/>
        <v>18152.863360387993</v>
      </c>
      <c r="D107" s="2">
        <f t="shared" si="9"/>
        <v>17576.712792292212</v>
      </c>
      <c r="E107" s="2">
        <f t="shared" si="9"/>
        <v>17945.362414628773</v>
      </c>
      <c r="F107" s="2">
        <f t="shared" si="9"/>
        <v>17609.447871220102</v>
      </c>
      <c r="G107" s="2">
        <f t="shared" si="9"/>
        <v>18631.853280153551</v>
      </c>
      <c r="H107" s="2">
        <f t="shared" si="9"/>
        <v>19273.934739458698</v>
      </c>
      <c r="I107" s="2">
        <f t="shared" si="9"/>
        <v>17432.984503066124</v>
      </c>
      <c r="J107" s="2">
        <f t="shared" si="9"/>
        <v>18600.107609395538</v>
      </c>
      <c r="K107" s="2">
        <f t="shared" si="9"/>
        <v>4716526.6106443098</v>
      </c>
      <c r="L107" s="2">
        <f t="shared" si="9"/>
        <v>2122287.5816993639</v>
      </c>
      <c r="M107" s="2">
        <f t="shared" si="9"/>
        <v>5247712.418300746</v>
      </c>
      <c r="O107" s="2" t="s">
        <v>72</v>
      </c>
      <c r="P107" s="2">
        <v>17225.062019404788</v>
      </c>
      <c r="Q107" s="2">
        <v>18152.863360387993</v>
      </c>
      <c r="R107" s="2">
        <v>17576.712792292212</v>
      </c>
      <c r="S107" s="2">
        <v>17945.362414628773</v>
      </c>
      <c r="T107" s="2">
        <v>17609.447871220102</v>
      </c>
      <c r="U107" s="2">
        <v>18631.853280153551</v>
      </c>
      <c r="V107" s="2">
        <v>19273.934739458698</v>
      </c>
      <c r="W107" s="2">
        <v>17432.984503066124</v>
      </c>
      <c r="X107" s="2">
        <v>18600.107609395538</v>
      </c>
      <c r="Y107" s="2">
        <v>4716526.6106443098</v>
      </c>
      <c r="Z107" s="2">
        <v>2122287.5816993639</v>
      </c>
      <c r="AA107" s="2">
        <v>5247712.418300746</v>
      </c>
    </row>
    <row r="108" spans="1:27" x14ac:dyDescent="0.2">
      <c r="A108" s="1" t="s">
        <v>73</v>
      </c>
    </row>
    <row r="109" spans="1:27" x14ac:dyDescent="0.2">
      <c r="A109" s="6" t="s">
        <v>52</v>
      </c>
      <c r="B109" s="6">
        <v>1</v>
      </c>
      <c r="C109" s="6">
        <v>2</v>
      </c>
      <c r="D109" s="6">
        <v>3</v>
      </c>
      <c r="E109" s="6">
        <v>4</v>
      </c>
      <c r="F109" s="6">
        <v>5</v>
      </c>
      <c r="G109" s="6">
        <v>6</v>
      </c>
      <c r="H109" s="6">
        <v>7</v>
      </c>
      <c r="I109" s="6">
        <v>8</v>
      </c>
      <c r="J109" s="6">
        <v>9</v>
      </c>
      <c r="K109" s="6">
        <v>10</v>
      </c>
      <c r="L109" s="6">
        <v>11</v>
      </c>
      <c r="M109" s="6">
        <v>12</v>
      </c>
      <c r="O109" s="2" t="s">
        <v>52</v>
      </c>
      <c r="P109" s="2">
        <v>1</v>
      </c>
      <c r="Q109" s="2">
        <v>2</v>
      </c>
      <c r="R109" s="2">
        <v>3</v>
      </c>
      <c r="S109" s="2">
        <v>4</v>
      </c>
      <c r="T109" s="2">
        <v>5</v>
      </c>
      <c r="U109" s="2">
        <v>6</v>
      </c>
      <c r="V109" s="2">
        <v>7</v>
      </c>
      <c r="W109" s="2">
        <v>8</v>
      </c>
      <c r="X109" s="2">
        <v>9</v>
      </c>
      <c r="Y109" s="2">
        <v>10</v>
      </c>
      <c r="Z109" s="2">
        <v>11</v>
      </c>
      <c r="AA109" s="2">
        <v>12</v>
      </c>
    </row>
    <row r="110" spans="1:27" x14ac:dyDescent="0.2">
      <c r="A110" s="6" t="s">
        <v>65</v>
      </c>
      <c r="B110" s="2">
        <f>B46/B88</f>
        <v>11601.808632264831</v>
      </c>
      <c r="C110" s="2">
        <f t="shared" ref="C110:M110" si="10">C46/C88</f>
        <v>11010.285047244965</v>
      </c>
      <c r="D110" s="2">
        <f t="shared" si="10"/>
        <v>10150.429745467147</v>
      </c>
      <c r="E110" s="2">
        <f t="shared" si="10"/>
        <v>14236.053250384197</v>
      </c>
      <c r="F110" s="2">
        <f t="shared" si="10"/>
        <v>14829.24627651572</v>
      </c>
      <c r="G110" s="2">
        <f t="shared" si="10"/>
        <v>16169.296987087519</v>
      </c>
      <c r="H110" s="2">
        <f t="shared" si="10"/>
        <v>22933.63896374769</v>
      </c>
      <c r="I110" s="2">
        <f t="shared" si="10"/>
        <v>24229.371382420242</v>
      </c>
      <c r="J110" s="2">
        <f t="shared" si="10"/>
        <v>22005.649717514123</v>
      </c>
      <c r="K110" s="2">
        <f t="shared" si="10"/>
        <v>15815.512610811576</v>
      </c>
      <c r="L110" s="2">
        <f t="shared" si="10"/>
        <v>13918.184723553848</v>
      </c>
      <c r="M110" s="2">
        <f t="shared" si="10"/>
        <v>14046.161138357658</v>
      </c>
      <c r="O110" s="2" t="s">
        <v>65</v>
      </c>
      <c r="P110" s="2">
        <v>11601.808632264831</v>
      </c>
      <c r="Q110" s="2">
        <v>11010.285047244965</v>
      </c>
      <c r="R110" s="2">
        <v>10150.429745467147</v>
      </c>
      <c r="S110" s="2">
        <v>14236.053250384197</v>
      </c>
      <c r="T110" s="2">
        <v>14829.24627651572</v>
      </c>
      <c r="U110" s="2">
        <v>16169.296987087519</v>
      </c>
      <c r="V110" s="2">
        <v>22933.63896374769</v>
      </c>
      <c r="W110" s="2">
        <v>24229.371382420242</v>
      </c>
      <c r="X110" s="2">
        <v>22005.649717514123</v>
      </c>
      <c r="Y110" s="2">
        <v>15815.512610811576</v>
      </c>
      <c r="Z110" s="2">
        <v>13918.184723553848</v>
      </c>
      <c r="AA110" s="2">
        <v>14046.161138357658</v>
      </c>
    </row>
    <row r="111" spans="1:27" x14ac:dyDescent="0.2">
      <c r="A111" s="6" t="s">
        <v>66</v>
      </c>
      <c r="B111" s="2">
        <f t="shared" ref="B111:M117" si="11">B47/B89</f>
        <v>128961.31425543185</v>
      </c>
      <c r="C111" s="2">
        <f t="shared" si="11"/>
        <v>205586.19281045755</v>
      </c>
      <c r="D111" s="2">
        <f t="shared" si="11"/>
        <v>19770.773638968476</v>
      </c>
      <c r="E111" s="2">
        <f t="shared" si="11"/>
        <v>14222.871181569557</v>
      </c>
      <c r="F111" s="2">
        <f t="shared" si="11"/>
        <v>16788.189312575952</v>
      </c>
      <c r="G111" s="2">
        <f t="shared" si="11"/>
        <v>13811.966808527177</v>
      </c>
      <c r="H111" s="2">
        <f t="shared" si="11"/>
        <v>16292.393527591265</v>
      </c>
      <c r="I111" s="2">
        <f t="shared" si="11"/>
        <v>14695.858869351052</v>
      </c>
      <c r="J111" s="2">
        <f t="shared" si="11"/>
        <v>16608.150109358816</v>
      </c>
      <c r="K111" s="2">
        <f t="shared" si="11"/>
        <v>11632.144496594623</v>
      </c>
      <c r="L111" s="2">
        <f t="shared" si="11"/>
        <v>13888.429903796727</v>
      </c>
      <c r="M111" s="2">
        <f t="shared" si="11"/>
        <v>10118.550966485887</v>
      </c>
      <c r="O111" s="2" t="s">
        <v>66</v>
      </c>
      <c r="P111" s="2">
        <v>128961.31425543185</v>
      </c>
      <c r="Q111" s="2">
        <v>205586.19281045755</v>
      </c>
      <c r="R111" s="2">
        <v>19770.773638968476</v>
      </c>
      <c r="S111" s="2">
        <v>14222.871181569557</v>
      </c>
      <c r="T111" s="2">
        <v>16788.189312575952</v>
      </c>
      <c r="U111" s="2">
        <v>13811.966808527177</v>
      </c>
      <c r="V111" s="2">
        <v>16292.393527591265</v>
      </c>
      <c r="W111" s="2">
        <v>14695.858869351052</v>
      </c>
      <c r="X111" s="2">
        <v>16608.150109358816</v>
      </c>
      <c r="Y111" s="2">
        <v>11632.144496594623</v>
      </c>
      <c r="Z111" s="2">
        <v>13888.429903796727</v>
      </c>
      <c r="AA111" s="2">
        <v>10118.550966485887</v>
      </c>
    </row>
    <row r="112" spans="1:27" x14ac:dyDescent="0.2">
      <c r="A112" s="6" t="s">
        <v>67</v>
      </c>
      <c r="B112" s="2">
        <f t="shared" si="11"/>
        <v>11664.60449210359</v>
      </c>
      <c r="C112" s="2">
        <f t="shared" si="11"/>
        <v>11792.618931059063</v>
      </c>
      <c r="D112" s="2">
        <f t="shared" si="11"/>
        <v>11957.749565862459</v>
      </c>
      <c r="E112" s="2">
        <f t="shared" si="11"/>
        <v>13317.87195164804</v>
      </c>
      <c r="F112" s="2">
        <f t="shared" si="11"/>
        <v>14591.297476169308</v>
      </c>
      <c r="G112" s="2">
        <f t="shared" si="11"/>
        <v>13270.504097161253</v>
      </c>
      <c r="H112" s="2">
        <f t="shared" si="11"/>
        <v>12628.491469780962</v>
      </c>
      <c r="I112" s="2">
        <f t="shared" si="11"/>
        <v>12254.263407490655</v>
      </c>
      <c r="J112" s="2">
        <f t="shared" si="11"/>
        <v>12622.159268068881</v>
      </c>
      <c r="K112" s="2">
        <f t="shared" si="11"/>
        <v>15211.818672423096</v>
      </c>
      <c r="L112" s="2">
        <f t="shared" si="11"/>
        <v>17400.137525786085</v>
      </c>
      <c r="M112" s="2">
        <f t="shared" si="11"/>
        <v>17471.473883671115</v>
      </c>
      <c r="O112" s="2" t="s">
        <v>67</v>
      </c>
      <c r="P112" s="2">
        <v>11664.60449210359</v>
      </c>
      <c r="Q112" s="2">
        <v>11792.618931059063</v>
      </c>
      <c r="R112" s="2">
        <v>11957.749565862459</v>
      </c>
      <c r="S112" s="2">
        <v>13317.87195164804</v>
      </c>
      <c r="T112" s="2">
        <v>14591.297476169308</v>
      </c>
      <c r="U112" s="2">
        <v>13270.504097161253</v>
      </c>
      <c r="V112" s="2">
        <v>12628.491469780962</v>
      </c>
      <c r="W112" s="2">
        <v>12254.263407490655</v>
      </c>
      <c r="X112" s="2">
        <v>12622.159268068881</v>
      </c>
      <c r="Y112" s="2">
        <v>15211.818672423096</v>
      </c>
      <c r="Z112" s="2">
        <v>17400.137525786085</v>
      </c>
      <c r="AA112" s="2">
        <v>17471.473883671115</v>
      </c>
    </row>
    <row r="113" spans="1:27" x14ac:dyDescent="0.2">
      <c r="A113" s="6" t="s">
        <v>68</v>
      </c>
      <c r="B113" s="2">
        <f t="shared" si="11"/>
        <v>13482.992303565759</v>
      </c>
      <c r="C113" s="2">
        <f t="shared" si="11"/>
        <v>26150.907685028102</v>
      </c>
      <c r="D113" s="2">
        <f t="shared" si="11"/>
        <v>39231.609116964661</v>
      </c>
      <c r="E113" s="2">
        <f t="shared" si="11"/>
        <v>19255.946106040985</v>
      </c>
      <c r="F113" s="2">
        <f t="shared" si="11"/>
        <v>21694.057612109904</v>
      </c>
      <c r="G113" s="2">
        <f t="shared" si="11"/>
        <v>23870.123423362438</v>
      </c>
      <c r="H113" s="2">
        <f t="shared" si="11"/>
        <v>16273.031825795642</v>
      </c>
      <c r="I113" s="2">
        <f t="shared" si="11"/>
        <v>17003.286286496263</v>
      </c>
      <c r="J113" s="2">
        <f t="shared" si="11"/>
        <v>15888.536066484317</v>
      </c>
      <c r="K113" s="2" t="e">
        <f t="shared" si="11"/>
        <v>#DIV/0!</v>
      </c>
      <c r="L113" s="2">
        <f t="shared" si="11"/>
        <v>-248104.57516339846</v>
      </c>
      <c r="M113" s="2">
        <f t="shared" si="11"/>
        <v>-261833.74758354062</v>
      </c>
      <c r="O113" s="2" t="s">
        <v>68</v>
      </c>
      <c r="P113" s="2">
        <v>13482.992303565759</v>
      </c>
      <c r="Q113" s="2">
        <v>26150.907685028102</v>
      </c>
      <c r="R113" s="2">
        <v>39231.609116964661</v>
      </c>
      <c r="S113" s="2">
        <v>19255.946106040985</v>
      </c>
      <c r="T113" s="2">
        <v>21694.057612109904</v>
      </c>
      <c r="U113" s="2">
        <v>23870.123423362438</v>
      </c>
      <c r="V113" s="2">
        <v>16273.031825795642</v>
      </c>
      <c r="W113" s="2">
        <v>17003.286286496263</v>
      </c>
      <c r="X113" s="2">
        <v>15888.536066484317</v>
      </c>
      <c r="Y113" s="2" t="e">
        <v>#DIV/0!</v>
      </c>
      <c r="Z113" s="2">
        <v>-248104.57516339846</v>
      </c>
      <c r="AA113" s="2">
        <v>-261833.74758354062</v>
      </c>
    </row>
    <row r="114" spans="1:27" x14ac:dyDescent="0.2">
      <c r="A114" s="6" t="s">
        <v>69</v>
      </c>
      <c r="B114" s="2">
        <f t="shared" si="11"/>
        <v>60917.681110070655</v>
      </c>
      <c r="C114" s="2">
        <f t="shared" si="11"/>
        <v>71328.761389613312</v>
      </c>
      <c r="D114" s="2">
        <f t="shared" si="11"/>
        <v>66772.901110908759</v>
      </c>
      <c r="E114" s="2">
        <f t="shared" si="11"/>
        <v>136120.04287245451</v>
      </c>
      <c r="F114" s="2">
        <f t="shared" si="11"/>
        <v>124003.70177569558</v>
      </c>
      <c r="G114" s="2">
        <f t="shared" si="11"/>
        <v>169852.94117647066</v>
      </c>
      <c r="H114" s="2">
        <f t="shared" si="11"/>
        <v>153387.13102569547</v>
      </c>
      <c r="I114" s="2">
        <f t="shared" si="11"/>
        <v>137629.35729847499</v>
      </c>
      <c r="J114" s="2">
        <f t="shared" si="11"/>
        <v>131723.82959698542</v>
      </c>
      <c r="K114" s="2">
        <f t="shared" si="11"/>
        <v>163289.31572629054</v>
      </c>
      <c r="L114" s="2">
        <f t="shared" si="11"/>
        <v>160006.35071842503</v>
      </c>
      <c r="M114" s="2">
        <f t="shared" si="11"/>
        <v>109938.96181061957</v>
      </c>
      <c r="O114" s="2" t="s">
        <v>69</v>
      </c>
      <c r="P114" s="2">
        <v>60917.681110070655</v>
      </c>
      <c r="Q114" s="2">
        <v>71328.761389613312</v>
      </c>
      <c r="R114" s="2">
        <v>66772.901110908759</v>
      </c>
      <c r="S114" s="2">
        <v>136120.04287245451</v>
      </c>
      <c r="T114" s="2">
        <v>124003.70177569558</v>
      </c>
      <c r="U114" s="2">
        <v>169852.94117647066</v>
      </c>
      <c r="V114" s="2">
        <v>153387.13102569547</v>
      </c>
      <c r="W114" s="2">
        <v>137629.35729847499</v>
      </c>
      <c r="X114" s="2">
        <v>131723.82959698542</v>
      </c>
      <c r="Y114" s="2">
        <v>163289.31572629054</v>
      </c>
      <c r="Z114" s="2">
        <v>160006.35071842503</v>
      </c>
      <c r="AA114" s="2">
        <v>109938.96181061957</v>
      </c>
    </row>
    <row r="115" spans="1:27" x14ac:dyDescent="0.2">
      <c r="A115" s="6" t="s">
        <v>70</v>
      </c>
      <c r="B115" s="2">
        <f t="shared" si="11"/>
        <v>170360.64425770304</v>
      </c>
      <c r="C115" s="2">
        <f t="shared" si="11"/>
        <v>158529.80868460744</v>
      </c>
      <c r="D115" s="2">
        <f t="shared" si="11"/>
        <v>147829.91848424761</v>
      </c>
      <c r="E115" s="2">
        <f t="shared" si="11"/>
        <v>209356.90338311493</v>
      </c>
      <c r="F115" s="2">
        <f t="shared" si="11"/>
        <v>177429.38585125681</v>
      </c>
      <c r="G115" s="2">
        <f t="shared" si="11"/>
        <v>177494.36057608877</v>
      </c>
      <c r="H115" s="2">
        <f t="shared" si="11"/>
        <v>161272.47579529739</v>
      </c>
      <c r="I115" s="2">
        <f t="shared" si="11"/>
        <v>176717.89436495322</v>
      </c>
      <c r="J115" s="2">
        <f t="shared" si="11"/>
        <v>94967.939782548056</v>
      </c>
      <c r="K115" s="2">
        <f t="shared" si="11"/>
        <v>11394.470204362013</v>
      </c>
      <c r="L115" s="2">
        <f t="shared" si="11"/>
        <v>11441.598144634198</v>
      </c>
      <c r="M115" s="2">
        <f t="shared" si="11"/>
        <v>12846.029099899068</v>
      </c>
      <c r="O115" s="2" t="s">
        <v>70</v>
      </c>
      <c r="P115" s="2">
        <v>170360.64425770304</v>
      </c>
      <c r="Q115" s="2">
        <v>158529.80868460744</v>
      </c>
      <c r="R115" s="2">
        <v>147829.91848424761</v>
      </c>
      <c r="S115" s="2">
        <v>209356.90338311493</v>
      </c>
      <c r="T115" s="2">
        <v>177429.38585125681</v>
      </c>
      <c r="U115" s="2">
        <v>177494.36057608877</v>
      </c>
      <c r="V115" s="2">
        <v>161272.47579529739</v>
      </c>
      <c r="W115" s="2">
        <v>176717.89436495322</v>
      </c>
      <c r="X115" s="2">
        <v>94967.939782548056</v>
      </c>
      <c r="Y115" s="2">
        <v>11394.470204362013</v>
      </c>
      <c r="Z115" s="2">
        <v>11441.598144634198</v>
      </c>
      <c r="AA115" s="2">
        <v>12846.029099899068</v>
      </c>
    </row>
    <row r="116" spans="1:27" x14ac:dyDescent="0.2">
      <c r="A116" s="6" t="s">
        <v>71</v>
      </c>
      <c r="B116" s="2">
        <f t="shared" si="11"/>
        <v>133287.42868384815</v>
      </c>
      <c r="C116" s="2">
        <f t="shared" si="11"/>
        <v>14468.768193354021</v>
      </c>
      <c r="D116" s="2">
        <f t="shared" si="11"/>
        <v>16326.505437028538</v>
      </c>
      <c r="E116" s="2">
        <f t="shared" si="11"/>
        <v>110917.770249461</v>
      </c>
      <c r="F116" s="2">
        <f t="shared" si="11"/>
        <v>114813.07189542482</v>
      </c>
      <c r="G116" s="2">
        <f t="shared" si="11"/>
        <v>114632.08939489772</v>
      </c>
      <c r="H116" s="2">
        <f t="shared" si="11"/>
        <v>144619.79913916782</v>
      </c>
      <c r="I116" s="2">
        <f t="shared" si="11"/>
        <v>110059.67604433077</v>
      </c>
      <c r="J116" s="2">
        <f t="shared" si="11"/>
        <v>115486.8727151878</v>
      </c>
      <c r="K116" s="2">
        <f t="shared" si="11"/>
        <v>107869.211514393</v>
      </c>
      <c r="L116" s="2">
        <f t="shared" si="11"/>
        <v>163978.49462365598</v>
      </c>
      <c r="M116" s="2">
        <f t="shared" si="11"/>
        <v>193227.24258785642</v>
      </c>
      <c r="O116" s="2" t="s">
        <v>71</v>
      </c>
      <c r="P116" s="2">
        <v>133287.42868384815</v>
      </c>
      <c r="Q116" s="2">
        <v>14468.768193354021</v>
      </c>
      <c r="R116" s="2">
        <v>16326.505437028538</v>
      </c>
      <c r="S116" s="2">
        <v>110917.770249461</v>
      </c>
      <c r="T116" s="2">
        <v>114813.07189542482</v>
      </c>
      <c r="U116" s="2">
        <v>114632.08939489772</v>
      </c>
      <c r="V116" s="2">
        <v>144619.79913916782</v>
      </c>
      <c r="W116" s="2">
        <v>110059.67604433077</v>
      </c>
      <c r="X116" s="2">
        <v>115486.8727151878</v>
      </c>
      <c r="Y116" s="2">
        <v>107869.211514393</v>
      </c>
      <c r="Z116" s="2">
        <v>163978.49462365598</v>
      </c>
      <c r="AA116" s="2">
        <v>193227.24258785642</v>
      </c>
    </row>
    <row r="117" spans="1:27" x14ac:dyDescent="0.2">
      <c r="A117" s="6" t="s">
        <v>72</v>
      </c>
      <c r="B117" s="2">
        <f t="shared" si="11"/>
        <v>78643.349231584565</v>
      </c>
      <c r="C117" s="2">
        <f t="shared" si="11"/>
        <v>139563.79653310604</v>
      </c>
      <c r="D117" s="2">
        <f t="shared" si="11"/>
        <v>91091.800356506268</v>
      </c>
      <c r="E117" s="2">
        <f t="shared" si="11"/>
        <v>97818.21601542292</v>
      </c>
      <c r="F117" s="2">
        <f t="shared" si="11"/>
        <v>97202.18275989643</v>
      </c>
      <c r="G117" s="2">
        <f t="shared" si="11"/>
        <v>94787.961696306462</v>
      </c>
      <c r="H117" s="2">
        <f t="shared" si="11"/>
        <v>14685.423867515154</v>
      </c>
      <c r="I117" s="2">
        <f t="shared" si="11"/>
        <v>127678.6843769766</v>
      </c>
      <c r="J117" s="2">
        <f t="shared" si="11"/>
        <v>14201.812800591935</v>
      </c>
      <c r="K117" s="2">
        <f t="shared" si="11"/>
        <v>-3022875.816993447</v>
      </c>
      <c r="L117" s="2">
        <f t="shared" si="11"/>
        <v>-853897.65662362368</v>
      </c>
      <c r="M117" s="2">
        <f t="shared" si="11"/>
        <v>-636188.51049191493</v>
      </c>
      <c r="O117" s="2" t="s">
        <v>72</v>
      </c>
      <c r="P117" s="2">
        <v>78643.349231584565</v>
      </c>
      <c r="Q117" s="2">
        <v>139563.79653310604</v>
      </c>
      <c r="R117" s="2">
        <v>91091.800356506268</v>
      </c>
      <c r="S117" s="2">
        <v>97818.21601542292</v>
      </c>
      <c r="T117" s="2">
        <v>97202.18275989643</v>
      </c>
      <c r="U117" s="2">
        <v>94787.961696306462</v>
      </c>
      <c r="V117" s="2">
        <v>14685.423867515154</v>
      </c>
      <c r="W117" s="2">
        <v>127678.6843769766</v>
      </c>
      <c r="X117" s="2">
        <v>14201.812800591935</v>
      </c>
      <c r="Y117" s="2">
        <v>-3022875.816993447</v>
      </c>
      <c r="Z117" s="2">
        <v>-853897.65662362368</v>
      </c>
      <c r="AA117" s="2">
        <v>-636188.51049191493</v>
      </c>
    </row>
    <row r="120" spans="1:27" x14ac:dyDescent="0.2">
      <c r="A120" s="8" t="s">
        <v>169</v>
      </c>
    </row>
    <row r="121" spans="1:27" x14ac:dyDescent="0.2">
      <c r="B121" s="1" t="s">
        <v>170</v>
      </c>
      <c r="C121" s="1"/>
      <c r="D121" s="1"/>
      <c r="E121" s="1" t="s">
        <v>171</v>
      </c>
    </row>
    <row r="122" spans="1:27" x14ac:dyDescent="0.2">
      <c r="A122" s="1" t="s">
        <v>2</v>
      </c>
      <c r="B122" s="2">
        <v>17399.901136925357</v>
      </c>
      <c r="C122" s="2">
        <v>17966.517496091012</v>
      </c>
      <c r="D122" s="2">
        <v>18714.023890439221</v>
      </c>
      <c r="E122" s="2">
        <v>11601.808632264831</v>
      </c>
      <c r="F122" s="2">
        <v>11010.285047244965</v>
      </c>
      <c r="G122" s="2">
        <v>10150.429745467147</v>
      </c>
    </row>
    <row r="123" spans="1:27" x14ac:dyDescent="0.2">
      <c r="A123" s="1" t="s">
        <v>4</v>
      </c>
      <c r="B123" s="2">
        <v>20791.260616022861</v>
      </c>
      <c r="C123" s="2">
        <v>20842.248209697435</v>
      </c>
      <c r="D123" s="2">
        <v>20144.121944929946</v>
      </c>
      <c r="E123" s="2">
        <v>14236.053250384197</v>
      </c>
      <c r="F123" s="2">
        <v>14829.24627651572</v>
      </c>
      <c r="G123" s="2">
        <v>16169.296987087519</v>
      </c>
    </row>
    <row r="124" spans="1:27" x14ac:dyDescent="0.2">
      <c r="A124" s="1" t="s">
        <v>6</v>
      </c>
      <c r="B124" s="2">
        <v>20876.788686343443</v>
      </c>
      <c r="C124" s="2">
        <v>19771.475590713158</v>
      </c>
      <c r="D124" s="2">
        <v>20295.617013455601</v>
      </c>
      <c r="E124" s="2">
        <v>22933.63896374769</v>
      </c>
      <c r="F124" s="2">
        <v>24229.371382420242</v>
      </c>
      <c r="G124" s="2">
        <v>22005.649717514123</v>
      </c>
    </row>
    <row r="125" spans="1:27" x14ac:dyDescent="0.2">
      <c r="A125" s="1" t="s">
        <v>8</v>
      </c>
      <c r="B125" s="2">
        <v>21444.298919955203</v>
      </c>
      <c r="C125" s="2">
        <v>21956.236102688501</v>
      </c>
      <c r="D125" s="2">
        <v>20743.930326473022</v>
      </c>
      <c r="E125" s="2">
        <v>15815.512610811576</v>
      </c>
      <c r="F125" s="2">
        <v>13918.184723553848</v>
      </c>
      <c r="G125" s="2">
        <v>14046.161138357658</v>
      </c>
    </row>
    <row r="126" spans="1:27" x14ac:dyDescent="0.2">
      <c r="A126" s="1" t="s">
        <v>10</v>
      </c>
      <c r="B126" s="2">
        <v>21630.487759157197</v>
      </c>
      <c r="C126" s="2">
        <v>21256.748062991246</v>
      </c>
      <c r="D126" s="2">
        <v>17944.845135506435</v>
      </c>
      <c r="E126" s="2">
        <v>128961.31425543185</v>
      </c>
      <c r="F126" s="2">
        <v>205586.19281045755</v>
      </c>
    </row>
    <row r="127" spans="1:27" x14ac:dyDescent="0.2">
      <c r="A127" s="1" t="s">
        <v>12</v>
      </c>
      <c r="B127" s="2">
        <v>20927.124501212365</v>
      </c>
      <c r="C127" s="2">
        <v>20437.547956476319</v>
      </c>
      <c r="D127" s="2">
        <v>21468.231523378581</v>
      </c>
      <c r="E127" s="2">
        <v>14222.871181569557</v>
      </c>
      <c r="F127" s="2">
        <v>16788.189312575952</v>
      </c>
      <c r="G127" s="2">
        <v>13811.966808527177</v>
      </c>
    </row>
    <row r="128" spans="1:27" x14ac:dyDescent="0.2">
      <c r="A128" s="1" t="s">
        <v>14</v>
      </c>
      <c r="B128" s="2">
        <v>20113.125636106535</v>
      </c>
      <c r="C128" s="2">
        <v>19808.567976953811</v>
      </c>
      <c r="D128" s="2">
        <v>17960.320222763665</v>
      </c>
      <c r="E128" s="2">
        <v>16292.393527591265</v>
      </c>
      <c r="F128" s="2">
        <v>14695.858869351052</v>
      </c>
      <c r="G128" s="2">
        <v>16608.150109358816</v>
      </c>
    </row>
    <row r="129" spans="1:7" x14ac:dyDescent="0.2">
      <c r="A129" s="1" t="s">
        <v>16</v>
      </c>
      <c r="B129" s="2">
        <v>16324.473255094743</v>
      </c>
      <c r="C129" s="2">
        <v>21155.359045598936</v>
      </c>
      <c r="D129" s="2">
        <v>19187.67507002801</v>
      </c>
      <c r="E129" s="2">
        <v>11632.144496594623</v>
      </c>
      <c r="F129" s="2">
        <v>13888.429903796727</v>
      </c>
      <c r="G129" s="2">
        <v>10118.550966485887</v>
      </c>
    </row>
    <row r="130" spans="1:7" x14ac:dyDescent="0.2">
      <c r="A130" s="1" t="s">
        <v>18</v>
      </c>
      <c r="B130" s="2">
        <v>19573.055028462997</v>
      </c>
      <c r="C130" s="2">
        <v>19740.724939114363</v>
      </c>
      <c r="D130" s="2">
        <v>19807.018902339347</v>
      </c>
      <c r="E130" s="2">
        <v>11664.60449210359</v>
      </c>
      <c r="F130" s="2">
        <v>11792.618931059063</v>
      </c>
      <c r="G130" s="2">
        <v>11957.749565862459</v>
      </c>
    </row>
    <row r="131" spans="1:7" x14ac:dyDescent="0.2">
      <c r="A131" s="1" t="s">
        <v>20</v>
      </c>
      <c r="B131" s="2">
        <v>21941.421787660551</v>
      </c>
      <c r="C131" s="2">
        <v>21072.525395700446</v>
      </c>
      <c r="D131" s="2">
        <v>20816.864295125168</v>
      </c>
      <c r="E131" s="2">
        <v>13317.87195164804</v>
      </c>
      <c r="F131" s="2">
        <v>14591.297476169308</v>
      </c>
      <c r="G131" s="2">
        <v>13270.504097161253</v>
      </c>
    </row>
    <row r="132" spans="1:7" x14ac:dyDescent="0.2">
      <c r="A132" s="1" t="s">
        <v>22</v>
      </c>
      <c r="B132" s="2">
        <v>21520.016718457544</v>
      </c>
      <c r="C132" s="2">
        <v>21059.321280642816</v>
      </c>
      <c r="D132" s="2">
        <v>17909.692332217444</v>
      </c>
      <c r="E132" s="2">
        <v>12628.491469780962</v>
      </c>
      <c r="F132" s="2">
        <v>12254.263407490655</v>
      </c>
      <c r="G132" s="2">
        <v>12622.159268068881</v>
      </c>
    </row>
    <row r="133" spans="1:7" x14ac:dyDescent="0.2">
      <c r="A133" s="1" t="s">
        <v>24</v>
      </c>
      <c r="B133" s="2">
        <v>18637.590278752708</v>
      </c>
      <c r="C133" s="2">
        <v>18955.442509931298</v>
      </c>
      <c r="D133" s="2">
        <v>16761.029885475644</v>
      </c>
      <c r="E133" s="2">
        <v>15211.818672423096</v>
      </c>
      <c r="F133" s="2">
        <v>17400.137525786085</v>
      </c>
      <c r="G133" s="2">
        <v>17471.473883671115</v>
      </c>
    </row>
    <row r="134" spans="1:7" x14ac:dyDescent="0.2">
      <c r="A134" s="1" t="s">
        <v>26</v>
      </c>
      <c r="B134" s="2">
        <v>21532.853326087945</v>
      </c>
      <c r="C134" s="2">
        <v>24362.528516561266</v>
      </c>
      <c r="D134" s="2">
        <v>20319.058554352669</v>
      </c>
      <c r="E134" s="2">
        <v>13482.992303565759</v>
      </c>
      <c r="F134" s="2">
        <v>26150.907685028102</v>
      </c>
      <c r="G134" s="2">
        <v>39231.609116964661</v>
      </c>
    </row>
    <row r="135" spans="1:7" x14ac:dyDescent="0.2">
      <c r="A135" s="1" t="s">
        <v>28</v>
      </c>
      <c r="B135" s="2">
        <v>24585.18153441761</v>
      </c>
      <c r="C135" s="2">
        <v>21831.015433107834</v>
      </c>
      <c r="D135" s="2">
        <v>24982.610493861979</v>
      </c>
      <c r="E135" s="2">
        <v>19255.946106040985</v>
      </c>
      <c r="F135" s="2">
        <v>21694.057612109904</v>
      </c>
      <c r="G135" s="2">
        <v>23870.123423362438</v>
      </c>
    </row>
    <row r="136" spans="1:7" x14ac:dyDescent="0.2">
      <c r="A136" s="1" t="s">
        <v>30</v>
      </c>
      <c r="B136" s="2">
        <v>19429.409380290424</v>
      </c>
      <c r="C136" s="2">
        <v>21208.144123334296</v>
      </c>
      <c r="D136" s="2">
        <v>21564.707624498042</v>
      </c>
      <c r="E136" s="2">
        <v>16273.031825795642</v>
      </c>
      <c r="F136" s="2">
        <v>17003.286286496263</v>
      </c>
      <c r="G136" s="2">
        <v>15888.536066484317</v>
      </c>
    </row>
    <row r="137" spans="1:7" x14ac:dyDescent="0.2">
      <c r="A137" s="1" t="s">
        <v>32</v>
      </c>
      <c r="B137" s="2">
        <v>16410.816295021948</v>
      </c>
      <c r="C137" s="2">
        <v>17529.8168532411</v>
      </c>
      <c r="D137" s="2">
        <v>17529.956427015251</v>
      </c>
      <c r="E137" s="2">
        <v>60917.681110070655</v>
      </c>
      <c r="F137" s="2">
        <v>71328.761389613312</v>
      </c>
      <c r="G137" s="2">
        <v>66772.901110908759</v>
      </c>
    </row>
    <row r="138" spans="1:7" x14ac:dyDescent="0.2">
      <c r="A138" s="1" t="s">
        <v>33</v>
      </c>
      <c r="B138" s="2">
        <v>19051.049255191912</v>
      </c>
      <c r="C138" s="2">
        <v>18848.696036947924</v>
      </c>
      <c r="D138" s="2">
        <v>16950.312505153452</v>
      </c>
      <c r="E138" s="2">
        <v>136120.04287245451</v>
      </c>
      <c r="F138" s="2">
        <v>124003.70177569558</v>
      </c>
      <c r="G138" s="2">
        <v>169852.94117647066</v>
      </c>
    </row>
    <row r="139" spans="1:7" x14ac:dyDescent="0.2">
      <c r="A139" s="1" t="s">
        <v>35</v>
      </c>
      <c r="B139" s="2">
        <v>17131.415946660356</v>
      </c>
      <c r="C139" s="2">
        <v>17757.584961695524</v>
      </c>
      <c r="D139" s="2">
        <v>16040.892775975297</v>
      </c>
      <c r="E139" s="2">
        <v>153387.13102569547</v>
      </c>
      <c r="F139" s="2">
        <v>137629.35729847499</v>
      </c>
      <c r="G139" s="2">
        <v>131723.82959698542</v>
      </c>
    </row>
    <row r="140" spans="1:7" x14ac:dyDescent="0.2">
      <c r="A140" s="1" t="s">
        <v>36</v>
      </c>
      <c r="B140" s="2">
        <v>17831.105169340466</v>
      </c>
      <c r="C140" s="2">
        <v>17351.384998443824</v>
      </c>
      <c r="D140" s="2">
        <v>16832.737287787233</v>
      </c>
      <c r="E140" s="2">
        <v>163289.31572629054</v>
      </c>
      <c r="F140" s="2">
        <v>160006.35071842503</v>
      </c>
      <c r="G140" s="2">
        <v>109938.96181061957</v>
      </c>
    </row>
    <row r="141" spans="1:7" x14ac:dyDescent="0.2">
      <c r="A141" s="1" t="s">
        <v>37</v>
      </c>
      <c r="B141" s="2">
        <v>17535.001043453012</v>
      </c>
      <c r="C141" s="2">
        <v>15532.798292818705</v>
      </c>
      <c r="D141" s="2">
        <v>16151.795637002324</v>
      </c>
      <c r="E141" s="2">
        <v>170360.64425770304</v>
      </c>
      <c r="F141" s="2">
        <v>158529.80868460744</v>
      </c>
      <c r="G141" s="2">
        <v>147829.91848424761</v>
      </c>
    </row>
    <row r="142" spans="1:7" x14ac:dyDescent="0.2">
      <c r="A142" s="1" t="s">
        <v>38</v>
      </c>
      <c r="B142" s="2">
        <v>17406.075645927762</v>
      </c>
      <c r="C142" s="2">
        <v>17158.955811188694</v>
      </c>
      <c r="D142" s="2">
        <v>16281.609062357727</v>
      </c>
      <c r="E142" s="2">
        <v>209356.90338311493</v>
      </c>
      <c r="F142" s="2">
        <v>177429.38585125681</v>
      </c>
      <c r="G142" s="2">
        <v>177494.36057608877</v>
      </c>
    </row>
    <row r="143" spans="1:7" x14ac:dyDescent="0.2">
      <c r="A143" s="1" t="s">
        <v>39</v>
      </c>
      <c r="B143" s="2">
        <v>14791.214149563366</v>
      </c>
      <c r="C143" s="2">
        <v>15895.867220185639</v>
      </c>
      <c r="D143" s="2">
        <v>16401.685011550482</v>
      </c>
      <c r="E143" s="2">
        <v>161272.47579529739</v>
      </c>
      <c r="F143" s="2">
        <v>176717.89436495322</v>
      </c>
      <c r="G143" s="2">
        <v>94967.939782548056</v>
      </c>
    </row>
    <row r="144" spans="1:7" x14ac:dyDescent="0.2">
      <c r="A144" s="1" t="s">
        <v>40</v>
      </c>
      <c r="B144" s="2">
        <v>16408.404794142723</v>
      </c>
      <c r="C144" s="2">
        <v>16933.514019942446</v>
      </c>
      <c r="D144" s="2">
        <v>16517.946161515454</v>
      </c>
      <c r="E144" s="2">
        <v>11394.470204362013</v>
      </c>
      <c r="F144" s="2">
        <v>11441.598144634198</v>
      </c>
      <c r="G144" s="2">
        <v>12846.029099899068</v>
      </c>
    </row>
    <row r="145" spans="1:7" x14ac:dyDescent="0.2">
      <c r="A145" s="1" t="s">
        <v>41</v>
      </c>
      <c r="B145" s="2">
        <v>17126.027099091258</v>
      </c>
      <c r="C145" s="2">
        <v>18984.441602728049</v>
      </c>
      <c r="D145" s="2">
        <v>16008.312710197344</v>
      </c>
      <c r="F145" s="2">
        <v>14468.768193354021</v>
      </c>
      <c r="G145" s="2">
        <v>16326.505437028538</v>
      </c>
    </row>
    <row r="146" spans="1:7" x14ac:dyDescent="0.2">
      <c r="A146" s="1" t="s">
        <v>42</v>
      </c>
      <c r="B146" s="2">
        <v>16370.204344404972</v>
      </c>
      <c r="C146" s="2">
        <v>15831.700612080616</v>
      </c>
      <c r="D146" s="2">
        <v>14709.789712986645</v>
      </c>
      <c r="E146" s="2">
        <v>110917.770249461</v>
      </c>
      <c r="F146" s="2">
        <v>114813.07189542482</v>
      </c>
      <c r="G146" s="2">
        <v>114632.08939489772</v>
      </c>
    </row>
    <row r="147" spans="1:7" x14ac:dyDescent="0.2">
      <c r="A147" s="1" t="s">
        <v>43</v>
      </c>
      <c r="B147" s="2">
        <v>14560.679915010625</v>
      </c>
      <c r="C147" s="2">
        <v>15260.885291856945</v>
      </c>
      <c r="D147" s="2">
        <v>15524.900897616988</v>
      </c>
      <c r="E147" s="2">
        <v>144619.79913916782</v>
      </c>
      <c r="F147" s="2">
        <v>110059.67604433077</v>
      </c>
      <c r="G147" s="2">
        <v>115486.8727151878</v>
      </c>
    </row>
    <row r="148" spans="1:7" x14ac:dyDescent="0.2">
      <c r="A148" s="1" t="s">
        <v>44</v>
      </c>
      <c r="B148" s="2">
        <v>15526.092326694456</v>
      </c>
      <c r="C148" s="2">
        <v>16479.226421107367</v>
      </c>
      <c r="D148" s="2">
        <v>16010.374434544763</v>
      </c>
      <c r="E148" s="2">
        <v>107869.211514393</v>
      </c>
      <c r="F148" s="2">
        <v>163978.49462365598</v>
      </c>
      <c r="G148" s="2">
        <v>193227.24258785642</v>
      </c>
    </row>
    <row r="149" spans="1:7" x14ac:dyDescent="0.2">
      <c r="A149" s="1" t="s">
        <v>45</v>
      </c>
      <c r="B149" s="2">
        <v>17225.062019404788</v>
      </c>
      <c r="C149" s="2">
        <v>18152.863360387993</v>
      </c>
      <c r="D149" s="2">
        <v>17576.712792292212</v>
      </c>
      <c r="E149" s="2">
        <v>78643.349231584565</v>
      </c>
      <c r="F149" s="2">
        <v>139563.79653310604</v>
      </c>
      <c r="G149" s="2">
        <v>91091.800356506268</v>
      </c>
    </row>
    <row r="150" spans="1:7" x14ac:dyDescent="0.2">
      <c r="A150" s="1" t="s">
        <v>46</v>
      </c>
      <c r="B150" s="2">
        <v>17945.362414628773</v>
      </c>
      <c r="C150" s="2">
        <v>17609.447871220102</v>
      </c>
      <c r="D150" s="2">
        <v>18631.853280153551</v>
      </c>
      <c r="E150" s="2">
        <v>97818.21601542292</v>
      </c>
      <c r="F150" s="2">
        <v>97202.18275989643</v>
      </c>
      <c r="G150" s="2">
        <v>94787.961696306462</v>
      </c>
    </row>
    <row r="151" spans="1:7" x14ac:dyDescent="0.2">
      <c r="A151" s="1" t="s">
        <v>47</v>
      </c>
      <c r="B151" s="2">
        <v>19273.934739458698</v>
      </c>
      <c r="C151" s="2">
        <v>17432.984503066124</v>
      </c>
      <c r="D151" s="2">
        <v>18600.107609395538</v>
      </c>
      <c r="E151" s="2">
        <v>14685.423867515154</v>
      </c>
      <c r="G151" s="2">
        <v>14201.812800591935</v>
      </c>
    </row>
    <row r="152" spans="1:7" x14ac:dyDescent="0.2">
      <c r="A152" s="1"/>
    </row>
    <row r="153" spans="1:7" x14ac:dyDescent="0.2">
      <c r="B153" s="1" t="s">
        <v>0</v>
      </c>
      <c r="C153" s="1" t="s">
        <v>1</v>
      </c>
      <c r="D153" s="1"/>
      <c r="E153" s="1" t="s">
        <v>0</v>
      </c>
      <c r="F153" s="1" t="s">
        <v>1</v>
      </c>
    </row>
    <row r="154" spans="1:7" x14ac:dyDescent="0.2">
      <c r="A154" s="1" t="s">
        <v>2</v>
      </c>
      <c r="B154" s="2">
        <f>AVERAGE(B122:D122)</f>
        <v>18026.814174485193</v>
      </c>
      <c r="C154" s="2">
        <f>STDEV(B122:D122)</f>
        <v>659.13308208186902</v>
      </c>
      <c r="D154" s="2" t="s">
        <v>3</v>
      </c>
      <c r="E154" s="2">
        <f t="shared" ref="E154:E183" si="12">AVERAGE(E122:G122)</f>
        <v>10920.841141658981</v>
      </c>
      <c r="F154" s="2">
        <f t="shared" ref="F154:F183" si="13">STDEV(E122:G122)</f>
        <v>729.81184386482562</v>
      </c>
    </row>
    <row r="155" spans="1:7" x14ac:dyDescent="0.2">
      <c r="A155" s="1" t="s">
        <v>4</v>
      </c>
      <c r="B155" s="2">
        <f t="shared" ref="B155:B183" si="14">AVERAGE(B123:D123)</f>
        <v>20592.543590216748</v>
      </c>
      <c r="C155" s="2">
        <f t="shared" ref="C155:C183" si="15">STDEV(B123:D123)</f>
        <v>389.18043713484889</v>
      </c>
      <c r="D155" s="2" t="s">
        <v>174</v>
      </c>
      <c r="E155" s="2">
        <f t="shared" si="12"/>
        <v>15078.198837995811</v>
      </c>
      <c r="F155" s="2">
        <f t="shared" si="13"/>
        <v>990.37410597020346</v>
      </c>
    </row>
    <row r="156" spans="1:7" x14ac:dyDescent="0.2">
      <c r="A156" s="1" t="s">
        <v>6</v>
      </c>
      <c r="B156" s="2">
        <f t="shared" si="14"/>
        <v>20314.627096837401</v>
      </c>
      <c r="C156" s="2">
        <f t="shared" si="15"/>
        <v>552.90170672153658</v>
      </c>
      <c r="D156" s="2" t="s">
        <v>7</v>
      </c>
      <c r="E156" s="2">
        <f t="shared" si="12"/>
        <v>23056.220021227349</v>
      </c>
      <c r="F156" s="2">
        <f t="shared" si="13"/>
        <v>1116.9172294681621</v>
      </c>
    </row>
    <row r="157" spans="1:7" x14ac:dyDescent="0.2">
      <c r="A157" s="1" t="s">
        <v>8</v>
      </c>
      <c r="B157" s="2">
        <f t="shared" si="14"/>
        <v>21381.488449705575</v>
      </c>
      <c r="C157" s="2">
        <f t="shared" si="15"/>
        <v>608.58868716160669</v>
      </c>
      <c r="D157" s="2" t="s">
        <v>9</v>
      </c>
      <c r="E157" s="2">
        <f t="shared" si="12"/>
        <v>14593.286157574361</v>
      </c>
      <c r="F157" s="2">
        <f t="shared" si="13"/>
        <v>1060.4115323454037</v>
      </c>
    </row>
    <row r="158" spans="1:7" x14ac:dyDescent="0.2">
      <c r="A158" s="1" t="s">
        <v>10</v>
      </c>
      <c r="B158" s="2">
        <f t="shared" si="14"/>
        <v>20277.360319218293</v>
      </c>
      <c r="C158" s="2">
        <f t="shared" si="15"/>
        <v>2028.6425638360554</v>
      </c>
      <c r="D158" s="9" t="s">
        <v>11</v>
      </c>
      <c r="E158" s="2">
        <f t="shared" si="12"/>
        <v>167273.75353294471</v>
      </c>
      <c r="F158" s="2">
        <f t="shared" si="13"/>
        <v>54181.971233854318</v>
      </c>
    </row>
    <row r="159" spans="1:7" x14ac:dyDescent="0.2">
      <c r="A159" s="1" t="s">
        <v>12</v>
      </c>
      <c r="B159" s="2">
        <f t="shared" si="14"/>
        <v>20944.301327022422</v>
      </c>
      <c r="C159" s="2">
        <f t="shared" si="15"/>
        <v>515.55643365132607</v>
      </c>
      <c r="D159" s="9" t="s">
        <v>13</v>
      </c>
      <c r="E159" s="2">
        <f t="shared" si="12"/>
        <v>14941.009100890895</v>
      </c>
      <c r="F159" s="2">
        <f t="shared" si="13"/>
        <v>1612.8442738767362</v>
      </c>
    </row>
    <row r="160" spans="1:7" x14ac:dyDescent="0.2">
      <c r="A160" s="1" t="s">
        <v>14</v>
      </c>
      <c r="B160" s="2">
        <f t="shared" si="14"/>
        <v>19294.004611941335</v>
      </c>
      <c r="C160" s="2">
        <f t="shared" si="15"/>
        <v>1164.9997336434512</v>
      </c>
      <c r="D160" s="2" t="s">
        <v>15</v>
      </c>
      <c r="E160" s="2">
        <f t="shared" si="12"/>
        <v>15865.467502100379</v>
      </c>
      <c r="F160" s="2">
        <f t="shared" si="13"/>
        <v>1025.1408781644072</v>
      </c>
    </row>
    <row r="161" spans="1:6" x14ac:dyDescent="0.2">
      <c r="A161" s="8" t="s">
        <v>16</v>
      </c>
      <c r="B161" s="2">
        <f t="shared" si="14"/>
        <v>18889.169123573894</v>
      </c>
      <c r="C161" s="2">
        <f t="shared" si="15"/>
        <v>2429.2372733587003</v>
      </c>
      <c r="D161" s="2" t="s">
        <v>17</v>
      </c>
      <c r="E161" s="2">
        <f t="shared" si="12"/>
        <v>11879.708455625747</v>
      </c>
      <c r="F161" s="2">
        <f t="shared" si="13"/>
        <v>1897.0932333054468</v>
      </c>
    </row>
    <row r="162" spans="1:6" x14ac:dyDescent="0.2">
      <c r="A162" s="1" t="s">
        <v>18</v>
      </c>
      <c r="B162" s="2">
        <f t="shared" si="14"/>
        <v>19706.932956638902</v>
      </c>
      <c r="C162" s="2">
        <f t="shared" si="15"/>
        <v>120.5868862253417</v>
      </c>
      <c r="D162" s="2" t="s">
        <v>19</v>
      </c>
      <c r="E162" s="2">
        <f t="shared" si="12"/>
        <v>11804.990996341703</v>
      </c>
      <c r="F162" s="2">
        <f t="shared" si="13"/>
        <v>146.9636334839054</v>
      </c>
    </row>
    <row r="163" spans="1:6" x14ac:dyDescent="0.2">
      <c r="A163" s="1" t="s">
        <v>20</v>
      </c>
      <c r="B163" s="2">
        <f t="shared" si="14"/>
        <v>21276.937159495388</v>
      </c>
      <c r="C163" s="2">
        <f t="shared" si="15"/>
        <v>589.48750231678912</v>
      </c>
      <c r="D163" s="9" t="s">
        <v>21</v>
      </c>
      <c r="E163" s="2">
        <f t="shared" si="12"/>
        <v>13726.557841659533</v>
      </c>
      <c r="F163" s="2">
        <f t="shared" si="13"/>
        <v>749.26090584571671</v>
      </c>
    </row>
    <row r="164" spans="1:6" x14ac:dyDescent="0.2">
      <c r="A164" s="1" t="s">
        <v>22</v>
      </c>
      <c r="B164" s="2">
        <f t="shared" si="14"/>
        <v>20163.010110439267</v>
      </c>
      <c r="C164" s="2">
        <f t="shared" si="15"/>
        <v>1964.9785822862621</v>
      </c>
      <c r="D164" s="2" t="s">
        <v>23</v>
      </c>
      <c r="E164" s="2">
        <f t="shared" si="12"/>
        <v>12501.638048446834</v>
      </c>
      <c r="F164" s="2">
        <f t="shared" si="13"/>
        <v>214.25611761576155</v>
      </c>
    </row>
    <row r="165" spans="1:6" x14ac:dyDescent="0.2">
      <c r="A165" s="1" t="s">
        <v>24</v>
      </c>
      <c r="B165" s="2">
        <f t="shared" si="14"/>
        <v>18118.02089138655</v>
      </c>
      <c r="C165" s="2">
        <f t="shared" si="15"/>
        <v>1185.8861466467265</v>
      </c>
      <c r="D165" s="2" t="s">
        <v>25</v>
      </c>
      <c r="E165" s="2">
        <f t="shared" si="12"/>
        <v>16694.4766939601</v>
      </c>
      <c r="F165" s="2">
        <f t="shared" si="13"/>
        <v>1284.514821093976</v>
      </c>
    </row>
    <row r="166" spans="1:6" x14ac:dyDescent="0.2">
      <c r="A166" s="1" t="s">
        <v>26</v>
      </c>
      <c r="B166" s="2">
        <f t="shared" si="14"/>
        <v>22071.48013233396</v>
      </c>
      <c r="C166" s="2">
        <f t="shared" si="15"/>
        <v>2074.8497442286962</v>
      </c>
      <c r="D166" s="2" t="s">
        <v>27</v>
      </c>
      <c r="E166" s="2">
        <f t="shared" si="12"/>
        <v>26288.503035186175</v>
      </c>
      <c r="F166" s="2">
        <f t="shared" si="13"/>
        <v>12874.859855979053</v>
      </c>
    </row>
    <row r="167" spans="1:6" x14ac:dyDescent="0.2">
      <c r="A167" s="1" t="s">
        <v>28</v>
      </c>
      <c r="B167" s="2">
        <f t="shared" si="14"/>
        <v>23799.602487129141</v>
      </c>
      <c r="C167" s="2">
        <f t="shared" si="15"/>
        <v>1716.388267961674</v>
      </c>
      <c r="D167" s="2" t="s">
        <v>29</v>
      </c>
      <c r="E167" s="2">
        <f t="shared" si="12"/>
        <v>21606.709047171109</v>
      </c>
      <c r="F167" s="2">
        <f t="shared" si="13"/>
        <v>2308.3284878388954</v>
      </c>
    </row>
    <row r="168" spans="1:6" x14ac:dyDescent="0.2">
      <c r="A168" s="1" t="s">
        <v>30</v>
      </c>
      <c r="B168" s="2">
        <f t="shared" si="14"/>
        <v>20734.087042707586</v>
      </c>
      <c r="C168" s="2">
        <f t="shared" si="15"/>
        <v>1143.8628565952613</v>
      </c>
      <c r="D168" s="2" t="s">
        <v>31</v>
      </c>
      <c r="E168" s="2">
        <f t="shared" si="12"/>
        <v>16388.284726258742</v>
      </c>
      <c r="F168" s="2">
        <f t="shared" si="13"/>
        <v>566.24150020378909</v>
      </c>
    </row>
    <row r="169" spans="1:6" x14ac:dyDescent="0.2">
      <c r="A169" s="1" t="s">
        <v>32</v>
      </c>
      <c r="B169" s="2">
        <f t="shared" si="14"/>
        <v>17156.863191759432</v>
      </c>
      <c r="C169" s="2">
        <f t="shared" si="15"/>
        <v>646.09556875816224</v>
      </c>
      <c r="D169" s="2" t="s">
        <v>3</v>
      </c>
      <c r="E169" s="2">
        <f t="shared" si="12"/>
        <v>66339.781203530903</v>
      </c>
      <c r="F169" s="2">
        <f t="shared" si="13"/>
        <v>5219.0365765527786</v>
      </c>
    </row>
    <row r="170" spans="1:6" x14ac:dyDescent="0.2">
      <c r="A170" s="1" t="s">
        <v>33</v>
      </c>
      <c r="B170" s="2">
        <f t="shared" si="14"/>
        <v>18283.352599097761</v>
      </c>
      <c r="C170" s="2">
        <f t="shared" si="15"/>
        <v>1158.8717035464788</v>
      </c>
      <c r="D170" s="2" t="s">
        <v>230</v>
      </c>
      <c r="E170" s="2">
        <f t="shared" si="12"/>
        <v>143325.56194154025</v>
      </c>
      <c r="F170" s="2">
        <f t="shared" si="13"/>
        <v>23758.74191110742</v>
      </c>
    </row>
    <row r="171" spans="1:6" x14ac:dyDescent="0.2">
      <c r="A171" s="1" t="s">
        <v>35</v>
      </c>
      <c r="B171" s="2">
        <f t="shared" si="14"/>
        <v>16976.631228110393</v>
      </c>
      <c r="C171" s="2">
        <f t="shared" si="15"/>
        <v>868.75010615865028</v>
      </c>
      <c r="D171" s="2" t="s">
        <v>7</v>
      </c>
      <c r="E171" s="2">
        <f t="shared" si="12"/>
        <v>140913.43930705197</v>
      </c>
      <c r="F171" s="2">
        <f t="shared" si="13"/>
        <v>11198.819276025573</v>
      </c>
    </row>
    <row r="172" spans="1:6" x14ac:dyDescent="0.2">
      <c r="A172" s="1" t="s">
        <v>36</v>
      </c>
      <c r="B172" s="2">
        <f t="shared" si="14"/>
        <v>17338.409151857173</v>
      </c>
      <c r="C172" s="2">
        <f t="shared" si="15"/>
        <v>499.31041064176981</v>
      </c>
      <c r="D172" s="2" t="s">
        <v>9</v>
      </c>
      <c r="E172" s="2">
        <f t="shared" si="12"/>
        <v>144411.54275177838</v>
      </c>
      <c r="F172" s="2">
        <f t="shared" si="13"/>
        <v>29899.223942592125</v>
      </c>
    </row>
    <row r="173" spans="1:6" x14ac:dyDescent="0.2">
      <c r="A173" s="1" t="s">
        <v>37</v>
      </c>
      <c r="B173" s="2">
        <f t="shared" si="14"/>
        <v>16406.531657758012</v>
      </c>
      <c r="C173" s="2">
        <f t="shared" si="15"/>
        <v>1025.1203801821175</v>
      </c>
      <c r="D173" s="9" t="s">
        <v>11</v>
      </c>
      <c r="E173" s="2">
        <f t="shared" si="12"/>
        <v>158906.79047551937</v>
      </c>
      <c r="F173" s="2">
        <f t="shared" si="13"/>
        <v>11270.092609320987</v>
      </c>
    </row>
    <row r="174" spans="1:6" x14ac:dyDescent="0.2">
      <c r="A174" s="1" t="s">
        <v>38</v>
      </c>
      <c r="B174" s="2">
        <f t="shared" si="14"/>
        <v>16948.880173158061</v>
      </c>
      <c r="C174" s="2">
        <f t="shared" si="15"/>
        <v>590.93578725771852</v>
      </c>
      <c r="D174" s="9" t="s">
        <v>13</v>
      </c>
      <c r="E174" s="2">
        <f t="shared" si="12"/>
        <v>188093.54993682017</v>
      </c>
      <c r="F174" s="2">
        <f t="shared" si="13"/>
        <v>18414.632911498891</v>
      </c>
    </row>
    <row r="175" spans="1:6" x14ac:dyDescent="0.2">
      <c r="A175" s="1" t="s">
        <v>39</v>
      </c>
      <c r="B175" s="2">
        <f t="shared" si="14"/>
        <v>15696.255460433162</v>
      </c>
      <c r="C175" s="2">
        <f t="shared" si="15"/>
        <v>823.58226079790688</v>
      </c>
      <c r="D175" s="2" t="s">
        <v>15</v>
      </c>
      <c r="E175" s="2">
        <f t="shared" si="12"/>
        <v>144319.43664759953</v>
      </c>
      <c r="F175" s="2">
        <f t="shared" si="13"/>
        <v>43431.761659111478</v>
      </c>
    </row>
    <row r="176" spans="1:6" x14ac:dyDescent="0.2">
      <c r="A176" s="8" t="s">
        <v>40</v>
      </c>
      <c r="B176" s="2">
        <f t="shared" si="14"/>
        <v>16619.954991866874</v>
      </c>
      <c r="C176" s="2">
        <f t="shared" si="15"/>
        <v>277.01854785780068</v>
      </c>
      <c r="D176" s="2" t="s">
        <v>17</v>
      </c>
      <c r="E176" s="2">
        <f t="shared" si="12"/>
        <v>11894.032482965093</v>
      </c>
      <c r="F176" s="2">
        <f t="shared" si="13"/>
        <v>824.7899306362043</v>
      </c>
    </row>
    <row r="177" spans="1:6" x14ac:dyDescent="0.2">
      <c r="A177" s="1" t="s">
        <v>41</v>
      </c>
      <c r="B177" s="2">
        <f t="shared" si="14"/>
        <v>17372.927137338884</v>
      </c>
      <c r="C177" s="2">
        <f t="shared" si="15"/>
        <v>1503.3481027041009</v>
      </c>
      <c r="D177" s="2" t="s">
        <v>19</v>
      </c>
      <c r="E177" s="2">
        <f t="shared" si="12"/>
        <v>15397.636815191279</v>
      </c>
      <c r="F177" s="2">
        <f t="shared" si="13"/>
        <v>1313.6186026650566</v>
      </c>
    </row>
    <row r="178" spans="1:6" x14ac:dyDescent="0.2">
      <c r="A178" s="1" t="s">
        <v>42</v>
      </c>
      <c r="B178" s="2">
        <f t="shared" si="14"/>
        <v>15637.231556490746</v>
      </c>
      <c r="C178" s="2">
        <f t="shared" si="15"/>
        <v>847.11737512786692</v>
      </c>
      <c r="D178" s="9" t="s">
        <v>21</v>
      </c>
      <c r="E178" s="2">
        <f t="shared" si="12"/>
        <v>113454.31051326117</v>
      </c>
      <c r="F178" s="2">
        <f t="shared" si="13"/>
        <v>2198.5713654061515</v>
      </c>
    </row>
    <row r="179" spans="1:6" x14ac:dyDescent="0.2">
      <c r="A179" s="1" t="s">
        <v>43</v>
      </c>
      <c r="B179" s="2">
        <f t="shared" si="14"/>
        <v>15115.488701494853</v>
      </c>
      <c r="C179" s="2">
        <f t="shared" si="15"/>
        <v>498.28270308258379</v>
      </c>
      <c r="D179" s="2" t="s">
        <v>23</v>
      </c>
      <c r="E179" s="2">
        <f t="shared" si="12"/>
        <v>123388.78263289545</v>
      </c>
      <c r="F179" s="2">
        <f t="shared" si="13"/>
        <v>18585.765045949825</v>
      </c>
    </row>
    <row r="180" spans="1:6" x14ac:dyDescent="0.2">
      <c r="A180" s="1" t="s">
        <v>44</v>
      </c>
      <c r="B180" s="2">
        <f t="shared" si="14"/>
        <v>16005.231060782195</v>
      </c>
      <c r="C180" s="2">
        <f t="shared" si="15"/>
        <v>476.58786304660163</v>
      </c>
      <c r="D180" s="2" t="s">
        <v>25</v>
      </c>
      <c r="E180" s="2">
        <f t="shared" si="12"/>
        <v>155024.98290863514</v>
      </c>
      <c r="F180" s="2">
        <f t="shared" si="13"/>
        <v>43377.671631933488</v>
      </c>
    </row>
    <row r="181" spans="1:6" x14ac:dyDescent="0.2">
      <c r="A181" s="1" t="s">
        <v>45</v>
      </c>
      <c r="B181" s="2">
        <f t="shared" si="14"/>
        <v>17651.546057361662</v>
      </c>
      <c r="C181" s="2">
        <f t="shared" si="15"/>
        <v>468.40564178207211</v>
      </c>
      <c r="D181" s="2" t="s">
        <v>27</v>
      </c>
      <c r="E181" s="2">
        <f t="shared" si="12"/>
        <v>103099.64870706561</v>
      </c>
      <c r="F181" s="2">
        <f t="shared" si="13"/>
        <v>32186.434120012284</v>
      </c>
    </row>
    <row r="182" spans="1:6" x14ac:dyDescent="0.2">
      <c r="A182" s="1" t="s">
        <v>46</v>
      </c>
      <c r="B182" s="2">
        <f t="shared" si="14"/>
        <v>18062.221188667474</v>
      </c>
      <c r="C182" s="2">
        <f t="shared" si="15"/>
        <v>521.12396304187064</v>
      </c>
      <c r="D182" s="2" t="s">
        <v>29</v>
      </c>
      <c r="E182" s="2">
        <f t="shared" si="12"/>
        <v>96602.786823875271</v>
      </c>
      <c r="F182" s="2">
        <f t="shared" si="13"/>
        <v>1601.5826315616684</v>
      </c>
    </row>
    <row r="183" spans="1:6" x14ac:dyDescent="0.2">
      <c r="A183" s="1" t="s">
        <v>47</v>
      </c>
      <c r="B183" s="2">
        <f t="shared" si="14"/>
        <v>18435.675617306784</v>
      </c>
      <c r="C183" s="2">
        <f t="shared" si="15"/>
        <v>931.42517318095702</v>
      </c>
      <c r="D183" s="2" t="s">
        <v>31</v>
      </c>
      <c r="E183" s="2">
        <f t="shared" si="12"/>
        <v>14443.618334053544</v>
      </c>
      <c r="F183" s="2">
        <f t="shared" si="13"/>
        <v>341.96466487826905</v>
      </c>
    </row>
    <row r="187" spans="1:6" x14ac:dyDescent="0.2">
      <c r="A187" s="1" t="s">
        <v>172</v>
      </c>
      <c r="B187" s="2" t="s">
        <v>3</v>
      </c>
    </row>
    <row r="188" spans="1:6" x14ac:dyDescent="0.2">
      <c r="A188" s="2" t="s">
        <v>173</v>
      </c>
      <c r="B188" s="2" t="s">
        <v>174</v>
      </c>
    </row>
    <row r="189" spans="1:6" x14ac:dyDescent="0.2">
      <c r="A189" s="2" t="s">
        <v>175</v>
      </c>
      <c r="B189" s="2" t="s">
        <v>7</v>
      </c>
    </row>
    <row r="190" spans="1:6" x14ac:dyDescent="0.2">
      <c r="A190" s="2" t="s">
        <v>176</v>
      </c>
      <c r="B190" s="2" t="s">
        <v>9</v>
      </c>
    </row>
    <row r="191" spans="1:6" x14ac:dyDescent="0.2">
      <c r="A191" s="2" t="s">
        <v>177</v>
      </c>
      <c r="B191" s="9" t="s">
        <v>11</v>
      </c>
    </row>
    <row r="192" spans="1:6" x14ac:dyDescent="0.2">
      <c r="A192" s="2" t="s">
        <v>178</v>
      </c>
      <c r="B192" s="9" t="s">
        <v>13</v>
      </c>
    </row>
    <row r="193" spans="1:6" x14ac:dyDescent="0.2">
      <c r="A193" s="1" t="s">
        <v>179</v>
      </c>
      <c r="B193" s="2" t="s">
        <v>15</v>
      </c>
    </row>
    <row r="194" spans="1:6" x14ac:dyDescent="0.2">
      <c r="A194" s="1" t="s">
        <v>180</v>
      </c>
      <c r="B194" s="2" t="s">
        <v>17</v>
      </c>
    </row>
    <row r="195" spans="1:6" x14ac:dyDescent="0.2">
      <c r="A195" s="1" t="s">
        <v>181</v>
      </c>
      <c r="B195" s="2" t="s">
        <v>19</v>
      </c>
    </row>
    <row r="196" spans="1:6" x14ac:dyDescent="0.2">
      <c r="A196" s="1" t="s">
        <v>182</v>
      </c>
      <c r="B196" s="9" t="s">
        <v>21</v>
      </c>
    </row>
    <row r="197" spans="1:6" x14ac:dyDescent="0.2">
      <c r="A197" s="1" t="s">
        <v>183</v>
      </c>
      <c r="B197" s="2" t="s">
        <v>23</v>
      </c>
    </row>
    <row r="198" spans="1:6" x14ac:dyDescent="0.2">
      <c r="A198" s="1" t="s">
        <v>184</v>
      </c>
      <c r="B198" s="2" t="s">
        <v>25</v>
      </c>
    </row>
    <row r="199" spans="1:6" x14ac:dyDescent="0.2">
      <c r="A199" s="1" t="s">
        <v>185</v>
      </c>
      <c r="B199" s="2" t="s">
        <v>27</v>
      </c>
    </row>
    <row r="200" spans="1:6" x14ac:dyDescent="0.2">
      <c r="A200" s="1" t="s">
        <v>186</v>
      </c>
      <c r="B200" s="2" t="s">
        <v>29</v>
      </c>
    </row>
    <row r="201" spans="1:6" x14ac:dyDescent="0.2">
      <c r="A201" s="1" t="s">
        <v>187</v>
      </c>
      <c r="B201" s="2" t="s">
        <v>31</v>
      </c>
    </row>
    <row r="207" spans="1:6" x14ac:dyDescent="0.2">
      <c r="A207" s="2" t="s">
        <v>32</v>
      </c>
      <c r="B207" s="2">
        <v>17156.863191759432</v>
      </c>
      <c r="C207" s="2">
        <v>646.09556875816224</v>
      </c>
      <c r="D207" s="2" t="s">
        <v>3</v>
      </c>
      <c r="E207" s="2">
        <v>66339.781203530903</v>
      </c>
      <c r="F207" s="2">
        <v>5219.0365765527786</v>
      </c>
    </row>
    <row r="208" spans="1:6" x14ac:dyDescent="0.2">
      <c r="A208" s="2" t="s">
        <v>33</v>
      </c>
      <c r="B208" s="2">
        <v>18283.352599097761</v>
      </c>
      <c r="C208" s="2">
        <v>1158.8717035464788</v>
      </c>
      <c r="D208" s="2" t="s">
        <v>34</v>
      </c>
      <c r="E208" s="2">
        <v>143325.56194154025</v>
      </c>
      <c r="F208" s="2">
        <v>23758.74191110742</v>
      </c>
    </row>
    <row r="209" spans="1:6" x14ac:dyDescent="0.2">
      <c r="A209" s="2" t="s">
        <v>35</v>
      </c>
      <c r="B209" s="2">
        <v>16976.631228110393</v>
      </c>
      <c r="C209" s="2">
        <v>868.75010615865028</v>
      </c>
      <c r="D209" s="2" t="s">
        <v>7</v>
      </c>
      <c r="E209" s="2">
        <v>140913.43930705197</v>
      </c>
      <c r="F209" s="2">
        <v>11198.819276025573</v>
      </c>
    </row>
    <row r="210" spans="1:6" x14ac:dyDescent="0.2">
      <c r="A210" s="2" t="s">
        <v>44</v>
      </c>
      <c r="B210" s="2">
        <v>16005.231060782195</v>
      </c>
      <c r="C210" s="2">
        <v>476.58786304660163</v>
      </c>
      <c r="D210" s="2" t="s">
        <v>25</v>
      </c>
      <c r="E210" s="2">
        <v>155024.98290863514</v>
      </c>
      <c r="F210" s="2">
        <v>43377.671631933488</v>
      </c>
    </row>
    <row r="211" spans="1:6" x14ac:dyDescent="0.2">
      <c r="A211" s="2" t="s">
        <v>45</v>
      </c>
      <c r="B211" s="2">
        <v>17651.546057361662</v>
      </c>
      <c r="C211" s="2">
        <v>468.40564178207211</v>
      </c>
      <c r="D211" s="2" t="s">
        <v>27</v>
      </c>
      <c r="E211" s="2">
        <v>103099.64870706561</v>
      </c>
      <c r="F211" s="2">
        <v>32186.434120012284</v>
      </c>
    </row>
    <row r="212" spans="1:6" x14ac:dyDescent="0.2">
      <c r="A212" s="2" t="s">
        <v>36</v>
      </c>
      <c r="B212" s="2">
        <v>17338.409151857173</v>
      </c>
      <c r="C212" s="2">
        <v>499.31041064176981</v>
      </c>
      <c r="D212" s="2" t="s">
        <v>9</v>
      </c>
      <c r="E212" s="2">
        <v>144411.54275177838</v>
      </c>
      <c r="F212" s="2">
        <v>29899.223942592125</v>
      </c>
    </row>
    <row r="213" spans="1:6" x14ac:dyDescent="0.2">
      <c r="A213" s="2" t="s">
        <v>39</v>
      </c>
      <c r="B213" s="2">
        <v>15696.255460433162</v>
      </c>
      <c r="C213" s="2">
        <v>823.58226079790688</v>
      </c>
      <c r="D213" s="2" t="s">
        <v>15</v>
      </c>
      <c r="E213" s="2">
        <v>144319.43664759953</v>
      </c>
      <c r="F213" s="2">
        <v>43431.761659111478</v>
      </c>
    </row>
    <row r="214" spans="1:6" x14ac:dyDescent="0.2">
      <c r="A214" s="2" t="s">
        <v>40</v>
      </c>
      <c r="B214" s="2">
        <v>16619.954991866874</v>
      </c>
      <c r="C214" s="2">
        <v>277.01854785780068</v>
      </c>
      <c r="D214" s="2" t="s">
        <v>17</v>
      </c>
      <c r="E214" s="2">
        <v>11894.032482965093</v>
      </c>
      <c r="F214" s="2">
        <v>824.7899306362043</v>
      </c>
    </row>
    <row r="215" spans="1:6" x14ac:dyDescent="0.2">
      <c r="A215" s="2" t="s">
        <v>41</v>
      </c>
      <c r="B215" s="2">
        <v>17372.927137338884</v>
      </c>
      <c r="C215" s="2">
        <v>1503.3481027041009</v>
      </c>
      <c r="D215" s="2" t="s">
        <v>19</v>
      </c>
      <c r="E215" s="2">
        <v>15397.636815191279</v>
      </c>
      <c r="F215" s="2">
        <v>1313.6186026650566</v>
      </c>
    </row>
    <row r="216" spans="1:6" x14ac:dyDescent="0.2">
      <c r="A216" s="2" t="s">
        <v>46</v>
      </c>
      <c r="B216" s="2">
        <v>18062.221188667474</v>
      </c>
      <c r="C216" s="2">
        <v>521.12396304187064</v>
      </c>
      <c r="D216" s="2" t="s">
        <v>29</v>
      </c>
      <c r="E216" s="2">
        <v>96602.786823875271</v>
      </c>
      <c r="F216" s="2">
        <v>1601.5826315616684</v>
      </c>
    </row>
    <row r="217" spans="1:6" x14ac:dyDescent="0.2">
      <c r="A217" s="2" t="s">
        <v>47</v>
      </c>
      <c r="B217" s="2">
        <v>18435.675617306784</v>
      </c>
      <c r="C217" s="2">
        <v>931.42517318095702</v>
      </c>
      <c r="D217" s="2" t="s">
        <v>31</v>
      </c>
      <c r="E217" s="2">
        <v>14443.618334053544</v>
      </c>
      <c r="F217" s="2">
        <v>341.96466487826905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0C01-C772-7340-BBBA-A0E88951BB17}">
  <dimension ref="A3:X72"/>
  <sheetViews>
    <sheetView topLeftCell="M1" zoomScale="80" zoomScaleNormal="80" workbookViewId="0">
      <selection activeCell="AA78" sqref="AA78"/>
    </sheetView>
  </sheetViews>
  <sheetFormatPr baseColWidth="10" defaultRowHeight="15" x14ac:dyDescent="0.2"/>
  <cols>
    <col min="1" max="1" width="12.5" style="2" bestFit="1" customWidth="1"/>
    <col min="2" max="15" width="10.83203125" style="2"/>
    <col min="16" max="16" width="27.33203125" style="2" bestFit="1" customWidth="1"/>
    <col min="17" max="16384" width="10.83203125" style="2"/>
  </cols>
  <sheetData>
    <row r="3" spans="1:24" x14ac:dyDescent="0.2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2"/>
      <c r="P3" s="12"/>
      <c r="Q3" s="12" t="s">
        <v>231</v>
      </c>
      <c r="R3" s="12"/>
      <c r="S3" s="12" t="s">
        <v>232</v>
      </c>
      <c r="T3" s="12"/>
      <c r="U3" s="12" t="s">
        <v>233</v>
      </c>
      <c r="V3" s="12"/>
    </row>
    <row r="4" spans="1:24" x14ac:dyDescent="0.2">
      <c r="A4" s="1" t="s">
        <v>65</v>
      </c>
      <c r="B4" s="2" t="s">
        <v>234</v>
      </c>
      <c r="C4" s="2" t="s">
        <v>234</v>
      </c>
      <c r="D4" s="2" t="s">
        <v>234</v>
      </c>
      <c r="E4" s="2" t="s">
        <v>234</v>
      </c>
      <c r="F4" s="2" t="s">
        <v>234</v>
      </c>
      <c r="G4" s="2" t="s">
        <v>234</v>
      </c>
      <c r="H4" s="2" t="s">
        <v>234</v>
      </c>
      <c r="I4" s="2" t="s">
        <v>234</v>
      </c>
      <c r="J4" s="2" t="s">
        <v>234</v>
      </c>
      <c r="K4" s="2" t="s">
        <v>234</v>
      </c>
      <c r="L4" s="2" t="s">
        <v>234</v>
      </c>
      <c r="M4" s="2" t="s">
        <v>234</v>
      </c>
      <c r="O4" s="12"/>
      <c r="P4" s="12"/>
      <c r="Q4" s="12" t="s">
        <v>235</v>
      </c>
      <c r="R4" s="12" t="s">
        <v>1</v>
      </c>
      <c r="S4" s="12" t="s">
        <v>235</v>
      </c>
      <c r="T4" s="12" t="s">
        <v>1</v>
      </c>
      <c r="U4" s="12" t="s">
        <v>235</v>
      </c>
      <c r="V4" s="12" t="s">
        <v>1</v>
      </c>
    </row>
    <row r="5" spans="1:24" x14ac:dyDescent="0.2">
      <c r="A5" s="1" t="s">
        <v>66</v>
      </c>
      <c r="B5" s="2" t="s">
        <v>236</v>
      </c>
      <c r="C5" s="2" t="s">
        <v>237</v>
      </c>
      <c r="D5" s="2" t="s">
        <v>238</v>
      </c>
      <c r="E5" s="2" t="s">
        <v>239</v>
      </c>
      <c r="F5" s="2" t="s">
        <v>240</v>
      </c>
      <c r="G5" s="2" t="s">
        <v>241</v>
      </c>
      <c r="H5" s="2" t="s">
        <v>236</v>
      </c>
      <c r="I5" s="2" t="s">
        <v>237</v>
      </c>
      <c r="J5" s="2" t="s">
        <v>238</v>
      </c>
      <c r="K5" s="2" t="s">
        <v>239</v>
      </c>
      <c r="L5" s="2" t="s">
        <v>240</v>
      </c>
      <c r="M5" s="2" t="s">
        <v>234</v>
      </c>
      <c r="O5" s="1" t="s">
        <v>172</v>
      </c>
      <c r="P5" s="2" t="s">
        <v>3</v>
      </c>
      <c r="Q5" s="12">
        <f>AVERAGE(B26:G26)</f>
        <v>0.109276</v>
      </c>
      <c r="R5" s="12">
        <f>STDEV(B26:G26)</f>
        <v>9.4120450487659713E-3</v>
      </c>
      <c r="S5" s="12">
        <v>0.138958</v>
      </c>
      <c r="T5" s="12">
        <v>1.0130950281192774E-2</v>
      </c>
      <c r="U5" s="2">
        <v>0.22293799999999997</v>
      </c>
      <c r="V5" s="2">
        <v>1.6031164050061983E-2</v>
      </c>
      <c r="W5" s="2">
        <v>0.22293799999999997</v>
      </c>
      <c r="X5" s="2">
        <v>1.6031164050061983E-2</v>
      </c>
    </row>
    <row r="6" spans="1:24" x14ac:dyDescent="0.2">
      <c r="A6" s="1" t="s">
        <v>67</v>
      </c>
      <c r="B6" s="2" t="s">
        <v>242</v>
      </c>
      <c r="C6" s="2" t="s">
        <v>243</v>
      </c>
      <c r="D6" s="2" t="s">
        <v>244</v>
      </c>
      <c r="E6" s="2" t="s">
        <v>245</v>
      </c>
      <c r="F6" s="2" t="s">
        <v>246</v>
      </c>
      <c r="G6" s="2" t="s">
        <v>247</v>
      </c>
      <c r="H6" s="2" t="s">
        <v>248</v>
      </c>
      <c r="I6" s="2" t="s">
        <v>249</v>
      </c>
      <c r="J6" s="2" t="s">
        <v>250</v>
      </c>
      <c r="K6" s="2" t="s">
        <v>251</v>
      </c>
      <c r="L6" s="2" t="s">
        <v>252</v>
      </c>
      <c r="M6" s="2" t="s">
        <v>253</v>
      </c>
      <c r="O6" s="1" t="s">
        <v>174</v>
      </c>
      <c r="P6" s="2" t="s">
        <v>5</v>
      </c>
      <c r="Q6" s="12">
        <f>AVERAGE(B27:G27)</f>
        <v>0.11580400000000002</v>
      </c>
      <c r="R6" s="12">
        <f>STDEV(B27:G27)</f>
        <v>1.2866994427604502E-2</v>
      </c>
      <c r="S6" s="12">
        <v>0.13786999999999999</v>
      </c>
      <c r="T6" s="12">
        <v>7.185512090310606E-3</v>
      </c>
      <c r="U6" s="2">
        <v>0.21022199999999999</v>
      </c>
      <c r="V6" s="2">
        <v>1.0074929200743784E-2</v>
      </c>
      <c r="W6" s="2">
        <v>0.21022199999999999</v>
      </c>
      <c r="X6" s="2">
        <v>1.0074929200743784E-2</v>
      </c>
    </row>
    <row r="7" spans="1:24" x14ac:dyDescent="0.2">
      <c r="A7" s="1" t="s">
        <v>68</v>
      </c>
      <c r="B7" s="2" t="s">
        <v>254</v>
      </c>
      <c r="C7" s="2" t="s">
        <v>255</v>
      </c>
      <c r="D7" s="2" t="s">
        <v>256</v>
      </c>
      <c r="E7" s="2" t="s">
        <v>257</v>
      </c>
      <c r="F7" s="2" t="s">
        <v>258</v>
      </c>
      <c r="G7" s="2" t="s">
        <v>259</v>
      </c>
      <c r="H7" s="2" t="s">
        <v>260</v>
      </c>
      <c r="I7" s="2" t="s">
        <v>261</v>
      </c>
      <c r="J7" s="2" t="s">
        <v>262</v>
      </c>
      <c r="K7" s="2" t="s">
        <v>263</v>
      </c>
      <c r="L7" s="2" t="s">
        <v>264</v>
      </c>
      <c r="M7" s="2" t="s">
        <v>265</v>
      </c>
      <c r="O7" s="1" t="s">
        <v>266</v>
      </c>
      <c r="P7" s="2" t="s">
        <v>7</v>
      </c>
      <c r="Q7" s="12">
        <f>AVERAGE(H27:M27)</f>
        <v>0.13348400000000002</v>
      </c>
      <c r="R7" s="12">
        <f>STDEV(H27:M27)</f>
        <v>1.6990477332906147E-2</v>
      </c>
      <c r="S7" s="12">
        <v>0.16561400000000001</v>
      </c>
      <c r="T7" s="12">
        <v>1.8869577292562723E-2</v>
      </c>
      <c r="U7" s="2">
        <v>0.25639399999999996</v>
      </c>
      <c r="V7" s="2">
        <v>3.5935204621652367E-2</v>
      </c>
      <c r="W7" s="2">
        <v>0.25639399999999996</v>
      </c>
      <c r="X7" s="2">
        <v>3.5935204621652367E-2</v>
      </c>
    </row>
    <row r="8" spans="1:24" x14ac:dyDescent="0.2">
      <c r="A8" s="1" t="s">
        <v>69</v>
      </c>
      <c r="B8" s="2" t="s">
        <v>267</v>
      </c>
      <c r="C8" s="2" t="s">
        <v>268</v>
      </c>
      <c r="D8" s="2" t="s">
        <v>269</v>
      </c>
      <c r="E8" s="2" t="s">
        <v>270</v>
      </c>
      <c r="F8" s="2" t="s">
        <v>271</v>
      </c>
      <c r="G8" s="2" t="s">
        <v>272</v>
      </c>
      <c r="H8" s="2" t="s">
        <v>273</v>
      </c>
      <c r="I8" s="2" t="s">
        <v>274</v>
      </c>
      <c r="J8" s="2" t="s">
        <v>275</v>
      </c>
      <c r="K8" s="2" t="s">
        <v>276</v>
      </c>
      <c r="L8" s="2" t="s">
        <v>277</v>
      </c>
      <c r="M8" s="2" t="s">
        <v>278</v>
      </c>
      <c r="O8" s="1" t="s">
        <v>279</v>
      </c>
      <c r="P8" s="2" t="s">
        <v>25</v>
      </c>
      <c r="Q8" s="12">
        <f>AVERAGE(B28:G28)</f>
        <v>0.10669200000000005</v>
      </c>
      <c r="R8" s="12">
        <f>STDEV(B28:G28)</f>
        <v>8.1180722834919335E-3</v>
      </c>
      <c r="S8" s="12">
        <v>0.14188200000000001</v>
      </c>
      <c r="T8" s="12">
        <v>1.4981991109328557E-2</v>
      </c>
      <c r="U8" s="2">
        <v>0.20043</v>
      </c>
      <c r="V8" s="2">
        <v>2.7828371709462257E-2</v>
      </c>
      <c r="W8" s="2">
        <v>0.20043</v>
      </c>
      <c r="X8" s="2">
        <v>2.7828371709462257E-2</v>
      </c>
    </row>
    <row r="9" spans="1:24" x14ac:dyDescent="0.2">
      <c r="A9" s="1" t="s">
        <v>70</v>
      </c>
      <c r="B9" s="2" t="s">
        <v>280</v>
      </c>
      <c r="C9" s="2" t="s">
        <v>281</v>
      </c>
      <c r="D9" s="2" t="s">
        <v>282</v>
      </c>
      <c r="E9" s="2" t="s">
        <v>283</v>
      </c>
      <c r="F9" s="2" t="s">
        <v>284</v>
      </c>
      <c r="G9" s="2" t="s">
        <v>285</v>
      </c>
      <c r="H9" s="2" t="s">
        <v>286</v>
      </c>
      <c r="I9" s="2" t="s">
        <v>287</v>
      </c>
      <c r="J9" s="2" t="s">
        <v>288</v>
      </c>
      <c r="K9" s="2" t="s">
        <v>289</v>
      </c>
      <c r="L9" s="2" t="s">
        <v>290</v>
      </c>
      <c r="M9" s="2" t="s">
        <v>291</v>
      </c>
      <c r="O9" s="1" t="s">
        <v>292</v>
      </c>
      <c r="P9" s="2" t="s">
        <v>27</v>
      </c>
      <c r="Q9" s="12">
        <f>AVERAGE(H28:M28)</f>
        <v>0.12294400000000001</v>
      </c>
      <c r="R9" s="12">
        <f>STDEV(H28:M28)</f>
        <v>2.5533977363505333E-2</v>
      </c>
      <c r="S9" s="12">
        <v>0.16370999999999997</v>
      </c>
      <c r="T9" s="12">
        <v>3.3023057253985598E-2</v>
      </c>
      <c r="U9" s="2">
        <v>0.23612999999999998</v>
      </c>
      <c r="V9" s="2">
        <v>4.3263906508774722E-2</v>
      </c>
      <c r="W9" s="2">
        <v>0.23612999999999998</v>
      </c>
      <c r="X9" s="2">
        <v>4.3263906508774722E-2</v>
      </c>
    </row>
    <row r="10" spans="1:24" x14ac:dyDescent="0.2">
      <c r="A10" s="1" t="s">
        <v>71</v>
      </c>
      <c r="B10" s="2" t="s">
        <v>293</v>
      </c>
      <c r="C10" s="2" t="s">
        <v>294</v>
      </c>
      <c r="D10" s="2" t="s">
        <v>295</v>
      </c>
      <c r="E10" s="2" t="s">
        <v>296</v>
      </c>
      <c r="F10" s="2" t="s">
        <v>297</v>
      </c>
      <c r="G10" s="2" t="s">
        <v>298</v>
      </c>
      <c r="H10" s="2" t="s">
        <v>299</v>
      </c>
      <c r="I10" s="2" t="s">
        <v>300</v>
      </c>
      <c r="J10" s="2" t="s">
        <v>301</v>
      </c>
      <c r="K10" s="2" t="s">
        <v>302</v>
      </c>
      <c r="L10" s="2" t="s">
        <v>303</v>
      </c>
      <c r="M10" s="2" t="s">
        <v>304</v>
      </c>
      <c r="O10" s="1" t="s">
        <v>305</v>
      </c>
      <c r="P10" s="2" t="s">
        <v>9</v>
      </c>
      <c r="Q10" s="12">
        <f>AVERAGE(B29:G29)</f>
        <v>0.11002400000000002</v>
      </c>
      <c r="R10" s="12">
        <f>STDEV(B29:G29)</f>
        <v>1.0108743779520778E-2</v>
      </c>
      <c r="S10" s="12">
        <v>0.15643399999999999</v>
      </c>
      <c r="T10" s="12">
        <v>1.3945405781116584E-2</v>
      </c>
      <c r="U10" s="2">
        <v>0.23782999999999999</v>
      </c>
      <c r="V10" s="2">
        <v>2.0624658949907525E-2</v>
      </c>
      <c r="W10" s="2">
        <v>0.23782999999999999</v>
      </c>
      <c r="X10" s="2">
        <v>2.0624658949907525E-2</v>
      </c>
    </row>
    <row r="11" spans="1:24" x14ac:dyDescent="0.2">
      <c r="A11" s="1" t="s">
        <v>72</v>
      </c>
      <c r="B11" s="2" t="s">
        <v>234</v>
      </c>
      <c r="C11" s="2" t="s">
        <v>234</v>
      </c>
      <c r="D11" s="2" t="s">
        <v>234</v>
      </c>
      <c r="E11" s="2" t="s">
        <v>234</v>
      </c>
      <c r="F11" s="2" t="s">
        <v>234</v>
      </c>
      <c r="G11" s="2" t="s">
        <v>234</v>
      </c>
      <c r="H11" s="2" t="s">
        <v>234</v>
      </c>
      <c r="I11" s="2" t="s">
        <v>234</v>
      </c>
      <c r="J11" s="2" t="s">
        <v>234</v>
      </c>
      <c r="K11" s="2" t="s">
        <v>234</v>
      </c>
      <c r="L11" s="2" t="s">
        <v>234</v>
      </c>
      <c r="M11" s="2" t="s">
        <v>234</v>
      </c>
      <c r="O11" s="1" t="s">
        <v>306</v>
      </c>
      <c r="P11" s="2" t="s">
        <v>15</v>
      </c>
      <c r="Q11" s="12">
        <f>AVERAGE(H29:M29)</f>
        <v>0.12573200000000004</v>
      </c>
      <c r="R11" s="12">
        <f>STDEV(H29:M29)</f>
        <v>7.3865655348070826E-3</v>
      </c>
      <c r="S11" s="12">
        <v>0.17166600000000001</v>
      </c>
      <c r="T11" s="12">
        <v>1.3553954050386912E-2</v>
      </c>
      <c r="U11" s="2">
        <v>0.28359399999999996</v>
      </c>
      <c r="V11" s="2">
        <v>3.9817121141539333E-2</v>
      </c>
      <c r="W11" s="2">
        <v>0.28359399999999996</v>
      </c>
      <c r="X11" s="2">
        <v>3.9817121141539333E-2</v>
      </c>
    </row>
    <row r="12" spans="1:24" x14ac:dyDescent="0.2">
      <c r="O12" s="1" t="s">
        <v>307</v>
      </c>
      <c r="P12" s="2" t="s">
        <v>17</v>
      </c>
      <c r="Q12" s="12">
        <f>AVERAGE(B30:G30)</f>
        <v>0.122332</v>
      </c>
      <c r="R12" s="12">
        <f>STDEV(B30:G30)</f>
        <v>1.5111246354950399E-2</v>
      </c>
      <c r="S12" s="12">
        <v>0.16391399999999998</v>
      </c>
      <c r="T12" s="12">
        <v>2.2173589479378461E-2</v>
      </c>
      <c r="U12" s="2">
        <v>0.247418</v>
      </c>
      <c r="V12" s="2">
        <v>1.5763098172630906E-2</v>
      </c>
      <c r="W12" s="2">
        <v>0.247418</v>
      </c>
      <c r="X12" s="2">
        <v>1.5763098172630906E-2</v>
      </c>
    </row>
    <row r="13" spans="1:24" x14ac:dyDescent="0.2">
      <c r="O13" s="1" t="s">
        <v>308</v>
      </c>
      <c r="P13" s="2" t="s">
        <v>19</v>
      </c>
      <c r="Q13" s="12">
        <f>AVERAGE(H30:M30)</f>
        <v>0.11879600000000001</v>
      </c>
      <c r="R13" s="12">
        <f>STDEV(H30:M30)</f>
        <v>1.3817693700469652E-2</v>
      </c>
      <c r="S13" s="12">
        <v>0.14358199999999999</v>
      </c>
      <c r="T13" s="12">
        <v>1.3376967189912665E-2</v>
      </c>
      <c r="U13" s="2">
        <v>0.22416199999999997</v>
      </c>
      <c r="V13" s="2">
        <v>3.2191863618001464E-2</v>
      </c>
      <c r="W13" s="2">
        <v>0.22416199999999997</v>
      </c>
      <c r="X13" s="2">
        <v>3.2191863618001464E-2</v>
      </c>
    </row>
    <row r="14" spans="1:24" x14ac:dyDescent="0.2">
      <c r="A14" s="1" t="s">
        <v>309</v>
      </c>
      <c r="B14" s="2" t="s">
        <v>310</v>
      </c>
      <c r="O14" s="1" t="s">
        <v>311</v>
      </c>
      <c r="P14" s="2" t="s">
        <v>29</v>
      </c>
      <c r="Q14" s="12">
        <f>AVERAGE(C31:G31)</f>
        <v>0.12321599999999999</v>
      </c>
      <c r="R14" s="12">
        <f>STDEV(C31:G31)</f>
        <v>7.0726538159307769E-3</v>
      </c>
      <c r="S14" s="12">
        <v>0.1714212</v>
      </c>
      <c r="T14" s="12">
        <v>8.0190425363630344E-3</v>
      </c>
      <c r="U14" s="2">
        <v>0.25087239999999994</v>
      </c>
      <c r="V14" s="2">
        <v>1.5952226076632676E-2</v>
      </c>
      <c r="W14" s="2">
        <v>0.25087239999999994</v>
      </c>
      <c r="X14" s="2">
        <v>1.5952226076632676E-2</v>
      </c>
    </row>
    <row r="15" spans="1:24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O15" s="1" t="s">
        <v>312</v>
      </c>
      <c r="P15" s="2" t="s">
        <v>31</v>
      </c>
      <c r="Q15" s="12">
        <f>AVERAGE(H31:M31)</f>
        <v>0.12525600000000003</v>
      </c>
      <c r="R15" s="12">
        <f>STDEV(H31:M31)</f>
        <v>5.7236452720272613E-3</v>
      </c>
      <c r="S15" s="12">
        <v>0.15072199999999999</v>
      </c>
      <c r="T15" s="12">
        <v>6.5771152339000527E-3</v>
      </c>
      <c r="U15" s="2">
        <v>0.23306999999999997</v>
      </c>
      <c r="V15" s="2">
        <v>2.5751771480812764E-2</v>
      </c>
      <c r="W15" s="2">
        <v>0.23306999999999997</v>
      </c>
      <c r="X15" s="2">
        <v>2.5751771480812764E-2</v>
      </c>
    </row>
    <row r="16" spans="1:24" x14ac:dyDescent="0.2">
      <c r="A16" s="1" t="s">
        <v>65</v>
      </c>
      <c r="B16" s="2">
        <v>3.56E-2</v>
      </c>
      <c r="C16" s="2">
        <v>3.6799999999999999E-2</v>
      </c>
      <c r="D16" s="2">
        <v>3.5000000000000003E-2</v>
      </c>
      <c r="E16" s="2">
        <v>3.5499999999999997E-2</v>
      </c>
      <c r="F16" s="2">
        <v>3.5700000000000003E-2</v>
      </c>
      <c r="G16" s="2">
        <v>3.9399999999999998E-2</v>
      </c>
      <c r="H16" s="2">
        <v>3.4500000000000003E-2</v>
      </c>
      <c r="I16" s="2">
        <v>3.5299999999999998E-2</v>
      </c>
      <c r="J16" s="2">
        <v>3.49E-2</v>
      </c>
      <c r="K16" s="2">
        <v>3.6600000000000001E-2</v>
      </c>
      <c r="L16" s="2">
        <v>3.6499999999999998E-2</v>
      </c>
      <c r="M16" s="2">
        <v>3.5000000000000003E-2</v>
      </c>
      <c r="N16" s="2">
        <f>AVERAGE(B16:M16)</f>
        <v>3.5899999999999994E-2</v>
      </c>
      <c r="O16" s="12" t="s">
        <v>172</v>
      </c>
      <c r="P16" s="12" t="s">
        <v>313</v>
      </c>
      <c r="Q16" s="12">
        <f>AVERAGE(H26:M26)</f>
        <v>0.11940800000000001</v>
      </c>
      <c r="R16" s="12">
        <f>STDEV(H26:M26)</f>
        <v>9.0963567212373579E-3</v>
      </c>
      <c r="S16" s="12">
        <f>AVERAGE(H46:M46)</f>
        <v>0.23177800000000001</v>
      </c>
      <c r="T16" s="12">
        <f>STDEV(H46:M46)</f>
        <v>2.8829947096725685E-2</v>
      </c>
      <c r="U16" s="12">
        <f>AVERAGE(H66:M66)</f>
        <v>0.62488599999999994</v>
      </c>
      <c r="V16" s="12">
        <f>STDEV(H66:M66)</f>
        <v>5.6376535885064805E-2</v>
      </c>
      <c r="W16" s="2">
        <v>0.42488599999999999</v>
      </c>
      <c r="X16" s="2">
        <f>V16*2/3</f>
        <v>3.7584357256709867E-2</v>
      </c>
    </row>
    <row r="17" spans="1:22" x14ac:dyDescent="0.2">
      <c r="A17" s="1" t="s">
        <v>66</v>
      </c>
      <c r="B17" s="2">
        <v>6.0499999999999998E-2</v>
      </c>
      <c r="C17" s="2">
        <v>6.4799999999999996E-2</v>
      </c>
      <c r="D17" s="2">
        <v>6.5299999999999997E-2</v>
      </c>
      <c r="E17" s="2">
        <v>5.9499999999999997E-2</v>
      </c>
      <c r="F17" s="2">
        <v>6.3299999999999995E-2</v>
      </c>
      <c r="G17" s="2">
        <v>6.2700000000000006E-2</v>
      </c>
      <c r="H17" s="2">
        <v>6.1699999999999998E-2</v>
      </c>
      <c r="I17" s="2">
        <v>6.6000000000000003E-2</v>
      </c>
      <c r="J17" s="2">
        <v>6.6199999999999995E-2</v>
      </c>
      <c r="K17" s="2">
        <v>6.3799999999999996E-2</v>
      </c>
      <c r="L17" s="2">
        <v>6.5100000000000005E-2</v>
      </c>
      <c r="M17" s="2">
        <v>6.8199999999999997E-2</v>
      </c>
      <c r="O17" s="12"/>
      <c r="P17" s="12"/>
      <c r="Q17" s="12"/>
      <c r="R17" s="12"/>
      <c r="S17" s="12"/>
      <c r="T17" s="12"/>
      <c r="U17" s="12"/>
      <c r="V17" s="12"/>
    </row>
    <row r="18" spans="1:22" x14ac:dyDescent="0.2">
      <c r="A18" s="1" t="s">
        <v>67</v>
      </c>
      <c r="B18" s="2">
        <v>6.2300000000000001E-2</v>
      </c>
      <c r="C18" s="2">
        <v>6.3899999999999998E-2</v>
      </c>
      <c r="D18" s="2">
        <v>6.4500000000000002E-2</v>
      </c>
      <c r="E18" s="2">
        <v>7.0400000000000004E-2</v>
      </c>
      <c r="F18" s="2">
        <v>6.2700000000000006E-2</v>
      </c>
      <c r="G18" s="2">
        <v>6.1899999999999997E-2</v>
      </c>
      <c r="H18" s="2">
        <v>6.2300000000000001E-2</v>
      </c>
      <c r="I18" s="2">
        <v>7.0099999999999996E-2</v>
      </c>
      <c r="J18" s="2">
        <v>7.0199999999999999E-2</v>
      </c>
      <c r="K18" s="2">
        <v>6.5000000000000002E-2</v>
      </c>
      <c r="L18" s="2">
        <v>7.0400000000000004E-2</v>
      </c>
      <c r="M18" s="2">
        <v>7.3700000000000002E-2</v>
      </c>
      <c r="O18" s="12"/>
      <c r="P18" s="12"/>
      <c r="Q18" s="12"/>
      <c r="R18" s="12"/>
      <c r="S18" s="12"/>
      <c r="T18" s="12"/>
      <c r="U18" s="12"/>
      <c r="V18" s="12"/>
    </row>
    <row r="19" spans="1:22" x14ac:dyDescent="0.2">
      <c r="A19" s="1" t="s">
        <v>68</v>
      </c>
      <c r="B19" s="2">
        <v>5.9900000000000002E-2</v>
      </c>
      <c r="C19" s="2">
        <v>5.9200000000000003E-2</v>
      </c>
      <c r="D19" s="2">
        <v>6.3899999999999998E-2</v>
      </c>
      <c r="E19" s="2">
        <v>6.2700000000000006E-2</v>
      </c>
      <c r="F19" s="2">
        <v>6.3500000000000001E-2</v>
      </c>
      <c r="G19" s="2">
        <v>6.3100000000000003E-2</v>
      </c>
      <c r="H19" s="2">
        <v>5.6899999999999999E-2</v>
      </c>
      <c r="I19" s="2">
        <v>6.1600000000000002E-2</v>
      </c>
      <c r="J19" s="2">
        <v>7.3800000000000004E-2</v>
      </c>
      <c r="K19" s="2">
        <v>6.6500000000000004E-2</v>
      </c>
      <c r="L19" s="2">
        <v>6.5699999999999995E-2</v>
      </c>
      <c r="M19" s="2">
        <v>7.17E-2</v>
      </c>
      <c r="O19" s="12"/>
      <c r="P19" s="12"/>
      <c r="Q19" s="12"/>
      <c r="R19" s="12"/>
      <c r="S19" s="12"/>
      <c r="T19" s="12"/>
      <c r="U19" s="12"/>
      <c r="V19" s="12"/>
    </row>
    <row r="20" spans="1:22" x14ac:dyDescent="0.2">
      <c r="A20" s="1" t="s">
        <v>69</v>
      </c>
      <c r="B20" s="2">
        <v>6.1699999999999998E-2</v>
      </c>
      <c r="C20" s="2">
        <v>5.9400000000000001E-2</v>
      </c>
      <c r="D20" s="2">
        <v>6.5100000000000005E-2</v>
      </c>
      <c r="E20" s="2">
        <v>6.1199999999999997E-2</v>
      </c>
      <c r="F20" s="2">
        <v>6.4100000000000004E-2</v>
      </c>
      <c r="G20" s="2">
        <v>6.5699999999999995E-2</v>
      </c>
      <c r="H20" s="2">
        <v>6.8099999999999994E-2</v>
      </c>
      <c r="I20" s="2">
        <v>6.8199999999999997E-2</v>
      </c>
      <c r="J20" s="2">
        <v>6.8500000000000005E-2</v>
      </c>
      <c r="K20" s="2">
        <v>6.54E-2</v>
      </c>
      <c r="L20" s="2">
        <v>6.6000000000000003E-2</v>
      </c>
      <c r="M20" s="2">
        <v>6.4100000000000004E-2</v>
      </c>
      <c r="O20" s="12"/>
      <c r="P20" s="12"/>
      <c r="Q20" s="12"/>
      <c r="R20" s="12"/>
      <c r="S20" s="12"/>
      <c r="T20" s="12"/>
      <c r="U20" s="12"/>
      <c r="V20" s="12"/>
    </row>
    <row r="21" spans="1:22" x14ac:dyDescent="0.2">
      <c r="A21" s="1" t="s">
        <v>70</v>
      </c>
      <c r="B21" s="2">
        <v>6.9199999999999998E-2</v>
      </c>
      <c r="C21" s="2">
        <v>6.4799999999999996E-2</v>
      </c>
      <c r="D21" s="2">
        <v>6.1699999999999998E-2</v>
      </c>
      <c r="E21" s="2">
        <v>6.7199999999999996E-2</v>
      </c>
      <c r="F21" s="2">
        <v>7.0499999999999993E-2</v>
      </c>
      <c r="G21" s="2">
        <v>6.1899999999999997E-2</v>
      </c>
      <c r="H21" s="2">
        <v>6.2799999999999995E-2</v>
      </c>
      <c r="I21" s="2">
        <v>6.4500000000000002E-2</v>
      </c>
      <c r="J21" s="2">
        <v>6.2100000000000002E-2</v>
      </c>
      <c r="K21" s="2">
        <v>6.54E-2</v>
      </c>
      <c r="L21" s="2">
        <v>6.3799999999999996E-2</v>
      </c>
      <c r="M21" s="2">
        <v>7.1499999999999994E-2</v>
      </c>
      <c r="O21" s="12"/>
      <c r="P21" s="12"/>
      <c r="Q21" s="12"/>
      <c r="R21" s="12"/>
      <c r="S21" s="12"/>
      <c r="T21" s="12"/>
      <c r="U21" s="12"/>
      <c r="V21" s="12"/>
    </row>
    <row r="22" spans="1:22" x14ac:dyDescent="0.2">
      <c r="A22" s="1" t="s">
        <v>71</v>
      </c>
      <c r="B22" s="13">
        <v>8.6999999999999994E-2</v>
      </c>
      <c r="C22" s="2">
        <v>6.7299999999999999E-2</v>
      </c>
      <c r="D22" s="2">
        <v>6.5799999999999997E-2</v>
      </c>
      <c r="E22" s="2">
        <v>6.8400000000000002E-2</v>
      </c>
      <c r="F22" s="2">
        <v>6.4299999999999996E-2</v>
      </c>
      <c r="G22" s="2">
        <v>6.4699999999999994E-2</v>
      </c>
      <c r="H22" s="2">
        <v>6.5100000000000005E-2</v>
      </c>
      <c r="I22" s="2">
        <v>6.5699999999999995E-2</v>
      </c>
      <c r="J22" s="2">
        <v>6.6199999999999995E-2</v>
      </c>
      <c r="K22" s="2">
        <v>6.83E-2</v>
      </c>
      <c r="L22" s="2">
        <v>6.8400000000000002E-2</v>
      </c>
      <c r="M22" s="2">
        <v>6.59E-2</v>
      </c>
      <c r="O22" s="12"/>
      <c r="P22" s="12"/>
      <c r="Q22" s="12"/>
      <c r="R22" s="12"/>
      <c r="S22" s="12"/>
      <c r="T22" s="12"/>
      <c r="U22" s="12"/>
      <c r="V22" s="12"/>
    </row>
    <row r="23" spans="1:22" x14ac:dyDescent="0.2">
      <c r="A23" s="1" t="s">
        <v>72</v>
      </c>
      <c r="B23" s="2">
        <v>3.5999999999999997E-2</v>
      </c>
      <c r="C23" s="2">
        <v>3.6799999999999999E-2</v>
      </c>
      <c r="D23" s="2">
        <v>3.6499999999999998E-2</v>
      </c>
      <c r="E23" s="2">
        <v>3.6299999999999999E-2</v>
      </c>
      <c r="F23" s="2">
        <v>3.5799999999999998E-2</v>
      </c>
      <c r="G23" s="2">
        <v>3.6200000000000003E-2</v>
      </c>
      <c r="H23" s="2">
        <v>3.6700000000000003E-2</v>
      </c>
      <c r="I23" s="2">
        <v>3.5799999999999998E-2</v>
      </c>
      <c r="J23" s="2">
        <v>3.7499999999999999E-2</v>
      </c>
      <c r="K23" s="2">
        <v>3.6400000000000002E-2</v>
      </c>
      <c r="L23" s="2">
        <v>3.6499999999999998E-2</v>
      </c>
      <c r="M23" s="2">
        <v>3.5799999999999998E-2</v>
      </c>
    </row>
    <row r="24" spans="1:22" x14ac:dyDescent="0.2"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</row>
    <row r="25" spans="1:22" x14ac:dyDescent="0.2">
      <c r="A25" s="1" t="s">
        <v>65</v>
      </c>
      <c r="B25" s="14">
        <f>(B16-$N$16)*2*2.04</f>
        <v>-1.2239999999999784E-3</v>
      </c>
      <c r="C25" s="14">
        <f t="shared" ref="C25:M25" si="0">(C16-$N$16)*2*2.04</f>
        <v>3.6720000000000203E-3</v>
      </c>
      <c r="D25" s="14">
        <f t="shared" si="0"/>
        <v>-3.6719999999999635E-3</v>
      </c>
      <c r="E25" s="14">
        <f t="shared" si="0"/>
        <v>-1.6319999999999902E-3</v>
      </c>
      <c r="F25" s="14">
        <f t="shared" si="0"/>
        <v>-8.1599999999996682E-4</v>
      </c>
      <c r="G25" s="14">
        <f t="shared" si="0"/>
        <v>1.4280000000000013E-2</v>
      </c>
      <c r="H25" s="14">
        <f t="shared" si="0"/>
        <v>-5.7119999999999654E-3</v>
      </c>
      <c r="I25" s="14">
        <f t="shared" si="0"/>
        <v>-2.4479999999999853E-3</v>
      </c>
      <c r="J25" s="14">
        <f t="shared" si="0"/>
        <v>-4.0799999999999751E-3</v>
      </c>
      <c r="K25" s="14">
        <f t="shared" si="0"/>
        <v>2.8560000000000252E-3</v>
      </c>
      <c r="L25" s="14">
        <f t="shared" si="0"/>
        <v>2.4480000000000135E-3</v>
      </c>
      <c r="M25" s="14">
        <f t="shared" si="0"/>
        <v>-3.6719999999999635E-3</v>
      </c>
    </row>
    <row r="26" spans="1:22" x14ac:dyDescent="0.2">
      <c r="A26" s="1" t="s">
        <v>66</v>
      </c>
      <c r="B26" s="14">
        <f t="shared" ref="B26:M32" si="1">(B17-$N$16)*2*2.04</f>
        <v>0.10036800000000001</v>
      </c>
      <c r="C26" s="14">
        <f t="shared" si="1"/>
        <v>0.11791200000000002</v>
      </c>
      <c r="D26" s="14">
        <f t="shared" si="1"/>
        <v>0.11995200000000002</v>
      </c>
      <c r="E26" s="14">
        <f t="shared" si="1"/>
        <v>9.6288000000000012E-2</v>
      </c>
      <c r="F26" s="14">
        <f t="shared" si="1"/>
        <v>0.111792</v>
      </c>
      <c r="G26" s="14">
        <f t="shared" si="1"/>
        <v>0.10934400000000005</v>
      </c>
      <c r="H26" s="14">
        <f t="shared" si="1"/>
        <v>0.10526400000000001</v>
      </c>
      <c r="I26" s="14">
        <f t="shared" si="1"/>
        <v>0.12280800000000004</v>
      </c>
      <c r="J26" s="14">
        <f t="shared" si="1"/>
        <v>0.123624</v>
      </c>
      <c r="K26" s="14">
        <f t="shared" si="1"/>
        <v>0.113832</v>
      </c>
      <c r="L26" s="14">
        <f t="shared" si="1"/>
        <v>0.11913600000000005</v>
      </c>
      <c r="M26" s="14">
        <f t="shared" si="1"/>
        <v>0.13178400000000001</v>
      </c>
    </row>
    <row r="27" spans="1:22" x14ac:dyDescent="0.2">
      <c r="A27" s="1" t="s">
        <v>67</v>
      </c>
      <c r="B27" s="14">
        <f t="shared" si="1"/>
        <v>0.10771200000000003</v>
      </c>
      <c r="C27" s="14">
        <f t="shared" si="1"/>
        <v>0.11424000000000002</v>
      </c>
      <c r="D27" s="14">
        <f t="shared" si="1"/>
        <v>0.11668800000000003</v>
      </c>
      <c r="E27" s="14">
        <f t="shared" si="1"/>
        <v>0.14076000000000005</v>
      </c>
      <c r="F27" s="14">
        <f t="shared" si="1"/>
        <v>0.10934400000000005</v>
      </c>
      <c r="G27" s="14">
        <f t="shared" si="1"/>
        <v>0.10608000000000001</v>
      </c>
      <c r="H27" s="14">
        <f t="shared" si="1"/>
        <v>0.10771200000000003</v>
      </c>
      <c r="I27" s="14">
        <f t="shared" si="1"/>
        <v>0.13953600000000002</v>
      </c>
      <c r="J27" s="14">
        <f t="shared" si="1"/>
        <v>0.13994400000000001</v>
      </c>
      <c r="K27" s="14">
        <f t="shared" si="1"/>
        <v>0.11872800000000003</v>
      </c>
      <c r="L27" s="14">
        <f t="shared" si="1"/>
        <v>0.14076000000000005</v>
      </c>
      <c r="M27" s="14">
        <f t="shared" si="1"/>
        <v>0.15422400000000003</v>
      </c>
    </row>
    <row r="28" spans="1:22" x14ac:dyDescent="0.2">
      <c r="A28" s="1" t="s">
        <v>68</v>
      </c>
      <c r="B28" s="14">
        <f t="shared" si="1"/>
        <v>9.7920000000000035E-2</v>
      </c>
      <c r="C28" s="14">
        <f t="shared" si="1"/>
        <v>9.5064000000000037E-2</v>
      </c>
      <c r="D28" s="14">
        <f t="shared" si="1"/>
        <v>0.11424000000000002</v>
      </c>
      <c r="E28" s="14">
        <f t="shared" si="1"/>
        <v>0.10934400000000005</v>
      </c>
      <c r="F28" s="14">
        <f t="shared" si="1"/>
        <v>0.11260800000000003</v>
      </c>
      <c r="G28" s="14">
        <f t="shared" si="1"/>
        <v>0.11097600000000003</v>
      </c>
      <c r="H28" s="14">
        <f t="shared" si="1"/>
        <v>8.568000000000002E-2</v>
      </c>
      <c r="I28" s="14">
        <f t="shared" si="1"/>
        <v>0.10485600000000003</v>
      </c>
      <c r="J28" s="14">
        <f t="shared" si="1"/>
        <v>0.15463200000000005</v>
      </c>
      <c r="K28" s="14">
        <f t="shared" si="1"/>
        <v>0.12484800000000004</v>
      </c>
      <c r="L28" s="14">
        <f t="shared" si="1"/>
        <v>0.121584</v>
      </c>
      <c r="M28" s="14">
        <f t="shared" si="1"/>
        <v>0.14606400000000003</v>
      </c>
    </row>
    <row r="29" spans="1:22" x14ac:dyDescent="0.2">
      <c r="A29" s="1" t="s">
        <v>69</v>
      </c>
      <c r="B29" s="14">
        <f t="shared" si="1"/>
        <v>0.10526400000000001</v>
      </c>
      <c r="C29" s="14">
        <f t="shared" si="1"/>
        <v>9.5880000000000035E-2</v>
      </c>
      <c r="D29" s="14">
        <f t="shared" si="1"/>
        <v>0.11913600000000005</v>
      </c>
      <c r="E29" s="14">
        <f t="shared" si="1"/>
        <v>0.10322400000000001</v>
      </c>
      <c r="F29" s="14">
        <f t="shared" si="1"/>
        <v>0.11505600000000005</v>
      </c>
      <c r="G29" s="14">
        <f t="shared" si="1"/>
        <v>0.121584</v>
      </c>
      <c r="H29" s="14">
        <f t="shared" si="1"/>
        <v>0.13137599999999999</v>
      </c>
      <c r="I29" s="14">
        <f t="shared" si="1"/>
        <v>0.13178400000000001</v>
      </c>
      <c r="J29" s="14">
        <f t="shared" si="1"/>
        <v>0.13300800000000004</v>
      </c>
      <c r="K29" s="14">
        <f t="shared" si="1"/>
        <v>0.12036000000000002</v>
      </c>
      <c r="L29" s="14">
        <f t="shared" si="1"/>
        <v>0.12280800000000004</v>
      </c>
      <c r="M29" s="14">
        <f t="shared" si="1"/>
        <v>0.11505600000000005</v>
      </c>
    </row>
    <row r="30" spans="1:22" x14ac:dyDescent="0.2">
      <c r="A30" s="1" t="s">
        <v>70</v>
      </c>
      <c r="B30" s="14">
        <f t="shared" si="1"/>
        <v>0.13586400000000001</v>
      </c>
      <c r="C30" s="14">
        <f t="shared" si="1"/>
        <v>0.11791200000000002</v>
      </c>
      <c r="D30" s="14">
        <f t="shared" si="1"/>
        <v>0.10526400000000001</v>
      </c>
      <c r="E30" s="14">
        <f t="shared" si="1"/>
        <v>0.12770400000000001</v>
      </c>
      <c r="F30" s="14">
        <f t="shared" si="1"/>
        <v>0.14116799999999999</v>
      </c>
      <c r="G30" s="14">
        <f t="shared" si="1"/>
        <v>0.10608000000000001</v>
      </c>
      <c r="H30" s="14">
        <f t="shared" si="1"/>
        <v>0.109752</v>
      </c>
      <c r="I30" s="14">
        <f t="shared" si="1"/>
        <v>0.11668800000000003</v>
      </c>
      <c r="J30" s="14">
        <f t="shared" si="1"/>
        <v>0.10689600000000003</v>
      </c>
      <c r="K30" s="14">
        <f t="shared" si="1"/>
        <v>0.12036000000000002</v>
      </c>
      <c r="L30" s="14">
        <f t="shared" si="1"/>
        <v>0.113832</v>
      </c>
      <c r="M30" s="14">
        <f t="shared" si="1"/>
        <v>0.14524799999999999</v>
      </c>
    </row>
    <row r="31" spans="1:22" x14ac:dyDescent="0.2">
      <c r="A31" s="1" t="s">
        <v>71</v>
      </c>
      <c r="B31" s="14">
        <f t="shared" si="1"/>
        <v>0.20848800000000001</v>
      </c>
      <c r="C31" s="14">
        <f t="shared" si="1"/>
        <v>0.12811200000000003</v>
      </c>
      <c r="D31" s="14">
        <f t="shared" si="1"/>
        <v>0.12199200000000002</v>
      </c>
      <c r="E31" s="14">
        <f t="shared" si="1"/>
        <v>0.13260000000000002</v>
      </c>
      <c r="F31" s="14">
        <f t="shared" si="1"/>
        <v>0.115872</v>
      </c>
      <c r="G31" s="14">
        <f t="shared" si="1"/>
        <v>0.117504</v>
      </c>
      <c r="H31" s="14">
        <f t="shared" si="1"/>
        <v>0.11913600000000005</v>
      </c>
      <c r="I31" s="14">
        <f t="shared" si="1"/>
        <v>0.121584</v>
      </c>
      <c r="J31" s="14">
        <f t="shared" si="1"/>
        <v>0.123624</v>
      </c>
      <c r="K31" s="14">
        <f t="shared" si="1"/>
        <v>0.13219200000000003</v>
      </c>
      <c r="L31" s="14">
        <f t="shared" si="1"/>
        <v>0.13260000000000002</v>
      </c>
      <c r="M31" s="14">
        <f t="shared" si="1"/>
        <v>0.12240000000000002</v>
      </c>
    </row>
    <row r="32" spans="1:22" x14ac:dyDescent="0.2">
      <c r="A32" s="1" t="s">
        <v>72</v>
      </c>
      <c r="B32" s="14">
        <f t="shared" si="1"/>
        <v>4.0800000000001171E-4</v>
      </c>
      <c r="C32" s="14">
        <f t="shared" si="1"/>
        <v>3.6720000000000203E-3</v>
      </c>
      <c r="D32" s="14">
        <f t="shared" si="1"/>
        <v>2.4480000000000135E-3</v>
      </c>
      <c r="E32" s="14">
        <f t="shared" si="1"/>
        <v>1.6320000000000184E-3</v>
      </c>
      <c r="F32" s="14">
        <f t="shared" si="1"/>
        <v>-4.0799999999998341E-4</v>
      </c>
      <c r="G32" s="14">
        <f t="shared" si="1"/>
        <v>1.2240000000000352E-3</v>
      </c>
      <c r="H32" s="14">
        <f t="shared" si="1"/>
        <v>3.2640000000000368E-3</v>
      </c>
      <c r="I32" s="14">
        <f t="shared" si="1"/>
        <v>-4.0799999999998341E-4</v>
      </c>
      <c r="J32" s="14">
        <f t="shared" si="1"/>
        <v>6.5280000000000173E-3</v>
      </c>
      <c r="K32" s="14">
        <f t="shared" si="1"/>
        <v>2.0400000000000301E-3</v>
      </c>
      <c r="L32" s="14">
        <f t="shared" si="1"/>
        <v>2.4480000000000135E-3</v>
      </c>
      <c r="M32" s="14">
        <f t="shared" si="1"/>
        <v>-4.0799999999998341E-4</v>
      </c>
    </row>
    <row r="34" spans="1:14" x14ac:dyDescent="0.2">
      <c r="A34" s="1" t="s">
        <v>314</v>
      </c>
    </row>
    <row r="35" spans="1:14" x14ac:dyDescent="0.2"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</row>
    <row r="36" spans="1:14" x14ac:dyDescent="0.2">
      <c r="A36" s="1" t="s">
        <v>65</v>
      </c>
      <c r="B36" s="2">
        <v>3.49E-2</v>
      </c>
      <c r="C36" s="2">
        <v>3.6900000000000002E-2</v>
      </c>
      <c r="D36" s="2">
        <v>3.6600000000000001E-2</v>
      </c>
      <c r="E36" s="2">
        <v>3.56E-2</v>
      </c>
      <c r="F36" s="2">
        <v>3.56E-2</v>
      </c>
      <c r="G36" s="2">
        <v>3.5099999999999999E-2</v>
      </c>
      <c r="H36" s="2">
        <v>3.4299999999999997E-2</v>
      </c>
      <c r="I36" s="2">
        <v>3.49E-2</v>
      </c>
      <c r="J36" s="2">
        <v>3.5999999999999997E-2</v>
      </c>
      <c r="K36" s="2">
        <v>3.73E-2</v>
      </c>
      <c r="L36" s="2">
        <v>3.6600000000000001E-2</v>
      </c>
      <c r="M36" s="2">
        <v>3.49E-2</v>
      </c>
      <c r="N36" s="2">
        <f>AVERAGE(B36:M36)</f>
        <v>3.5725E-2</v>
      </c>
    </row>
    <row r="37" spans="1:14" x14ac:dyDescent="0.2">
      <c r="A37" s="1" t="s">
        <v>66</v>
      </c>
      <c r="B37" s="2">
        <v>6.8099999999999994E-2</v>
      </c>
      <c r="C37" s="2">
        <v>7.3200000000000001E-2</v>
      </c>
      <c r="D37" s="2">
        <v>6.8699999999999997E-2</v>
      </c>
      <c r="E37" s="2">
        <v>6.6600000000000006E-2</v>
      </c>
      <c r="F37" s="2">
        <v>7.1999999999999995E-2</v>
      </c>
      <c r="G37" s="2">
        <v>7.0099999999999996E-2</v>
      </c>
      <c r="H37" s="2">
        <v>7.9899999999999999E-2</v>
      </c>
      <c r="I37" s="2">
        <v>9.35E-2</v>
      </c>
      <c r="J37" s="2">
        <v>9.5200000000000007E-2</v>
      </c>
      <c r="K37" s="2">
        <v>9.1300000000000006E-2</v>
      </c>
      <c r="L37" s="2">
        <v>9.3899999999999997E-2</v>
      </c>
      <c r="M37" s="2">
        <v>0.1014</v>
      </c>
    </row>
    <row r="38" spans="1:14" x14ac:dyDescent="0.2">
      <c r="A38" s="1" t="s">
        <v>67</v>
      </c>
      <c r="B38" s="2">
        <v>6.8099999999999994E-2</v>
      </c>
      <c r="C38" s="2">
        <v>7.2099999999999997E-2</v>
      </c>
      <c r="D38" s="2">
        <v>7.0999999999999994E-2</v>
      </c>
      <c r="E38" s="2">
        <v>6.7699999999999996E-2</v>
      </c>
      <c r="F38" s="2">
        <v>6.9800000000000001E-2</v>
      </c>
      <c r="G38" s="2">
        <v>6.8400000000000002E-2</v>
      </c>
      <c r="H38" s="2">
        <v>6.9699999999999998E-2</v>
      </c>
      <c r="I38" s="2">
        <v>7.8200000000000006E-2</v>
      </c>
      <c r="J38" s="2">
        <v>8.0399999999999999E-2</v>
      </c>
      <c r="K38" s="2">
        <v>7.1499999999999994E-2</v>
      </c>
      <c r="L38" s="2">
        <v>7.7499999999999999E-2</v>
      </c>
      <c r="M38" s="2">
        <v>8.0600000000000005E-2</v>
      </c>
    </row>
    <row r="39" spans="1:14" x14ac:dyDescent="0.2">
      <c r="A39" s="1" t="s">
        <v>68</v>
      </c>
      <c r="B39" s="2">
        <v>6.59E-2</v>
      </c>
      <c r="C39" s="2">
        <v>6.8199999999999997E-2</v>
      </c>
      <c r="D39" s="2">
        <v>7.5899999999999995E-2</v>
      </c>
      <c r="E39" s="2">
        <v>6.9400000000000003E-2</v>
      </c>
      <c r="F39" s="2">
        <v>7.3700000000000002E-2</v>
      </c>
      <c r="G39" s="2">
        <v>6.9900000000000004E-2</v>
      </c>
      <c r="H39" s="2">
        <v>6.5699999999999995E-2</v>
      </c>
      <c r="I39" s="2">
        <v>6.8699999999999997E-2</v>
      </c>
      <c r="J39" s="2">
        <v>8.7099999999999997E-2</v>
      </c>
      <c r="K39" s="2">
        <v>7.7499999999999999E-2</v>
      </c>
      <c r="L39" s="2">
        <v>7.3899999999999993E-2</v>
      </c>
      <c r="M39" s="2">
        <v>8.2199999999999995E-2</v>
      </c>
    </row>
    <row r="40" spans="1:14" x14ac:dyDescent="0.2">
      <c r="A40" s="1" t="s">
        <v>69</v>
      </c>
      <c r="B40" s="2">
        <v>7.3300000000000004E-2</v>
      </c>
      <c r="C40" s="2">
        <v>6.9599999999999995E-2</v>
      </c>
      <c r="D40" s="2">
        <v>7.7299999999999994E-2</v>
      </c>
      <c r="E40" s="2">
        <v>7.1900000000000006E-2</v>
      </c>
      <c r="F40" s="2">
        <v>7.3499999999999996E-2</v>
      </c>
      <c r="G40" s="2">
        <v>7.8799999999999995E-2</v>
      </c>
      <c r="H40" s="2">
        <v>7.9799999999999996E-2</v>
      </c>
      <c r="I40" s="2">
        <v>7.9600000000000004E-2</v>
      </c>
      <c r="J40" s="2">
        <v>8.1100000000000005E-2</v>
      </c>
      <c r="K40" s="2">
        <v>7.3400000000000007E-2</v>
      </c>
      <c r="L40" s="2">
        <v>7.9100000000000004E-2</v>
      </c>
      <c r="M40" s="2">
        <v>7.3800000000000004E-2</v>
      </c>
    </row>
    <row r="41" spans="1:14" x14ac:dyDescent="0.2">
      <c r="A41" s="1" t="s">
        <v>70</v>
      </c>
      <c r="B41" s="2">
        <v>7.7399999999999997E-2</v>
      </c>
      <c r="C41" s="2">
        <v>7.3899999999999993E-2</v>
      </c>
      <c r="D41" s="2">
        <v>7.1199999999999999E-2</v>
      </c>
      <c r="E41" s="2">
        <v>8.0500000000000002E-2</v>
      </c>
      <c r="F41" s="2">
        <v>8.3199999999999996E-2</v>
      </c>
      <c r="G41" s="2">
        <v>6.9199999999999998E-2</v>
      </c>
      <c r="H41" s="2">
        <v>6.7799999999999999E-2</v>
      </c>
      <c r="I41" s="2">
        <v>7.0900000000000005E-2</v>
      </c>
      <c r="J41" s="2">
        <v>7.0499999999999993E-2</v>
      </c>
      <c r="K41" s="2">
        <v>7.0999999999999994E-2</v>
      </c>
      <c r="L41" s="2">
        <v>6.83E-2</v>
      </c>
      <c r="M41" s="2">
        <v>7.6999999999999999E-2</v>
      </c>
    </row>
    <row r="42" spans="1:14" x14ac:dyDescent="0.2">
      <c r="A42" s="1" t="s">
        <v>71</v>
      </c>
      <c r="B42" s="13">
        <v>0.1091</v>
      </c>
      <c r="C42" s="2">
        <v>7.9299999999999995E-2</v>
      </c>
      <c r="D42" s="2">
        <v>7.7399999999999997E-2</v>
      </c>
      <c r="E42" s="2">
        <v>8.0199999999999994E-2</v>
      </c>
      <c r="F42" s="2">
        <v>7.5700000000000003E-2</v>
      </c>
      <c r="G42" s="2">
        <v>7.6100000000000001E-2</v>
      </c>
      <c r="H42" s="2">
        <v>7.0999999999999994E-2</v>
      </c>
      <c r="I42" s="2">
        <v>7.2800000000000004E-2</v>
      </c>
      <c r="J42" s="2">
        <v>7.2099999999999997E-2</v>
      </c>
      <c r="K42" s="2">
        <v>7.4499999999999997E-2</v>
      </c>
      <c r="L42" s="2">
        <v>7.46E-2</v>
      </c>
      <c r="M42" s="2">
        <v>7.0999999999999994E-2</v>
      </c>
    </row>
    <row r="43" spans="1:14" x14ac:dyDescent="0.2">
      <c r="A43" s="1" t="s">
        <v>72</v>
      </c>
      <c r="B43" s="2">
        <v>3.5900000000000001E-2</v>
      </c>
      <c r="C43" s="2">
        <v>3.6499999999999998E-2</v>
      </c>
      <c r="D43" s="2">
        <v>3.6299999999999999E-2</v>
      </c>
      <c r="E43" s="2">
        <v>3.6299999999999999E-2</v>
      </c>
      <c r="F43" s="2">
        <v>3.5900000000000001E-2</v>
      </c>
      <c r="G43" s="2">
        <v>3.61E-2</v>
      </c>
      <c r="H43" s="2">
        <v>3.7199999999999997E-2</v>
      </c>
      <c r="I43" s="2">
        <v>3.56E-2</v>
      </c>
      <c r="J43" s="2">
        <v>3.7100000000000001E-2</v>
      </c>
      <c r="K43" s="2">
        <v>3.6200000000000003E-2</v>
      </c>
      <c r="L43" s="2">
        <v>3.6799999999999999E-2</v>
      </c>
      <c r="M43" s="2">
        <v>3.6200000000000003E-2</v>
      </c>
    </row>
    <row r="44" spans="1:14" x14ac:dyDescent="0.2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4" x14ac:dyDescent="0.2">
      <c r="A45" s="1" t="s">
        <v>65</v>
      </c>
      <c r="B45" s="14">
        <f>(B36-$N$36)*2*2.04</f>
        <v>-3.3659999999999975E-3</v>
      </c>
      <c r="C45" s="14">
        <f t="shared" ref="C45:M45" si="2">(C36-$N$36)*2*2.04</f>
        <v>4.7940000000000101E-3</v>
      </c>
      <c r="D45" s="14">
        <f t="shared" si="2"/>
        <v>3.5700000000000033E-3</v>
      </c>
      <c r="E45" s="14">
        <f t="shared" si="2"/>
        <v>-5.1000000000000047E-4</v>
      </c>
      <c r="F45" s="14">
        <f t="shared" si="2"/>
        <v>-5.1000000000000047E-4</v>
      </c>
      <c r="G45" s="14">
        <f t="shared" si="2"/>
        <v>-2.5500000000000024E-3</v>
      </c>
      <c r="H45" s="14">
        <f t="shared" si="2"/>
        <v>-5.814000000000011E-3</v>
      </c>
      <c r="I45" s="14">
        <f t="shared" si="2"/>
        <v>-3.3659999999999975E-3</v>
      </c>
      <c r="J45" s="14">
        <f t="shared" si="2"/>
        <v>1.1219999999999898E-3</v>
      </c>
      <c r="K45" s="14">
        <f t="shared" si="2"/>
        <v>6.4260000000000003E-3</v>
      </c>
      <c r="L45" s="14">
        <f t="shared" si="2"/>
        <v>3.5700000000000033E-3</v>
      </c>
      <c r="M45" s="14">
        <f t="shared" si="2"/>
        <v>-3.3659999999999975E-3</v>
      </c>
    </row>
    <row r="46" spans="1:14" x14ac:dyDescent="0.2">
      <c r="A46" s="1" t="s">
        <v>66</v>
      </c>
      <c r="B46" s="14">
        <f t="shared" ref="B46:M52" si="3">(B37-$N$36)*2*2.04</f>
        <v>0.13208999999999999</v>
      </c>
      <c r="C46" s="14">
        <f t="shared" si="3"/>
        <v>0.15289800000000001</v>
      </c>
      <c r="D46" s="14">
        <f t="shared" si="3"/>
        <v>0.13453799999999999</v>
      </c>
      <c r="E46" s="14">
        <f t="shared" si="3"/>
        <v>0.12597000000000003</v>
      </c>
      <c r="F46" s="14">
        <f t="shared" si="3"/>
        <v>0.14800199999999999</v>
      </c>
      <c r="G46" s="14">
        <f t="shared" si="3"/>
        <v>0.14024999999999999</v>
      </c>
      <c r="H46" s="14">
        <f t="shared" si="3"/>
        <v>0.18023400000000001</v>
      </c>
      <c r="I46" s="14">
        <f t="shared" si="3"/>
        <v>0.23572200000000001</v>
      </c>
      <c r="J46" s="14">
        <f t="shared" si="3"/>
        <v>0.24265800000000004</v>
      </c>
      <c r="K46" s="14">
        <f t="shared" si="3"/>
        <v>0.22674600000000003</v>
      </c>
      <c r="L46" s="14">
        <f t="shared" si="3"/>
        <v>0.23735399999999998</v>
      </c>
      <c r="M46" s="14">
        <f t="shared" si="3"/>
        <v>0.26795400000000003</v>
      </c>
    </row>
    <row r="47" spans="1:14" x14ac:dyDescent="0.2">
      <c r="A47" s="1" t="s">
        <v>67</v>
      </c>
      <c r="B47" s="14">
        <f t="shared" si="3"/>
        <v>0.13208999999999999</v>
      </c>
      <c r="C47" s="14">
        <f t="shared" si="3"/>
        <v>0.14840999999999999</v>
      </c>
      <c r="D47" s="14">
        <f t="shared" si="3"/>
        <v>0.14392199999999997</v>
      </c>
      <c r="E47" s="14">
        <f t="shared" si="3"/>
        <v>0.13045799999999999</v>
      </c>
      <c r="F47" s="14">
        <f t="shared" si="3"/>
        <v>0.13902600000000001</v>
      </c>
      <c r="G47" s="14">
        <f t="shared" si="3"/>
        <v>0.13331400000000002</v>
      </c>
      <c r="H47" s="14">
        <f t="shared" si="3"/>
        <v>0.13861799999999999</v>
      </c>
      <c r="I47" s="14">
        <f t="shared" si="3"/>
        <v>0.17329800000000004</v>
      </c>
      <c r="J47" s="14">
        <f t="shared" si="3"/>
        <v>0.18227399999999999</v>
      </c>
      <c r="K47" s="14">
        <f t="shared" si="3"/>
        <v>0.14596199999999998</v>
      </c>
      <c r="L47" s="14">
        <f t="shared" si="3"/>
        <v>0.17044200000000001</v>
      </c>
      <c r="M47" s="14">
        <f t="shared" si="3"/>
        <v>0.18309000000000003</v>
      </c>
    </row>
    <row r="48" spans="1:14" x14ac:dyDescent="0.2">
      <c r="A48" s="1" t="s">
        <v>68</v>
      </c>
      <c r="B48" s="14">
        <f t="shared" si="3"/>
        <v>0.123114</v>
      </c>
      <c r="C48" s="14">
        <f t="shared" si="3"/>
        <v>0.13249799999999998</v>
      </c>
      <c r="D48" s="14">
        <f t="shared" si="3"/>
        <v>0.16391399999999998</v>
      </c>
      <c r="E48" s="14">
        <f t="shared" si="3"/>
        <v>0.13739400000000002</v>
      </c>
      <c r="F48" s="14">
        <f t="shared" si="3"/>
        <v>0.15493800000000002</v>
      </c>
      <c r="G48" s="14">
        <f t="shared" si="3"/>
        <v>0.13943400000000003</v>
      </c>
      <c r="H48" s="14">
        <f t="shared" si="3"/>
        <v>0.12229799999999998</v>
      </c>
      <c r="I48" s="14">
        <f t="shared" si="3"/>
        <v>0.13453799999999999</v>
      </c>
      <c r="J48" s="14">
        <f t="shared" si="3"/>
        <v>0.20960999999999999</v>
      </c>
      <c r="K48" s="14">
        <f t="shared" si="3"/>
        <v>0.17044200000000001</v>
      </c>
      <c r="L48" s="14">
        <f t="shared" si="3"/>
        <v>0.15575399999999998</v>
      </c>
      <c r="M48" s="14">
        <f t="shared" si="3"/>
        <v>0.18961799999999998</v>
      </c>
    </row>
    <row r="49" spans="1:14" x14ac:dyDescent="0.2">
      <c r="A49" s="1" t="s">
        <v>69</v>
      </c>
      <c r="B49" s="14">
        <f t="shared" si="3"/>
        <v>0.15330600000000003</v>
      </c>
      <c r="C49" s="14">
        <f t="shared" si="3"/>
        <v>0.13820999999999997</v>
      </c>
      <c r="D49" s="14">
        <f t="shared" si="3"/>
        <v>0.16962599999999997</v>
      </c>
      <c r="E49" s="14">
        <f t="shared" si="3"/>
        <v>0.14759400000000003</v>
      </c>
      <c r="F49" s="14">
        <f t="shared" si="3"/>
        <v>0.15412199999999998</v>
      </c>
      <c r="G49" s="14">
        <f t="shared" si="3"/>
        <v>0.17574599999999999</v>
      </c>
      <c r="H49" s="14">
        <f t="shared" si="3"/>
        <v>0.17982599999999999</v>
      </c>
      <c r="I49" s="14">
        <f t="shared" si="3"/>
        <v>0.17901000000000003</v>
      </c>
      <c r="J49" s="14">
        <f t="shared" si="3"/>
        <v>0.18513000000000002</v>
      </c>
      <c r="K49" s="14">
        <f t="shared" si="3"/>
        <v>0.15371400000000005</v>
      </c>
      <c r="L49" s="14">
        <f t="shared" si="3"/>
        <v>0.17697000000000002</v>
      </c>
      <c r="M49" s="14">
        <f t="shared" si="3"/>
        <v>0.15534600000000001</v>
      </c>
    </row>
    <row r="50" spans="1:14" x14ac:dyDescent="0.2">
      <c r="A50" s="1" t="s">
        <v>70</v>
      </c>
      <c r="B50" s="14">
        <f t="shared" si="3"/>
        <v>0.17003399999999999</v>
      </c>
      <c r="C50" s="14">
        <f t="shared" si="3"/>
        <v>0.15575399999999998</v>
      </c>
      <c r="D50" s="14">
        <f t="shared" si="3"/>
        <v>0.14473800000000001</v>
      </c>
      <c r="E50" s="14">
        <f t="shared" si="3"/>
        <v>0.18268200000000001</v>
      </c>
      <c r="F50" s="14">
        <f t="shared" si="3"/>
        <v>0.19369799999999998</v>
      </c>
      <c r="G50" s="14">
        <f t="shared" si="3"/>
        <v>0.136578</v>
      </c>
      <c r="H50" s="14">
        <f t="shared" si="3"/>
        <v>0.13086600000000001</v>
      </c>
      <c r="I50" s="14">
        <f t="shared" si="3"/>
        <v>0.14351400000000003</v>
      </c>
      <c r="J50" s="14">
        <f t="shared" si="3"/>
        <v>0.14188199999999998</v>
      </c>
      <c r="K50" s="14">
        <f t="shared" si="3"/>
        <v>0.14392199999999997</v>
      </c>
      <c r="L50" s="14">
        <f t="shared" si="3"/>
        <v>0.132906</v>
      </c>
      <c r="M50" s="14">
        <f t="shared" si="3"/>
        <v>0.168402</v>
      </c>
    </row>
    <row r="51" spans="1:14" x14ac:dyDescent="0.2">
      <c r="A51" s="1" t="s">
        <v>71</v>
      </c>
      <c r="B51" s="14">
        <f t="shared" si="3"/>
        <v>0.29936999999999997</v>
      </c>
      <c r="C51" s="14">
        <f t="shared" si="3"/>
        <v>0.17778599999999997</v>
      </c>
      <c r="D51" s="14">
        <f t="shared" si="3"/>
        <v>0.17003399999999999</v>
      </c>
      <c r="E51" s="14">
        <f t="shared" si="3"/>
        <v>0.18145799999999998</v>
      </c>
      <c r="F51" s="14">
        <f t="shared" si="3"/>
        <v>0.16309800000000002</v>
      </c>
      <c r="G51" s="14">
        <f t="shared" si="3"/>
        <v>0.16473000000000002</v>
      </c>
      <c r="H51" s="14">
        <f t="shared" si="3"/>
        <v>0.14392199999999997</v>
      </c>
      <c r="I51" s="14">
        <f t="shared" si="3"/>
        <v>0.15126600000000001</v>
      </c>
      <c r="J51" s="14">
        <f t="shared" si="3"/>
        <v>0.14840999999999999</v>
      </c>
      <c r="K51" s="14">
        <f t="shared" si="3"/>
        <v>0.15820199999999998</v>
      </c>
      <c r="L51" s="14">
        <f t="shared" si="3"/>
        <v>0.15861</v>
      </c>
      <c r="M51" s="14">
        <f t="shared" si="3"/>
        <v>0.14392199999999997</v>
      </c>
    </row>
    <row r="52" spans="1:14" x14ac:dyDescent="0.2">
      <c r="A52" s="1" t="s">
        <v>72</v>
      </c>
      <c r="B52" s="14">
        <f t="shared" si="3"/>
        <v>7.140000000000063E-4</v>
      </c>
      <c r="C52" s="14">
        <f t="shared" si="3"/>
        <v>3.1619999999999916E-3</v>
      </c>
      <c r="D52" s="14">
        <f t="shared" si="3"/>
        <v>2.3459999999999965E-3</v>
      </c>
      <c r="E52" s="14">
        <f t="shared" si="3"/>
        <v>2.3459999999999965E-3</v>
      </c>
      <c r="F52" s="14">
        <f t="shared" si="3"/>
        <v>7.140000000000063E-4</v>
      </c>
      <c r="G52" s="14">
        <f t="shared" si="3"/>
        <v>1.5300000000000014E-3</v>
      </c>
      <c r="H52" s="14">
        <f t="shared" si="3"/>
        <v>6.0179999999999886E-3</v>
      </c>
      <c r="I52" s="14">
        <f t="shared" si="3"/>
        <v>-5.1000000000000047E-4</v>
      </c>
      <c r="J52" s="14">
        <f t="shared" si="3"/>
        <v>5.6100000000000047E-3</v>
      </c>
      <c r="K52" s="14">
        <f t="shared" si="3"/>
        <v>1.9380000000000131E-3</v>
      </c>
      <c r="L52" s="14">
        <f t="shared" si="3"/>
        <v>4.3859999999999984E-3</v>
      </c>
      <c r="M52" s="14">
        <f t="shared" si="3"/>
        <v>1.9380000000000131E-3</v>
      </c>
    </row>
    <row r="54" spans="1:14" x14ac:dyDescent="0.2">
      <c r="A54" s="1" t="s">
        <v>315</v>
      </c>
    </row>
    <row r="55" spans="1:14" x14ac:dyDescent="0.2"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>
        <v>11</v>
      </c>
      <c r="M55" s="1">
        <v>12</v>
      </c>
    </row>
    <row r="56" spans="1:14" x14ac:dyDescent="0.2">
      <c r="A56" s="1" t="s">
        <v>65</v>
      </c>
      <c r="B56" s="2">
        <v>3.61E-2</v>
      </c>
      <c r="C56" s="2">
        <v>3.7499999999999999E-2</v>
      </c>
      <c r="D56" s="2">
        <v>3.5499999999999997E-2</v>
      </c>
      <c r="E56" s="2">
        <v>3.6400000000000002E-2</v>
      </c>
      <c r="F56" s="2">
        <v>3.6299999999999999E-2</v>
      </c>
      <c r="G56" s="2">
        <v>3.5700000000000003E-2</v>
      </c>
      <c r="H56" s="2">
        <v>3.5000000000000003E-2</v>
      </c>
      <c r="I56" s="2">
        <v>3.5299999999999998E-2</v>
      </c>
      <c r="J56" s="2">
        <v>3.04E-2</v>
      </c>
      <c r="K56" s="2">
        <v>3.6999999999999998E-2</v>
      </c>
      <c r="L56" s="2">
        <v>3.7400000000000003E-2</v>
      </c>
      <c r="M56" s="2">
        <v>3.5700000000000003E-2</v>
      </c>
      <c r="N56" s="2">
        <f>AVERAGE(B56:M56)</f>
        <v>3.569166666666667E-2</v>
      </c>
    </row>
    <row r="57" spans="1:14" x14ac:dyDescent="0.2">
      <c r="A57" s="1" t="s">
        <v>66</v>
      </c>
      <c r="B57" s="2">
        <v>9.0399999999999994E-2</v>
      </c>
      <c r="C57" s="2">
        <v>9.6199999999999994E-2</v>
      </c>
      <c r="D57" s="2">
        <v>9.1200000000000003E-2</v>
      </c>
      <c r="E57" s="2">
        <v>8.5300000000000001E-2</v>
      </c>
      <c r="F57" s="2">
        <v>8.6699999999999999E-2</v>
      </c>
      <c r="G57" s="2">
        <v>9.2200000000000004E-2</v>
      </c>
      <c r="H57" s="2">
        <v>0.16569999999999999</v>
      </c>
      <c r="I57" s="2">
        <v>0.18959999999999999</v>
      </c>
      <c r="J57" s="2">
        <v>0.19259999999999999</v>
      </c>
      <c r="K57" s="2">
        <v>0.18290000000000001</v>
      </c>
      <c r="L57" s="2">
        <v>0.19539999999999999</v>
      </c>
      <c r="M57" s="2">
        <v>0.2069</v>
      </c>
    </row>
    <row r="58" spans="1:14" x14ac:dyDescent="0.2">
      <c r="A58" s="1" t="s">
        <v>67</v>
      </c>
      <c r="B58" s="2">
        <v>8.5300000000000001E-2</v>
      </c>
      <c r="C58" s="2">
        <v>8.8999999999999996E-2</v>
      </c>
      <c r="D58" s="2">
        <v>8.8999999999999996E-2</v>
      </c>
      <c r="E58" s="2">
        <v>8.3799999999999999E-2</v>
      </c>
      <c r="F58" s="2">
        <v>8.6199999999999999E-2</v>
      </c>
      <c r="G58" s="2">
        <v>0.09</v>
      </c>
      <c r="H58" s="2">
        <v>8.6300000000000002E-2</v>
      </c>
      <c r="I58" s="2">
        <v>0.1</v>
      </c>
      <c r="J58" s="2">
        <v>0.1082</v>
      </c>
      <c r="K58" s="2">
        <v>8.9499999999999996E-2</v>
      </c>
      <c r="L58" s="2">
        <v>0.1014</v>
      </c>
      <c r="M58" s="2">
        <v>0.10580000000000001</v>
      </c>
    </row>
    <row r="59" spans="1:14" x14ac:dyDescent="0.2">
      <c r="A59" s="1" t="s">
        <v>68</v>
      </c>
      <c r="B59" s="2">
        <v>7.5800000000000006E-2</v>
      </c>
      <c r="C59" s="2">
        <v>8.5400000000000004E-2</v>
      </c>
      <c r="D59" s="2">
        <v>9.1999999999999998E-2</v>
      </c>
      <c r="E59" s="2">
        <v>7.9899999999999999E-2</v>
      </c>
      <c r="F59" s="2">
        <v>9.3200000000000005E-2</v>
      </c>
      <c r="G59" s="2">
        <v>8.2600000000000007E-2</v>
      </c>
      <c r="H59" s="2">
        <v>8.2199999999999995E-2</v>
      </c>
      <c r="I59" s="2">
        <v>8.1100000000000005E-2</v>
      </c>
      <c r="J59" s="2">
        <v>0.1085</v>
      </c>
      <c r="K59" s="2">
        <v>9.5799999999999996E-2</v>
      </c>
      <c r="L59" s="2">
        <v>9.3200000000000005E-2</v>
      </c>
      <c r="M59" s="2">
        <v>0.10059999999999999</v>
      </c>
    </row>
    <row r="60" spans="1:14" x14ac:dyDescent="0.2">
      <c r="A60" s="1" t="s">
        <v>69</v>
      </c>
      <c r="B60" s="2">
        <v>9.0300000000000005E-2</v>
      </c>
      <c r="C60" s="2">
        <v>9.0999999999999998E-2</v>
      </c>
      <c r="D60" s="2">
        <v>9.8900000000000002E-2</v>
      </c>
      <c r="E60" s="2">
        <v>8.9099999999999999E-2</v>
      </c>
      <c r="F60" s="2">
        <v>9.3100000000000002E-2</v>
      </c>
      <c r="G60" s="2">
        <v>0.10150000000000001</v>
      </c>
      <c r="H60" s="2">
        <v>0.1072</v>
      </c>
      <c r="I60" s="2">
        <v>0.1053</v>
      </c>
      <c r="J60" s="2">
        <v>0.11119999999999999</v>
      </c>
      <c r="K60" s="2">
        <v>9.4899999999999998E-2</v>
      </c>
      <c r="L60" s="2">
        <v>0.1191</v>
      </c>
      <c r="M60" s="2">
        <v>9.35E-2</v>
      </c>
    </row>
    <row r="61" spans="1:14" x14ac:dyDescent="0.2">
      <c r="A61" s="1" t="s">
        <v>70</v>
      </c>
      <c r="B61" s="2">
        <v>9.6199999999999994E-2</v>
      </c>
      <c r="C61" s="2">
        <v>9.5600000000000004E-2</v>
      </c>
      <c r="D61" s="2">
        <v>9.4799999999999995E-2</v>
      </c>
      <c r="E61" s="2">
        <v>9.8699999999999996E-2</v>
      </c>
      <c r="F61" s="2">
        <v>0.1021</v>
      </c>
      <c r="G61" s="2">
        <v>9.06E-2</v>
      </c>
      <c r="H61" s="2">
        <v>8.0299999999999996E-2</v>
      </c>
      <c r="I61" s="2">
        <v>9.2100000000000001E-2</v>
      </c>
      <c r="J61" s="2">
        <v>8.9700000000000002E-2</v>
      </c>
      <c r="K61" s="2">
        <v>9.06E-2</v>
      </c>
      <c r="L61" s="2">
        <v>8.6800000000000002E-2</v>
      </c>
      <c r="M61" s="2">
        <v>0.1043</v>
      </c>
    </row>
    <row r="62" spans="1:14" x14ac:dyDescent="0.2">
      <c r="A62" s="1" t="s">
        <v>71</v>
      </c>
      <c r="B62" s="13">
        <v>0.14599999999999999</v>
      </c>
      <c r="C62" s="2">
        <v>0.1023</v>
      </c>
      <c r="D62" s="2">
        <v>9.5500000000000002E-2</v>
      </c>
      <c r="E62" s="2">
        <v>9.9699999999999997E-2</v>
      </c>
      <c r="F62" s="2">
        <v>9.6199999999999994E-2</v>
      </c>
      <c r="G62" s="2">
        <v>9.2200000000000004E-2</v>
      </c>
      <c r="H62" s="2">
        <v>8.3199999999999996E-2</v>
      </c>
      <c r="I62" s="2">
        <v>9.1999999999999998E-2</v>
      </c>
      <c r="J62" s="2">
        <v>9.5399999999999999E-2</v>
      </c>
      <c r="K62" s="2">
        <v>9.3299999999999994E-2</v>
      </c>
      <c r="L62" s="2">
        <v>0.10249999999999999</v>
      </c>
      <c r="M62" s="2">
        <v>9.0499999999999997E-2</v>
      </c>
    </row>
    <row r="63" spans="1:14" x14ac:dyDescent="0.2">
      <c r="A63" s="1" t="s">
        <v>72</v>
      </c>
      <c r="B63" s="2">
        <v>3.5999999999999997E-2</v>
      </c>
      <c r="C63" s="2">
        <v>3.6700000000000003E-2</v>
      </c>
      <c r="D63" s="2">
        <v>3.6600000000000001E-2</v>
      </c>
      <c r="E63" s="2">
        <v>3.6299999999999999E-2</v>
      </c>
      <c r="F63" s="2">
        <v>3.56E-2</v>
      </c>
      <c r="G63" s="2">
        <v>3.6200000000000003E-2</v>
      </c>
      <c r="H63" s="2">
        <v>3.6600000000000001E-2</v>
      </c>
      <c r="I63" s="2">
        <v>3.61E-2</v>
      </c>
      <c r="J63" s="2">
        <v>3.73E-2</v>
      </c>
      <c r="K63" s="2">
        <v>3.6200000000000003E-2</v>
      </c>
      <c r="L63" s="2">
        <v>3.6600000000000001E-2</v>
      </c>
      <c r="M63" s="2">
        <v>3.61E-2</v>
      </c>
    </row>
    <row r="64" spans="1:14" x14ac:dyDescent="0.2"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</row>
    <row r="65" spans="1:13" x14ac:dyDescent="0.2">
      <c r="A65" s="1" t="s">
        <v>65</v>
      </c>
      <c r="B65" s="14">
        <f>(B56-$N$56)*2*2.04</f>
        <v>1.6659999999999865E-3</v>
      </c>
      <c r="C65" s="14">
        <f t="shared" ref="C65:M65" si="4">(C56-$N$56)*2*2.04</f>
        <v>7.3779999999999801E-3</v>
      </c>
      <c r="D65" s="14">
        <f t="shared" si="4"/>
        <v>-7.8200000000002714E-4</v>
      </c>
      <c r="E65" s="14">
        <f t="shared" si="4"/>
        <v>2.8899999999999933E-3</v>
      </c>
      <c r="F65" s="14">
        <f t="shared" si="4"/>
        <v>2.4819999999999816E-3</v>
      </c>
      <c r="G65" s="14">
        <f t="shared" si="4"/>
        <v>3.3999999999996259E-5</v>
      </c>
      <c r="H65" s="14">
        <f t="shared" si="4"/>
        <v>-2.8220000000000007E-3</v>
      </c>
      <c r="I65" s="14">
        <f t="shared" si="4"/>
        <v>-1.5980000000000221E-3</v>
      </c>
      <c r="J65" s="14">
        <f t="shared" si="4"/>
        <v>-2.1590000000000015E-2</v>
      </c>
      <c r="K65" s="14">
        <f t="shared" si="4"/>
        <v>5.3379999999999782E-3</v>
      </c>
      <c r="L65" s="14">
        <f t="shared" si="4"/>
        <v>6.969999999999997E-3</v>
      </c>
      <c r="M65" s="14">
        <f t="shared" si="4"/>
        <v>3.3999999999996259E-5</v>
      </c>
    </row>
    <row r="66" spans="1:13" x14ac:dyDescent="0.2">
      <c r="A66" s="1" t="s">
        <v>66</v>
      </c>
      <c r="B66" s="14">
        <f t="shared" ref="B66:M72" si="5">(B57-$N$56)*2*2.04</f>
        <v>0.22320999999999996</v>
      </c>
      <c r="C66" s="14">
        <f t="shared" si="5"/>
        <v>0.24687399999999995</v>
      </c>
      <c r="D66" s="14">
        <f t="shared" si="5"/>
        <v>0.22647400000000001</v>
      </c>
      <c r="E66" s="14">
        <f t="shared" si="5"/>
        <v>0.202402</v>
      </c>
      <c r="F66" s="14">
        <f t="shared" si="5"/>
        <v>0.20811399999999999</v>
      </c>
      <c r="G66" s="14">
        <f t="shared" si="5"/>
        <v>0.23055400000000001</v>
      </c>
      <c r="H66" s="14">
        <f t="shared" si="5"/>
        <v>0.53043399999999996</v>
      </c>
      <c r="I66" s="14">
        <f t="shared" si="5"/>
        <v>0.62794599999999989</v>
      </c>
      <c r="J66" s="14">
        <f t="shared" si="5"/>
        <v>0.64018599999999992</v>
      </c>
      <c r="K66" s="14">
        <f t="shared" si="5"/>
        <v>0.60060999999999998</v>
      </c>
      <c r="L66" s="14">
        <f t="shared" si="5"/>
        <v>0.65160999999999991</v>
      </c>
      <c r="M66" s="14">
        <f t="shared" si="5"/>
        <v>0.69852999999999998</v>
      </c>
    </row>
    <row r="67" spans="1:13" x14ac:dyDescent="0.2">
      <c r="A67" s="1" t="s">
        <v>67</v>
      </c>
      <c r="B67" s="14">
        <f t="shared" si="5"/>
        <v>0.202402</v>
      </c>
      <c r="C67" s="14">
        <f t="shared" si="5"/>
        <v>0.21749799999999997</v>
      </c>
      <c r="D67" s="14">
        <f t="shared" si="5"/>
        <v>0.21749799999999997</v>
      </c>
      <c r="E67" s="14">
        <f t="shared" si="5"/>
        <v>0.19628199999999998</v>
      </c>
      <c r="F67" s="14">
        <f t="shared" si="5"/>
        <v>0.20607399999999998</v>
      </c>
      <c r="G67" s="14">
        <f t="shared" si="5"/>
        <v>0.22157799999999997</v>
      </c>
      <c r="H67" s="14">
        <f t="shared" si="5"/>
        <v>0.206482</v>
      </c>
      <c r="I67" s="14">
        <f t="shared" si="5"/>
        <v>0.262378</v>
      </c>
      <c r="J67" s="14">
        <f t="shared" si="5"/>
        <v>0.29583400000000004</v>
      </c>
      <c r="K67" s="14">
        <f t="shared" si="5"/>
        <v>0.21953799999999998</v>
      </c>
      <c r="L67" s="14">
        <f t="shared" si="5"/>
        <v>0.26809000000000005</v>
      </c>
      <c r="M67" s="14">
        <f t="shared" si="5"/>
        <v>0.28604199999999996</v>
      </c>
    </row>
    <row r="68" spans="1:13" x14ac:dyDescent="0.2">
      <c r="A68" s="1" t="s">
        <v>68</v>
      </c>
      <c r="B68" s="14">
        <f t="shared" si="5"/>
        <v>0.16364200000000001</v>
      </c>
      <c r="C68" s="14">
        <f t="shared" si="5"/>
        <v>0.20281000000000002</v>
      </c>
      <c r="D68" s="14">
        <f t="shared" si="5"/>
        <v>0.22973799999999997</v>
      </c>
      <c r="E68" s="14">
        <f t="shared" si="5"/>
        <v>0.18036999999999997</v>
      </c>
      <c r="F68" s="14">
        <f t="shared" si="5"/>
        <v>0.23463400000000001</v>
      </c>
      <c r="G68" s="14">
        <f t="shared" si="5"/>
        <v>0.19138600000000003</v>
      </c>
      <c r="H68" s="14">
        <f t="shared" si="5"/>
        <v>0.18975399999999998</v>
      </c>
      <c r="I68" s="14">
        <f t="shared" si="5"/>
        <v>0.18526600000000001</v>
      </c>
      <c r="J68" s="14">
        <f t="shared" si="5"/>
        <v>0.29705799999999999</v>
      </c>
      <c r="K68" s="14">
        <f t="shared" si="5"/>
        <v>0.24524199999999999</v>
      </c>
      <c r="L68" s="14">
        <f t="shared" si="5"/>
        <v>0.23463400000000001</v>
      </c>
      <c r="M68" s="14">
        <f t="shared" si="5"/>
        <v>0.26482599999999995</v>
      </c>
    </row>
    <row r="69" spans="1:13" x14ac:dyDescent="0.2">
      <c r="A69" s="1" t="s">
        <v>69</v>
      </c>
      <c r="B69" s="14">
        <f t="shared" si="5"/>
        <v>0.222802</v>
      </c>
      <c r="C69" s="14">
        <f t="shared" si="5"/>
        <v>0.22565799999999997</v>
      </c>
      <c r="D69" s="14">
        <f t="shared" si="5"/>
        <v>0.25789000000000001</v>
      </c>
      <c r="E69" s="14">
        <f t="shared" si="5"/>
        <v>0.21790599999999999</v>
      </c>
      <c r="F69" s="14">
        <f t="shared" si="5"/>
        <v>0.23422599999999999</v>
      </c>
      <c r="G69" s="14">
        <f t="shared" si="5"/>
        <v>0.26849800000000001</v>
      </c>
      <c r="H69" s="14">
        <f t="shared" si="5"/>
        <v>0.29175400000000001</v>
      </c>
      <c r="I69" s="14">
        <f t="shared" si="5"/>
        <v>0.28400199999999998</v>
      </c>
      <c r="J69" s="14">
        <f t="shared" si="5"/>
        <v>0.30807399999999996</v>
      </c>
      <c r="K69" s="14">
        <f t="shared" si="5"/>
        <v>0.24156999999999998</v>
      </c>
      <c r="L69" s="14">
        <f t="shared" si="5"/>
        <v>0.340306</v>
      </c>
      <c r="M69" s="14">
        <f t="shared" si="5"/>
        <v>0.23585799999999998</v>
      </c>
    </row>
    <row r="70" spans="1:13" x14ac:dyDescent="0.2">
      <c r="A70" s="1" t="s">
        <v>70</v>
      </c>
      <c r="B70" s="14">
        <f t="shared" si="5"/>
        <v>0.24687399999999995</v>
      </c>
      <c r="C70" s="14">
        <f t="shared" si="5"/>
        <v>0.244426</v>
      </c>
      <c r="D70" s="14">
        <f t="shared" si="5"/>
        <v>0.24116199999999996</v>
      </c>
      <c r="E70" s="14">
        <f t="shared" si="5"/>
        <v>0.25707400000000002</v>
      </c>
      <c r="F70" s="14">
        <f t="shared" si="5"/>
        <v>0.27094599999999996</v>
      </c>
      <c r="G70" s="14">
        <f t="shared" si="5"/>
        <v>0.224026</v>
      </c>
      <c r="H70" s="14">
        <f t="shared" si="5"/>
        <v>0.18200199999999997</v>
      </c>
      <c r="I70" s="14">
        <f t="shared" si="5"/>
        <v>0.23014599999999999</v>
      </c>
      <c r="J70" s="14">
        <f t="shared" si="5"/>
        <v>0.22035399999999999</v>
      </c>
      <c r="K70" s="14">
        <f t="shared" si="5"/>
        <v>0.224026</v>
      </c>
      <c r="L70" s="14">
        <f t="shared" si="5"/>
        <v>0.20852199999999999</v>
      </c>
      <c r="M70" s="14">
        <f t="shared" si="5"/>
        <v>0.279922</v>
      </c>
    </row>
    <row r="71" spans="1:13" x14ac:dyDescent="0.2">
      <c r="A71" s="1" t="s">
        <v>71</v>
      </c>
      <c r="B71" s="14">
        <f t="shared" si="5"/>
        <v>0.4500579999999999</v>
      </c>
      <c r="C71" s="14">
        <f t="shared" si="5"/>
        <v>0.27176199999999995</v>
      </c>
      <c r="D71" s="14">
        <f t="shared" si="5"/>
        <v>0.24401799999999998</v>
      </c>
      <c r="E71" s="14">
        <f t="shared" si="5"/>
        <v>0.261154</v>
      </c>
      <c r="F71" s="14">
        <f t="shared" si="5"/>
        <v>0.24687399999999995</v>
      </c>
      <c r="G71" s="14">
        <f t="shared" si="5"/>
        <v>0.23055400000000001</v>
      </c>
      <c r="H71" s="14">
        <f t="shared" si="5"/>
        <v>0.19383399999999998</v>
      </c>
      <c r="I71" s="14">
        <f t="shared" si="5"/>
        <v>0.22973799999999997</v>
      </c>
      <c r="J71" s="14">
        <f t="shared" si="5"/>
        <v>0.24360999999999999</v>
      </c>
      <c r="K71" s="14">
        <f t="shared" si="5"/>
        <v>0.23504199999999997</v>
      </c>
      <c r="L71" s="14">
        <f t="shared" si="5"/>
        <v>0.27257799999999999</v>
      </c>
      <c r="M71" s="14">
        <f t="shared" si="5"/>
        <v>0.22361799999999998</v>
      </c>
    </row>
    <row r="72" spans="1:13" x14ac:dyDescent="0.2">
      <c r="A72" s="1" t="s">
        <v>72</v>
      </c>
      <c r="B72" s="14">
        <f t="shared" si="5"/>
        <v>1.2579999999999746E-3</v>
      </c>
      <c r="C72" s="14">
        <f t="shared" si="5"/>
        <v>4.1139999999999996E-3</v>
      </c>
      <c r="D72" s="14">
        <f t="shared" si="5"/>
        <v>3.7059999999999884E-3</v>
      </c>
      <c r="E72" s="14">
        <f t="shared" si="5"/>
        <v>2.4819999999999816E-3</v>
      </c>
      <c r="F72" s="14">
        <f t="shared" si="5"/>
        <v>-3.7400000000001543E-4</v>
      </c>
      <c r="G72" s="14">
        <f t="shared" si="5"/>
        <v>2.0739999999999982E-3</v>
      </c>
      <c r="H72" s="14">
        <f t="shared" si="5"/>
        <v>3.7059999999999884E-3</v>
      </c>
      <c r="I72" s="14">
        <f t="shared" si="5"/>
        <v>1.6659999999999865E-3</v>
      </c>
      <c r="J72" s="14">
        <f t="shared" si="5"/>
        <v>6.5619999999999854E-3</v>
      </c>
      <c r="K72" s="14">
        <f t="shared" si="5"/>
        <v>2.0739999999999982E-3</v>
      </c>
      <c r="L72" s="14">
        <f t="shared" si="5"/>
        <v>3.7059999999999884E-3</v>
      </c>
      <c r="M72" s="14">
        <f t="shared" si="5"/>
        <v>1.6659999999999865E-3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4ADC-7EF6-B145-B7F5-9576664A62B7}">
  <dimension ref="A1:V168"/>
  <sheetViews>
    <sheetView topLeftCell="E54" zoomScale="90" zoomScaleNormal="90" workbookViewId="0">
      <selection activeCell="Q46" sqref="Q46"/>
    </sheetView>
  </sheetViews>
  <sheetFormatPr baseColWidth="10" defaultRowHeight="15" x14ac:dyDescent="0.2"/>
  <cols>
    <col min="1" max="16384" width="10.83203125" style="2"/>
  </cols>
  <sheetData>
    <row r="1" spans="1:13" x14ac:dyDescent="0.2">
      <c r="A1" s="1" t="s">
        <v>316</v>
      </c>
    </row>
    <row r="2" spans="1:13" x14ac:dyDescent="0.2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65</v>
      </c>
      <c r="B3" s="2" t="s">
        <v>317</v>
      </c>
      <c r="C3" s="2" t="s">
        <v>317</v>
      </c>
      <c r="D3" s="2" t="s">
        <v>318</v>
      </c>
      <c r="E3" s="2" t="s">
        <v>318</v>
      </c>
      <c r="F3" s="2" t="s">
        <v>318</v>
      </c>
      <c r="G3" s="2" t="s">
        <v>318</v>
      </c>
      <c r="H3" s="2" t="s">
        <v>318</v>
      </c>
      <c r="I3" s="2" t="s">
        <v>318</v>
      </c>
      <c r="J3" s="2" t="s">
        <v>318</v>
      </c>
      <c r="K3" s="2" t="s">
        <v>318</v>
      </c>
      <c r="L3" s="2" t="s">
        <v>318</v>
      </c>
    </row>
    <row r="4" spans="1:13" x14ac:dyDescent="0.2">
      <c r="A4" s="1" t="s">
        <v>66</v>
      </c>
      <c r="B4" s="2" t="s">
        <v>317</v>
      </c>
      <c r="C4" s="2" t="s">
        <v>74</v>
      </c>
      <c r="D4" s="2" t="s">
        <v>123</v>
      </c>
      <c r="E4" s="2" t="s">
        <v>126</v>
      </c>
      <c r="F4" s="2" t="s">
        <v>132</v>
      </c>
      <c r="G4" s="2" t="s">
        <v>138</v>
      </c>
      <c r="H4" s="2" t="s">
        <v>144</v>
      </c>
      <c r="I4" s="2" t="s">
        <v>150</v>
      </c>
      <c r="J4" s="2" t="s">
        <v>156</v>
      </c>
      <c r="K4" s="2" t="s">
        <v>162</v>
      </c>
      <c r="L4" s="15" t="s">
        <v>74</v>
      </c>
    </row>
    <row r="5" spans="1:13" x14ac:dyDescent="0.2">
      <c r="A5" s="1" t="s">
        <v>67</v>
      </c>
      <c r="B5" s="2" t="s">
        <v>317</v>
      </c>
      <c r="C5" s="2" t="s">
        <v>75</v>
      </c>
      <c r="D5" s="2" t="s">
        <v>124</v>
      </c>
      <c r="E5" s="2" t="s">
        <v>127</v>
      </c>
      <c r="F5" s="2" t="s">
        <v>133</v>
      </c>
      <c r="G5" s="2" t="s">
        <v>139</v>
      </c>
      <c r="H5" s="2" t="s">
        <v>145</v>
      </c>
      <c r="I5" s="2" t="s">
        <v>151</v>
      </c>
      <c r="J5" s="2" t="s">
        <v>157</v>
      </c>
      <c r="K5" s="2" t="s">
        <v>163</v>
      </c>
      <c r="L5" s="15" t="s">
        <v>75</v>
      </c>
    </row>
    <row r="6" spans="1:13" x14ac:dyDescent="0.2">
      <c r="A6" s="1" t="s">
        <v>68</v>
      </c>
      <c r="B6" s="2" t="s">
        <v>317</v>
      </c>
      <c r="C6" s="2" t="s">
        <v>76</v>
      </c>
      <c r="D6" s="2" t="s">
        <v>125</v>
      </c>
      <c r="E6" s="2" t="s">
        <v>128</v>
      </c>
      <c r="F6" s="2" t="s">
        <v>134</v>
      </c>
      <c r="G6" s="2" t="s">
        <v>140</v>
      </c>
      <c r="H6" s="2" t="s">
        <v>146</v>
      </c>
      <c r="I6" s="2" t="s">
        <v>152</v>
      </c>
      <c r="J6" s="2" t="s">
        <v>158</v>
      </c>
      <c r="K6" s="2" t="s">
        <v>164</v>
      </c>
      <c r="L6" s="15" t="s">
        <v>76</v>
      </c>
    </row>
    <row r="7" spans="1:13" x14ac:dyDescent="0.2">
      <c r="A7" s="1" t="s">
        <v>69</v>
      </c>
      <c r="B7" s="2" t="s">
        <v>317</v>
      </c>
      <c r="C7" s="2" t="s">
        <v>77</v>
      </c>
      <c r="D7" s="3" t="s">
        <v>319</v>
      </c>
      <c r="E7" s="2" t="s">
        <v>129</v>
      </c>
      <c r="F7" s="2" t="s">
        <v>135</v>
      </c>
      <c r="G7" s="2" t="s">
        <v>141</v>
      </c>
      <c r="H7" s="2" t="s">
        <v>147</v>
      </c>
      <c r="I7" s="2" t="s">
        <v>153</v>
      </c>
      <c r="J7" s="2" t="s">
        <v>159</v>
      </c>
      <c r="L7" s="2" t="s">
        <v>318</v>
      </c>
    </row>
    <row r="8" spans="1:13" x14ac:dyDescent="0.2">
      <c r="A8" s="1" t="s">
        <v>70</v>
      </c>
      <c r="B8" s="2" t="s">
        <v>317</v>
      </c>
      <c r="C8" s="2" t="s">
        <v>78</v>
      </c>
      <c r="D8" s="3" t="s">
        <v>320</v>
      </c>
      <c r="E8" s="2" t="s">
        <v>130</v>
      </c>
      <c r="F8" s="2" t="s">
        <v>136</v>
      </c>
      <c r="G8" s="2" t="s">
        <v>142</v>
      </c>
      <c r="H8" s="2" t="s">
        <v>148</v>
      </c>
      <c r="I8" s="2" t="s">
        <v>154</v>
      </c>
      <c r="J8" s="2" t="s">
        <v>160</v>
      </c>
      <c r="L8" s="2" t="s">
        <v>318</v>
      </c>
    </row>
    <row r="9" spans="1:13" x14ac:dyDescent="0.2">
      <c r="A9" s="1" t="s">
        <v>71</v>
      </c>
      <c r="B9" s="2" t="s">
        <v>317</v>
      </c>
      <c r="C9" s="2" t="s">
        <v>79</v>
      </c>
      <c r="D9" s="3" t="s">
        <v>321</v>
      </c>
      <c r="E9" s="2" t="s">
        <v>131</v>
      </c>
      <c r="F9" s="2" t="s">
        <v>137</v>
      </c>
      <c r="G9" s="2" t="s">
        <v>143</v>
      </c>
      <c r="H9" s="2" t="s">
        <v>149</v>
      </c>
      <c r="I9" s="2" t="s">
        <v>155</v>
      </c>
      <c r="J9" s="2" t="s">
        <v>161</v>
      </c>
      <c r="L9" s="2" t="s">
        <v>318</v>
      </c>
    </row>
    <row r="10" spans="1:13" x14ac:dyDescent="0.2">
      <c r="A10" s="1" t="s">
        <v>72</v>
      </c>
      <c r="B10" s="2" t="s">
        <v>317</v>
      </c>
      <c r="C10" s="2" t="s">
        <v>317</v>
      </c>
      <c r="D10" s="2" t="s">
        <v>318</v>
      </c>
      <c r="E10" s="2" t="s">
        <v>318</v>
      </c>
      <c r="F10" s="2" t="s">
        <v>318</v>
      </c>
      <c r="G10" s="2" t="s">
        <v>318</v>
      </c>
      <c r="H10" s="2" t="s">
        <v>318</v>
      </c>
      <c r="I10" s="2" t="s">
        <v>318</v>
      </c>
      <c r="J10" s="2" t="s">
        <v>318</v>
      </c>
      <c r="K10" s="2" t="s">
        <v>318</v>
      </c>
      <c r="L10" s="2" t="s">
        <v>318</v>
      </c>
    </row>
    <row r="12" spans="1:13" x14ac:dyDescent="0.2">
      <c r="A12" s="1" t="s">
        <v>231</v>
      </c>
      <c r="B12" s="2" t="s">
        <v>322</v>
      </c>
      <c r="C12" s="2" t="s">
        <v>323</v>
      </c>
    </row>
    <row r="13" spans="1:13" x14ac:dyDescent="0.2">
      <c r="A13" s="6" t="s">
        <v>52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</row>
    <row r="14" spans="1:13" x14ac:dyDescent="0.2">
      <c r="A14" s="6" t="s">
        <v>65</v>
      </c>
      <c r="B14" s="3">
        <v>806</v>
      </c>
      <c r="C14" s="3">
        <v>635</v>
      </c>
      <c r="D14" s="3">
        <v>635</v>
      </c>
      <c r="E14" s="3">
        <v>648</v>
      </c>
      <c r="F14" s="3">
        <v>620</v>
      </c>
      <c r="G14" s="3">
        <v>655</v>
      </c>
      <c r="H14" s="3">
        <v>633</v>
      </c>
      <c r="I14" s="3">
        <v>644</v>
      </c>
      <c r="J14" s="3">
        <v>641</v>
      </c>
      <c r="K14" s="3">
        <v>631</v>
      </c>
      <c r="L14" s="3">
        <v>604</v>
      </c>
      <c r="M14" s="3">
        <v>155</v>
      </c>
    </row>
    <row r="15" spans="1:13" x14ac:dyDescent="0.2">
      <c r="A15" s="6" t="s">
        <v>66</v>
      </c>
      <c r="B15" s="3">
        <v>604</v>
      </c>
      <c r="C15" s="3">
        <v>2453</v>
      </c>
      <c r="D15" s="3">
        <v>3517</v>
      </c>
      <c r="E15" s="3">
        <v>2995</v>
      </c>
      <c r="F15" s="3">
        <v>10475</v>
      </c>
      <c r="G15" s="3">
        <v>3490</v>
      </c>
      <c r="H15" s="3">
        <v>3839</v>
      </c>
      <c r="I15" s="3">
        <v>3342</v>
      </c>
      <c r="J15" s="3">
        <v>2957</v>
      </c>
      <c r="K15" s="3">
        <v>2925</v>
      </c>
      <c r="L15" s="3">
        <v>2498</v>
      </c>
      <c r="M15" s="3">
        <v>164</v>
      </c>
    </row>
    <row r="16" spans="1:13" x14ac:dyDescent="0.2">
      <c r="A16" s="6" t="s">
        <v>67</v>
      </c>
      <c r="B16" s="3">
        <v>624</v>
      </c>
      <c r="C16" s="3">
        <v>2270</v>
      </c>
      <c r="D16" s="3">
        <v>3392</v>
      </c>
      <c r="E16" s="3">
        <v>3900</v>
      </c>
      <c r="F16" s="3">
        <v>6068</v>
      </c>
      <c r="G16" s="3">
        <v>3838</v>
      </c>
      <c r="H16" s="3">
        <v>3561</v>
      </c>
      <c r="I16" s="3">
        <v>3450</v>
      </c>
      <c r="J16" s="3">
        <v>6110</v>
      </c>
      <c r="K16" s="3">
        <v>2995</v>
      </c>
      <c r="L16" s="3">
        <v>2085</v>
      </c>
      <c r="M16" s="3">
        <v>162</v>
      </c>
    </row>
    <row r="17" spans="1:13" x14ac:dyDescent="0.2">
      <c r="A17" s="6" t="s">
        <v>68</v>
      </c>
      <c r="B17" s="3">
        <v>642</v>
      </c>
      <c r="C17" s="3">
        <v>2350</v>
      </c>
      <c r="D17" s="3">
        <v>3924</v>
      </c>
      <c r="E17" s="3">
        <v>3040</v>
      </c>
      <c r="F17" s="3">
        <v>8634</v>
      </c>
      <c r="G17" s="3">
        <v>3117</v>
      </c>
      <c r="H17" s="3">
        <v>3380</v>
      </c>
      <c r="I17" s="3">
        <v>3616</v>
      </c>
      <c r="J17" s="3">
        <v>3172</v>
      </c>
      <c r="K17" s="3">
        <v>3609</v>
      </c>
      <c r="L17" s="3">
        <v>2066</v>
      </c>
      <c r="M17" s="3">
        <v>162</v>
      </c>
    </row>
    <row r="18" spans="1:13" x14ac:dyDescent="0.2">
      <c r="A18" s="6" t="s">
        <v>69</v>
      </c>
      <c r="B18" s="3">
        <v>649</v>
      </c>
      <c r="C18" s="3">
        <v>3569</v>
      </c>
      <c r="D18" s="3">
        <v>3653</v>
      </c>
      <c r="E18" s="3">
        <v>2906</v>
      </c>
      <c r="F18" s="3">
        <v>5033</v>
      </c>
      <c r="G18" s="3">
        <v>3574</v>
      </c>
      <c r="H18" s="3">
        <v>3913</v>
      </c>
      <c r="I18" s="3">
        <v>3437</v>
      </c>
      <c r="J18" s="3">
        <v>3467</v>
      </c>
      <c r="K18" s="3">
        <v>665</v>
      </c>
      <c r="L18" s="3">
        <v>655</v>
      </c>
      <c r="M18" s="3">
        <v>162</v>
      </c>
    </row>
    <row r="19" spans="1:13" x14ac:dyDescent="0.2">
      <c r="A19" s="6" t="s">
        <v>70</v>
      </c>
      <c r="B19" s="3">
        <v>631</v>
      </c>
      <c r="C19" s="3">
        <v>3291</v>
      </c>
      <c r="D19" s="3">
        <v>3120</v>
      </c>
      <c r="E19" s="3">
        <v>2969</v>
      </c>
      <c r="F19" s="3">
        <v>5160</v>
      </c>
      <c r="G19" s="3">
        <v>4069</v>
      </c>
      <c r="H19" s="3">
        <v>3856</v>
      </c>
      <c r="I19" s="3">
        <v>3738</v>
      </c>
      <c r="J19" s="3">
        <v>3517</v>
      </c>
      <c r="K19" s="3">
        <v>641</v>
      </c>
      <c r="L19" s="3">
        <v>604</v>
      </c>
      <c r="M19" s="3">
        <v>428</v>
      </c>
    </row>
    <row r="20" spans="1:13" x14ac:dyDescent="0.2">
      <c r="A20" s="6" t="s">
        <v>71</v>
      </c>
      <c r="B20" s="3">
        <v>615</v>
      </c>
      <c r="C20" s="3">
        <v>3354</v>
      </c>
      <c r="D20" s="3">
        <v>3232</v>
      </c>
      <c r="E20" s="3">
        <v>3399</v>
      </c>
      <c r="F20" s="3">
        <v>4365</v>
      </c>
      <c r="G20" s="3">
        <v>3635</v>
      </c>
      <c r="H20" s="3">
        <v>3832</v>
      </c>
      <c r="I20" s="3">
        <v>3518</v>
      </c>
      <c r="J20" s="3">
        <v>3265</v>
      </c>
      <c r="K20" s="3">
        <v>635</v>
      </c>
      <c r="L20" s="3">
        <v>635</v>
      </c>
      <c r="M20" s="3">
        <v>453</v>
      </c>
    </row>
    <row r="21" spans="1:13" x14ac:dyDescent="0.2">
      <c r="A21" s="6" t="s">
        <v>72</v>
      </c>
      <c r="B21" s="3">
        <v>599</v>
      </c>
      <c r="C21" s="3">
        <v>619</v>
      </c>
      <c r="D21" s="3">
        <v>631</v>
      </c>
      <c r="E21" s="3">
        <v>634</v>
      </c>
      <c r="F21" s="3">
        <v>510</v>
      </c>
      <c r="G21" s="3">
        <v>525</v>
      </c>
      <c r="H21" s="3">
        <v>501</v>
      </c>
      <c r="I21" s="3">
        <v>478</v>
      </c>
      <c r="J21" s="3">
        <v>474</v>
      </c>
      <c r="K21" s="3">
        <v>484</v>
      </c>
      <c r="L21" s="3">
        <v>494</v>
      </c>
      <c r="M21" s="3">
        <v>349</v>
      </c>
    </row>
    <row r="23" spans="1:13" x14ac:dyDescent="0.2">
      <c r="A23" s="6" t="s">
        <v>52</v>
      </c>
      <c r="B23" s="6">
        <v>1</v>
      </c>
      <c r="C23" s="6">
        <v>2</v>
      </c>
      <c r="D23" s="6">
        <v>3</v>
      </c>
      <c r="E23" s="6">
        <v>4</v>
      </c>
      <c r="F23" s="6">
        <v>5</v>
      </c>
      <c r="G23" s="6">
        <v>6</v>
      </c>
      <c r="H23" s="6">
        <v>7</v>
      </c>
      <c r="I23" s="6">
        <v>8</v>
      </c>
      <c r="J23" s="6">
        <v>9</v>
      </c>
      <c r="K23" s="6">
        <v>10</v>
      </c>
      <c r="L23" s="6">
        <v>11</v>
      </c>
      <c r="M23" s="6">
        <v>12</v>
      </c>
    </row>
    <row r="24" spans="1:13" x14ac:dyDescent="0.2">
      <c r="A24" s="6" t="s">
        <v>65</v>
      </c>
      <c r="B24" s="3">
        <f>B14*2</f>
        <v>1612</v>
      </c>
      <c r="C24" s="3">
        <f t="shared" ref="C24:M24" si="0">C14*2</f>
        <v>1270</v>
      </c>
      <c r="D24" s="3">
        <f t="shared" si="0"/>
        <v>1270</v>
      </c>
      <c r="E24" s="3">
        <f t="shared" si="0"/>
        <v>1296</v>
      </c>
      <c r="F24" s="3">
        <f t="shared" si="0"/>
        <v>1240</v>
      </c>
      <c r="G24" s="3">
        <f t="shared" si="0"/>
        <v>1310</v>
      </c>
      <c r="H24" s="3">
        <f t="shared" si="0"/>
        <v>1266</v>
      </c>
      <c r="I24" s="3">
        <f t="shared" si="0"/>
        <v>1288</v>
      </c>
      <c r="J24" s="3">
        <f t="shared" si="0"/>
        <v>1282</v>
      </c>
      <c r="K24" s="3">
        <f t="shared" si="0"/>
        <v>1262</v>
      </c>
      <c r="L24" s="3">
        <f t="shared" si="0"/>
        <v>1208</v>
      </c>
      <c r="M24" s="3">
        <f t="shared" si="0"/>
        <v>310</v>
      </c>
    </row>
    <row r="25" spans="1:13" x14ac:dyDescent="0.2">
      <c r="A25" s="6" t="s">
        <v>66</v>
      </c>
      <c r="B25" s="3">
        <f t="shared" ref="B25:M31" si="1">B15*2</f>
        <v>1208</v>
      </c>
      <c r="C25" s="3">
        <f t="shared" si="1"/>
        <v>4906</v>
      </c>
      <c r="D25" s="3">
        <f t="shared" si="1"/>
        <v>7034</v>
      </c>
      <c r="E25" s="3">
        <f t="shared" si="1"/>
        <v>5990</v>
      </c>
      <c r="F25" s="3">
        <f t="shared" si="1"/>
        <v>20950</v>
      </c>
      <c r="G25" s="3">
        <f t="shared" si="1"/>
        <v>6980</v>
      </c>
      <c r="H25" s="3">
        <f t="shared" si="1"/>
        <v>7678</v>
      </c>
      <c r="I25" s="3">
        <f t="shared" si="1"/>
        <v>6684</v>
      </c>
      <c r="J25" s="3">
        <f t="shared" si="1"/>
        <v>5914</v>
      </c>
      <c r="K25" s="3">
        <f t="shared" si="1"/>
        <v>5850</v>
      </c>
      <c r="L25" s="3">
        <f t="shared" si="1"/>
        <v>4996</v>
      </c>
      <c r="M25" s="3">
        <f t="shared" si="1"/>
        <v>328</v>
      </c>
    </row>
    <row r="26" spans="1:13" x14ac:dyDescent="0.2">
      <c r="A26" s="6" t="s">
        <v>67</v>
      </c>
      <c r="B26" s="3">
        <f t="shared" si="1"/>
        <v>1248</v>
      </c>
      <c r="C26" s="3">
        <f t="shared" si="1"/>
        <v>4540</v>
      </c>
      <c r="D26" s="3">
        <f t="shared" si="1"/>
        <v>6784</v>
      </c>
      <c r="E26" s="3">
        <f t="shared" si="1"/>
        <v>7800</v>
      </c>
      <c r="F26" s="3">
        <f t="shared" si="1"/>
        <v>12136</v>
      </c>
      <c r="G26" s="3">
        <f t="shared" si="1"/>
        <v>7676</v>
      </c>
      <c r="H26" s="3">
        <f t="shared" si="1"/>
        <v>7122</v>
      </c>
      <c r="I26" s="3">
        <f t="shared" si="1"/>
        <v>6900</v>
      </c>
      <c r="J26" s="3">
        <f t="shared" si="1"/>
        <v>12220</v>
      </c>
      <c r="K26" s="3">
        <f t="shared" si="1"/>
        <v>5990</v>
      </c>
      <c r="L26" s="3">
        <f t="shared" si="1"/>
        <v>4170</v>
      </c>
      <c r="M26" s="3">
        <f t="shared" si="1"/>
        <v>324</v>
      </c>
    </row>
    <row r="27" spans="1:13" x14ac:dyDescent="0.2">
      <c r="A27" s="6" t="s">
        <v>68</v>
      </c>
      <c r="B27" s="3">
        <f t="shared" si="1"/>
        <v>1284</v>
      </c>
      <c r="C27" s="3">
        <f t="shared" si="1"/>
        <v>4700</v>
      </c>
      <c r="D27" s="3">
        <f t="shared" si="1"/>
        <v>7848</v>
      </c>
      <c r="E27" s="3">
        <f t="shared" si="1"/>
        <v>6080</v>
      </c>
      <c r="F27" s="3">
        <f t="shared" si="1"/>
        <v>17268</v>
      </c>
      <c r="G27" s="3">
        <f t="shared" si="1"/>
        <v>6234</v>
      </c>
      <c r="H27" s="3">
        <f t="shared" si="1"/>
        <v>6760</v>
      </c>
      <c r="I27" s="3">
        <f t="shared" si="1"/>
        <v>7232</v>
      </c>
      <c r="J27" s="3">
        <f t="shared" si="1"/>
        <v>6344</v>
      </c>
      <c r="K27" s="3">
        <f t="shared" si="1"/>
        <v>7218</v>
      </c>
      <c r="L27" s="3">
        <f t="shared" si="1"/>
        <v>4132</v>
      </c>
      <c r="M27" s="3">
        <f t="shared" si="1"/>
        <v>324</v>
      </c>
    </row>
    <row r="28" spans="1:13" x14ac:dyDescent="0.2">
      <c r="A28" s="6" t="s">
        <v>69</v>
      </c>
      <c r="B28" s="3">
        <f t="shared" si="1"/>
        <v>1298</v>
      </c>
      <c r="C28" s="3">
        <f t="shared" si="1"/>
        <v>7138</v>
      </c>
      <c r="D28" s="3">
        <f t="shared" si="1"/>
        <v>7306</v>
      </c>
      <c r="E28" s="3">
        <f t="shared" si="1"/>
        <v>5812</v>
      </c>
      <c r="F28" s="3">
        <f t="shared" si="1"/>
        <v>10066</v>
      </c>
      <c r="G28" s="3">
        <f t="shared" si="1"/>
        <v>7148</v>
      </c>
      <c r="H28" s="3">
        <f t="shared" si="1"/>
        <v>7826</v>
      </c>
      <c r="I28" s="3">
        <f t="shared" si="1"/>
        <v>6874</v>
      </c>
      <c r="J28" s="3">
        <f t="shared" si="1"/>
        <v>6934</v>
      </c>
      <c r="K28" s="3">
        <f t="shared" si="1"/>
        <v>1330</v>
      </c>
      <c r="L28" s="3">
        <f t="shared" si="1"/>
        <v>1310</v>
      </c>
      <c r="M28" s="3">
        <f t="shared" si="1"/>
        <v>324</v>
      </c>
    </row>
    <row r="29" spans="1:13" x14ac:dyDescent="0.2">
      <c r="A29" s="6" t="s">
        <v>70</v>
      </c>
      <c r="B29" s="3">
        <f t="shared" si="1"/>
        <v>1262</v>
      </c>
      <c r="C29" s="3">
        <f t="shared" si="1"/>
        <v>6582</v>
      </c>
      <c r="D29" s="3">
        <f t="shared" si="1"/>
        <v>6240</v>
      </c>
      <c r="E29" s="3">
        <f t="shared" si="1"/>
        <v>5938</v>
      </c>
      <c r="F29" s="3">
        <f t="shared" si="1"/>
        <v>10320</v>
      </c>
      <c r="G29" s="3">
        <f t="shared" si="1"/>
        <v>8138</v>
      </c>
      <c r="H29" s="3">
        <f t="shared" si="1"/>
        <v>7712</v>
      </c>
      <c r="I29" s="3">
        <f t="shared" si="1"/>
        <v>7476</v>
      </c>
      <c r="J29" s="3">
        <f t="shared" si="1"/>
        <v>7034</v>
      </c>
      <c r="K29" s="3">
        <f t="shared" si="1"/>
        <v>1282</v>
      </c>
      <c r="L29" s="3">
        <f t="shared" si="1"/>
        <v>1208</v>
      </c>
      <c r="M29" s="3">
        <f t="shared" si="1"/>
        <v>856</v>
      </c>
    </row>
    <row r="30" spans="1:13" x14ac:dyDescent="0.2">
      <c r="A30" s="6" t="s">
        <v>71</v>
      </c>
      <c r="B30" s="3">
        <f t="shared" si="1"/>
        <v>1230</v>
      </c>
      <c r="C30" s="3">
        <f t="shared" si="1"/>
        <v>6708</v>
      </c>
      <c r="D30" s="3">
        <f t="shared" si="1"/>
        <v>6464</v>
      </c>
      <c r="E30" s="3">
        <f t="shared" si="1"/>
        <v>6798</v>
      </c>
      <c r="F30" s="3">
        <f t="shared" si="1"/>
        <v>8730</v>
      </c>
      <c r="G30" s="3">
        <f t="shared" si="1"/>
        <v>7270</v>
      </c>
      <c r="H30" s="3">
        <f t="shared" si="1"/>
        <v>7664</v>
      </c>
      <c r="I30" s="3">
        <f t="shared" si="1"/>
        <v>7036</v>
      </c>
      <c r="J30" s="3">
        <f t="shared" si="1"/>
        <v>6530</v>
      </c>
      <c r="K30" s="3">
        <f t="shared" si="1"/>
        <v>1270</v>
      </c>
      <c r="L30" s="3">
        <f t="shared" si="1"/>
        <v>1270</v>
      </c>
      <c r="M30" s="3">
        <f t="shared" si="1"/>
        <v>906</v>
      </c>
    </row>
    <row r="31" spans="1:13" x14ac:dyDescent="0.2">
      <c r="A31" s="6" t="s">
        <v>72</v>
      </c>
      <c r="B31" s="3">
        <f t="shared" si="1"/>
        <v>1198</v>
      </c>
      <c r="C31" s="3">
        <f t="shared" si="1"/>
        <v>1238</v>
      </c>
      <c r="D31" s="3">
        <f t="shared" si="1"/>
        <v>1262</v>
      </c>
      <c r="E31" s="3">
        <f t="shared" si="1"/>
        <v>1268</v>
      </c>
      <c r="F31" s="3">
        <f t="shared" si="1"/>
        <v>1020</v>
      </c>
      <c r="G31" s="3">
        <f t="shared" si="1"/>
        <v>1050</v>
      </c>
      <c r="H31" s="3">
        <f t="shared" si="1"/>
        <v>1002</v>
      </c>
      <c r="I31" s="3">
        <f t="shared" si="1"/>
        <v>956</v>
      </c>
      <c r="J31" s="3">
        <f t="shared" si="1"/>
        <v>948</v>
      </c>
      <c r="K31" s="3">
        <f t="shared" si="1"/>
        <v>968</v>
      </c>
      <c r="L31" s="3">
        <f t="shared" si="1"/>
        <v>988</v>
      </c>
      <c r="M31" s="3">
        <f t="shared" si="1"/>
        <v>698</v>
      </c>
    </row>
    <row r="33" spans="1:22" x14ac:dyDescent="0.2">
      <c r="B33" s="2" t="s">
        <v>324</v>
      </c>
      <c r="C33" s="2" t="s">
        <v>325</v>
      </c>
    </row>
    <row r="34" spans="1:22" x14ac:dyDescent="0.2">
      <c r="A34" s="4" t="s">
        <v>52</v>
      </c>
      <c r="B34" s="4" t="s">
        <v>53</v>
      </c>
      <c r="C34" s="4" t="s">
        <v>54</v>
      </c>
      <c r="D34" s="4" t="s">
        <v>55</v>
      </c>
      <c r="E34" s="4" t="s">
        <v>56</v>
      </c>
      <c r="F34" s="4" t="s">
        <v>57</v>
      </c>
      <c r="G34" s="4" t="s">
        <v>58</v>
      </c>
      <c r="H34" s="4" t="s">
        <v>59</v>
      </c>
      <c r="I34" s="4" t="s">
        <v>60</v>
      </c>
      <c r="J34" s="4" t="s">
        <v>61</v>
      </c>
      <c r="K34" s="4" t="s">
        <v>62</v>
      </c>
      <c r="L34" s="4" t="s">
        <v>63</v>
      </c>
      <c r="M34" s="4" t="s">
        <v>64</v>
      </c>
    </row>
    <row r="35" spans="1:22" x14ac:dyDescent="0.2">
      <c r="A35" s="4" t="s">
        <v>65</v>
      </c>
      <c r="B35" s="3">
        <v>4.0099999999999997E-2</v>
      </c>
      <c r="C35" s="3">
        <v>3.9899999999999998E-2</v>
      </c>
      <c r="D35" s="3">
        <v>4.0300000000000002E-2</v>
      </c>
      <c r="E35" s="3">
        <v>0.04</v>
      </c>
      <c r="F35" s="3">
        <v>0.04</v>
      </c>
      <c r="G35" s="3">
        <v>0.04</v>
      </c>
      <c r="H35" s="3">
        <v>4.0399999999999998E-2</v>
      </c>
      <c r="I35" s="3">
        <v>4.0300000000000002E-2</v>
      </c>
      <c r="J35" s="3">
        <v>4.0399999999999998E-2</v>
      </c>
      <c r="K35" s="3">
        <v>4.0300000000000002E-2</v>
      </c>
      <c r="L35" s="3">
        <v>4.0599999999999997E-2</v>
      </c>
      <c r="M35" s="3">
        <v>4.0300000000000002E-2</v>
      </c>
    </row>
    <row r="36" spans="1:22" x14ac:dyDescent="0.2">
      <c r="A36" s="4" t="s">
        <v>66</v>
      </c>
      <c r="B36" s="3">
        <v>4.0099999999999997E-2</v>
      </c>
      <c r="C36" s="3">
        <v>4.4900000000000002E-2</v>
      </c>
      <c r="D36" s="3">
        <v>4.4600000000000001E-2</v>
      </c>
      <c r="E36" s="3">
        <v>4.4400000000000002E-2</v>
      </c>
      <c r="F36" s="3">
        <v>4.4600000000000001E-2</v>
      </c>
      <c r="G36" s="3">
        <v>4.48E-2</v>
      </c>
      <c r="H36" s="3">
        <v>4.5100000000000001E-2</v>
      </c>
      <c r="I36" s="3">
        <v>4.4699999999999997E-2</v>
      </c>
      <c r="J36" s="3">
        <v>4.48E-2</v>
      </c>
      <c r="K36" s="3">
        <v>4.5499999999999999E-2</v>
      </c>
      <c r="L36" s="3">
        <v>4.6800000000000001E-2</v>
      </c>
      <c r="M36" s="3">
        <v>4.0300000000000002E-2</v>
      </c>
    </row>
    <row r="37" spans="1:22" x14ac:dyDescent="0.2">
      <c r="A37" s="4" t="s">
        <v>67</v>
      </c>
      <c r="B37" s="3">
        <v>4.0300000000000002E-2</v>
      </c>
      <c r="C37" s="3">
        <v>4.4699999999999997E-2</v>
      </c>
      <c r="D37" s="3">
        <v>4.4200000000000003E-2</v>
      </c>
      <c r="E37" s="3">
        <v>4.6199999999999998E-2</v>
      </c>
      <c r="F37" s="3">
        <v>4.4200000000000003E-2</v>
      </c>
      <c r="G37" s="3">
        <v>4.58E-2</v>
      </c>
      <c r="H37" s="3">
        <v>4.4699999999999997E-2</v>
      </c>
      <c r="I37" s="3">
        <v>4.5100000000000001E-2</v>
      </c>
      <c r="J37" s="3">
        <v>4.99E-2</v>
      </c>
      <c r="K37" s="3">
        <v>4.4299999999999999E-2</v>
      </c>
      <c r="L37" s="3">
        <v>4.65E-2</v>
      </c>
      <c r="M37" s="3">
        <v>4.0300000000000002E-2</v>
      </c>
    </row>
    <row r="38" spans="1:22" x14ac:dyDescent="0.2">
      <c r="A38" s="4" t="s">
        <v>68</v>
      </c>
      <c r="B38" s="3">
        <v>4.0300000000000002E-2</v>
      </c>
      <c r="C38" s="3">
        <v>4.4400000000000002E-2</v>
      </c>
      <c r="D38" s="3">
        <v>4.4699999999999997E-2</v>
      </c>
      <c r="E38" s="3">
        <v>4.4999999999999998E-2</v>
      </c>
      <c r="F38" s="3">
        <v>4.4400000000000002E-2</v>
      </c>
      <c r="G38" s="3">
        <v>4.3700000000000003E-2</v>
      </c>
      <c r="H38" s="3">
        <v>4.4699999999999997E-2</v>
      </c>
      <c r="I38" s="3">
        <v>4.48E-2</v>
      </c>
      <c r="J38" s="3">
        <v>4.5199999999999997E-2</v>
      </c>
      <c r="K38" s="3">
        <v>4.4499999999999998E-2</v>
      </c>
      <c r="L38" s="3">
        <v>4.5999999999999999E-2</v>
      </c>
      <c r="M38" s="3">
        <v>4.0300000000000002E-2</v>
      </c>
    </row>
    <row r="39" spans="1:22" x14ac:dyDescent="0.2">
      <c r="A39" s="4" t="s">
        <v>69</v>
      </c>
      <c r="B39" s="3">
        <v>4.0399999999999998E-2</v>
      </c>
      <c r="C39" s="3">
        <v>4.48E-2</v>
      </c>
      <c r="D39" s="3">
        <v>4.5600000000000002E-2</v>
      </c>
      <c r="E39" s="3">
        <v>4.3900000000000002E-2</v>
      </c>
      <c r="F39" s="3">
        <v>4.4499999999999998E-2</v>
      </c>
      <c r="G39" s="3">
        <v>4.4299999999999999E-2</v>
      </c>
      <c r="H39" s="3">
        <v>4.4499999999999998E-2</v>
      </c>
      <c r="I39" s="3">
        <v>4.4600000000000001E-2</v>
      </c>
      <c r="J39" s="3">
        <v>4.5499999999999999E-2</v>
      </c>
      <c r="K39" s="3">
        <v>4.0300000000000002E-2</v>
      </c>
      <c r="L39" s="3">
        <v>4.02E-2</v>
      </c>
      <c r="M39" s="3">
        <v>4.0599999999999997E-2</v>
      </c>
    </row>
    <row r="40" spans="1:22" x14ac:dyDescent="0.2">
      <c r="A40" s="4" t="s">
        <v>70</v>
      </c>
      <c r="B40" s="3">
        <v>4.0399999999999998E-2</v>
      </c>
      <c r="C40" s="3">
        <v>4.48E-2</v>
      </c>
      <c r="D40" s="3">
        <v>4.5400000000000003E-2</v>
      </c>
      <c r="E40" s="3">
        <v>4.6300000000000001E-2</v>
      </c>
      <c r="F40" s="3">
        <v>4.4699999999999997E-2</v>
      </c>
      <c r="G40" s="3">
        <v>4.4999999999999998E-2</v>
      </c>
      <c r="H40" s="3">
        <v>4.48E-2</v>
      </c>
      <c r="I40" s="3">
        <v>4.4999999999999998E-2</v>
      </c>
      <c r="J40" s="3">
        <v>4.5100000000000001E-2</v>
      </c>
      <c r="K40" s="3">
        <v>4.0399999999999998E-2</v>
      </c>
      <c r="L40" s="3">
        <v>4.0099999999999997E-2</v>
      </c>
      <c r="M40" s="3">
        <v>4.07E-2</v>
      </c>
    </row>
    <row r="41" spans="1:22" x14ac:dyDescent="0.2">
      <c r="A41" s="4" t="s">
        <v>71</v>
      </c>
      <c r="B41" s="3">
        <v>4.0500000000000001E-2</v>
      </c>
      <c r="C41" s="3">
        <v>4.5600000000000002E-2</v>
      </c>
      <c r="D41" s="3">
        <v>4.5699999999999998E-2</v>
      </c>
      <c r="E41" s="3">
        <v>4.5499999999999999E-2</v>
      </c>
      <c r="F41" s="3">
        <v>4.4699999999999997E-2</v>
      </c>
      <c r="G41" s="3">
        <v>4.48E-2</v>
      </c>
      <c r="H41" s="3">
        <v>4.4900000000000002E-2</v>
      </c>
      <c r="I41" s="3">
        <v>4.53E-2</v>
      </c>
      <c r="J41" s="3">
        <v>4.5699999999999998E-2</v>
      </c>
      <c r="K41" s="3">
        <v>4.0399999999999998E-2</v>
      </c>
      <c r="L41" s="3">
        <v>4.07E-2</v>
      </c>
      <c r="M41" s="3">
        <v>4.0500000000000001E-2</v>
      </c>
    </row>
    <row r="42" spans="1:22" x14ac:dyDescent="0.2">
      <c r="A42" s="4" t="s">
        <v>72</v>
      </c>
      <c r="B42" s="3">
        <v>4.02E-2</v>
      </c>
      <c r="C42" s="3">
        <v>4.0300000000000002E-2</v>
      </c>
      <c r="D42" s="3">
        <v>4.0599999999999997E-2</v>
      </c>
      <c r="E42" s="3">
        <v>4.0399999999999998E-2</v>
      </c>
      <c r="F42" s="3">
        <v>4.0300000000000002E-2</v>
      </c>
      <c r="G42" s="3">
        <v>4.0599999999999997E-2</v>
      </c>
      <c r="H42" s="3">
        <v>4.1200000000000001E-2</v>
      </c>
      <c r="I42" s="3">
        <v>4.0399999999999998E-2</v>
      </c>
      <c r="J42" s="3">
        <v>4.0399999999999998E-2</v>
      </c>
      <c r="K42" s="3">
        <v>4.0399999999999998E-2</v>
      </c>
      <c r="L42" s="3">
        <v>4.0899999999999999E-2</v>
      </c>
      <c r="M42" s="3">
        <v>4.1200000000000001E-2</v>
      </c>
    </row>
    <row r="44" spans="1:22" x14ac:dyDescent="0.2">
      <c r="A44" s="4" t="s">
        <v>52</v>
      </c>
      <c r="B44" s="4" t="s">
        <v>53</v>
      </c>
      <c r="C44" s="4" t="s">
        <v>54</v>
      </c>
      <c r="D44" s="4" t="s">
        <v>55</v>
      </c>
      <c r="E44" s="4" t="s">
        <v>56</v>
      </c>
      <c r="F44" s="4" t="s">
        <v>57</v>
      </c>
      <c r="G44" s="4" t="s">
        <v>58</v>
      </c>
      <c r="H44" s="4" t="s">
        <v>59</v>
      </c>
      <c r="I44" s="4" t="s">
        <v>60</v>
      </c>
      <c r="J44" s="4" t="s">
        <v>61</v>
      </c>
      <c r="K44" s="4" t="s">
        <v>62</v>
      </c>
      <c r="L44" s="4" t="s">
        <v>63</v>
      </c>
      <c r="M44" s="4" t="s">
        <v>64</v>
      </c>
      <c r="P44" s="1"/>
      <c r="Q44" s="16" t="s">
        <v>231</v>
      </c>
      <c r="R44" s="16"/>
      <c r="S44" s="16" t="s">
        <v>232</v>
      </c>
      <c r="T44" s="16"/>
      <c r="U44" s="16" t="s">
        <v>233</v>
      </c>
      <c r="V44" s="16"/>
    </row>
    <row r="45" spans="1:22" x14ac:dyDescent="0.2">
      <c r="A45" s="4" t="s">
        <v>65</v>
      </c>
      <c r="B45" s="3">
        <f>(B35-0.0403)*4*2.04</f>
        <v>-1.6320000000000468E-3</v>
      </c>
      <c r="C45" s="3">
        <f t="shared" ref="C45:M45" si="2">(C35-0.0403)*4*2.04</f>
        <v>-3.2640000000000368E-3</v>
      </c>
      <c r="D45" s="3">
        <f t="shared" si="2"/>
        <v>0</v>
      </c>
      <c r="E45" s="3">
        <f t="shared" si="2"/>
        <v>-2.4480000000000135E-3</v>
      </c>
      <c r="F45" s="3">
        <f t="shared" si="2"/>
        <v>-2.4480000000000135E-3</v>
      </c>
      <c r="G45" s="3">
        <f t="shared" si="2"/>
        <v>-2.4480000000000135E-3</v>
      </c>
      <c r="H45" s="3">
        <f t="shared" si="2"/>
        <v>8.1599999999996682E-4</v>
      </c>
      <c r="I45" s="3">
        <f t="shared" si="2"/>
        <v>0</v>
      </c>
      <c r="J45" s="3">
        <f t="shared" si="2"/>
        <v>8.1599999999996682E-4</v>
      </c>
      <c r="K45" s="3">
        <f t="shared" si="2"/>
        <v>0</v>
      </c>
      <c r="L45" s="3">
        <f t="shared" si="2"/>
        <v>2.4479999999999567E-3</v>
      </c>
      <c r="M45" s="3">
        <f t="shared" si="2"/>
        <v>0</v>
      </c>
      <c r="Q45" s="2" t="s">
        <v>326</v>
      </c>
      <c r="R45" s="2" t="s">
        <v>1</v>
      </c>
      <c r="S45" s="2" t="s">
        <v>326</v>
      </c>
      <c r="T45" s="2" t="s">
        <v>1</v>
      </c>
      <c r="U45" s="2" t="s">
        <v>326</v>
      </c>
      <c r="V45" s="2" t="s">
        <v>1</v>
      </c>
    </row>
    <row r="46" spans="1:22" x14ac:dyDescent="0.2">
      <c r="A46" s="4" t="s">
        <v>66</v>
      </c>
      <c r="B46" s="3">
        <f t="shared" ref="B46:M52" si="3">(B36-0.0403)*4*2.04</f>
        <v>-1.6320000000000468E-3</v>
      </c>
      <c r="C46" s="3">
        <f t="shared" si="3"/>
        <v>3.7536E-2</v>
      </c>
      <c r="D46" s="3">
        <f t="shared" si="3"/>
        <v>3.5087999999999987E-2</v>
      </c>
      <c r="E46" s="3">
        <f t="shared" si="3"/>
        <v>3.3456E-2</v>
      </c>
      <c r="F46" s="3">
        <f t="shared" si="3"/>
        <v>3.5087999999999987E-2</v>
      </c>
      <c r="G46" s="3">
        <f t="shared" si="3"/>
        <v>3.6719999999999975E-2</v>
      </c>
      <c r="H46" s="3">
        <f t="shared" si="3"/>
        <v>3.9167999999999988E-2</v>
      </c>
      <c r="I46" s="3">
        <f t="shared" si="3"/>
        <v>3.590399999999995E-2</v>
      </c>
      <c r="J46" s="3">
        <f t="shared" si="3"/>
        <v>3.6719999999999975E-2</v>
      </c>
      <c r="K46" s="3">
        <f t="shared" si="3"/>
        <v>4.243199999999997E-2</v>
      </c>
      <c r="L46" s="3">
        <f t="shared" si="3"/>
        <v>5.303999999999999E-2</v>
      </c>
      <c r="M46" s="3">
        <f t="shared" si="3"/>
        <v>0</v>
      </c>
      <c r="O46" s="2" t="s">
        <v>2</v>
      </c>
      <c r="P46" s="2" t="s">
        <v>188</v>
      </c>
      <c r="Q46" s="2">
        <f>AVERAGE(C57:C59)</f>
        <v>132544.17419784528</v>
      </c>
      <c r="R46" s="2">
        <f>STDEV(C57:C59)</f>
        <v>7196.5787568311025</v>
      </c>
      <c r="S46" s="2">
        <v>129020.71603051999</v>
      </c>
      <c r="T46" s="2">
        <v>21427.531219205011</v>
      </c>
      <c r="U46" s="2">
        <v>138395.00020139341</v>
      </c>
      <c r="V46" s="2">
        <v>17828.36698831883</v>
      </c>
    </row>
    <row r="47" spans="1:22" x14ac:dyDescent="0.2">
      <c r="A47" s="4" t="s">
        <v>67</v>
      </c>
      <c r="B47" s="3">
        <f t="shared" si="3"/>
        <v>0</v>
      </c>
      <c r="C47" s="3">
        <f t="shared" si="3"/>
        <v>3.590399999999995E-2</v>
      </c>
      <c r="D47" s="3">
        <f t="shared" si="3"/>
        <v>3.1824000000000005E-2</v>
      </c>
      <c r="E47" s="3">
        <f t="shared" si="3"/>
        <v>4.8143999999999965E-2</v>
      </c>
      <c r="F47" s="3">
        <f t="shared" si="3"/>
        <v>3.1824000000000005E-2</v>
      </c>
      <c r="G47" s="3">
        <f t="shared" si="3"/>
        <v>4.4879999999999982E-2</v>
      </c>
      <c r="H47" s="3">
        <f t="shared" si="3"/>
        <v>3.590399999999995E-2</v>
      </c>
      <c r="I47" s="3">
        <f t="shared" si="3"/>
        <v>3.9167999999999988E-2</v>
      </c>
      <c r="J47" s="3">
        <f t="shared" si="3"/>
        <v>7.8335999999999975E-2</v>
      </c>
      <c r="K47" s="3">
        <f t="shared" si="3"/>
        <v>3.2639999999999975E-2</v>
      </c>
      <c r="L47" s="3">
        <f t="shared" si="3"/>
        <v>5.0591999999999977E-2</v>
      </c>
      <c r="M47" s="3">
        <f t="shared" si="3"/>
        <v>0</v>
      </c>
      <c r="O47" s="2" t="s">
        <v>33</v>
      </c>
      <c r="P47" s="2" t="s">
        <v>5</v>
      </c>
      <c r="Q47" s="2">
        <f>AVERAGE(D57:D59)</f>
        <v>210740.91080931039</v>
      </c>
      <c r="R47" s="2">
        <f>STDEV(D57:D59)</f>
        <v>9299.3031491341517</v>
      </c>
      <c r="S47" s="2">
        <v>262326.25476707268</v>
      </c>
      <c r="T47" s="2">
        <v>48801.942680430751</v>
      </c>
      <c r="U47" s="2">
        <v>398206.50277469243</v>
      </c>
      <c r="V47" s="2">
        <v>31363.258762617028</v>
      </c>
    </row>
    <row r="48" spans="1:22" x14ac:dyDescent="0.2">
      <c r="A48" s="4" t="s">
        <v>68</v>
      </c>
      <c r="B48" s="3">
        <f t="shared" si="3"/>
        <v>0</v>
      </c>
      <c r="C48" s="3">
        <f t="shared" si="3"/>
        <v>3.3456E-2</v>
      </c>
      <c r="D48" s="3">
        <f t="shared" si="3"/>
        <v>3.590399999999995E-2</v>
      </c>
      <c r="E48" s="3">
        <f t="shared" si="3"/>
        <v>3.8351999999999969E-2</v>
      </c>
      <c r="F48" s="3">
        <f t="shared" si="3"/>
        <v>3.3456E-2</v>
      </c>
      <c r="G48" s="3">
        <f t="shared" si="3"/>
        <v>2.7744000000000001E-2</v>
      </c>
      <c r="H48" s="3">
        <f t="shared" si="3"/>
        <v>3.590399999999995E-2</v>
      </c>
      <c r="I48" s="3">
        <f t="shared" si="3"/>
        <v>3.6719999999999975E-2</v>
      </c>
      <c r="J48" s="3">
        <f t="shared" si="3"/>
        <v>3.9983999999999957E-2</v>
      </c>
      <c r="K48" s="3">
        <f t="shared" si="3"/>
        <v>3.4271999999999962E-2</v>
      </c>
      <c r="L48" s="3">
        <f t="shared" si="3"/>
        <v>4.6511999999999977E-2</v>
      </c>
      <c r="M48" s="3">
        <f t="shared" si="3"/>
        <v>0</v>
      </c>
      <c r="O48" s="2" t="s">
        <v>35</v>
      </c>
      <c r="P48" s="2" t="s">
        <v>7</v>
      </c>
      <c r="Q48" s="2">
        <f>AVERAGE(E57:E59)</f>
        <v>166528.86149255637</v>
      </c>
      <c r="R48" s="2">
        <f>STDEV(E57:E59)</f>
        <v>10974.948958639692</v>
      </c>
      <c r="S48" s="2">
        <v>186987.31597015922</v>
      </c>
      <c r="T48" s="2">
        <v>46473.052766524583</v>
      </c>
      <c r="U48" s="2">
        <v>179860.31357545379</v>
      </c>
      <c r="V48" s="2">
        <v>43182.201293230471</v>
      </c>
    </row>
    <row r="49" spans="1:22" x14ac:dyDescent="0.2">
      <c r="A49" s="4" t="s">
        <v>69</v>
      </c>
      <c r="B49" s="3">
        <f t="shared" si="3"/>
        <v>8.1599999999996682E-4</v>
      </c>
      <c r="C49" s="3">
        <f t="shared" si="3"/>
        <v>3.6719999999999975E-2</v>
      </c>
      <c r="D49" s="3">
        <f t="shared" si="3"/>
        <v>4.3247999999999995E-2</v>
      </c>
      <c r="E49" s="3">
        <f t="shared" si="3"/>
        <v>2.9375999999999992E-2</v>
      </c>
      <c r="F49" s="3">
        <f t="shared" si="3"/>
        <v>3.4271999999999962E-2</v>
      </c>
      <c r="G49" s="3">
        <f t="shared" si="3"/>
        <v>3.2639999999999975E-2</v>
      </c>
      <c r="H49" s="3">
        <f t="shared" si="3"/>
        <v>3.4271999999999962E-2</v>
      </c>
      <c r="I49" s="3">
        <f t="shared" si="3"/>
        <v>3.5087999999999987E-2</v>
      </c>
      <c r="J49" s="3">
        <f t="shared" si="3"/>
        <v>4.243199999999997E-2</v>
      </c>
      <c r="K49" s="3">
        <f t="shared" si="3"/>
        <v>0</v>
      </c>
      <c r="L49" s="3">
        <f t="shared" si="3"/>
        <v>-8.1600000000002341E-4</v>
      </c>
      <c r="M49" s="3">
        <f t="shared" si="3"/>
        <v>2.4479999999999567E-3</v>
      </c>
      <c r="O49" s="2" t="s">
        <v>44</v>
      </c>
      <c r="P49" s="2" t="s">
        <v>25</v>
      </c>
      <c r="Q49" s="2">
        <f>AVERAGE(I60:I62)</f>
        <v>187763.19236254631</v>
      </c>
      <c r="R49" s="2">
        <f>STDEV(I60:I62)</f>
        <v>13269.745730609657</v>
      </c>
      <c r="S49" s="2">
        <v>227176.22851609797</v>
      </c>
      <c r="T49" s="2">
        <v>7888.8851897280183</v>
      </c>
      <c r="U49" s="2">
        <v>253128.53174273463</v>
      </c>
      <c r="V49" s="2">
        <v>19149.584129072235</v>
      </c>
    </row>
    <row r="50" spans="1:22" x14ac:dyDescent="0.2">
      <c r="A50" s="4" t="s">
        <v>70</v>
      </c>
      <c r="B50" s="3">
        <f t="shared" si="3"/>
        <v>8.1599999999996682E-4</v>
      </c>
      <c r="C50" s="3">
        <f t="shared" si="3"/>
        <v>3.6719999999999975E-2</v>
      </c>
      <c r="D50" s="3">
        <f t="shared" si="3"/>
        <v>4.1616000000000007E-2</v>
      </c>
      <c r="E50" s="3">
        <f t="shared" si="3"/>
        <v>4.895999999999999E-2</v>
      </c>
      <c r="F50" s="3">
        <f t="shared" si="3"/>
        <v>3.590399999999995E-2</v>
      </c>
      <c r="G50" s="3">
        <f t="shared" si="3"/>
        <v>3.8351999999999969E-2</v>
      </c>
      <c r="H50" s="3">
        <f t="shared" si="3"/>
        <v>3.6719999999999975E-2</v>
      </c>
      <c r="I50" s="3">
        <f t="shared" si="3"/>
        <v>3.8351999999999969E-2</v>
      </c>
      <c r="J50" s="3">
        <f t="shared" si="3"/>
        <v>3.9167999999999988E-2</v>
      </c>
      <c r="K50" s="3">
        <f t="shared" si="3"/>
        <v>8.1599999999996682E-4</v>
      </c>
      <c r="L50" s="3">
        <f t="shared" si="3"/>
        <v>-1.6320000000000468E-3</v>
      </c>
      <c r="M50" s="3">
        <f t="shared" si="3"/>
        <v>3.2639999999999805E-3</v>
      </c>
      <c r="O50" s="2" t="s">
        <v>45</v>
      </c>
      <c r="P50" s="2" t="s">
        <v>27</v>
      </c>
      <c r="Q50" s="2">
        <f>AVERAGE(J57:J59)</f>
        <v>158571.59993627088</v>
      </c>
      <c r="R50" s="2">
        <f>STDEV(J57:J59)</f>
        <v>2532.2277555258643</v>
      </c>
      <c r="S50" s="2">
        <v>204945.77885882239</v>
      </c>
      <c r="T50" s="2">
        <v>35161.577072050837</v>
      </c>
      <c r="U50" s="2">
        <v>236172.92813168987</v>
      </c>
      <c r="V50" s="2">
        <v>39430.981118032862</v>
      </c>
    </row>
    <row r="51" spans="1:22" x14ac:dyDescent="0.2">
      <c r="A51" s="4" t="s">
        <v>71</v>
      </c>
      <c r="B51" s="3">
        <f t="shared" si="3"/>
        <v>1.6319999999999902E-3</v>
      </c>
      <c r="C51" s="3">
        <f t="shared" si="3"/>
        <v>4.3247999999999995E-2</v>
      </c>
      <c r="D51" s="3">
        <f t="shared" si="3"/>
        <v>4.4063999999999957E-2</v>
      </c>
      <c r="E51" s="3">
        <f t="shared" si="3"/>
        <v>4.243199999999997E-2</v>
      </c>
      <c r="F51" s="3">
        <f t="shared" si="3"/>
        <v>3.590399999999995E-2</v>
      </c>
      <c r="G51" s="3">
        <f t="shared" si="3"/>
        <v>3.6719999999999975E-2</v>
      </c>
      <c r="H51" s="3">
        <f t="shared" si="3"/>
        <v>3.7536E-2</v>
      </c>
      <c r="I51" s="3">
        <f t="shared" si="3"/>
        <v>4.0799999999999982E-2</v>
      </c>
      <c r="J51" s="3">
        <f t="shared" si="3"/>
        <v>4.4063999999999957E-2</v>
      </c>
      <c r="K51" s="3">
        <f t="shared" si="3"/>
        <v>8.1599999999996682E-4</v>
      </c>
      <c r="L51" s="3">
        <f t="shared" si="3"/>
        <v>3.2639999999999805E-3</v>
      </c>
      <c r="M51" s="3">
        <f t="shared" si="3"/>
        <v>1.6319999999999902E-3</v>
      </c>
      <c r="O51" s="2" t="s">
        <v>36</v>
      </c>
      <c r="P51" s="2" t="s">
        <v>9</v>
      </c>
      <c r="Q51" s="2">
        <f>AVERAGE(E60:E62)</f>
        <v>159780.17987821915</v>
      </c>
      <c r="R51" s="2">
        <f>STDEV(E60:E62)</f>
        <v>38284.75560579147</v>
      </c>
      <c r="S51" s="2">
        <v>167186.68954876027</v>
      </c>
      <c r="T51" s="2">
        <v>64273.874997485669</v>
      </c>
      <c r="U51" s="2">
        <v>157794.67449909399</v>
      </c>
      <c r="V51" s="2">
        <v>69912.577854990988</v>
      </c>
    </row>
    <row r="52" spans="1:22" x14ac:dyDescent="0.2">
      <c r="A52" s="4" t="s">
        <v>72</v>
      </c>
      <c r="B52" s="3">
        <f t="shared" si="3"/>
        <v>-8.1600000000002341E-4</v>
      </c>
      <c r="C52" s="3">
        <f t="shared" si="3"/>
        <v>0</v>
      </c>
      <c r="D52" s="3">
        <f t="shared" si="3"/>
        <v>2.4479999999999567E-3</v>
      </c>
      <c r="E52" s="3">
        <f t="shared" si="3"/>
        <v>8.1599999999996682E-4</v>
      </c>
      <c r="F52" s="3">
        <f t="shared" si="3"/>
        <v>0</v>
      </c>
      <c r="G52" s="3">
        <f t="shared" si="3"/>
        <v>2.4479999999999567E-3</v>
      </c>
      <c r="H52" s="3">
        <f t="shared" si="3"/>
        <v>7.3439999999999842E-3</v>
      </c>
      <c r="I52" s="3">
        <f t="shared" si="3"/>
        <v>8.1599999999996682E-4</v>
      </c>
      <c r="J52" s="3">
        <f t="shared" si="3"/>
        <v>8.1599999999996682E-4</v>
      </c>
      <c r="K52" s="3">
        <f t="shared" si="3"/>
        <v>8.1599999999996682E-4</v>
      </c>
      <c r="L52" s="3">
        <f t="shared" si="3"/>
        <v>4.8959999999999707E-3</v>
      </c>
      <c r="M52" s="3">
        <f t="shared" si="3"/>
        <v>7.3439999999999842E-3</v>
      </c>
      <c r="O52" s="2" t="s">
        <v>39</v>
      </c>
      <c r="P52" s="2" t="s">
        <v>15</v>
      </c>
      <c r="Q52" s="2">
        <f>AVERAGE(G57:G59)</f>
        <v>195272.74863203359</v>
      </c>
      <c r="R52" s="2">
        <f>STDEV(G57:G59)</f>
        <v>27204.907796863554</v>
      </c>
      <c r="S52" s="2">
        <v>257533.24517189199</v>
      </c>
      <c r="T52" s="2">
        <v>42747.011219932261</v>
      </c>
      <c r="U52" s="2">
        <v>294686.16141861997</v>
      </c>
      <c r="V52" s="2">
        <v>54838.83467825198</v>
      </c>
    </row>
    <row r="53" spans="1:22" x14ac:dyDescent="0.2">
      <c r="O53" s="2" t="s">
        <v>40</v>
      </c>
      <c r="P53" s="2" t="s">
        <v>17</v>
      </c>
      <c r="Q53" s="2">
        <f>AVERAGE(G60:G62)</f>
        <v>209724.05707751992</v>
      </c>
      <c r="R53" s="2">
        <f>STDEV(G60:G62)</f>
        <v>10720.445053003488</v>
      </c>
      <c r="S53" s="2">
        <v>257321.45467752495</v>
      </c>
      <c r="T53" s="2">
        <v>8690.7824136166109</v>
      </c>
      <c r="U53" s="2">
        <v>342000.9557769596</v>
      </c>
      <c r="V53" s="2">
        <v>23339.941216470834</v>
      </c>
    </row>
    <row r="54" spans="1:22" x14ac:dyDescent="0.2">
      <c r="B54" s="2" t="s">
        <v>327</v>
      </c>
      <c r="O54" s="2" t="s">
        <v>41</v>
      </c>
      <c r="P54" s="2" t="s">
        <v>19</v>
      </c>
      <c r="Q54" s="2">
        <f>AVERAGE(H57:H59)</f>
        <v>194223.17538126381</v>
      </c>
      <c r="R54" s="2">
        <f>STDEV(H57:H59)</f>
        <v>5277.8069530176963</v>
      </c>
      <c r="S54" s="2">
        <v>268625.64147105889</v>
      </c>
      <c r="T54" s="2">
        <v>18258.884080459422</v>
      </c>
      <c r="U54" s="2">
        <v>336160.70756140561</v>
      </c>
      <c r="V54" s="2">
        <v>18663.779184861458</v>
      </c>
    </row>
    <row r="55" spans="1:22" x14ac:dyDescent="0.2">
      <c r="A55" s="4" t="s">
        <v>52</v>
      </c>
      <c r="B55" s="4" t="s">
        <v>53</v>
      </c>
      <c r="C55" s="4" t="s">
        <v>54</v>
      </c>
      <c r="D55" s="4" t="s">
        <v>55</v>
      </c>
      <c r="E55" s="4" t="s">
        <v>56</v>
      </c>
      <c r="F55" s="4" t="s">
        <v>57</v>
      </c>
      <c r="G55" s="4" t="s">
        <v>58</v>
      </c>
      <c r="H55" s="4" t="s">
        <v>59</v>
      </c>
      <c r="I55" s="4" t="s">
        <v>60</v>
      </c>
      <c r="J55" s="4" t="s">
        <v>61</v>
      </c>
      <c r="K55" s="4" t="s">
        <v>62</v>
      </c>
      <c r="L55" s="4" t="s">
        <v>63</v>
      </c>
      <c r="M55" s="4" t="s">
        <v>64</v>
      </c>
      <c r="O55" s="2" t="s">
        <v>46</v>
      </c>
      <c r="P55" s="2" t="s">
        <v>29</v>
      </c>
      <c r="Q55" s="2">
        <f>AVERAGE(J60:J62)</f>
        <v>163731.10557138346</v>
      </c>
      <c r="R55" s="2">
        <f>STDEV(J60:J62)</f>
        <v>15698.315705958807</v>
      </c>
      <c r="S55" s="2">
        <v>210981.47020386203</v>
      </c>
      <c r="T55" s="2">
        <v>5069.0836217490478</v>
      </c>
      <c r="U55" s="2">
        <v>231238.68207511594</v>
      </c>
      <c r="V55" s="2">
        <v>17025.037396945321</v>
      </c>
    </row>
    <row r="56" spans="1:22" x14ac:dyDescent="0.2">
      <c r="A56" s="4" t="s">
        <v>65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O56" s="2" t="s">
        <v>47</v>
      </c>
      <c r="P56" s="2" t="s">
        <v>31</v>
      </c>
      <c r="Q56" s="2">
        <f>AVERAGE(K57:K59)</f>
        <v>177331.34920634938</v>
      </c>
      <c r="R56" s="2">
        <f>STDEV(K57:K59)</f>
        <v>36763.203514610184</v>
      </c>
      <c r="S56" s="2">
        <v>232577.16814218383</v>
      </c>
      <c r="T56" s="2">
        <v>58122.558499175662</v>
      </c>
      <c r="U56" s="2">
        <v>278728.12542163051</v>
      </c>
      <c r="V56" s="2">
        <v>120302.32274331061</v>
      </c>
    </row>
    <row r="57" spans="1:22" x14ac:dyDescent="0.2">
      <c r="A57" s="4" t="s">
        <v>66</v>
      </c>
      <c r="B57" s="3"/>
      <c r="C57" s="3">
        <f>C25/C46</f>
        <v>130701.19352088662</v>
      </c>
      <c r="D57" s="3">
        <f t="shared" ref="D57:L57" si="4">D25/D46</f>
        <v>200467.39626082999</v>
      </c>
      <c r="E57" s="3">
        <f t="shared" si="4"/>
        <v>179041.12864658059</v>
      </c>
      <c r="F57" s="3">
        <f t="shared" si="4"/>
        <v>597070.22343821276</v>
      </c>
      <c r="G57" s="3">
        <f t="shared" si="4"/>
        <v>190087.14596949905</v>
      </c>
      <c r="H57" s="3">
        <f t="shared" si="4"/>
        <v>196027.3692810458</v>
      </c>
      <c r="I57" s="3">
        <f t="shared" si="4"/>
        <v>186163.10160427834</v>
      </c>
      <c r="J57" s="3">
        <f t="shared" si="4"/>
        <v>161056.6448801744</v>
      </c>
      <c r="K57" s="3">
        <f t="shared" si="4"/>
        <v>137867.64705882364</v>
      </c>
      <c r="L57" s="3">
        <f t="shared" si="4"/>
        <v>94193.061840120688</v>
      </c>
      <c r="M57" s="3"/>
      <c r="O57" s="2" t="s">
        <v>2</v>
      </c>
      <c r="P57" s="2" t="s">
        <v>328</v>
      </c>
      <c r="Q57" s="2">
        <f>AVERAGE(L57:L59)</f>
        <v>88484.816604511041</v>
      </c>
      <c r="R57" s="2">
        <f>STDEV(L57:L59)</f>
        <v>5892.393509130492</v>
      </c>
      <c r="S57" s="2">
        <v>69559.49011314103</v>
      </c>
      <c r="T57" s="2">
        <v>14820.396983777737</v>
      </c>
      <c r="U57" s="2">
        <v>43700.899266855347</v>
      </c>
      <c r="V57" s="2">
        <v>6779.4213930942306</v>
      </c>
    </row>
    <row r="58" spans="1:22" x14ac:dyDescent="0.2">
      <c r="A58" s="4" t="s">
        <v>67</v>
      </c>
      <c r="B58" s="3"/>
      <c r="C58" s="3">
        <f t="shared" ref="C58:L62" si="5">C26/C47</f>
        <v>126448.30659536559</v>
      </c>
      <c r="D58" s="3">
        <f t="shared" si="5"/>
        <v>213172.44846656607</v>
      </c>
      <c r="E58" s="3">
        <f t="shared" si="5"/>
        <v>162013.95812562326</v>
      </c>
      <c r="F58" s="3">
        <f t="shared" si="5"/>
        <v>381347.41075917543</v>
      </c>
      <c r="G58" s="3">
        <f t="shared" si="5"/>
        <v>171033.8680926917</v>
      </c>
      <c r="H58" s="3">
        <f t="shared" si="5"/>
        <v>198362.29946524091</v>
      </c>
      <c r="I58" s="3">
        <f t="shared" si="5"/>
        <v>176164.21568627458</v>
      </c>
      <c r="J58" s="3">
        <f t="shared" si="5"/>
        <v>155994.68954248371</v>
      </c>
      <c r="K58" s="3">
        <f t="shared" si="5"/>
        <v>183517.15686274524</v>
      </c>
      <c r="L58" s="3">
        <f t="shared" si="5"/>
        <v>82424.098671726795</v>
      </c>
      <c r="M58" s="3"/>
    </row>
    <row r="59" spans="1:22" x14ac:dyDescent="0.2">
      <c r="A59" s="4" t="s">
        <v>68</v>
      </c>
      <c r="B59" s="3"/>
      <c r="C59" s="3">
        <f t="shared" si="5"/>
        <v>140483.02247728361</v>
      </c>
      <c r="D59" s="3">
        <f t="shared" si="5"/>
        <v>218582.88770053507</v>
      </c>
      <c r="E59" s="3">
        <f t="shared" si="5"/>
        <v>158531.4977054653</v>
      </c>
      <c r="F59" s="3">
        <f t="shared" si="5"/>
        <v>516140.60258249642</v>
      </c>
      <c r="G59" s="3">
        <f t="shared" si="5"/>
        <v>224697.23183391002</v>
      </c>
      <c r="H59" s="3">
        <f t="shared" si="5"/>
        <v>188279.85739750473</v>
      </c>
      <c r="I59" s="3">
        <f t="shared" si="5"/>
        <v>196949.89106753826</v>
      </c>
      <c r="J59" s="3">
        <f t="shared" si="5"/>
        <v>158663.46538615462</v>
      </c>
      <c r="K59" s="3">
        <f t="shared" si="5"/>
        <v>210609.24369747922</v>
      </c>
      <c r="L59" s="3">
        <f t="shared" si="5"/>
        <v>88837.289301685625</v>
      </c>
      <c r="M59" s="3"/>
      <c r="P59" s="17"/>
    </row>
    <row r="60" spans="1:22" x14ac:dyDescent="0.2">
      <c r="A60" s="4" t="s">
        <v>69</v>
      </c>
      <c r="B60" s="3"/>
      <c r="C60" s="3">
        <f t="shared" si="5"/>
        <v>194389.97821350777</v>
      </c>
      <c r="D60" s="3">
        <f t="shared" si="5"/>
        <v>168932.6674065853</v>
      </c>
      <c r="E60" s="3">
        <f t="shared" si="5"/>
        <v>197848.5838779957</v>
      </c>
      <c r="F60" s="3">
        <f t="shared" si="5"/>
        <v>293709.15032679768</v>
      </c>
      <c r="G60" s="3">
        <f t="shared" si="5"/>
        <v>218995.09803921587</v>
      </c>
      <c r="H60" s="3">
        <f t="shared" si="5"/>
        <v>228349.67320261462</v>
      </c>
      <c r="I60" s="3">
        <f t="shared" si="5"/>
        <v>195907.43274053815</v>
      </c>
      <c r="J60" s="3">
        <f t="shared" si="5"/>
        <v>163414.40422322787</v>
      </c>
      <c r="K60" s="3" t="e">
        <f t="shared" si="5"/>
        <v>#DIV/0!</v>
      </c>
      <c r="L60" s="3"/>
      <c r="M60" s="3"/>
    </row>
    <row r="61" spans="1:22" x14ac:dyDescent="0.2">
      <c r="A61" s="4" t="s">
        <v>70</v>
      </c>
      <c r="B61" s="3"/>
      <c r="C61" s="3">
        <f t="shared" si="5"/>
        <v>179248.36601307202</v>
      </c>
      <c r="D61" s="3">
        <f t="shared" si="5"/>
        <v>149942.32987312571</v>
      </c>
      <c r="E61" s="3">
        <f t="shared" si="5"/>
        <v>121282.67973856212</v>
      </c>
      <c r="F61" s="3">
        <f t="shared" si="5"/>
        <v>287433.15508021432</v>
      </c>
      <c r="G61" s="3">
        <f t="shared" si="5"/>
        <v>212192.323738006</v>
      </c>
      <c r="H61" s="3">
        <f t="shared" si="5"/>
        <v>210021.78649237487</v>
      </c>
      <c r="I61" s="3">
        <f t="shared" si="5"/>
        <v>194931.16395494383</v>
      </c>
      <c r="J61" s="3">
        <f t="shared" si="5"/>
        <v>179585.37581699353</v>
      </c>
      <c r="K61" s="3">
        <f t="shared" si="5"/>
        <v>1571078.4313726129</v>
      </c>
      <c r="L61" s="3"/>
      <c r="M61" s="3"/>
    </row>
    <row r="62" spans="1:22" x14ac:dyDescent="0.2">
      <c r="A62" s="4" t="s">
        <v>71</v>
      </c>
      <c r="B62" s="3"/>
      <c r="C62" s="3">
        <f t="shared" si="5"/>
        <v>155105.43840177581</v>
      </c>
      <c r="D62" s="3">
        <f t="shared" si="5"/>
        <v>146695.71532316646</v>
      </c>
      <c r="E62" s="3">
        <f t="shared" si="5"/>
        <v>160209.27601809966</v>
      </c>
      <c r="F62" s="3">
        <f t="shared" si="5"/>
        <v>243148.39572192548</v>
      </c>
      <c r="G62" s="3">
        <f t="shared" si="5"/>
        <v>197984.74945533782</v>
      </c>
      <c r="H62" s="3">
        <f t="shared" si="5"/>
        <v>204177.32310315431</v>
      </c>
      <c r="I62" s="3">
        <f t="shared" si="5"/>
        <v>172450.98039215693</v>
      </c>
      <c r="J62" s="3">
        <f t="shared" si="5"/>
        <v>148193.53667392896</v>
      </c>
      <c r="K62" s="3">
        <f t="shared" si="5"/>
        <v>1556372.549019671</v>
      </c>
      <c r="L62" s="3"/>
      <c r="M62" s="3"/>
    </row>
    <row r="63" spans="1:22" x14ac:dyDescent="0.2">
      <c r="A63" s="4" t="s">
        <v>72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22" x14ac:dyDescent="0.2">
      <c r="A64" s="1" t="s">
        <v>232</v>
      </c>
      <c r="B64" s="2" t="s">
        <v>322</v>
      </c>
      <c r="C64" s="2" t="s">
        <v>323</v>
      </c>
    </row>
    <row r="65" spans="1:13" x14ac:dyDescent="0.2">
      <c r="A65" s="4" t="s">
        <v>52</v>
      </c>
      <c r="B65" s="4" t="s">
        <v>53</v>
      </c>
      <c r="C65" s="4" t="s">
        <v>54</v>
      </c>
      <c r="D65" s="4" t="s">
        <v>55</v>
      </c>
      <c r="E65" s="4" t="s">
        <v>56</v>
      </c>
      <c r="F65" s="4" t="s">
        <v>57</v>
      </c>
      <c r="G65" s="4" t="s">
        <v>58</v>
      </c>
      <c r="H65" s="4" t="s">
        <v>59</v>
      </c>
      <c r="I65" s="4" t="s">
        <v>60</v>
      </c>
      <c r="J65" s="4" t="s">
        <v>61</v>
      </c>
      <c r="K65" s="4" t="s">
        <v>62</v>
      </c>
      <c r="L65" s="4" t="s">
        <v>63</v>
      </c>
      <c r="M65" s="4" t="s">
        <v>64</v>
      </c>
    </row>
    <row r="66" spans="1:13" x14ac:dyDescent="0.2">
      <c r="A66" s="4" t="s">
        <v>65</v>
      </c>
      <c r="B66" s="3">
        <v>661</v>
      </c>
      <c r="C66" s="3">
        <v>617</v>
      </c>
      <c r="D66" s="3">
        <v>617</v>
      </c>
      <c r="E66" s="3">
        <v>611</v>
      </c>
      <c r="F66" s="3">
        <v>606</v>
      </c>
      <c r="G66" s="3">
        <v>635</v>
      </c>
      <c r="H66" s="3">
        <v>645</v>
      </c>
      <c r="I66" s="3">
        <v>613</v>
      </c>
      <c r="J66" s="3">
        <v>659</v>
      </c>
      <c r="K66" s="3">
        <v>705</v>
      </c>
      <c r="L66" s="3">
        <v>767</v>
      </c>
      <c r="M66" s="3">
        <v>303</v>
      </c>
    </row>
    <row r="67" spans="1:13" x14ac:dyDescent="0.2">
      <c r="A67" s="4" t="s">
        <v>66</v>
      </c>
      <c r="B67" s="3">
        <v>681</v>
      </c>
      <c r="C67" s="3">
        <v>3881</v>
      </c>
      <c r="D67" s="3">
        <v>4925</v>
      </c>
      <c r="E67" s="3">
        <v>4710</v>
      </c>
      <c r="F67" s="3">
        <v>13162</v>
      </c>
      <c r="G67" s="3">
        <v>5318</v>
      </c>
      <c r="H67" s="3">
        <v>4992</v>
      </c>
      <c r="I67" s="3">
        <v>4816</v>
      </c>
      <c r="J67" s="3">
        <v>4608</v>
      </c>
      <c r="K67" s="3">
        <v>4651</v>
      </c>
      <c r="L67" s="3">
        <v>5698</v>
      </c>
      <c r="M67" s="3">
        <v>279</v>
      </c>
    </row>
    <row r="68" spans="1:13" x14ac:dyDescent="0.2">
      <c r="A68" s="4" t="s">
        <v>67</v>
      </c>
      <c r="B68" s="3">
        <v>632</v>
      </c>
      <c r="C68" s="3">
        <v>2913</v>
      </c>
      <c r="D68" s="3">
        <v>4374</v>
      </c>
      <c r="E68" s="3">
        <v>6010</v>
      </c>
      <c r="F68" s="3">
        <v>7461</v>
      </c>
      <c r="G68" s="3">
        <v>5044</v>
      </c>
      <c r="H68" s="3">
        <v>4566</v>
      </c>
      <c r="I68" s="3">
        <v>4715</v>
      </c>
      <c r="J68" s="3">
        <v>8340</v>
      </c>
      <c r="K68" s="3">
        <v>4202</v>
      </c>
      <c r="L68" s="3">
        <v>4497</v>
      </c>
      <c r="M68" s="3">
        <v>284</v>
      </c>
    </row>
    <row r="69" spans="1:13" x14ac:dyDescent="0.2">
      <c r="A69" s="4" t="s">
        <v>68</v>
      </c>
      <c r="B69" s="3">
        <v>644</v>
      </c>
      <c r="C69" s="3">
        <v>2870</v>
      </c>
      <c r="D69" s="3">
        <v>4674</v>
      </c>
      <c r="E69" s="3">
        <v>4222</v>
      </c>
      <c r="F69" s="3">
        <v>9733</v>
      </c>
      <c r="G69" s="3">
        <v>3806</v>
      </c>
      <c r="H69" s="3">
        <v>4672</v>
      </c>
      <c r="I69" s="3">
        <v>4744</v>
      </c>
      <c r="J69" s="3">
        <v>4866</v>
      </c>
      <c r="K69" s="3">
        <v>4524</v>
      </c>
      <c r="L69" s="3">
        <v>4882</v>
      </c>
      <c r="M69" s="3">
        <v>304</v>
      </c>
    </row>
    <row r="70" spans="1:13" x14ac:dyDescent="0.2">
      <c r="A70" s="4" t="s">
        <v>69</v>
      </c>
      <c r="B70" s="3">
        <v>656</v>
      </c>
      <c r="C70" s="3">
        <v>4291</v>
      </c>
      <c r="D70" s="3">
        <v>4663</v>
      </c>
      <c r="E70" s="3">
        <v>3769</v>
      </c>
      <c r="F70" s="3">
        <v>6133</v>
      </c>
      <c r="G70" s="3">
        <v>4233</v>
      </c>
      <c r="H70" s="3">
        <v>4662</v>
      </c>
      <c r="I70" s="3">
        <v>4304</v>
      </c>
      <c r="J70" s="3">
        <v>4861</v>
      </c>
      <c r="K70" s="3">
        <v>727</v>
      </c>
      <c r="L70" s="3">
        <v>788</v>
      </c>
      <c r="M70" s="3">
        <v>319</v>
      </c>
    </row>
    <row r="71" spans="1:13" x14ac:dyDescent="0.2">
      <c r="A71" s="4" t="s">
        <v>70</v>
      </c>
      <c r="B71" s="3">
        <v>661</v>
      </c>
      <c r="C71" s="3">
        <v>4442</v>
      </c>
      <c r="D71" s="3">
        <v>4323</v>
      </c>
      <c r="E71" s="3">
        <v>4227</v>
      </c>
      <c r="F71" s="3">
        <v>6299</v>
      </c>
      <c r="G71" s="3">
        <v>4768</v>
      </c>
      <c r="H71" s="3">
        <v>4754</v>
      </c>
      <c r="I71" s="3">
        <v>4658</v>
      </c>
      <c r="J71" s="3">
        <v>4472</v>
      </c>
      <c r="K71" s="3">
        <v>702</v>
      </c>
      <c r="L71" s="3">
        <v>796</v>
      </c>
      <c r="M71" s="3">
        <v>672</v>
      </c>
    </row>
    <row r="72" spans="1:13" x14ac:dyDescent="0.2">
      <c r="A72" s="4" t="s">
        <v>71</v>
      </c>
      <c r="B72" s="3">
        <v>664</v>
      </c>
      <c r="C72" s="3">
        <v>4350</v>
      </c>
      <c r="D72" s="3">
        <v>4092</v>
      </c>
      <c r="E72" s="3">
        <v>4601</v>
      </c>
      <c r="F72" s="3">
        <v>5336</v>
      </c>
      <c r="G72" s="3">
        <v>4409</v>
      </c>
      <c r="H72" s="3">
        <v>4635</v>
      </c>
      <c r="I72" s="3">
        <v>4820</v>
      </c>
      <c r="J72" s="3">
        <v>4787</v>
      </c>
      <c r="K72" s="3">
        <v>753</v>
      </c>
      <c r="L72" s="3">
        <v>835</v>
      </c>
      <c r="M72" s="3">
        <v>695</v>
      </c>
    </row>
    <row r="73" spans="1:13" x14ac:dyDescent="0.2">
      <c r="A73" s="4" t="s">
        <v>72</v>
      </c>
      <c r="B73" s="3">
        <v>704</v>
      </c>
      <c r="C73" s="3">
        <v>649</v>
      </c>
      <c r="D73" s="3">
        <v>636</v>
      </c>
      <c r="E73" s="3">
        <v>620</v>
      </c>
      <c r="F73" s="3">
        <v>623</v>
      </c>
      <c r="G73" s="3">
        <v>649</v>
      </c>
      <c r="H73" s="3">
        <v>671</v>
      </c>
      <c r="I73" s="3">
        <v>696</v>
      </c>
      <c r="J73" s="3">
        <v>764</v>
      </c>
      <c r="K73" s="3">
        <v>810</v>
      </c>
      <c r="L73" s="3">
        <v>831</v>
      </c>
      <c r="M73" s="3">
        <v>708</v>
      </c>
    </row>
    <row r="75" spans="1:13" x14ac:dyDescent="0.2">
      <c r="A75" s="6" t="s">
        <v>52</v>
      </c>
      <c r="B75" s="6">
        <v>1</v>
      </c>
      <c r="C75" s="6">
        <v>2</v>
      </c>
      <c r="D75" s="6">
        <v>3</v>
      </c>
      <c r="E75" s="6">
        <v>4</v>
      </c>
      <c r="F75" s="6">
        <v>5</v>
      </c>
      <c r="G75" s="6">
        <v>6</v>
      </c>
      <c r="H75" s="6">
        <v>7</v>
      </c>
      <c r="I75" s="6">
        <v>8</v>
      </c>
      <c r="J75" s="6">
        <v>9</v>
      </c>
      <c r="K75" s="6">
        <v>10</v>
      </c>
      <c r="L75" s="6">
        <v>11</v>
      </c>
      <c r="M75" s="6">
        <v>12</v>
      </c>
    </row>
    <row r="76" spans="1:13" x14ac:dyDescent="0.2">
      <c r="A76" s="6" t="s">
        <v>65</v>
      </c>
      <c r="B76" s="3">
        <f>B66*2</f>
        <v>1322</v>
      </c>
      <c r="C76" s="3">
        <f t="shared" ref="C76:M76" si="6">C66*2</f>
        <v>1234</v>
      </c>
      <c r="D76" s="3">
        <f t="shared" si="6"/>
        <v>1234</v>
      </c>
      <c r="E76" s="3">
        <f t="shared" si="6"/>
        <v>1222</v>
      </c>
      <c r="F76" s="3">
        <f t="shared" si="6"/>
        <v>1212</v>
      </c>
      <c r="G76" s="3">
        <f t="shared" si="6"/>
        <v>1270</v>
      </c>
      <c r="H76" s="3">
        <f t="shared" si="6"/>
        <v>1290</v>
      </c>
      <c r="I76" s="3">
        <f t="shared" si="6"/>
        <v>1226</v>
      </c>
      <c r="J76" s="3">
        <f t="shared" si="6"/>
        <v>1318</v>
      </c>
      <c r="K76" s="3">
        <f t="shared" si="6"/>
        <v>1410</v>
      </c>
      <c r="L76" s="3">
        <f t="shared" si="6"/>
        <v>1534</v>
      </c>
      <c r="M76" s="3">
        <f t="shared" si="6"/>
        <v>606</v>
      </c>
    </row>
    <row r="77" spans="1:13" x14ac:dyDescent="0.2">
      <c r="A77" s="6" t="s">
        <v>66</v>
      </c>
      <c r="B77" s="3">
        <f t="shared" ref="B77:M83" si="7">B67*2</f>
        <v>1362</v>
      </c>
      <c r="C77" s="3">
        <f t="shared" si="7"/>
        <v>7762</v>
      </c>
      <c r="D77" s="3">
        <f t="shared" si="7"/>
        <v>9850</v>
      </c>
      <c r="E77" s="3">
        <f t="shared" si="7"/>
        <v>9420</v>
      </c>
      <c r="F77" s="3">
        <f t="shared" si="7"/>
        <v>26324</v>
      </c>
      <c r="G77" s="3">
        <f t="shared" si="7"/>
        <v>10636</v>
      </c>
      <c r="H77" s="3">
        <f t="shared" si="7"/>
        <v>9984</v>
      </c>
      <c r="I77" s="3">
        <f t="shared" si="7"/>
        <v>9632</v>
      </c>
      <c r="J77" s="3">
        <f t="shared" si="7"/>
        <v>9216</v>
      </c>
      <c r="K77" s="3">
        <f t="shared" si="7"/>
        <v>9302</v>
      </c>
      <c r="L77" s="3">
        <f t="shared" si="7"/>
        <v>11396</v>
      </c>
      <c r="M77" s="3">
        <f t="shared" si="7"/>
        <v>558</v>
      </c>
    </row>
    <row r="78" spans="1:13" x14ac:dyDescent="0.2">
      <c r="A78" s="6" t="s">
        <v>67</v>
      </c>
      <c r="B78" s="3">
        <f t="shared" si="7"/>
        <v>1264</v>
      </c>
      <c r="C78" s="3">
        <f t="shared" si="7"/>
        <v>5826</v>
      </c>
      <c r="D78" s="3">
        <f t="shared" si="7"/>
        <v>8748</v>
      </c>
      <c r="E78" s="3">
        <f t="shared" si="7"/>
        <v>12020</v>
      </c>
      <c r="F78" s="3">
        <f t="shared" si="7"/>
        <v>14922</v>
      </c>
      <c r="G78" s="3">
        <f t="shared" si="7"/>
        <v>10088</v>
      </c>
      <c r="H78" s="3">
        <f t="shared" si="7"/>
        <v>9132</v>
      </c>
      <c r="I78" s="3">
        <f t="shared" si="7"/>
        <v>9430</v>
      </c>
      <c r="J78" s="3">
        <f t="shared" si="7"/>
        <v>16680</v>
      </c>
      <c r="K78" s="3">
        <f t="shared" si="7"/>
        <v>8404</v>
      </c>
      <c r="L78" s="3">
        <f t="shared" si="7"/>
        <v>8994</v>
      </c>
      <c r="M78" s="3">
        <f t="shared" si="7"/>
        <v>568</v>
      </c>
    </row>
    <row r="79" spans="1:13" x14ac:dyDescent="0.2">
      <c r="A79" s="6" t="s">
        <v>68</v>
      </c>
      <c r="B79" s="3">
        <f t="shared" si="7"/>
        <v>1288</v>
      </c>
      <c r="C79" s="3">
        <f t="shared" si="7"/>
        <v>5740</v>
      </c>
      <c r="D79" s="3">
        <f t="shared" si="7"/>
        <v>9348</v>
      </c>
      <c r="E79" s="3">
        <f t="shared" si="7"/>
        <v>8444</v>
      </c>
      <c r="F79" s="3">
        <f t="shared" si="7"/>
        <v>19466</v>
      </c>
      <c r="G79" s="3">
        <f t="shared" si="7"/>
        <v>7612</v>
      </c>
      <c r="H79" s="3">
        <f t="shared" si="7"/>
        <v>9344</v>
      </c>
      <c r="I79" s="3">
        <f t="shared" si="7"/>
        <v>9488</v>
      </c>
      <c r="J79" s="3">
        <f t="shared" si="7"/>
        <v>9732</v>
      </c>
      <c r="K79" s="3">
        <f t="shared" si="7"/>
        <v>9048</v>
      </c>
      <c r="L79" s="3">
        <f t="shared" si="7"/>
        <v>9764</v>
      </c>
      <c r="M79" s="3">
        <f t="shared" si="7"/>
        <v>608</v>
      </c>
    </row>
    <row r="80" spans="1:13" x14ac:dyDescent="0.2">
      <c r="A80" s="6" t="s">
        <v>69</v>
      </c>
      <c r="B80" s="3">
        <f t="shared" si="7"/>
        <v>1312</v>
      </c>
      <c r="C80" s="3">
        <f t="shared" si="7"/>
        <v>8582</v>
      </c>
      <c r="D80" s="3">
        <f t="shared" si="7"/>
        <v>9326</v>
      </c>
      <c r="E80" s="3">
        <f t="shared" si="7"/>
        <v>7538</v>
      </c>
      <c r="F80" s="3">
        <f t="shared" si="7"/>
        <v>12266</v>
      </c>
      <c r="G80" s="3">
        <f t="shared" si="7"/>
        <v>8466</v>
      </c>
      <c r="H80" s="3">
        <f t="shared" si="7"/>
        <v>9324</v>
      </c>
      <c r="I80" s="3">
        <f t="shared" si="7"/>
        <v>8608</v>
      </c>
      <c r="J80" s="3">
        <f t="shared" si="7"/>
        <v>9722</v>
      </c>
      <c r="K80" s="3">
        <f t="shared" si="7"/>
        <v>1454</v>
      </c>
      <c r="L80" s="3">
        <f t="shared" si="7"/>
        <v>1576</v>
      </c>
      <c r="M80" s="3">
        <f t="shared" si="7"/>
        <v>638</v>
      </c>
    </row>
    <row r="81" spans="1:18" x14ac:dyDescent="0.2">
      <c r="A81" s="6" t="s">
        <v>70</v>
      </c>
      <c r="B81" s="3">
        <f t="shared" si="7"/>
        <v>1322</v>
      </c>
      <c r="C81" s="3">
        <f t="shared" si="7"/>
        <v>8884</v>
      </c>
      <c r="D81" s="3">
        <f t="shared" si="7"/>
        <v>8646</v>
      </c>
      <c r="E81" s="3">
        <f t="shared" si="7"/>
        <v>8454</v>
      </c>
      <c r="F81" s="3">
        <f t="shared" si="7"/>
        <v>12598</v>
      </c>
      <c r="G81" s="3">
        <f t="shared" si="7"/>
        <v>9536</v>
      </c>
      <c r="H81" s="3">
        <f t="shared" si="7"/>
        <v>9508</v>
      </c>
      <c r="I81" s="3">
        <f t="shared" si="7"/>
        <v>9316</v>
      </c>
      <c r="J81" s="3">
        <f t="shared" si="7"/>
        <v>8944</v>
      </c>
      <c r="K81" s="3">
        <f t="shared" si="7"/>
        <v>1404</v>
      </c>
      <c r="L81" s="3">
        <f t="shared" si="7"/>
        <v>1592</v>
      </c>
      <c r="M81" s="3">
        <f t="shared" si="7"/>
        <v>1344</v>
      </c>
    </row>
    <row r="82" spans="1:18" x14ac:dyDescent="0.2">
      <c r="A82" s="6" t="s">
        <v>71</v>
      </c>
      <c r="B82" s="3">
        <f t="shared" si="7"/>
        <v>1328</v>
      </c>
      <c r="C82" s="3">
        <f t="shared" si="7"/>
        <v>8700</v>
      </c>
      <c r="D82" s="3">
        <f t="shared" si="7"/>
        <v>8184</v>
      </c>
      <c r="E82" s="3">
        <f t="shared" si="7"/>
        <v>9202</v>
      </c>
      <c r="F82" s="3">
        <f t="shared" si="7"/>
        <v>10672</v>
      </c>
      <c r="G82" s="3">
        <f t="shared" si="7"/>
        <v>8818</v>
      </c>
      <c r="H82" s="3">
        <f t="shared" si="7"/>
        <v>9270</v>
      </c>
      <c r="I82" s="3">
        <f t="shared" si="7"/>
        <v>9640</v>
      </c>
      <c r="J82" s="3">
        <f t="shared" si="7"/>
        <v>9574</v>
      </c>
      <c r="K82" s="3">
        <f t="shared" si="7"/>
        <v>1506</v>
      </c>
      <c r="L82" s="3">
        <f t="shared" si="7"/>
        <v>1670</v>
      </c>
      <c r="M82" s="3">
        <f t="shared" si="7"/>
        <v>1390</v>
      </c>
    </row>
    <row r="83" spans="1:18" x14ac:dyDescent="0.2">
      <c r="A83" s="6" t="s">
        <v>72</v>
      </c>
      <c r="B83" s="3">
        <f t="shared" si="7"/>
        <v>1408</v>
      </c>
      <c r="C83" s="3">
        <f t="shared" si="7"/>
        <v>1298</v>
      </c>
      <c r="D83" s="3">
        <f t="shared" si="7"/>
        <v>1272</v>
      </c>
      <c r="E83" s="3">
        <f t="shared" si="7"/>
        <v>1240</v>
      </c>
      <c r="F83" s="3">
        <f t="shared" si="7"/>
        <v>1246</v>
      </c>
      <c r="G83" s="3">
        <f t="shared" si="7"/>
        <v>1298</v>
      </c>
      <c r="H83" s="3">
        <f t="shared" si="7"/>
        <v>1342</v>
      </c>
      <c r="I83" s="3">
        <f t="shared" si="7"/>
        <v>1392</v>
      </c>
      <c r="J83" s="3">
        <f t="shared" si="7"/>
        <v>1528</v>
      </c>
      <c r="K83" s="3">
        <f t="shared" si="7"/>
        <v>1620</v>
      </c>
      <c r="L83" s="3">
        <f t="shared" si="7"/>
        <v>1662</v>
      </c>
      <c r="M83" s="3">
        <f t="shared" si="7"/>
        <v>1416</v>
      </c>
    </row>
    <row r="85" spans="1:18" x14ac:dyDescent="0.2">
      <c r="B85" s="2" t="s">
        <v>324</v>
      </c>
      <c r="C85" s="2" t="s">
        <v>325</v>
      </c>
    </row>
    <row r="86" spans="1:18" x14ac:dyDescent="0.2">
      <c r="A86" s="4" t="s">
        <v>52</v>
      </c>
      <c r="B86" s="4" t="s">
        <v>53</v>
      </c>
      <c r="C86" s="4" t="s">
        <v>54</v>
      </c>
      <c r="D86" s="4" t="s">
        <v>55</v>
      </c>
      <c r="E86" s="4" t="s">
        <v>56</v>
      </c>
      <c r="F86" s="4" t="s">
        <v>57</v>
      </c>
      <c r="G86" s="4" t="s">
        <v>58</v>
      </c>
      <c r="H86" s="4" t="s">
        <v>59</v>
      </c>
      <c r="I86" s="4" t="s">
        <v>60</v>
      </c>
      <c r="J86" s="4" t="s">
        <v>61</v>
      </c>
      <c r="K86" s="4" t="s">
        <v>62</v>
      </c>
      <c r="L86" s="4" t="s">
        <v>63</v>
      </c>
      <c r="M86" s="4" t="s">
        <v>64</v>
      </c>
    </row>
    <row r="87" spans="1:18" x14ac:dyDescent="0.2">
      <c r="A87" s="4" t="s">
        <v>65</v>
      </c>
      <c r="B87" s="3">
        <v>4.0099999999999997E-2</v>
      </c>
      <c r="C87" s="3">
        <v>0.04</v>
      </c>
      <c r="D87" s="3">
        <v>4.0300000000000002E-2</v>
      </c>
      <c r="E87" s="3">
        <v>4.0099999999999997E-2</v>
      </c>
      <c r="F87" s="3">
        <v>4.0099999999999997E-2</v>
      </c>
      <c r="G87" s="3">
        <v>0.04</v>
      </c>
      <c r="H87" s="3">
        <v>4.0399999999999998E-2</v>
      </c>
      <c r="I87" s="3">
        <v>4.0399999999999998E-2</v>
      </c>
      <c r="J87" s="3">
        <v>4.0399999999999998E-2</v>
      </c>
      <c r="K87" s="3">
        <v>4.0500000000000001E-2</v>
      </c>
      <c r="L87" s="3">
        <v>4.0500000000000001E-2</v>
      </c>
      <c r="M87" s="3">
        <v>4.0399999999999998E-2</v>
      </c>
    </row>
    <row r="88" spans="1:18" x14ac:dyDescent="0.2">
      <c r="A88" s="4" t="s">
        <v>66</v>
      </c>
      <c r="B88" s="3">
        <v>4.02E-2</v>
      </c>
      <c r="C88" s="3">
        <v>4.6600000000000003E-2</v>
      </c>
      <c r="D88" s="3">
        <v>4.4400000000000002E-2</v>
      </c>
      <c r="E88" s="3">
        <v>4.5100000000000001E-2</v>
      </c>
      <c r="F88" s="3">
        <v>4.4499999999999998E-2</v>
      </c>
      <c r="G88" s="3">
        <v>4.5100000000000001E-2</v>
      </c>
      <c r="H88" s="3">
        <v>4.4600000000000001E-2</v>
      </c>
      <c r="I88" s="3">
        <v>4.4999999999999998E-2</v>
      </c>
      <c r="J88" s="3">
        <v>4.4900000000000002E-2</v>
      </c>
      <c r="K88" s="3">
        <v>4.5999999999999999E-2</v>
      </c>
      <c r="L88" s="3">
        <v>5.6599999999999998E-2</v>
      </c>
      <c r="M88" s="3">
        <v>4.0500000000000001E-2</v>
      </c>
    </row>
    <row r="89" spans="1:18" x14ac:dyDescent="0.2">
      <c r="A89" s="4" t="s">
        <v>67</v>
      </c>
      <c r="B89" s="3">
        <v>4.07E-2</v>
      </c>
      <c r="C89" s="3">
        <v>4.6899999999999997E-2</v>
      </c>
      <c r="D89" s="3">
        <v>4.5499999999999999E-2</v>
      </c>
      <c r="E89" s="3">
        <v>4.9299999999999997E-2</v>
      </c>
      <c r="F89" s="3">
        <v>4.4200000000000003E-2</v>
      </c>
      <c r="G89" s="3">
        <v>4.6199999999999998E-2</v>
      </c>
      <c r="H89" s="3">
        <v>4.48E-2</v>
      </c>
      <c r="I89" s="3">
        <v>4.53E-2</v>
      </c>
      <c r="J89" s="3">
        <v>5.1299999999999998E-2</v>
      </c>
      <c r="K89" s="3">
        <v>4.5499999999999999E-2</v>
      </c>
      <c r="L89" s="3">
        <v>5.9799999999999999E-2</v>
      </c>
      <c r="M89" s="3">
        <v>4.0599999999999997E-2</v>
      </c>
    </row>
    <row r="90" spans="1:18" x14ac:dyDescent="0.2">
      <c r="A90" s="4" t="s">
        <v>68</v>
      </c>
      <c r="B90" s="3">
        <v>4.02E-2</v>
      </c>
      <c r="C90" s="3">
        <v>4.58E-2</v>
      </c>
      <c r="D90" s="3">
        <v>4.4299999999999999E-2</v>
      </c>
      <c r="E90" s="3">
        <v>4.6899999999999997E-2</v>
      </c>
      <c r="F90" s="3">
        <v>4.4699999999999997E-2</v>
      </c>
      <c r="G90" s="3">
        <v>4.3499999999999997E-2</v>
      </c>
      <c r="H90" s="3">
        <v>4.4499999999999998E-2</v>
      </c>
      <c r="I90" s="3">
        <v>4.5400000000000003E-2</v>
      </c>
      <c r="J90" s="3">
        <v>4.6800000000000001E-2</v>
      </c>
      <c r="K90" s="3">
        <v>4.3999999999999997E-2</v>
      </c>
      <c r="L90" s="3">
        <v>5.8299999999999998E-2</v>
      </c>
      <c r="M90" s="3">
        <v>4.0399999999999998E-2</v>
      </c>
    </row>
    <row r="91" spans="1:18" x14ac:dyDescent="0.2">
      <c r="A91" s="4" t="s">
        <v>69</v>
      </c>
      <c r="B91" s="3">
        <v>4.0500000000000001E-2</v>
      </c>
      <c r="C91" s="3">
        <v>4.6399999999999997E-2</v>
      </c>
      <c r="D91" s="3">
        <v>4.8099999999999997E-2</v>
      </c>
      <c r="E91" s="3">
        <v>4.4200000000000003E-2</v>
      </c>
      <c r="F91" s="3">
        <v>4.5199999999999997E-2</v>
      </c>
      <c r="G91" s="3">
        <v>4.4200000000000003E-2</v>
      </c>
      <c r="H91" s="3">
        <v>4.4200000000000003E-2</v>
      </c>
      <c r="I91" s="3">
        <v>4.48E-2</v>
      </c>
      <c r="J91" s="3">
        <v>4.58E-2</v>
      </c>
      <c r="K91" s="3">
        <v>4.0500000000000001E-2</v>
      </c>
      <c r="L91" s="3">
        <v>4.0300000000000002E-2</v>
      </c>
      <c r="M91" s="3">
        <v>4.3200000000000002E-2</v>
      </c>
    </row>
    <row r="92" spans="1:18" x14ac:dyDescent="0.2">
      <c r="A92" s="4" t="s">
        <v>70</v>
      </c>
      <c r="B92" s="3">
        <v>4.0500000000000001E-2</v>
      </c>
      <c r="C92" s="3">
        <v>4.65E-2</v>
      </c>
      <c r="D92" s="3">
        <v>4.7899999999999998E-2</v>
      </c>
      <c r="E92" s="3">
        <v>4.9700000000000001E-2</v>
      </c>
      <c r="F92" s="3">
        <v>4.4699999999999997E-2</v>
      </c>
      <c r="G92" s="3">
        <v>4.4999999999999998E-2</v>
      </c>
      <c r="H92" s="3">
        <v>4.4600000000000001E-2</v>
      </c>
      <c r="I92" s="3">
        <v>4.53E-2</v>
      </c>
      <c r="J92" s="3">
        <v>4.5600000000000002E-2</v>
      </c>
      <c r="K92" s="3">
        <v>4.0599999999999997E-2</v>
      </c>
      <c r="L92" s="3">
        <v>4.0300000000000002E-2</v>
      </c>
      <c r="M92" s="3">
        <v>4.0500000000000001E-2</v>
      </c>
    </row>
    <row r="93" spans="1:18" x14ac:dyDescent="0.2">
      <c r="A93" s="4" t="s">
        <v>71</v>
      </c>
      <c r="B93" s="3">
        <v>4.0599999999999997E-2</v>
      </c>
      <c r="C93" s="3">
        <v>4.7100000000000003E-2</v>
      </c>
      <c r="D93" s="3">
        <v>4.8000000000000001E-2</v>
      </c>
      <c r="E93" s="3">
        <v>4.7600000000000003E-2</v>
      </c>
      <c r="F93" s="3">
        <v>4.4900000000000002E-2</v>
      </c>
      <c r="G93" s="3">
        <v>4.4499999999999998E-2</v>
      </c>
      <c r="H93" s="3">
        <v>4.48E-2</v>
      </c>
      <c r="I93" s="3">
        <v>4.5699999999999998E-2</v>
      </c>
      <c r="J93" s="3">
        <v>4.5900000000000003E-2</v>
      </c>
      <c r="K93" s="3">
        <v>4.0399999999999998E-2</v>
      </c>
      <c r="L93" s="3">
        <v>4.0800000000000003E-2</v>
      </c>
      <c r="M93" s="3">
        <v>4.0899999999999999E-2</v>
      </c>
    </row>
    <row r="94" spans="1:18" x14ac:dyDescent="0.2">
      <c r="A94" s="4" t="s">
        <v>72</v>
      </c>
      <c r="B94" s="3">
        <v>4.02E-2</v>
      </c>
      <c r="C94" s="3">
        <v>4.0399999999999998E-2</v>
      </c>
      <c r="D94" s="3">
        <v>4.0399999999999998E-2</v>
      </c>
      <c r="E94" s="3">
        <v>4.0500000000000001E-2</v>
      </c>
      <c r="F94" s="3">
        <v>4.0300000000000002E-2</v>
      </c>
      <c r="G94" s="3">
        <v>4.07E-2</v>
      </c>
      <c r="H94" s="3">
        <v>4.0599999999999997E-2</v>
      </c>
      <c r="I94" s="3">
        <v>4.0599999999999997E-2</v>
      </c>
      <c r="J94" s="3">
        <v>4.0399999999999998E-2</v>
      </c>
      <c r="K94" s="3">
        <v>4.0599999999999997E-2</v>
      </c>
      <c r="L94" s="3">
        <v>4.0899999999999999E-2</v>
      </c>
      <c r="M94" s="3">
        <v>4.0500000000000001E-2</v>
      </c>
    </row>
    <row r="96" spans="1:18" x14ac:dyDescent="0.2">
      <c r="A96" s="4" t="s">
        <v>52</v>
      </c>
      <c r="B96" s="4" t="s">
        <v>53</v>
      </c>
      <c r="C96" s="4" t="s">
        <v>54</v>
      </c>
      <c r="D96" s="4" t="s">
        <v>55</v>
      </c>
      <c r="E96" s="4" t="s">
        <v>56</v>
      </c>
      <c r="F96" s="4" t="s">
        <v>57</v>
      </c>
      <c r="G96" s="4" t="s">
        <v>58</v>
      </c>
      <c r="H96" s="4" t="s">
        <v>59</v>
      </c>
      <c r="I96" s="4" t="s">
        <v>60</v>
      </c>
      <c r="J96" s="4" t="s">
        <v>61</v>
      </c>
      <c r="K96" s="4" t="s">
        <v>62</v>
      </c>
      <c r="L96" s="4" t="s">
        <v>63</v>
      </c>
      <c r="M96" s="4" t="s">
        <v>64</v>
      </c>
      <c r="P96" s="1"/>
      <c r="Q96" s="16" t="s">
        <v>232</v>
      </c>
      <c r="R96" s="16"/>
    </row>
    <row r="97" spans="1:20" x14ac:dyDescent="0.2">
      <c r="A97" s="4" t="s">
        <v>65</v>
      </c>
      <c r="B97" s="3">
        <f>(B87-0.0403)*4*2.04</f>
        <v>-1.6320000000000468E-3</v>
      </c>
      <c r="C97" s="3">
        <f t="shared" ref="C97:M97" si="8">(C87-0.0403)*4*2.04</f>
        <v>-2.4480000000000135E-3</v>
      </c>
      <c r="D97" s="3">
        <f t="shared" si="8"/>
        <v>0</v>
      </c>
      <c r="E97" s="3">
        <f t="shared" si="8"/>
        <v>-1.6320000000000468E-3</v>
      </c>
      <c r="F97" s="3">
        <f t="shared" si="8"/>
        <v>-1.6320000000000468E-3</v>
      </c>
      <c r="G97" s="3">
        <f t="shared" si="8"/>
        <v>-2.4480000000000135E-3</v>
      </c>
      <c r="H97" s="3">
        <f t="shared" si="8"/>
        <v>8.1599999999996682E-4</v>
      </c>
      <c r="I97" s="3">
        <f t="shared" si="8"/>
        <v>8.1599999999996682E-4</v>
      </c>
      <c r="J97" s="3">
        <f t="shared" si="8"/>
        <v>8.1599999999996682E-4</v>
      </c>
      <c r="K97" s="3">
        <f t="shared" si="8"/>
        <v>1.6319999999999902E-3</v>
      </c>
      <c r="L97" s="3">
        <f t="shared" si="8"/>
        <v>1.6319999999999902E-3</v>
      </c>
      <c r="M97" s="3">
        <f t="shared" si="8"/>
        <v>8.1599999999996682E-4</v>
      </c>
      <c r="Q97" s="2" t="s">
        <v>326</v>
      </c>
      <c r="R97" s="2" t="s">
        <v>1</v>
      </c>
    </row>
    <row r="98" spans="1:20" x14ac:dyDescent="0.2">
      <c r="A98" s="4" t="s">
        <v>66</v>
      </c>
      <c r="B98" s="3">
        <f t="shared" ref="B98:M104" si="9">(B88-0.0403)*4*2.04</f>
        <v>-8.1600000000002341E-4</v>
      </c>
      <c r="C98" s="3">
        <f t="shared" si="9"/>
        <v>5.1408000000000002E-2</v>
      </c>
      <c r="D98" s="3">
        <f t="shared" si="9"/>
        <v>3.3456E-2</v>
      </c>
      <c r="E98" s="3">
        <f t="shared" si="9"/>
        <v>3.9167999999999988E-2</v>
      </c>
      <c r="F98" s="3">
        <f t="shared" si="9"/>
        <v>3.4271999999999962E-2</v>
      </c>
      <c r="G98" s="3">
        <f t="shared" si="9"/>
        <v>3.9167999999999988E-2</v>
      </c>
      <c r="H98" s="3">
        <f t="shared" si="9"/>
        <v>3.5087999999999987E-2</v>
      </c>
      <c r="I98" s="3">
        <f t="shared" si="9"/>
        <v>3.8351999999999969E-2</v>
      </c>
      <c r="J98" s="3">
        <f t="shared" si="9"/>
        <v>3.7536E-2</v>
      </c>
      <c r="K98" s="3">
        <f t="shared" si="9"/>
        <v>4.6511999999999977E-2</v>
      </c>
      <c r="L98" s="3">
        <f t="shared" si="9"/>
        <v>0.13300799999999996</v>
      </c>
      <c r="M98" s="3">
        <f t="shared" si="9"/>
        <v>1.6319999999999902E-3</v>
      </c>
      <c r="O98" s="2" t="s">
        <v>2</v>
      </c>
      <c r="P98" s="2" t="s">
        <v>188</v>
      </c>
      <c r="Q98" s="2">
        <f>AVERAGE(C109:C111)</f>
        <v>129020.71603051999</v>
      </c>
      <c r="R98" s="2">
        <f>STDEV(C109:C111)</f>
        <v>21427.531219205011</v>
      </c>
      <c r="S98" s="2">
        <v>129020.71603051999</v>
      </c>
      <c r="T98" s="2">
        <v>21427.531219205011</v>
      </c>
    </row>
    <row r="99" spans="1:20" x14ac:dyDescent="0.2">
      <c r="A99" s="4" t="s">
        <v>67</v>
      </c>
      <c r="B99" s="3">
        <f t="shared" si="9"/>
        <v>3.2639999999999805E-3</v>
      </c>
      <c r="C99" s="3">
        <f t="shared" si="9"/>
        <v>5.3855999999999959E-2</v>
      </c>
      <c r="D99" s="3">
        <f t="shared" si="9"/>
        <v>4.243199999999997E-2</v>
      </c>
      <c r="E99" s="3">
        <f t="shared" si="9"/>
        <v>7.343999999999995E-2</v>
      </c>
      <c r="F99" s="3">
        <f t="shared" si="9"/>
        <v>3.1824000000000005E-2</v>
      </c>
      <c r="G99" s="3">
        <f t="shared" si="9"/>
        <v>4.8143999999999965E-2</v>
      </c>
      <c r="H99" s="3">
        <f t="shared" si="9"/>
        <v>3.6719999999999975E-2</v>
      </c>
      <c r="I99" s="3">
        <f t="shared" si="9"/>
        <v>4.0799999999999982E-2</v>
      </c>
      <c r="J99" s="3">
        <f t="shared" si="9"/>
        <v>8.9759999999999965E-2</v>
      </c>
      <c r="K99" s="3">
        <f t="shared" si="9"/>
        <v>4.243199999999997E-2</v>
      </c>
      <c r="L99" s="3">
        <f t="shared" si="9"/>
        <v>0.15911999999999998</v>
      </c>
      <c r="M99" s="3">
        <f t="shared" si="9"/>
        <v>2.4479999999999567E-3</v>
      </c>
      <c r="O99" s="2" t="s">
        <v>4</v>
      </c>
      <c r="P99" s="2" t="s">
        <v>329</v>
      </c>
      <c r="Q99" s="2">
        <f>AVERAGE(C112:C114)</f>
        <v>168267.98351364277</v>
      </c>
      <c r="R99" s="2">
        <f>STDEV(C112:C114)</f>
        <v>10066.695497372348</v>
      </c>
      <c r="S99" s="2">
        <v>168267.98351364277</v>
      </c>
      <c r="T99" s="2">
        <v>10066.695497372348</v>
      </c>
    </row>
    <row r="100" spans="1:20" x14ac:dyDescent="0.2">
      <c r="A100" s="4" t="s">
        <v>68</v>
      </c>
      <c r="B100" s="3">
        <f t="shared" si="9"/>
        <v>-8.1600000000002341E-4</v>
      </c>
      <c r="C100" s="3">
        <f t="shared" si="9"/>
        <v>4.4879999999999982E-2</v>
      </c>
      <c r="D100" s="3">
        <f t="shared" si="9"/>
        <v>3.2639999999999975E-2</v>
      </c>
      <c r="E100" s="3">
        <f t="shared" si="9"/>
        <v>5.3855999999999959E-2</v>
      </c>
      <c r="F100" s="3">
        <f t="shared" si="9"/>
        <v>3.590399999999995E-2</v>
      </c>
      <c r="G100" s="3">
        <f t="shared" si="9"/>
        <v>2.6111999999999955E-2</v>
      </c>
      <c r="H100" s="3">
        <f t="shared" si="9"/>
        <v>3.4271999999999962E-2</v>
      </c>
      <c r="I100" s="3">
        <f t="shared" si="9"/>
        <v>4.1616000000000007E-2</v>
      </c>
      <c r="J100" s="3">
        <f t="shared" si="9"/>
        <v>5.303999999999999E-2</v>
      </c>
      <c r="K100" s="3">
        <f t="shared" si="9"/>
        <v>3.0191999999999958E-2</v>
      </c>
      <c r="L100" s="3">
        <f t="shared" si="9"/>
        <v>0.14687999999999996</v>
      </c>
      <c r="M100" s="3">
        <f t="shared" si="9"/>
        <v>8.1599999999996682E-4</v>
      </c>
      <c r="O100" s="2" t="s">
        <v>33</v>
      </c>
      <c r="P100" s="2" t="s">
        <v>5</v>
      </c>
      <c r="Q100" s="2">
        <f>AVERAGE(D109:D111)</f>
        <v>262326.25476707268</v>
      </c>
      <c r="R100" s="2">
        <f>STDEV(D109:D111)</f>
        <v>48801.942680430751</v>
      </c>
      <c r="S100" s="2">
        <v>262326.25476707268</v>
      </c>
      <c r="T100" s="2">
        <v>48801.942680430751</v>
      </c>
    </row>
    <row r="101" spans="1:20" x14ac:dyDescent="0.2">
      <c r="A101" s="4" t="s">
        <v>69</v>
      </c>
      <c r="B101" s="3">
        <f t="shared" si="9"/>
        <v>1.6319999999999902E-3</v>
      </c>
      <c r="C101" s="3">
        <f t="shared" si="9"/>
        <v>4.9775999999999952E-2</v>
      </c>
      <c r="D101" s="3">
        <f t="shared" si="9"/>
        <v>6.3647999999999955E-2</v>
      </c>
      <c r="E101" s="3">
        <f t="shared" si="9"/>
        <v>3.1824000000000005E-2</v>
      </c>
      <c r="F101" s="3">
        <f t="shared" si="9"/>
        <v>3.9983999999999957E-2</v>
      </c>
      <c r="G101" s="3">
        <f t="shared" si="9"/>
        <v>3.1824000000000005E-2</v>
      </c>
      <c r="H101" s="3">
        <f t="shared" si="9"/>
        <v>3.1824000000000005E-2</v>
      </c>
      <c r="I101" s="3">
        <f t="shared" si="9"/>
        <v>3.6719999999999975E-2</v>
      </c>
      <c r="J101" s="3">
        <f t="shared" si="9"/>
        <v>4.4879999999999982E-2</v>
      </c>
      <c r="K101" s="3">
        <f t="shared" si="9"/>
        <v>1.6319999999999902E-3</v>
      </c>
      <c r="L101" s="3">
        <f t="shared" si="9"/>
        <v>0</v>
      </c>
      <c r="M101" s="3">
        <f t="shared" si="9"/>
        <v>2.3663999999999998E-2</v>
      </c>
      <c r="O101" s="18" t="s">
        <v>330</v>
      </c>
      <c r="P101" s="18" t="s">
        <v>331</v>
      </c>
      <c r="Q101" s="2">
        <f>AVERAGE(D112:D114)</f>
        <v>138730.79033682754</v>
      </c>
      <c r="R101" s="2">
        <f>STDEV(D112:D114)</f>
        <v>8157.8554074705044</v>
      </c>
      <c r="S101" s="2">
        <v>138730.79033682754</v>
      </c>
      <c r="T101" s="2">
        <v>8157.8554074705044</v>
      </c>
    </row>
    <row r="102" spans="1:20" x14ac:dyDescent="0.2">
      <c r="A102" s="4" t="s">
        <v>70</v>
      </c>
      <c r="B102" s="3">
        <f t="shared" si="9"/>
        <v>1.6319999999999902E-3</v>
      </c>
      <c r="C102" s="3">
        <f t="shared" si="9"/>
        <v>5.0591999999999977E-2</v>
      </c>
      <c r="D102" s="3">
        <f t="shared" si="9"/>
        <v>6.2015999999999967E-2</v>
      </c>
      <c r="E102" s="3">
        <f t="shared" si="9"/>
        <v>7.6703999999999994E-2</v>
      </c>
      <c r="F102" s="3">
        <f t="shared" si="9"/>
        <v>3.590399999999995E-2</v>
      </c>
      <c r="G102" s="3">
        <f t="shared" si="9"/>
        <v>3.8351999999999969E-2</v>
      </c>
      <c r="H102" s="3">
        <f t="shared" si="9"/>
        <v>3.5087999999999987E-2</v>
      </c>
      <c r="I102" s="3">
        <f t="shared" si="9"/>
        <v>4.0799999999999982E-2</v>
      </c>
      <c r="J102" s="3">
        <f t="shared" si="9"/>
        <v>4.3247999999999995E-2</v>
      </c>
      <c r="K102" s="3">
        <f t="shared" si="9"/>
        <v>2.4479999999999567E-3</v>
      </c>
      <c r="L102" s="3">
        <f t="shared" si="9"/>
        <v>0</v>
      </c>
      <c r="M102" s="3">
        <f t="shared" si="9"/>
        <v>1.6319999999999902E-3</v>
      </c>
      <c r="O102" s="2" t="s">
        <v>35</v>
      </c>
      <c r="P102" s="2" t="s">
        <v>7</v>
      </c>
      <c r="Q102" s="2">
        <f>AVERAGE(E109:E111)</f>
        <v>186987.31597015922</v>
      </c>
      <c r="R102" s="2">
        <f>STDEV(E109:E111)</f>
        <v>46473.052766524583</v>
      </c>
      <c r="S102" s="2">
        <v>186987.31597015922</v>
      </c>
      <c r="T102" s="2">
        <v>46473.052766524583</v>
      </c>
    </row>
    <row r="103" spans="1:20" x14ac:dyDescent="0.2">
      <c r="A103" s="4" t="s">
        <v>71</v>
      </c>
      <c r="B103" s="3">
        <f t="shared" si="9"/>
        <v>2.4479999999999567E-3</v>
      </c>
      <c r="C103" s="3">
        <f t="shared" si="9"/>
        <v>5.5488000000000003E-2</v>
      </c>
      <c r="D103" s="3">
        <f t="shared" si="9"/>
        <v>6.2831999999999985E-2</v>
      </c>
      <c r="E103" s="3">
        <f t="shared" si="9"/>
        <v>5.956800000000001E-2</v>
      </c>
      <c r="F103" s="3">
        <f t="shared" si="9"/>
        <v>3.7536E-2</v>
      </c>
      <c r="G103" s="3">
        <f t="shared" si="9"/>
        <v>3.4271999999999962E-2</v>
      </c>
      <c r="H103" s="3">
        <f t="shared" si="9"/>
        <v>3.6719999999999975E-2</v>
      </c>
      <c r="I103" s="3">
        <f t="shared" si="9"/>
        <v>4.4063999999999957E-2</v>
      </c>
      <c r="J103" s="3">
        <f t="shared" si="9"/>
        <v>4.5696000000000007E-2</v>
      </c>
      <c r="K103" s="3">
        <f t="shared" si="9"/>
        <v>8.1599999999996682E-4</v>
      </c>
      <c r="L103" s="3">
        <f t="shared" si="9"/>
        <v>4.0800000000000038E-3</v>
      </c>
      <c r="M103" s="3">
        <f t="shared" si="9"/>
        <v>4.8959999999999707E-3</v>
      </c>
      <c r="O103" s="2" t="s">
        <v>36</v>
      </c>
      <c r="P103" s="2" t="s">
        <v>9</v>
      </c>
      <c r="Q103" s="2">
        <f>AVERAGE(E112:E114)</f>
        <v>167186.68954876027</v>
      </c>
      <c r="R103" s="2">
        <f>STDEV(E112:E114)</f>
        <v>64273.874997485669</v>
      </c>
      <c r="S103" s="2">
        <v>167186.68954876027</v>
      </c>
      <c r="T103" s="2">
        <v>64273.874997485669</v>
      </c>
    </row>
    <row r="104" spans="1:20" x14ac:dyDescent="0.2">
      <c r="A104" s="4" t="s">
        <v>72</v>
      </c>
      <c r="B104" s="3">
        <f t="shared" si="9"/>
        <v>-8.1600000000002341E-4</v>
      </c>
      <c r="C104" s="3">
        <f t="shared" si="9"/>
        <v>8.1599999999996682E-4</v>
      </c>
      <c r="D104" s="3">
        <f t="shared" si="9"/>
        <v>8.1599999999996682E-4</v>
      </c>
      <c r="E104" s="3">
        <f t="shared" si="9"/>
        <v>1.6319999999999902E-3</v>
      </c>
      <c r="F104" s="3">
        <f t="shared" si="9"/>
        <v>0</v>
      </c>
      <c r="G104" s="3">
        <f t="shared" si="9"/>
        <v>3.2639999999999805E-3</v>
      </c>
      <c r="H104" s="3">
        <f t="shared" si="9"/>
        <v>2.4479999999999567E-3</v>
      </c>
      <c r="I104" s="3">
        <f t="shared" si="9"/>
        <v>2.4479999999999567E-3</v>
      </c>
      <c r="J104" s="3">
        <f t="shared" si="9"/>
        <v>8.1599999999996682E-4</v>
      </c>
      <c r="K104" s="3">
        <f t="shared" si="9"/>
        <v>2.4479999999999567E-3</v>
      </c>
      <c r="L104" s="3">
        <f t="shared" si="9"/>
        <v>4.8959999999999707E-3</v>
      </c>
      <c r="M104" s="3">
        <f t="shared" si="9"/>
        <v>1.6319999999999902E-3</v>
      </c>
      <c r="O104" s="2" t="s">
        <v>37</v>
      </c>
      <c r="P104" s="17" t="s">
        <v>11</v>
      </c>
      <c r="Q104" s="2">
        <f>AVERAGE(F109:F111)</f>
        <v>593049.99194705125</v>
      </c>
      <c r="R104" s="2">
        <f>STDEV(F109:F111)</f>
        <v>155954.37767708729</v>
      </c>
      <c r="S104" s="2">
        <v>593049.99194705125</v>
      </c>
      <c r="T104" s="2">
        <v>155954.37767708729</v>
      </c>
    </row>
    <row r="105" spans="1:20" x14ac:dyDescent="0.2">
      <c r="O105" s="2" t="s">
        <v>38</v>
      </c>
      <c r="P105" s="17" t="s">
        <v>13</v>
      </c>
      <c r="Q105" s="2">
        <f>AVERAGE(F112:F114)</f>
        <v>313988.85311700468</v>
      </c>
      <c r="R105" s="2">
        <f>STDEV(F112:F114)</f>
        <v>33864.818463140255</v>
      </c>
      <c r="S105" s="2">
        <v>313988.85311700468</v>
      </c>
      <c r="T105" s="2">
        <v>33864.818463140255</v>
      </c>
    </row>
    <row r="106" spans="1:20" x14ac:dyDescent="0.2">
      <c r="B106" s="2" t="s">
        <v>327</v>
      </c>
      <c r="O106" s="2" t="s">
        <v>39</v>
      </c>
      <c r="P106" s="2" t="s">
        <v>15</v>
      </c>
      <c r="Q106" s="2">
        <f>AVERAGE(G109:G111)</f>
        <v>257533.24517189199</v>
      </c>
      <c r="R106" s="2">
        <f>STDEV(G109:G111)</f>
        <v>42747.011219932261</v>
      </c>
      <c r="S106" s="2">
        <v>257533.24517189199</v>
      </c>
      <c r="T106" s="2">
        <v>42747.011219932261</v>
      </c>
    </row>
    <row r="107" spans="1:20" x14ac:dyDescent="0.2">
      <c r="A107" s="4" t="s">
        <v>52</v>
      </c>
      <c r="B107" s="4" t="s">
        <v>53</v>
      </c>
      <c r="C107" s="4" t="s">
        <v>54</v>
      </c>
      <c r="D107" s="4" t="s">
        <v>55</v>
      </c>
      <c r="E107" s="4" t="s">
        <v>56</v>
      </c>
      <c r="F107" s="4" t="s">
        <v>57</v>
      </c>
      <c r="G107" s="4" t="s">
        <v>58</v>
      </c>
      <c r="H107" s="4" t="s">
        <v>59</v>
      </c>
      <c r="I107" s="4" t="s">
        <v>60</v>
      </c>
      <c r="J107" s="4" t="s">
        <v>61</v>
      </c>
      <c r="K107" s="4" t="s">
        <v>62</v>
      </c>
      <c r="L107" s="4" t="s">
        <v>63</v>
      </c>
      <c r="M107" s="4" t="s">
        <v>64</v>
      </c>
      <c r="O107" s="2" t="s">
        <v>40</v>
      </c>
      <c r="P107" s="2" t="s">
        <v>17</v>
      </c>
      <c r="Q107" s="2">
        <f>AVERAGE(G112:G114)</f>
        <v>257321.45467752495</v>
      </c>
      <c r="R107" s="2">
        <f>STDEV(G112:G114)</f>
        <v>8690.7824136166109</v>
      </c>
      <c r="S107" s="2">
        <v>257321.45467752495</v>
      </c>
      <c r="T107" s="2">
        <v>8690.7824136166109</v>
      </c>
    </row>
    <row r="108" spans="1:20" x14ac:dyDescent="0.2">
      <c r="A108" s="4" t="s">
        <v>65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O108" s="2" t="s">
        <v>41</v>
      </c>
      <c r="P108" s="2" t="s">
        <v>19</v>
      </c>
      <c r="Q108" s="2">
        <f>AVERAGE(H109:H111)</f>
        <v>268625.64147105889</v>
      </c>
      <c r="R108" s="2">
        <f>STDEV(H109:H111)</f>
        <v>18258.884080459422</v>
      </c>
      <c r="S108" s="2">
        <v>268625.64147105889</v>
      </c>
      <c r="T108" s="2">
        <v>18258.884080459422</v>
      </c>
    </row>
    <row r="109" spans="1:20" x14ac:dyDescent="0.2">
      <c r="A109" s="4" t="s">
        <v>66</v>
      </c>
      <c r="B109" s="3"/>
      <c r="C109" s="3">
        <f>C77/C98</f>
        <v>150988.17304699658</v>
      </c>
      <c r="D109" s="3">
        <f t="shared" ref="D109:L109" si="10">D77/D98</f>
        <v>294416.54710664751</v>
      </c>
      <c r="E109" s="3">
        <f t="shared" si="10"/>
        <v>240502.45098039223</v>
      </c>
      <c r="F109" s="3">
        <f t="shared" si="10"/>
        <v>768090.56956115866</v>
      </c>
      <c r="G109" s="3">
        <f t="shared" si="10"/>
        <v>271548.20261437917</v>
      </c>
      <c r="H109" s="3">
        <f t="shared" si="10"/>
        <v>284541.72366621078</v>
      </c>
      <c r="I109" s="3">
        <f t="shared" si="10"/>
        <v>251147.26741760553</v>
      </c>
      <c r="J109" s="3">
        <f t="shared" si="10"/>
        <v>245524.29667519181</v>
      </c>
      <c r="K109" s="3">
        <f t="shared" si="10"/>
        <v>199991.40006879956</v>
      </c>
      <c r="L109" s="3">
        <f t="shared" si="10"/>
        <v>85679.05689883318</v>
      </c>
      <c r="M109" s="3"/>
      <c r="O109" s="2" t="s">
        <v>42</v>
      </c>
      <c r="P109" s="17" t="s">
        <v>21</v>
      </c>
      <c r="Q109" s="2">
        <f>AVERAGE(H112:H114)</f>
        <v>272137.74597495538</v>
      </c>
      <c r="R109" s="2">
        <f>STDEV(H112:H114)</f>
        <v>20292.686046799921</v>
      </c>
      <c r="S109" s="2">
        <v>272137.74597495538</v>
      </c>
      <c r="T109" s="2">
        <v>20292.686046799921</v>
      </c>
    </row>
    <row r="110" spans="1:20" x14ac:dyDescent="0.2">
      <c r="A110" s="4" t="s">
        <v>67</v>
      </c>
      <c r="B110" s="3"/>
      <c r="C110" s="3">
        <f t="shared" ref="C110:L114" si="11">C78/C99</f>
        <v>108177.36185383252</v>
      </c>
      <c r="D110" s="3">
        <f t="shared" si="11"/>
        <v>206165.15837104086</v>
      </c>
      <c r="E110" s="3">
        <f t="shared" si="11"/>
        <v>163671.02396514174</v>
      </c>
      <c r="F110" s="3">
        <f t="shared" si="11"/>
        <v>468891.40271493205</v>
      </c>
      <c r="G110" s="3">
        <f t="shared" si="11"/>
        <v>209538.05250913941</v>
      </c>
      <c r="H110" s="3">
        <f t="shared" si="11"/>
        <v>248692.81045751652</v>
      </c>
      <c r="I110" s="3">
        <f t="shared" si="11"/>
        <v>231127.45098039226</v>
      </c>
      <c r="J110" s="3">
        <f t="shared" si="11"/>
        <v>185828.87700534766</v>
      </c>
      <c r="K110" s="3">
        <f t="shared" si="11"/>
        <v>198058.06938159894</v>
      </c>
      <c r="L110" s="3">
        <f t="shared" si="11"/>
        <v>56523.378582202116</v>
      </c>
      <c r="M110" s="3"/>
      <c r="O110" s="2" t="s">
        <v>43</v>
      </c>
      <c r="P110" s="2" t="s">
        <v>48</v>
      </c>
      <c r="Q110" s="2">
        <f>AVERAGE(I109:I111)</f>
        <v>236754.65110254928</v>
      </c>
      <c r="R110" s="2">
        <f>STDEV(I109:I111)</f>
        <v>12562.748637180615</v>
      </c>
      <c r="S110" s="2">
        <v>236754.65110254928</v>
      </c>
      <c r="T110" s="2">
        <v>12562.748637180615</v>
      </c>
    </row>
    <row r="111" spans="1:20" x14ac:dyDescent="0.2">
      <c r="A111" s="4" t="s">
        <v>68</v>
      </c>
      <c r="B111" s="3"/>
      <c r="C111" s="3">
        <f t="shared" si="11"/>
        <v>127896.61319073089</v>
      </c>
      <c r="D111" s="3">
        <f t="shared" si="11"/>
        <v>286397.05882352963</v>
      </c>
      <c r="E111" s="3">
        <f t="shared" si="11"/>
        <v>156788.47296494368</v>
      </c>
      <c r="F111" s="3">
        <f t="shared" si="11"/>
        <v>542168.00356506312</v>
      </c>
      <c r="G111" s="3">
        <f t="shared" si="11"/>
        <v>291513.48039215739</v>
      </c>
      <c r="H111" s="3">
        <f t="shared" si="11"/>
        <v>272642.39028944942</v>
      </c>
      <c r="I111" s="3">
        <f t="shared" si="11"/>
        <v>227989.23490965008</v>
      </c>
      <c r="J111" s="3">
        <f t="shared" si="11"/>
        <v>183484.16289592764</v>
      </c>
      <c r="K111" s="3">
        <f t="shared" si="11"/>
        <v>299682.03497615305</v>
      </c>
      <c r="L111" s="3">
        <f t="shared" si="11"/>
        <v>66476.034858387822</v>
      </c>
      <c r="M111" s="3"/>
      <c r="O111" s="2" t="s">
        <v>44</v>
      </c>
      <c r="P111" s="2" t="s">
        <v>25</v>
      </c>
      <c r="Q111" s="2">
        <f>AVERAGE(I112:I114)</f>
        <v>227176.22851609797</v>
      </c>
      <c r="R111" s="2">
        <f>STDEV(I112:I114)</f>
        <v>7888.8851897280183</v>
      </c>
      <c r="S111" s="2">
        <v>227176.22851609797</v>
      </c>
      <c r="T111" s="2">
        <v>7888.8851897280183</v>
      </c>
    </row>
    <row r="112" spans="1:20" x14ac:dyDescent="0.2">
      <c r="A112" s="4" t="s">
        <v>69</v>
      </c>
      <c r="B112" s="3"/>
      <c r="C112" s="3">
        <f t="shared" si="11"/>
        <v>172412.40758598538</v>
      </c>
      <c r="D112" s="3">
        <f t="shared" si="11"/>
        <v>146524.63549522383</v>
      </c>
      <c r="E112" s="3">
        <f t="shared" si="11"/>
        <v>236865.25892408242</v>
      </c>
      <c r="F112" s="3">
        <f t="shared" si="11"/>
        <v>306772.70908363379</v>
      </c>
      <c r="G112" s="3">
        <f t="shared" si="11"/>
        <v>266025.641025641</v>
      </c>
      <c r="H112" s="3">
        <f t="shared" si="11"/>
        <v>292986.42533936648</v>
      </c>
      <c r="I112" s="3">
        <f t="shared" si="11"/>
        <v>234422.65795206989</v>
      </c>
      <c r="J112" s="3">
        <f t="shared" si="11"/>
        <v>216622.10338680935</v>
      </c>
      <c r="K112" s="3">
        <f t="shared" si="11"/>
        <v>890931.37254902499</v>
      </c>
      <c r="L112" s="3"/>
      <c r="M112" s="3"/>
      <c r="O112" s="2" t="s">
        <v>45</v>
      </c>
      <c r="P112" s="2" t="s">
        <v>27</v>
      </c>
      <c r="Q112" s="2">
        <f>AVERAGE(J109:J111)</f>
        <v>204945.77885882239</v>
      </c>
      <c r="R112" s="2">
        <f>STDEV(J109:J111)</f>
        <v>35161.577072050837</v>
      </c>
      <c r="S112" s="2">
        <v>204945.77885882239</v>
      </c>
      <c r="T112" s="2">
        <v>35161.577072050837</v>
      </c>
    </row>
    <row r="113" spans="1:20" x14ac:dyDescent="0.2">
      <c r="A113" s="4" t="s">
        <v>70</v>
      </c>
      <c r="B113" s="3"/>
      <c r="C113" s="3">
        <f t="shared" si="11"/>
        <v>175600.8855154966</v>
      </c>
      <c r="D113" s="3">
        <f t="shared" si="11"/>
        <v>139415.63467492268</v>
      </c>
      <c r="E113" s="3">
        <f t="shared" si="11"/>
        <v>110215.89486858575</v>
      </c>
      <c r="F113" s="3">
        <f t="shared" si="11"/>
        <v>350880.1247771841</v>
      </c>
      <c r="G113" s="3">
        <f t="shared" si="11"/>
        <v>248644.13850646661</v>
      </c>
      <c r="H113" s="3">
        <f t="shared" si="11"/>
        <v>270975.83219334256</v>
      </c>
      <c r="I113" s="3">
        <f t="shared" si="11"/>
        <v>228333.33333333343</v>
      </c>
      <c r="J113" s="3">
        <f t="shared" si="11"/>
        <v>206807.25120236777</v>
      </c>
      <c r="K113" s="3">
        <f t="shared" si="11"/>
        <v>573529.41176471603</v>
      </c>
      <c r="L113" s="3"/>
      <c r="M113" s="3"/>
      <c r="O113" s="2" t="s">
        <v>46</v>
      </c>
      <c r="P113" s="2" t="s">
        <v>29</v>
      </c>
      <c r="Q113" s="2">
        <f>AVERAGE(J112:J114)</f>
        <v>210981.47020386203</v>
      </c>
      <c r="R113" s="2">
        <f>STDEV(J112:J114)</f>
        <v>5069.0836217490478</v>
      </c>
      <c r="S113" s="2">
        <v>210981.47020386203</v>
      </c>
      <c r="T113" s="2">
        <v>5069.0836217490478</v>
      </c>
    </row>
    <row r="114" spans="1:20" x14ac:dyDescent="0.2">
      <c r="A114" s="4" t="s">
        <v>71</v>
      </c>
      <c r="B114" s="3"/>
      <c r="C114" s="3">
        <f t="shared" si="11"/>
        <v>156790.65743944637</v>
      </c>
      <c r="D114" s="3">
        <f t="shared" si="11"/>
        <v>130252.10084033616</v>
      </c>
      <c r="E114" s="3">
        <f t="shared" si="11"/>
        <v>154478.91485361266</v>
      </c>
      <c r="F114" s="3">
        <f t="shared" si="11"/>
        <v>284313.72549019608</v>
      </c>
      <c r="G114" s="3">
        <f t="shared" si="11"/>
        <v>257294.58450046714</v>
      </c>
      <c r="H114" s="3">
        <f t="shared" si="11"/>
        <v>252450.98039215704</v>
      </c>
      <c r="I114" s="3">
        <f t="shared" si="11"/>
        <v>218772.69426289055</v>
      </c>
      <c r="J114" s="3">
        <f t="shared" si="11"/>
        <v>209515.05602240894</v>
      </c>
      <c r="K114" s="3">
        <f t="shared" si="11"/>
        <v>1845588.2352941928</v>
      </c>
      <c r="L114" s="3"/>
      <c r="M114" s="3"/>
      <c r="O114" s="2" t="s">
        <v>47</v>
      </c>
      <c r="P114" s="2" t="s">
        <v>31</v>
      </c>
      <c r="Q114" s="2">
        <f>AVERAGE(K109:K111)</f>
        <v>232577.16814218383</v>
      </c>
      <c r="R114" s="2">
        <f>STDEV(K109:K111)</f>
        <v>58122.558499175662</v>
      </c>
      <c r="S114" s="2">
        <v>232577.16814218383</v>
      </c>
      <c r="T114" s="2">
        <v>58122.558499175662</v>
      </c>
    </row>
    <row r="115" spans="1:20" x14ac:dyDescent="0.2">
      <c r="A115" s="4" t="s">
        <v>72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O115" s="2" t="s">
        <v>2</v>
      </c>
      <c r="P115" s="2" t="s">
        <v>328</v>
      </c>
      <c r="Q115" s="2">
        <f>AVERAGE(L109:L111)</f>
        <v>69559.49011314103</v>
      </c>
      <c r="R115" s="2">
        <f>STDEV(L109:L111)</f>
        <v>14820.396983777737</v>
      </c>
      <c r="S115" s="2">
        <v>69559.49011314103</v>
      </c>
      <c r="T115" s="2">
        <v>14820.396983777737</v>
      </c>
    </row>
    <row r="117" spans="1:20" x14ac:dyDescent="0.2">
      <c r="A117" s="1" t="s">
        <v>233</v>
      </c>
      <c r="B117" s="2" t="s">
        <v>322</v>
      </c>
      <c r="C117" s="2" t="s">
        <v>323</v>
      </c>
    </row>
    <row r="118" spans="1:20" x14ac:dyDescent="0.2">
      <c r="A118" s="4" t="s">
        <v>52</v>
      </c>
      <c r="B118" s="4" t="s">
        <v>53</v>
      </c>
      <c r="C118" s="4" t="s">
        <v>54</v>
      </c>
      <c r="D118" s="4" t="s">
        <v>55</v>
      </c>
      <c r="E118" s="4" t="s">
        <v>56</v>
      </c>
      <c r="F118" s="4" t="s">
        <v>57</v>
      </c>
      <c r="G118" s="4" t="s">
        <v>58</v>
      </c>
      <c r="H118" s="4" t="s">
        <v>59</v>
      </c>
      <c r="I118" s="4" t="s">
        <v>60</v>
      </c>
      <c r="J118" s="4" t="s">
        <v>61</v>
      </c>
      <c r="K118" s="4" t="s">
        <v>62</v>
      </c>
      <c r="L118" s="4" t="s">
        <v>63</v>
      </c>
      <c r="M118" s="4" t="s">
        <v>64</v>
      </c>
    </row>
    <row r="119" spans="1:20" x14ac:dyDescent="0.2">
      <c r="A119" s="4" t="s">
        <v>65</v>
      </c>
      <c r="B119" s="3">
        <v>693</v>
      </c>
      <c r="C119" s="3">
        <v>679</v>
      </c>
      <c r="D119" s="3">
        <v>678</v>
      </c>
      <c r="E119" s="3">
        <v>692</v>
      </c>
      <c r="F119" s="3">
        <v>698</v>
      </c>
      <c r="G119" s="3">
        <v>697</v>
      </c>
      <c r="H119" s="3">
        <v>753</v>
      </c>
      <c r="I119" s="3">
        <v>733</v>
      </c>
      <c r="J119" s="3">
        <v>740</v>
      </c>
      <c r="K119" s="3">
        <v>801</v>
      </c>
      <c r="L119" s="3">
        <v>851</v>
      </c>
      <c r="M119" s="3">
        <v>322</v>
      </c>
    </row>
    <row r="120" spans="1:20" x14ac:dyDescent="0.2">
      <c r="A120" s="4" t="s">
        <v>66</v>
      </c>
      <c r="B120" s="3">
        <v>655</v>
      </c>
      <c r="C120" s="3">
        <v>4383</v>
      </c>
      <c r="D120" s="3">
        <v>5305</v>
      </c>
      <c r="E120" s="3">
        <v>5490</v>
      </c>
      <c r="F120" s="3">
        <v>13372</v>
      </c>
      <c r="G120" s="3">
        <v>5989</v>
      </c>
      <c r="H120" s="3">
        <v>5340</v>
      </c>
      <c r="I120" s="3">
        <v>5297</v>
      </c>
      <c r="J120" s="3">
        <v>5101</v>
      </c>
      <c r="K120" s="3">
        <v>5278</v>
      </c>
      <c r="L120" s="3">
        <v>13634</v>
      </c>
      <c r="M120" s="3">
        <v>300</v>
      </c>
    </row>
    <row r="121" spans="1:20" x14ac:dyDescent="0.2">
      <c r="A121" s="4" t="s">
        <v>67</v>
      </c>
      <c r="B121" s="3">
        <v>632</v>
      </c>
      <c r="C121" s="3">
        <v>3378</v>
      </c>
      <c r="D121" s="3">
        <v>5089</v>
      </c>
      <c r="E121" s="3">
        <v>7819</v>
      </c>
      <c r="F121" s="3">
        <v>8409</v>
      </c>
      <c r="G121" s="3">
        <v>5958</v>
      </c>
      <c r="H121" s="3">
        <v>4781</v>
      </c>
      <c r="I121" s="3">
        <v>4978</v>
      </c>
      <c r="J121" s="3">
        <v>9063</v>
      </c>
      <c r="K121" s="3">
        <v>4519</v>
      </c>
      <c r="L121" s="3">
        <v>11914</v>
      </c>
      <c r="M121" s="3">
        <v>301</v>
      </c>
    </row>
    <row r="122" spans="1:20" x14ac:dyDescent="0.2">
      <c r="A122" s="4" t="s">
        <v>68</v>
      </c>
      <c r="B122" s="3">
        <v>656</v>
      </c>
      <c r="C122" s="3">
        <v>3482</v>
      </c>
      <c r="D122" s="3">
        <v>5416</v>
      </c>
      <c r="E122" s="3">
        <v>5775</v>
      </c>
      <c r="F122" s="3">
        <v>9872</v>
      </c>
      <c r="G122" s="3">
        <v>4314</v>
      </c>
      <c r="H122" s="3">
        <v>4946</v>
      </c>
      <c r="I122" s="3">
        <v>5475</v>
      </c>
      <c r="J122" s="3">
        <v>5229</v>
      </c>
      <c r="K122" s="3">
        <v>5043</v>
      </c>
      <c r="L122" s="3">
        <v>11374</v>
      </c>
      <c r="M122" s="3">
        <v>325</v>
      </c>
    </row>
    <row r="123" spans="1:20" x14ac:dyDescent="0.2">
      <c r="A123" s="4" t="s">
        <v>69</v>
      </c>
      <c r="B123" s="3">
        <v>669</v>
      </c>
      <c r="C123" s="3">
        <v>5140</v>
      </c>
      <c r="D123" s="3">
        <v>5717</v>
      </c>
      <c r="E123" s="3">
        <v>4589</v>
      </c>
      <c r="F123" s="3">
        <v>7317</v>
      </c>
      <c r="G123" s="3">
        <v>4742</v>
      </c>
      <c r="H123" s="3">
        <v>5513</v>
      </c>
      <c r="I123" s="3">
        <v>5100</v>
      </c>
      <c r="J123" s="3">
        <v>5783</v>
      </c>
      <c r="K123" s="3">
        <v>772</v>
      </c>
      <c r="L123" s="3">
        <v>834</v>
      </c>
      <c r="M123" s="3">
        <v>341</v>
      </c>
    </row>
    <row r="124" spans="1:20" x14ac:dyDescent="0.2">
      <c r="A124" s="4" t="s">
        <v>70</v>
      </c>
      <c r="B124" s="3">
        <v>659</v>
      </c>
      <c r="C124" s="3">
        <v>5023</v>
      </c>
      <c r="D124" s="3">
        <v>5117</v>
      </c>
      <c r="E124" s="3">
        <v>5802</v>
      </c>
      <c r="F124" s="3">
        <v>7326</v>
      </c>
      <c r="G124" s="3">
        <v>5595</v>
      </c>
      <c r="H124" s="3">
        <v>5563</v>
      </c>
      <c r="I124" s="3">
        <v>5382</v>
      </c>
      <c r="J124" s="3">
        <v>5343</v>
      </c>
      <c r="K124" s="3">
        <v>730</v>
      </c>
      <c r="L124" s="3">
        <v>825</v>
      </c>
      <c r="M124" s="3">
        <v>691</v>
      </c>
    </row>
    <row r="125" spans="1:20" x14ac:dyDescent="0.2">
      <c r="A125" s="4" t="s">
        <v>71</v>
      </c>
      <c r="B125" s="3">
        <v>647</v>
      </c>
      <c r="C125" s="3">
        <v>4922</v>
      </c>
      <c r="D125" s="3">
        <v>4923</v>
      </c>
      <c r="E125" s="3">
        <v>6165</v>
      </c>
      <c r="F125" s="3">
        <v>6119</v>
      </c>
      <c r="G125" s="3">
        <v>4895</v>
      </c>
      <c r="H125" s="3">
        <v>5340</v>
      </c>
      <c r="I125" s="3">
        <v>5622</v>
      </c>
      <c r="J125" s="3">
        <v>5490</v>
      </c>
      <c r="K125" s="3">
        <v>774</v>
      </c>
      <c r="L125" s="3">
        <v>848</v>
      </c>
      <c r="M125" s="3">
        <v>697</v>
      </c>
    </row>
    <row r="126" spans="1:20" x14ac:dyDescent="0.2">
      <c r="A126" s="4" t="s">
        <v>72</v>
      </c>
      <c r="B126" s="3">
        <v>687</v>
      </c>
      <c r="C126" s="3">
        <v>647</v>
      </c>
      <c r="D126" s="3">
        <v>639</v>
      </c>
      <c r="E126" s="3">
        <v>619</v>
      </c>
      <c r="F126" s="3">
        <v>622</v>
      </c>
      <c r="G126" s="3">
        <v>656</v>
      </c>
      <c r="H126" s="3">
        <v>673</v>
      </c>
      <c r="I126" s="3">
        <v>676</v>
      </c>
      <c r="J126" s="3">
        <v>740</v>
      </c>
      <c r="K126" s="3">
        <v>803</v>
      </c>
      <c r="L126" s="3">
        <v>842</v>
      </c>
      <c r="M126" s="3">
        <v>737</v>
      </c>
    </row>
    <row r="128" spans="1:20" x14ac:dyDescent="0.2">
      <c r="A128" s="6" t="s">
        <v>52</v>
      </c>
      <c r="B128" s="6">
        <v>1</v>
      </c>
      <c r="C128" s="6">
        <v>2</v>
      </c>
      <c r="D128" s="6">
        <v>3</v>
      </c>
      <c r="E128" s="6">
        <v>4</v>
      </c>
      <c r="F128" s="6">
        <v>5</v>
      </c>
      <c r="G128" s="6">
        <v>6</v>
      </c>
      <c r="H128" s="6">
        <v>7</v>
      </c>
      <c r="I128" s="6">
        <v>8</v>
      </c>
      <c r="J128" s="6">
        <v>9</v>
      </c>
      <c r="K128" s="6">
        <v>10</v>
      </c>
      <c r="L128" s="6">
        <v>11</v>
      </c>
      <c r="M128" s="6">
        <v>12</v>
      </c>
    </row>
    <row r="129" spans="1:13" x14ac:dyDescent="0.2">
      <c r="A129" s="6" t="s">
        <v>65</v>
      </c>
      <c r="B129" s="3">
        <f>B119*2</f>
        <v>1386</v>
      </c>
      <c r="C129" s="3">
        <f t="shared" ref="C129:M129" si="12">C119*2</f>
        <v>1358</v>
      </c>
      <c r="D129" s="3">
        <f t="shared" si="12"/>
        <v>1356</v>
      </c>
      <c r="E129" s="3">
        <f t="shared" si="12"/>
        <v>1384</v>
      </c>
      <c r="F129" s="3">
        <f t="shared" si="12"/>
        <v>1396</v>
      </c>
      <c r="G129" s="3">
        <f t="shared" si="12"/>
        <v>1394</v>
      </c>
      <c r="H129" s="3">
        <f t="shared" si="12"/>
        <v>1506</v>
      </c>
      <c r="I129" s="3">
        <f t="shared" si="12"/>
        <v>1466</v>
      </c>
      <c r="J129" s="3">
        <f t="shared" si="12"/>
        <v>1480</v>
      </c>
      <c r="K129" s="3">
        <f t="shared" si="12"/>
        <v>1602</v>
      </c>
      <c r="L129" s="3">
        <f t="shared" si="12"/>
        <v>1702</v>
      </c>
      <c r="M129" s="3">
        <f t="shared" si="12"/>
        <v>644</v>
      </c>
    </row>
    <row r="130" spans="1:13" x14ac:dyDescent="0.2">
      <c r="A130" s="6" t="s">
        <v>66</v>
      </c>
      <c r="B130" s="3">
        <f t="shared" ref="B130:M136" si="13">B120*2</f>
        <v>1310</v>
      </c>
      <c r="C130" s="3">
        <f t="shared" si="13"/>
        <v>8766</v>
      </c>
      <c r="D130" s="3">
        <f t="shared" si="13"/>
        <v>10610</v>
      </c>
      <c r="E130" s="3">
        <f t="shared" si="13"/>
        <v>10980</v>
      </c>
      <c r="F130" s="3">
        <f t="shared" si="13"/>
        <v>26744</v>
      </c>
      <c r="G130" s="3">
        <f t="shared" si="13"/>
        <v>11978</v>
      </c>
      <c r="H130" s="3">
        <f t="shared" si="13"/>
        <v>10680</v>
      </c>
      <c r="I130" s="3">
        <f t="shared" si="13"/>
        <v>10594</v>
      </c>
      <c r="J130" s="3">
        <f t="shared" si="13"/>
        <v>10202</v>
      </c>
      <c r="K130" s="3">
        <f t="shared" si="13"/>
        <v>10556</v>
      </c>
      <c r="L130" s="3">
        <f t="shared" si="13"/>
        <v>27268</v>
      </c>
      <c r="M130" s="3">
        <f t="shared" si="13"/>
        <v>600</v>
      </c>
    </row>
    <row r="131" spans="1:13" x14ac:dyDescent="0.2">
      <c r="A131" s="6" t="s">
        <v>67</v>
      </c>
      <c r="B131" s="3">
        <f t="shared" si="13"/>
        <v>1264</v>
      </c>
      <c r="C131" s="3">
        <f t="shared" si="13"/>
        <v>6756</v>
      </c>
      <c r="D131" s="3">
        <f t="shared" si="13"/>
        <v>10178</v>
      </c>
      <c r="E131" s="3">
        <f t="shared" si="13"/>
        <v>15638</v>
      </c>
      <c r="F131" s="3">
        <f t="shared" si="13"/>
        <v>16818</v>
      </c>
      <c r="G131" s="3">
        <f t="shared" si="13"/>
        <v>11916</v>
      </c>
      <c r="H131" s="3">
        <f t="shared" si="13"/>
        <v>9562</v>
      </c>
      <c r="I131" s="3">
        <f t="shared" si="13"/>
        <v>9956</v>
      </c>
      <c r="J131" s="3">
        <f t="shared" si="13"/>
        <v>18126</v>
      </c>
      <c r="K131" s="3">
        <f t="shared" si="13"/>
        <v>9038</v>
      </c>
      <c r="L131" s="3">
        <f t="shared" si="13"/>
        <v>23828</v>
      </c>
      <c r="M131" s="3">
        <f t="shared" si="13"/>
        <v>602</v>
      </c>
    </row>
    <row r="132" spans="1:13" x14ac:dyDescent="0.2">
      <c r="A132" s="6" t="s">
        <v>68</v>
      </c>
      <c r="B132" s="3">
        <f t="shared" si="13"/>
        <v>1312</v>
      </c>
      <c r="C132" s="3">
        <f t="shared" si="13"/>
        <v>6964</v>
      </c>
      <c r="D132" s="3">
        <f t="shared" si="13"/>
        <v>10832</v>
      </c>
      <c r="E132" s="3">
        <f t="shared" si="13"/>
        <v>11550</v>
      </c>
      <c r="F132" s="3">
        <f t="shared" si="13"/>
        <v>19744</v>
      </c>
      <c r="G132" s="3">
        <f t="shared" si="13"/>
        <v>8628</v>
      </c>
      <c r="H132" s="3">
        <f t="shared" si="13"/>
        <v>9892</v>
      </c>
      <c r="I132" s="3">
        <f t="shared" si="13"/>
        <v>10950</v>
      </c>
      <c r="J132" s="3">
        <f t="shared" si="13"/>
        <v>10458</v>
      </c>
      <c r="K132" s="3">
        <f t="shared" si="13"/>
        <v>10086</v>
      </c>
      <c r="L132" s="3">
        <f t="shared" si="13"/>
        <v>22748</v>
      </c>
      <c r="M132" s="3">
        <f t="shared" si="13"/>
        <v>650</v>
      </c>
    </row>
    <row r="133" spans="1:13" x14ac:dyDescent="0.2">
      <c r="A133" s="6" t="s">
        <v>69</v>
      </c>
      <c r="B133" s="3">
        <f t="shared" si="13"/>
        <v>1338</v>
      </c>
      <c r="C133" s="3">
        <f t="shared" si="13"/>
        <v>10280</v>
      </c>
      <c r="D133" s="3">
        <f t="shared" si="13"/>
        <v>11434</v>
      </c>
      <c r="E133" s="3">
        <f t="shared" si="13"/>
        <v>9178</v>
      </c>
      <c r="F133" s="3">
        <f t="shared" si="13"/>
        <v>14634</v>
      </c>
      <c r="G133" s="3">
        <f t="shared" si="13"/>
        <v>9484</v>
      </c>
      <c r="H133" s="3">
        <f t="shared" si="13"/>
        <v>11026</v>
      </c>
      <c r="I133" s="3">
        <f t="shared" si="13"/>
        <v>10200</v>
      </c>
      <c r="J133" s="3">
        <f t="shared" si="13"/>
        <v>11566</v>
      </c>
      <c r="K133" s="3">
        <f t="shared" si="13"/>
        <v>1544</v>
      </c>
      <c r="L133" s="3">
        <f t="shared" si="13"/>
        <v>1668</v>
      </c>
      <c r="M133" s="3">
        <f t="shared" si="13"/>
        <v>682</v>
      </c>
    </row>
    <row r="134" spans="1:13" x14ac:dyDescent="0.2">
      <c r="A134" s="6" t="s">
        <v>70</v>
      </c>
      <c r="B134" s="3">
        <f t="shared" si="13"/>
        <v>1318</v>
      </c>
      <c r="C134" s="3">
        <f t="shared" si="13"/>
        <v>10046</v>
      </c>
      <c r="D134" s="3">
        <f t="shared" si="13"/>
        <v>10234</v>
      </c>
      <c r="E134" s="3">
        <f t="shared" si="13"/>
        <v>11604</v>
      </c>
      <c r="F134" s="3">
        <f t="shared" si="13"/>
        <v>14652</v>
      </c>
      <c r="G134" s="3">
        <f t="shared" si="13"/>
        <v>11190</v>
      </c>
      <c r="H134" s="3">
        <f t="shared" si="13"/>
        <v>11126</v>
      </c>
      <c r="I134" s="3">
        <f t="shared" si="13"/>
        <v>10764</v>
      </c>
      <c r="J134" s="3">
        <f t="shared" si="13"/>
        <v>10686</v>
      </c>
      <c r="K134" s="3">
        <f t="shared" si="13"/>
        <v>1460</v>
      </c>
      <c r="L134" s="3">
        <f t="shared" si="13"/>
        <v>1650</v>
      </c>
      <c r="M134" s="3">
        <f t="shared" si="13"/>
        <v>1382</v>
      </c>
    </row>
    <row r="135" spans="1:13" x14ac:dyDescent="0.2">
      <c r="A135" s="6" t="s">
        <v>71</v>
      </c>
      <c r="B135" s="3">
        <f t="shared" si="13"/>
        <v>1294</v>
      </c>
      <c r="C135" s="3">
        <f t="shared" si="13"/>
        <v>9844</v>
      </c>
      <c r="D135" s="3">
        <f t="shared" si="13"/>
        <v>9846</v>
      </c>
      <c r="E135" s="3">
        <f t="shared" si="13"/>
        <v>12330</v>
      </c>
      <c r="F135" s="3">
        <f t="shared" si="13"/>
        <v>12238</v>
      </c>
      <c r="G135" s="3">
        <f t="shared" si="13"/>
        <v>9790</v>
      </c>
      <c r="H135" s="3">
        <f t="shared" si="13"/>
        <v>10680</v>
      </c>
      <c r="I135" s="3">
        <f t="shared" si="13"/>
        <v>11244</v>
      </c>
      <c r="J135" s="3">
        <f t="shared" si="13"/>
        <v>10980</v>
      </c>
      <c r="K135" s="3">
        <f t="shared" si="13"/>
        <v>1548</v>
      </c>
      <c r="L135" s="3">
        <f t="shared" si="13"/>
        <v>1696</v>
      </c>
      <c r="M135" s="3">
        <f t="shared" si="13"/>
        <v>1394</v>
      </c>
    </row>
    <row r="136" spans="1:13" x14ac:dyDescent="0.2">
      <c r="A136" s="6" t="s">
        <v>72</v>
      </c>
      <c r="B136" s="3">
        <f t="shared" si="13"/>
        <v>1374</v>
      </c>
      <c r="C136" s="3">
        <f t="shared" si="13"/>
        <v>1294</v>
      </c>
      <c r="D136" s="3">
        <f t="shared" si="13"/>
        <v>1278</v>
      </c>
      <c r="E136" s="3">
        <f t="shared" si="13"/>
        <v>1238</v>
      </c>
      <c r="F136" s="3">
        <f t="shared" si="13"/>
        <v>1244</v>
      </c>
      <c r="G136" s="3">
        <f t="shared" si="13"/>
        <v>1312</v>
      </c>
      <c r="H136" s="3">
        <f t="shared" si="13"/>
        <v>1346</v>
      </c>
      <c r="I136" s="3">
        <f t="shared" si="13"/>
        <v>1352</v>
      </c>
      <c r="J136" s="3">
        <f t="shared" si="13"/>
        <v>1480</v>
      </c>
      <c r="K136" s="3">
        <f t="shared" si="13"/>
        <v>1606</v>
      </c>
      <c r="L136" s="3">
        <f t="shared" si="13"/>
        <v>1684</v>
      </c>
      <c r="M136" s="3">
        <f t="shared" si="13"/>
        <v>1474</v>
      </c>
    </row>
    <row r="138" spans="1:13" x14ac:dyDescent="0.2">
      <c r="B138" s="2" t="s">
        <v>324</v>
      </c>
      <c r="C138" s="2" t="s">
        <v>325</v>
      </c>
    </row>
    <row r="139" spans="1:13" x14ac:dyDescent="0.2">
      <c r="A139" s="4" t="s">
        <v>52</v>
      </c>
      <c r="B139" s="4" t="s">
        <v>53</v>
      </c>
      <c r="C139" s="4" t="s">
        <v>54</v>
      </c>
      <c r="D139" s="4" t="s">
        <v>55</v>
      </c>
      <c r="E139" s="4" t="s">
        <v>56</v>
      </c>
      <c r="F139" s="4" t="s">
        <v>57</v>
      </c>
      <c r="G139" s="4" t="s">
        <v>58</v>
      </c>
      <c r="H139" s="4" t="s">
        <v>59</v>
      </c>
      <c r="I139" s="4" t="s">
        <v>60</v>
      </c>
      <c r="J139" s="4" t="s">
        <v>61</v>
      </c>
      <c r="K139" s="4" t="s">
        <v>62</v>
      </c>
      <c r="L139" s="4" t="s">
        <v>63</v>
      </c>
      <c r="M139" s="4" t="s">
        <v>64</v>
      </c>
    </row>
    <row r="140" spans="1:13" x14ac:dyDescent="0.2">
      <c r="A140" s="4" t="s">
        <v>65</v>
      </c>
      <c r="B140" s="3">
        <v>4.1300000000000003E-2</v>
      </c>
      <c r="C140" s="3">
        <v>3.9899999999999998E-2</v>
      </c>
      <c r="D140" s="3">
        <v>4.0300000000000002E-2</v>
      </c>
      <c r="E140" s="3">
        <v>4.0099999999999997E-2</v>
      </c>
      <c r="F140" s="3">
        <v>4.0099999999999997E-2</v>
      </c>
      <c r="G140" s="3">
        <v>4.0099999999999997E-2</v>
      </c>
      <c r="H140" s="3">
        <v>4.0399999999999998E-2</v>
      </c>
      <c r="I140" s="3">
        <v>4.0300000000000002E-2</v>
      </c>
      <c r="J140" s="3">
        <v>4.0399999999999998E-2</v>
      </c>
      <c r="K140" s="3">
        <v>4.02E-2</v>
      </c>
      <c r="L140" s="3">
        <v>4.0500000000000001E-2</v>
      </c>
      <c r="M140" s="3">
        <v>4.02E-2</v>
      </c>
    </row>
    <row r="141" spans="1:13" x14ac:dyDescent="0.2">
      <c r="A141" s="4" t="s">
        <v>66</v>
      </c>
      <c r="B141" s="3">
        <v>4.0300000000000002E-2</v>
      </c>
      <c r="C141" s="3">
        <v>4.7300000000000002E-2</v>
      </c>
      <c r="D141" s="3">
        <v>4.3700000000000003E-2</v>
      </c>
      <c r="E141" s="3">
        <v>4.6399999999999997E-2</v>
      </c>
      <c r="F141" s="3">
        <v>4.4900000000000002E-2</v>
      </c>
      <c r="G141" s="3">
        <v>4.5900000000000003E-2</v>
      </c>
      <c r="H141" s="3">
        <v>4.4200000000000003E-2</v>
      </c>
      <c r="I141" s="3">
        <v>4.5699999999999998E-2</v>
      </c>
      <c r="J141" s="3">
        <v>4.5199999999999997E-2</v>
      </c>
      <c r="K141" s="3">
        <v>4.7E-2</v>
      </c>
      <c r="L141" s="3">
        <v>0.10539999999999999</v>
      </c>
      <c r="M141" s="3">
        <v>4.0599999999999997E-2</v>
      </c>
    </row>
    <row r="142" spans="1:13" x14ac:dyDescent="0.2">
      <c r="A142" s="4" t="s">
        <v>67</v>
      </c>
      <c r="B142" s="3">
        <v>4.02E-2</v>
      </c>
      <c r="C142" s="3">
        <v>4.6899999999999997E-2</v>
      </c>
      <c r="D142" s="3">
        <v>4.3499999999999997E-2</v>
      </c>
      <c r="E142" s="3">
        <v>5.2600000000000001E-2</v>
      </c>
      <c r="F142" s="3">
        <v>4.4200000000000003E-2</v>
      </c>
      <c r="G142" s="3">
        <v>4.6300000000000001E-2</v>
      </c>
      <c r="H142" s="3">
        <v>4.41E-2</v>
      </c>
      <c r="I142" s="3">
        <v>4.53E-2</v>
      </c>
      <c r="J142" s="3">
        <v>5.21E-2</v>
      </c>
      <c r="K142" s="3">
        <v>4.5600000000000002E-2</v>
      </c>
      <c r="L142" s="3">
        <v>0.1133</v>
      </c>
      <c r="M142" s="3">
        <v>4.0300000000000002E-2</v>
      </c>
    </row>
    <row r="143" spans="1:13" x14ac:dyDescent="0.2">
      <c r="A143" s="4" t="s">
        <v>68</v>
      </c>
      <c r="B143" s="3">
        <v>4.1300000000000003E-2</v>
      </c>
      <c r="C143" s="3">
        <v>4.7300000000000002E-2</v>
      </c>
      <c r="D143" s="3">
        <v>4.4200000000000003E-2</v>
      </c>
      <c r="E143" s="3">
        <v>4.99E-2</v>
      </c>
      <c r="F143" s="3">
        <v>4.4900000000000002E-2</v>
      </c>
      <c r="G143" s="3">
        <v>4.3499999999999997E-2</v>
      </c>
      <c r="H143" s="3">
        <v>4.4299999999999999E-2</v>
      </c>
      <c r="I143" s="3">
        <v>4.6399999999999997E-2</v>
      </c>
      <c r="J143" s="3">
        <v>4.5699999999999998E-2</v>
      </c>
      <c r="K143" s="3">
        <v>4.3499999999999997E-2</v>
      </c>
      <c r="L143" s="3">
        <v>0.11119999999999999</v>
      </c>
      <c r="M143" s="3">
        <v>4.1099999999999998E-2</v>
      </c>
    </row>
    <row r="144" spans="1:13" x14ac:dyDescent="0.2">
      <c r="A144" s="4" t="s">
        <v>69</v>
      </c>
      <c r="B144" s="3">
        <v>4.0399999999999998E-2</v>
      </c>
      <c r="C144" s="3">
        <v>4.7100000000000003E-2</v>
      </c>
      <c r="D144" s="3">
        <v>5.0900000000000001E-2</v>
      </c>
      <c r="E144" s="3">
        <v>4.53E-2</v>
      </c>
      <c r="F144" s="3">
        <v>4.5999999999999999E-2</v>
      </c>
      <c r="G144" s="3">
        <v>4.3700000000000003E-2</v>
      </c>
      <c r="H144" s="3">
        <v>4.3700000000000003E-2</v>
      </c>
      <c r="I144" s="3">
        <v>4.53E-2</v>
      </c>
      <c r="J144" s="3">
        <v>4.6699999999999998E-2</v>
      </c>
      <c r="K144" s="3">
        <v>4.0399999999999998E-2</v>
      </c>
      <c r="L144" s="3">
        <v>4.02E-2</v>
      </c>
      <c r="M144" s="3">
        <v>4.07E-2</v>
      </c>
    </row>
    <row r="145" spans="1:20" x14ac:dyDescent="0.2">
      <c r="A145" s="4" t="s">
        <v>70</v>
      </c>
      <c r="B145" s="3">
        <v>4.0399999999999998E-2</v>
      </c>
      <c r="C145" s="3">
        <v>4.6600000000000003E-2</v>
      </c>
      <c r="D145" s="3">
        <v>4.9500000000000002E-2</v>
      </c>
      <c r="E145" s="3">
        <v>5.45E-2</v>
      </c>
      <c r="F145" s="3">
        <v>4.4400000000000002E-2</v>
      </c>
      <c r="G145" s="3">
        <v>4.48E-2</v>
      </c>
      <c r="H145" s="3">
        <v>4.3799999999999999E-2</v>
      </c>
      <c r="I145" s="3">
        <v>4.5499999999999999E-2</v>
      </c>
      <c r="J145" s="3">
        <v>4.58E-2</v>
      </c>
      <c r="K145" s="3">
        <v>4.0500000000000001E-2</v>
      </c>
      <c r="L145" s="3">
        <v>4.0300000000000002E-2</v>
      </c>
      <c r="M145" s="3">
        <v>4.0399999999999998E-2</v>
      </c>
    </row>
    <row r="146" spans="1:20" x14ac:dyDescent="0.2">
      <c r="A146" s="4" t="s">
        <v>71</v>
      </c>
      <c r="B146" s="3">
        <v>4.0399999999999998E-2</v>
      </c>
      <c r="C146" s="3">
        <v>4.6899999999999997E-2</v>
      </c>
      <c r="D146" s="3">
        <v>4.9200000000000001E-2</v>
      </c>
      <c r="E146" s="3">
        <v>5.1700000000000003E-2</v>
      </c>
      <c r="F146" s="3">
        <v>4.4900000000000002E-2</v>
      </c>
      <c r="G146" s="3">
        <v>4.41E-2</v>
      </c>
      <c r="H146" s="3">
        <v>4.4499999999999998E-2</v>
      </c>
      <c r="I146" s="3">
        <v>4.65E-2</v>
      </c>
      <c r="J146" s="3">
        <v>4.6800000000000001E-2</v>
      </c>
      <c r="K146" s="3">
        <v>4.0399999999999998E-2</v>
      </c>
      <c r="L146" s="3">
        <v>4.0899999999999999E-2</v>
      </c>
      <c r="M146" s="3">
        <v>4.0500000000000001E-2</v>
      </c>
    </row>
    <row r="147" spans="1:20" x14ac:dyDescent="0.2">
      <c r="A147" s="4" t="s">
        <v>72</v>
      </c>
      <c r="B147" s="3">
        <v>0.04</v>
      </c>
      <c r="C147" s="3">
        <v>4.0300000000000002E-2</v>
      </c>
      <c r="D147" s="3">
        <v>4.0399999999999998E-2</v>
      </c>
      <c r="E147" s="3">
        <v>4.0300000000000002E-2</v>
      </c>
      <c r="F147" s="3">
        <v>4.0300000000000002E-2</v>
      </c>
      <c r="G147" s="3">
        <v>4.0599999999999997E-2</v>
      </c>
      <c r="H147" s="3">
        <v>4.0599999999999997E-2</v>
      </c>
      <c r="I147" s="3">
        <v>4.0500000000000001E-2</v>
      </c>
      <c r="J147" s="3">
        <v>4.2700000000000002E-2</v>
      </c>
      <c r="K147" s="3">
        <v>4.0599999999999997E-2</v>
      </c>
      <c r="L147" s="3">
        <v>4.0899999999999999E-2</v>
      </c>
      <c r="M147" s="3">
        <v>4.0500000000000001E-2</v>
      </c>
    </row>
    <row r="148" spans="1:20" x14ac:dyDescent="0.2">
      <c r="M148" s="2">
        <f>AVERAGE(M140:M147)</f>
        <v>4.0537499999999997E-2</v>
      </c>
    </row>
    <row r="149" spans="1:20" x14ac:dyDescent="0.2">
      <c r="A149" s="4" t="s">
        <v>52</v>
      </c>
      <c r="B149" s="4" t="s">
        <v>53</v>
      </c>
      <c r="C149" s="4" t="s">
        <v>54</v>
      </c>
      <c r="D149" s="4" t="s">
        <v>55</v>
      </c>
      <c r="E149" s="4" t="s">
        <v>56</v>
      </c>
      <c r="F149" s="4" t="s">
        <v>57</v>
      </c>
      <c r="G149" s="4" t="s">
        <v>58</v>
      </c>
      <c r="H149" s="4" t="s">
        <v>59</v>
      </c>
      <c r="I149" s="4" t="s">
        <v>60</v>
      </c>
      <c r="J149" s="4" t="s">
        <v>61</v>
      </c>
      <c r="K149" s="4" t="s">
        <v>62</v>
      </c>
      <c r="L149" s="4" t="s">
        <v>63</v>
      </c>
      <c r="M149" s="4" t="s">
        <v>64</v>
      </c>
      <c r="P149" s="1"/>
      <c r="Q149" s="16" t="s">
        <v>233</v>
      </c>
      <c r="R149" s="16"/>
    </row>
    <row r="150" spans="1:20" x14ac:dyDescent="0.2">
      <c r="A150" s="4" t="s">
        <v>65</v>
      </c>
      <c r="B150" s="3">
        <f>(B140-$M$148)*4*2.04</f>
        <v>6.2220000000000513E-3</v>
      </c>
      <c r="C150" s="3">
        <f t="shared" ref="C150:M150" si="14">(C140-$M$148)*4*2.04</f>
        <v>-5.2019999999999931E-3</v>
      </c>
      <c r="D150" s="3">
        <f t="shared" si="14"/>
        <v>-1.9379999999999565E-3</v>
      </c>
      <c r="E150" s="3">
        <f t="shared" si="14"/>
        <v>-3.5700000000000033E-3</v>
      </c>
      <c r="F150" s="3">
        <f t="shared" si="14"/>
        <v>-3.5700000000000033E-3</v>
      </c>
      <c r="G150" s="3">
        <f t="shared" si="14"/>
        <v>-3.5700000000000033E-3</v>
      </c>
      <c r="H150" s="3">
        <f t="shared" si="14"/>
        <v>-1.1219999999999898E-3</v>
      </c>
      <c r="I150" s="3">
        <f t="shared" si="14"/>
        <v>-1.9379999999999565E-3</v>
      </c>
      <c r="J150" s="3">
        <f t="shared" si="14"/>
        <v>-1.1219999999999898E-3</v>
      </c>
      <c r="K150" s="3">
        <f t="shared" si="14"/>
        <v>-2.75399999999998E-3</v>
      </c>
      <c r="L150" s="3">
        <f t="shared" si="14"/>
        <v>-3.0599999999996629E-4</v>
      </c>
      <c r="M150" s="3">
        <f t="shared" si="14"/>
        <v>-2.75399999999998E-3</v>
      </c>
      <c r="Q150" s="2" t="s">
        <v>326</v>
      </c>
      <c r="R150" s="2" t="s">
        <v>1</v>
      </c>
    </row>
    <row r="151" spans="1:20" x14ac:dyDescent="0.2">
      <c r="A151" s="4" t="s">
        <v>66</v>
      </c>
      <c r="B151" s="3">
        <f t="shared" ref="B151:M157" si="15">(B141-$M$148)*4*2.04</f>
        <v>-1.9379999999999565E-3</v>
      </c>
      <c r="C151" s="3">
        <f t="shared" si="15"/>
        <v>5.5182000000000037E-2</v>
      </c>
      <c r="D151" s="3">
        <f t="shared" si="15"/>
        <v>2.5806000000000048E-2</v>
      </c>
      <c r="E151" s="3">
        <f t="shared" si="15"/>
        <v>4.7837999999999999E-2</v>
      </c>
      <c r="F151" s="3">
        <f t="shared" si="15"/>
        <v>3.5598000000000046E-2</v>
      </c>
      <c r="G151" s="3">
        <f t="shared" si="15"/>
        <v>4.3758000000000054E-2</v>
      </c>
      <c r="H151" s="3">
        <f t="shared" si="15"/>
        <v>2.9886000000000051E-2</v>
      </c>
      <c r="I151" s="3">
        <f t="shared" si="15"/>
        <v>4.2126000000000004E-2</v>
      </c>
      <c r="J151" s="3">
        <f t="shared" si="15"/>
        <v>3.8046000000000003E-2</v>
      </c>
      <c r="K151" s="3">
        <f t="shared" si="15"/>
        <v>5.2734000000000024E-2</v>
      </c>
      <c r="L151" s="3">
        <f t="shared" si="15"/>
        <v>0.52927799999999992</v>
      </c>
      <c r="M151" s="3">
        <f t="shared" si="15"/>
        <v>5.1000000000000047E-4</v>
      </c>
      <c r="O151" s="2" t="s">
        <v>2</v>
      </c>
      <c r="P151" s="2" t="s">
        <v>188</v>
      </c>
      <c r="Q151" s="2">
        <f>AVERAGE(C162:C164)</f>
        <v>138395.00020139341</v>
      </c>
      <c r="R151" s="2">
        <f>STDEV(C162:C164)</f>
        <v>17828.36698831883</v>
      </c>
      <c r="S151" s="2">
        <v>138395.00020139341</v>
      </c>
      <c r="T151" s="2">
        <v>17828.36698831883</v>
      </c>
    </row>
    <row r="152" spans="1:20" x14ac:dyDescent="0.2">
      <c r="A152" s="4" t="s">
        <v>67</v>
      </c>
      <c r="B152" s="3">
        <f t="shared" si="15"/>
        <v>-2.75399999999998E-3</v>
      </c>
      <c r="C152" s="3">
        <f t="shared" si="15"/>
        <v>5.1917999999999999E-2</v>
      </c>
      <c r="D152" s="3">
        <f t="shared" si="15"/>
        <v>2.4173999999999998E-2</v>
      </c>
      <c r="E152" s="3">
        <f t="shared" si="15"/>
        <v>9.8430000000000031E-2</v>
      </c>
      <c r="F152" s="3">
        <f t="shared" si="15"/>
        <v>2.9886000000000051E-2</v>
      </c>
      <c r="G152" s="3">
        <f t="shared" si="15"/>
        <v>4.7022000000000029E-2</v>
      </c>
      <c r="H152" s="3">
        <f t="shared" si="15"/>
        <v>2.9070000000000026E-2</v>
      </c>
      <c r="I152" s="3">
        <f t="shared" si="15"/>
        <v>3.8862000000000022E-2</v>
      </c>
      <c r="J152" s="3">
        <f t="shared" si="15"/>
        <v>9.4350000000000031E-2</v>
      </c>
      <c r="K152" s="3">
        <f t="shared" si="15"/>
        <v>4.1310000000000034E-2</v>
      </c>
      <c r="L152" s="3">
        <f t="shared" si="15"/>
        <v>0.5937420000000001</v>
      </c>
      <c r="M152" s="3">
        <f t="shared" si="15"/>
        <v>-1.9379999999999565E-3</v>
      </c>
      <c r="O152" s="2" t="s">
        <v>4</v>
      </c>
      <c r="P152" s="2" t="s">
        <v>329</v>
      </c>
      <c r="Q152" s="2">
        <f>AVERAGE(C165:C167)</f>
        <v>194883.12602815518</v>
      </c>
      <c r="R152" s="2">
        <f>STDEV(C165:C167)</f>
        <v>7190.0410277223136</v>
      </c>
      <c r="S152" s="2">
        <v>194883.12602815518</v>
      </c>
      <c r="T152" s="2">
        <v>7190.0410277223136</v>
      </c>
    </row>
    <row r="153" spans="1:20" x14ac:dyDescent="0.2">
      <c r="A153" s="4" t="s">
        <v>68</v>
      </c>
      <c r="B153" s="3">
        <f t="shared" si="15"/>
        <v>6.2220000000000513E-3</v>
      </c>
      <c r="C153" s="3">
        <f t="shared" si="15"/>
        <v>5.5182000000000037E-2</v>
      </c>
      <c r="D153" s="3">
        <f t="shared" si="15"/>
        <v>2.9886000000000051E-2</v>
      </c>
      <c r="E153" s="3">
        <f t="shared" si="15"/>
        <v>7.6398000000000021E-2</v>
      </c>
      <c r="F153" s="3">
        <f t="shared" si="15"/>
        <v>3.5598000000000046E-2</v>
      </c>
      <c r="G153" s="3">
        <f t="shared" si="15"/>
        <v>2.4173999999999998E-2</v>
      </c>
      <c r="H153" s="3">
        <f t="shared" si="15"/>
        <v>3.0702000000000017E-2</v>
      </c>
      <c r="I153" s="3">
        <f t="shared" si="15"/>
        <v>4.7837999999999999E-2</v>
      </c>
      <c r="J153" s="3">
        <f t="shared" si="15"/>
        <v>4.2126000000000004E-2</v>
      </c>
      <c r="K153" s="3">
        <f t="shared" si="15"/>
        <v>2.4173999999999998E-2</v>
      </c>
      <c r="L153" s="3">
        <f t="shared" si="15"/>
        <v>0.57660599999999995</v>
      </c>
      <c r="M153" s="3">
        <f t="shared" si="15"/>
        <v>4.5900000000000038E-3</v>
      </c>
      <c r="O153" s="2" t="s">
        <v>33</v>
      </c>
      <c r="P153" s="2" t="s">
        <v>5</v>
      </c>
      <c r="Q153" s="2">
        <f>AVERAGE(D162:D164)</f>
        <v>398206.50277469243</v>
      </c>
      <c r="R153" s="2">
        <f>STDEV(D162:D164)</f>
        <v>31363.258762617028</v>
      </c>
      <c r="S153" s="2">
        <v>398206.50277469243</v>
      </c>
      <c r="T153" s="2">
        <v>31363.258762617028</v>
      </c>
    </row>
    <row r="154" spans="1:20" x14ac:dyDescent="0.2">
      <c r="A154" s="4" t="s">
        <v>69</v>
      </c>
      <c r="B154" s="3">
        <f t="shared" si="15"/>
        <v>-1.1219999999999898E-3</v>
      </c>
      <c r="C154" s="3">
        <f t="shared" si="15"/>
        <v>5.3550000000000049E-2</v>
      </c>
      <c r="D154" s="3">
        <f t="shared" si="15"/>
        <v>8.4558000000000036E-2</v>
      </c>
      <c r="E154" s="3">
        <f t="shared" si="15"/>
        <v>3.8862000000000022E-2</v>
      </c>
      <c r="F154" s="3">
        <f t="shared" si="15"/>
        <v>4.4574000000000016E-2</v>
      </c>
      <c r="G154" s="3">
        <f t="shared" si="15"/>
        <v>2.5806000000000048E-2</v>
      </c>
      <c r="H154" s="3">
        <f t="shared" si="15"/>
        <v>2.5806000000000048E-2</v>
      </c>
      <c r="I154" s="3">
        <f t="shared" si="15"/>
        <v>3.8862000000000022E-2</v>
      </c>
      <c r="J154" s="3">
        <f t="shared" si="15"/>
        <v>5.0286000000000011E-2</v>
      </c>
      <c r="K154" s="3">
        <f t="shared" si="15"/>
        <v>-1.1219999999999898E-3</v>
      </c>
      <c r="L154" s="3">
        <f t="shared" si="15"/>
        <v>-2.75399999999998E-3</v>
      </c>
      <c r="M154" s="3">
        <f t="shared" si="15"/>
        <v>1.3260000000000238E-3</v>
      </c>
      <c r="O154" s="18" t="s">
        <v>330</v>
      </c>
      <c r="P154" s="18" t="s">
        <v>331</v>
      </c>
      <c r="Q154" s="2">
        <f>AVERAGE(D165:D167)</f>
        <v>138149.26321862455</v>
      </c>
      <c r="R154" s="2">
        <f>STDEV(D165:D167)</f>
        <v>2556.4139853266629</v>
      </c>
      <c r="S154" s="2">
        <v>138149.26321862455</v>
      </c>
      <c r="T154" s="2">
        <v>2556.4139853266629</v>
      </c>
    </row>
    <row r="155" spans="1:20" x14ac:dyDescent="0.2">
      <c r="A155" s="4" t="s">
        <v>70</v>
      </c>
      <c r="B155" s="3">
        <f t="shared" si="15"/>
        <v>-1.1219999999999898E-3</v>
      </c>
      <c r="C155" s="3">
        <f t="shared" si="15"/>
        <v>4.9470000000000042E-2</v>
      </c>
      <c r="D155" s="3">
        <f t="shared" si="15"/>
        <v>7.3134000000000046E-2</v>
      </c>
      <c r="E155" s="3">
        <f t="shared" si="15"/>
        <v>0.11393400000000002</v>
      </c>
      <c r="F155" s="3">
        <f t="shared" si="15"/>
        <v>3.1518000000000039E-2</v>
      </c>
      <c r="G155" s="3">
        <f t="shared" si="15"/>
        <v>3.4782000000000021E-2</v>
      </c>
      <c r="H155" s="3">
        <f t="shared" si="15"/>
        <v>2.6622000000000014E-2</v>
      </c>
      <c r="I155" s="3">
        <f t="shared" si="15"/>
        <v>4.0494000000000016E-2</v>
      </c>
      <c r="J155" s="3">
        <f t="shared" si="15"/>
        <v>4.2942000000000029E-2</v>
      </c>
      <c r="K155" s="3">
        <f t="shared" si="15"/>
        <v>-3.0599999999996629E-4</v>
      </c>
      <c r="L155" s="3">
        <f t="shared" si="15"/>
        <v>-1.9379999999999565E-3</v>
      </c>
      <c r="M155" s="3">
        <f t="shared" si="15"/>
        <v>-1.1219999999999898E-3</v>
      </c>
      <c r="O155" s="2" t="s">
        <v>35</v>
      </c>
      <c r="P155" s="2" t="s">
        <v>7</v>
      </c>
      <c r="Q155" s="2">
        <f>AVERAGE(E162:E164)</f>
        <v>179860.31357545379</v>
      </c>
      <c r="R155" s="2">
        <f>STDEV(E162:E164)</f>
        <v>43182.201293230471</v>
      </c>
      <c r="S155" s="2">
        <v>179860.31357545379</v>
      </c>
      <c r="T155" s="2">
        <v>43182.201293230471</v>
      </c>
    </row>
    <row r="156" spans="1:20" x14ac:dyDescent="0.2">
      <c r="A156" s="4" t="s">
        <v>71</v>
      </c>
      <c r="B156" s="3">
        <f t="shared" si="15"/>
        <v>-1.1219999999999898E-3</v>
      </c>
      <c r="C156" s="3">
        <f t="shared" si="15"/>
        <v>5.1917999999999999E-2</v>
      </c>
      <c r="D156" s="3">
        <f t="shared" si="15"/>
        <v>7.0686000000000027E-2</v>
      </c>
      <c r="E156" s="3">
        <f t="shared" si="15"/>
        <v>9.1086000000000042E-2</v>
      </c>
      <c r="F156" s="3">
        <f t="shared" si="15"/>
        <v>3.5598000000000046E-2</v>
      </c>
      <c r="G156" s="3">
        <f t="shared" si="15"/>
        <v>2.9070000000000026E-2</v>
      </c>
      <c r="H156" s="3">
        <f t="shared" si="15"/>
        <v>3.2334000000000009E-2</v>
      </c>
      <c r="I156" s="3">
        <f t="shared" si="15"/>
        <v>4.8654000000000024E-2</v>
      </c>
      <c r="J156" s="3">
        <f t="shared" si="15"/>
        <v>5.1102000000000036E-2</v>
      </c>
      <c r="K156" s="3">
        <f t="shared" si="15"/>
        <v>-1.1219999999999898E-3</v>
      </c>
      <c r="L156" s="3">
        <f t="shared" si="15"/>
        <v>2.958000000000014E-3</v>
      </c>
      <c r="M156" s="3">
        <f t="shared" si="15"/>
        <v>-3.0599999999996629E-4</v>
      </c>
      <c r="O156" s="2" t="s">
        <v>36</v>
      </c>
      <c r="P156" s="2" t="s">
        <v>9</v>
      </c>
      <c r="Q156" s="2">
        <f>AVERAGE(E165:E167)</f>
        <v>157794.67449909399</v>
      </c>
      <c r="R156" s="2">
        <f>STDEV(E165:E167)</f>
        <v>69912.577854990988</v>
      </c>
      <c r="S156" s="2">
        <v>157794.67449909399</v>
      </c>
      <c r="T156" s="2">
        <v>69912.577854990988</v>
      </c>
    </row>
    <row r="157" spans="1:20" x14ac:dyDescent="0.2">
      <c r="A157" s="4" t="s">
        <v>72</v>
      </c>
      <c r="B157" s="3">
        <f t="shared" si="15"/>
        <v>-4.3859999999999698E-3</v>
      </c>
      <c r="C157" s="3">
        <f t="shared" si="15"/>
        <v>-1.9379999999999565E-3</v>
      </c>
      <c r="D157" s="3">
        <f t="shared" si="15"/>
        <v>-1.1219999999999898E-3</v>
      </c>
      <c r="E157" s="3">
        <f t="shared" si="15"/>
        <v>-1.9379999999999565E-3</v>
      </c>
      <c r="F157" s="3">
        <f t="shared" si="15"/>
        <v>-1.9379999999999565E-3</v>
      </c>
      <c r="G157" s="3">
        <f t="shared" si="15"/>
        <v>5.1000000000000047E-4</v>
      </c>
      <c r="H157" s="3">
        <f t="shared" si="15"/>
        <v>5.1000000000000047E-4</v>
      </c>
      <c r="I157" s="3">
        <f t="shared" si="15"/>
        <v>-3.0599999999996629E-4</v>
      </c>
      <c r="J157" s="3">
        <f t="shared" si="15"/>
        <v>1.764600000000004E-2</v>
      </c>
      <c r="K157" s="3">
        <f t="shared" si="15"/>
        <v>5.1000000000000047E-4</v>
      </c>
      <c r="L157" s="3">
        <f t="shared" si="15"/>
        <v>2.958000000000014E-3</v>
      </c>
      <c r="M157" s="3">
        <f t="shared" si="15"/>
        <v>-3.0599999999996629E-4</v>
      </c>
      <c r="O157" s="2" t="s">
        <v>37</v>
      </c>
      <c r="P157" s="17" t="s">
        <v>11</v>
      </c>
      <c r="Q157" s="2">
        <f>AVERAGE(F162:F164)</f>
        <v>622884.82288091024</v>
      </c>
      <c r="R157" s="2">
        <f>STDEV(F162:F164)</f>
        <v>111265.63545780751</v>
      </c>
      <c r="S157" s="2">
        <v>622884.82288091024</v>
      </c>
      <c r="T157" s="2">
        <v>111265.63545780751</v>
      </c>
    </row>
    <row r="158" spans="1:20" x14ac:dyDescent="0.2">
      <c r="O158" s="2" t="s">
        <v>38</v>
      </c>
      <c r="P158" s="17" t="s">
        <v>13</v>
      </c>
      <c r="Q158" s="2">
        <f>AVERAGE(F165:F167)</f>
        <v>378989.5179561922</v>
      </c>
      <c r="R158" s="2">
        <f>STDEV(F165:F167)</f>
        <v>74782.310349649488</v>
      </c>
      <c r="S158" s="2">
        <v>378989.5179561922</v>
      </c>
      <c r="T158" s="2">
        <v>74782.310349649488</v>
      </c>
    </row>
    <row r="159" spans="1:20" x14ac:dyDescent="0.2">
      <c r="B159" s="2" t="s">
        <v>327</v>
      </c>
      <c r="O159" s="2" t="s">
        <v>39</v>
      </c>
      <c r="P159" s="2" t="s">
        <v>15</v>
      </c>
      <c r="Q159" s="2">
        <f>AVERAGE(G162:G164)</f>
        <v>294686.16141861997</v>
      </c>
      <c r="R159" s="2">
        <f>STDEV(G162:G164)</f>
        <v>54838.83467825198</v>
      </c>
      <c r="S159" s="2">
        <v>294686.16141861997</v>
      </c>
      <c r="T159" s="2">
        <v>54838.83467825198</v>
      </c>
    </row>
    <row r="160" spans="1:20" x14ac:dyDescent="0.2">
      <c r="A160" s="4" t="s">
        <v>52</v>
      </c>
      <c r="B160" s="4" t="s">
        <v>53</v>
      </c>
      <c r="C160" s="4" t="s">
        <v>54</v>
      </c>
      <c r="D160" s="4" t="s">
        <v>55</v>
      </c>
      <c r="E160" s="4" t="s">
        <v>56</v>
      </c>
      <c r="F160" s="4" t="s">
        <v>57</v>
      </c>
      <c r="G160" s="4" t="s">
        <v>58</v>
      </c>
      <c r="H160" s="4" t="s">
        <v>59</v>
      </c>
      <c r="I160" s="4" t="s">
        <v>60</v>
      </c>
      <c r="J160" s="4" t="s">
        <v>61</v>
      </c>
      <c r="K160" s="4" t="s">
        <v>62</v>
      </c>
      <c r="L160" s="4" t="s">
        <v>63</v>
      </c>
      <c r="M160" s="4" t="s">
        <v>64</v>
      </c>
      <c r="O160" s="2" t="s">
        <v>40</v>
      </c>
      <c r="P160" s="2" t="s">
        <v>17</v>
      </c>
      <c r="Q160" s="2">
        <f>AVERAGE(G165:G167)</f>
        <v>342000.9557769596</v>
      </c>
      <c r="R160" s="2">
        <f>STDEV(G165:G167)</f>
        <v>23339.941216470834</v>
      </c>
      <c r="S160" s="2">
        <v>342000.9557769596</v>
      </c>
      <c r="T160" s="2">
        <v>23339.941216470834</v>
      </c>
    </row>
    <row r="161" spans="1:20" x14ac:dyDescent="0.2">
      <c r="A161" s="4" t="s">
        <v>65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O161" s="2" t="s">
        <v>41</v>
      </c>
      <c r="P161" s="2" t="s">
        <v>19</v>
      </c>
      <c r="Q161" s="2">
        <f>AVERAGE(H162:H164)</f>
        <v>336160.70756140561</v>
      </c>
      <c r="R161" s="2">
        <f>STDEV(H162:H164)</f>
        <v>18663.779184861458</v>
      </c>
      <c r="S161" s="2">
        <v>336160.70756140561</v>
      </c>
      <c r="T161" s="2">
        <v>18663.779184861458</v>
      </c>
    </row>
    <row r="162" spans="1:20" x14ac:dyDescent="0.2">
      <c r="A162" s="4" t="s">
        <v>66</v>
      </c>
      <c r="B162" s="3"/>
      <c r="C162" s="3">
        <f>C130/C151</f>
        <v>158856.14874415559</v>
      </c>
      <c r="D162" s="3">
        <f t="shared" ref="D162:L162" si="16">D130/D151</f>
        <v>411144.6950321623</v>
      </c>
      <c r="E162" s="3">
        <f t="shared" si="16"/>
        <v>229524.64567916721</v>
      </c>
      <c r="F162" s="3">
        <f t="shared" si="16"/>
        <v>751278.16169447626</v>
      </c>
      <c r="G162" s="3">
        <f t="shared" si="16"/>
        <v>273732.80314456753</v>
      </c>
      <c r="H162" s="3">
        <f t="shared" si="16"/>
        <v>357357.9602489454</v>
      </c>
      <c r="I162" s="3">
        <f t="shared" si="16"/>
        <v>251483.64430517968</v>
      </c>
      <c r="J162" s="3">
        <f t="shared" si="16"/>
        <v>268149.08268937597</v>
      </c>
      <c r="K162" s="3">
        <f t="shared" si="16"/>
        <v>200174.46049986716</v>
      </c>
      <c r="L162" s="3">
        <f t="shared" si="16"/>
        <v>51519.239416714852</v>
      </c>
      <c r="M162" s="3"/>
      <c r="O162" s="2" t="s">
        <v>42</v>
      </c>
      <c r="P162" s="17" t="s">
        <v>21</v>
      </c>
      <c r="Q162" s="2">
        <f>AVERAGE(H165:H167)</f>
        <v>391830.82318111538</v>
      </c>
      <c r="R162" s="2">
        <f>STDEV(H165:H167)</f>
        <v>53489.368556463756</v>
      </c>
      <c r="S162" s="2">
        <v>391830.82318111538</v>
      </c>
      <c r="T162" s="2">
        <v>53489.368556463756</v>
      </c>
    </row>
    <row r="163" spans="1:20" x14ac:dyDescent="0.2">
      <c r="A163" s="4" t="s">
        <v>67</v>
      </c>
      <c r="B163" s="3"/>
      <c r="C163" s="3">
        <f t="shared" ref="C163:L167" si="17">C131/C152</f>
        <v>130128.27920952271</v>
      </c>
      <c r="D163" s="3">
        <f t="shared" si="17"/>
        <v>421030.85960122448</v>
      </c>
      <c r="E163" s="3">
        <f t="shared" si="17"/>
        <v>158874.32693284564</v>
      </c>
      <c r="F163" s="3">
        <f t="shared" si="17"/>
        <v>562738.4059425809</v>
      </c>
      <c r="G163" s="3">
        <f t="shared" si="17"/>
        <v>253413.29590404476</v>
      </c>
      <c r="H163" s="3">
        <f t="shared" si="17"/>
        <v>328930.16855865123</v>
      </c>
      <c r="I163" s="3">
        <f t="shared" si="17"/>
        <v>256188.5646647109</v>
      </c>
      <c r="J163" s="3">
        <f t="shared" si="17"/>
        <v>192114.46740858498</v>
      </c>
      <c r="K163" s="3">
        <f t="shared" si="17"/>
        <v>218784.797869765</v>
      </c>
      <c r="L163" s="3">
        <f t="shared" si="17"/>
        <v>40131.909145723221</v>
      </c>
      <c r="M163" s="3"/>
      <c r="O163" s="2" t="s">
        <v>43</v>
      </c>
      <c r="P163" s="2" t="s">
        <v>48</v>
      </c>
      <c r="Q163" s="2">
        <f>AVERAGE(I162:I164)</f>
        <v>245523.24604360291</v>
      </c>
      <c r="R163" s="2">
        <f>STDEV(I162:I164)</f>
        <v>14589.205437403889</v>
      </c>
      <c r="S163" s="2">
        <v>245523.24604360291</v>
      </c>
      <c r="T163" s="2">
        <v>14589.205437403889</v>
      </c>
    </row>
    <row r="164" spans="1:20" x14ac:dyDescent="0.2">
      <c r="A164" s="4" t="s">
        <v>68</v>
      </c>
      <c r="B164" s="3"/>
      <c r="C164" s="3">
        <f t="shared" si="17"/>
        <v>126200.5726505019</v>
      </c>
      <c r="D164" s="3">
        <f t="shared" si="17"/>
        <v>362443.95369069069</v>
      </c>
      <c r="E164" s="3">
        <f t="shared" si="17"/>
        <v>151181.96811434851</v>
      </c>
      <c r="F164" s="3">
        <f t="shared" si="17"/>
        <v>554637.9010056738</v>
      </c>
      <c r="G164" s="3">
        <f t="shared" si="17"/>
        <v>356912.38520724751</v>
      </c>
      <c r="H164" s="3">
        <f t="shared" si="17"/>
        <v>322193.99387662025</v>
      </c>
      <c r="I164" s="3">
        <f t="shared" si="17"/>
        <v>228897.52916091811</v>
      </c>
      <c r="J164" s="3">
        <f t="shared" si="17"/>
        <v>248255.23429710866</v>
      </c>
      <c r="K164" s="3">
        <f t="shared" si="17"/>
        <v>417225.11789525941</v>
      </c>
      <c r="L164" s="3">
        <f t="shared" si="17"/>
        <v>39451.549238127947</v>
      </c>
      <c r="M164" s="3"/>
      <c r="O164" s="2" t="s">
        <v>44</v>
      </c>
      <c r="P164" s="2" t="s">
        <v>25</v>
      </c>
      <c r="Q164" s="2">
        <f>AVERAGE(I165:I167)</f>
        <v>253128.53174273463</v>
      </c>
      <c r="R164" s="2">
        <f>STDEV(I165:I167)</f>
        <v>19149.584129072235</v>
      </c>
      <c r="S164" s="2">
        <v>253128.53174273463</v>
      </c>
      <c r="T164" s="2">
        <v>19149.584129072235</v>
      </c>
    </row>
    <row r="165" spans="1:20" x14ac:dyDescent="0.2">
      <c r="A165" s="4" t="s">
        <v>69</v>
      </c>
      <c r="B165" s="3"/>
      <c r="C165" s="3">
        <f t="shared" si="17"/>
        <v>191970.12138188593</v>
      </c>
      <c r="D165" s="3">
        <f t="shared" si="17"/>
        <v>135220.79519383141</v>
      </c>
      <c r="E165" s="3">
        <f t="shared" si="17"/>
        <v>236169.00828572887</v>
      </c>
      <c r="F165" s="3">
        <f t="shared" si="17"/>
        <v>328307.98223179422</v>
      </c>
      <c r="G165" s="3">
        <f t="shared" si="17"/>
        <v>367511.43145004968</v>
      </c>
      <c r="H165" s="3">
        <f t="shared" si="17"/>
        <v>427264.97713709914</v>
      </c>
      <c r="I165" s="3">
        <f t="shared" si="17"/>
        <v>262467.19160104974</v>
      </c>
      <c r="J165" s="3">
        <f t="shared" si="17"/>
        <v>230004.37497514213</v>
      </c>
      <c r="K165" s="3">
        <f t="shared" si="17"/>
        <v>-1376114.0819964474</v>
      </c>
      <c r="L165" s="3"/>
      <c r="M165" s="3"/>
      <c r="O165" s="2" t="s">
        <v>45</v>
      </c>
      <c r="P165" s="2" t="s">
        <v>27</v>
      </c>
      <c r="Q165" s="2">
        <f>AVERAGE(J162:J164)</f>
        <v>236172.92813168987</v>
      </c>
      <c r="R165" s="2">
        <f>STDEV(J162:J164)</f>
        <v>39430.981118032862</v>
      </c>
      <c r="S165" s="2">
        <v>236172.92813168987</v>
      </c>
      <c r="T165" s="2">
        <v>39430.981118032862</v>
      </c>
    </row>
    <row r="166" spans="1:20" x14ac:dyDescent="0.2">
      <c r="A166" s="4" t="s">
        <v>70</v>
      </c>
      <c r="B166" s="3"/>
      <c r="C166" s="3">
        <f t="shared" si="17"/>
        <v>203072.56923387895</v>
      </c>
      <c r="D166" s="3">
        <f t="shared" si="17"/>
        <v>139934.9139934913</v>
      </c>
      <c r="E166" s="3">
        <f t="shared" si="17"/>
        <v>101848.43856969822</v>
      </c>
      <c r="F166" s="3">
        <f t="shared" si="17"/>
        <v>464877.21302113018</v>
      </c>
      <c r="G166" s="3">
        <f t="shared" si="17"/>
        <v>321718.13006727595</v>
      </c>
      <c r="H166" s="3">
        <f t="shared" si="17"/>
        <v>417925.02441589639</v>
      </c>
      <c r="I166" s="3">
        <f t="shared" si="17"/>
        <v>265817.15809749585</v>
      </c>
      <c r="J166" s="3">
        <f t="shared" si="17"/>
        <v>248847.28238088568</v>
      </c>
      <c r="K166" s="3">
        <f t="shared" si="17"/>
        <v>-4771241.8300658846</v>
      </c>
      <c r="L166" s="3"/>
      <c r="M166" s="3"/>
      <c r="O166" s="2" t="s">
        <v>46</v>
      </c>
      <c r="P166" s="2" t="s">
        <v>29</v>
      </c>
      <c r="Q166" s="2">
        <f>AVERAGE(J165:J167)</f>
        <v>231238.68207511594</v>
      </c>
      <c r="R166" s="2">
        <f>STDEV(J165:J167)</f>
        <v>17025.037396945321</v>
      </c>
      <c r="S166" s="2">
        <v>231238.68207511594</v>
      </c>
      <c r="T166" s="2">
        <v>17025.037396945321</v>
      </c>
    </row>
    <row r="167" spans="1:20" x14ac:dyDescent="0.2">
      <c r="A167" s="4" t="s">
        <v>71</v>
      </c>
      <c r="B167" s="3"/>
      <c r="C167" s="3">
        <f t="shared" si="17"/>
        <v>189606.68746870063</v>
      </c>
      <c r="D167" s="3">
        <f t="shared" si="17"/>
        <v>139292.08046855099</v>
      </c>
      <c r="E167" s="3">
        <f t="shared" si="17"/>
        <v>135366.57664185489</v>
      </c>
      <c r="F167" s="3">
        <f t="shared" si="17"/>
        <v>343783.35861565213</v>
      </c>
      <c r="G167" s="3">
        <f t="shared" si="17"/>
        <v>336773.30581355316</v>
      </c>
      <c r="H167" s="3">
        <f t="shared" si="17"/>
        <v>330302.46799035062</v>
      </c>
      <c r="I167" s="3">
        <f t="shared" si="17"/>
        <v>231101.24552965828</v>
      </c>
      <c r="J167" s="3">
        <f t="shared" si="17"/>
        <v>214864.38886932004</v>
      </c>
      <c r="K167" s="3">
        <f t="shared" si="17"/>
        <v>-1379679.1443850393</v>
      </c>
      <c r="L167" s="3"/>
      <c r="M167" s="3"/>
      <c r="O167" s="2" t="s">
        <v>47</v>
      </c>
      <c r="P167" s="2" t="s">
        <v>31</v>
      </c>
      <c r="Q167" s="2">
        <f>AVERAGE(K162:K164)</f>
        <v>278728.12542163051</v>
      </c>
      <c r="R167" s="2">
        <f>STDEV(K162:K164)</f>
        <v>120302.32274331061</v>
      </c>
      <c r="S167" s="2">
        <v>278728.12542163051</v>
      </c>
      <c r="T167" s="2">
        <v>120302.32274331061</v>
      </c>
    </row>
    <row r="168" spans="1:20" x14ac:dyDescent="0.2">
      <c r="A168" s="4" t="s">
        <v>72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O168" s="2" t="s">
        <v>2</v>
      </c>
      <c r="P168" s="2" t="s">
        <v>328</v>
      </c>
      <c r="Q168" s="2">
        <f>AVERAGE(L162:L164)</f>
        <v>43700.899266855347</v>
      </c>
      <c r="R168" s="2">
        <f>STDEV(L162:L164)</f>
        <v>6779.4213930942306</v>
      </c>
      <c r="S168" s="2">
        <v>43700.899266855347</v>
      </c>
      <c r="T168" s="2">
        <v>6779.4213930942306</v>
      </c>
    </row>
  </sheetData>
  <mergeCells count="5">
    <mergeCell ref="Q44:R44"/>
    <mergeCell ref="S44:T44"/>
    <mergeCell ref="U44:V44"/>
    <mergeCell ref="Q96:R96"/>
    <mergeCell ref="Q149:R1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B70F-C88A-8040-BE13-3F32354D4EA5}">
  <dimension ref="A1:AF145"/>
  <sheetViews>
    <sheetView topLeftCell="E138" zoomScaleNormal="100" workbookViewId="0">
      <selection activeCell="R134" sqref="R134"/>
    </sheetView>
  </sheetViews>
  <sheetFormatPr baseColWidth="10" defaultRowHeight="16" x14ac:dyDescent="0.2"/>
  <sheetData>
    <row r="1" spans="1:32" x14ac:dyDescent="0.2">
      <c r="B1" s="19" t="s">
        <v>332</v>
      </c>
      <c r="C1" s="19" t="s">
        <v>333</v>
      </c>
      <c r="D1" s="19" t="s">
        <v>334</v>
      </c>
      <c r="E1" s="19" t="s">
        <v>335</v>
      </c>
      <c r="F1" s="19" t="s">
        <v>248</v>
      </c>
      <c r="G1" s="19" t="s">
        <v>249</v>
      </c>
      <c r="H1" s="19" t="s">
        <v>250</v>
      </c>
      <c r="I1" s="19" t="s">
        <v>251</v>
      </c>
      <c r="J1" s="19" t="s">
        <v>267</v>
      </c>
      <c r="K1" s="19" t="s">
        <v>268</v>
      </c>
      <c r="L1" s="19" t="s">
        <v>269</v>
      </c>
      <c r="M1" s="19" t="s">
        <v>270</v>
      </c>
      <c r="N1" s="19" t="s">
        <v>280</v>
      </c>
      <c r="O1" s="19" t="s">
        <v>281</v>
      </c>
      <c r="P1" s="19" t="s">
        <v>282</v>
      </c>
      <c r="Q1" s="19" t="s">
        <v>283</v>
      </c>
      <c r="S1" s="19" t="s">
        <v>174</v>
      </c>
      <c r="W1" s="19" t="s">
        <v>266</v>
      </c>
      <c r="AA1" s="19" t="s">
        <v>305</v>
      </c>
      <c r="AE1" s="19" t="s">
        <v>307</v>
      </c>
    </row>
    <row r="2" spans="1:32" x14ac:dyDescent="0.2">
      <c r="A2" s="20">
        <v>0</v>
      </c>
    </row>
    <row r="3" spans="1:32" x14ac:dyDescent="0.2">
      <c r="A3" s="20">
        <v>0.33333000000000002</v>
      </c>
      <c r="B3" s="20">
        <v>0.169655</v>
      </c>
      <c r="C3" s="20">
        <v>0.15847</v>
      </c>
      <c r="D3" s="20"/>
      <c r="E3" s="20">
        <v>0.12232700000000001</v>
      </c>
      <c r="F3" s="20">
        <v>0.138156</v>
      </c>
      <c r="G3" s="20">
        <v>0.113959</v>
      </c>
      <c r="H3" s="20">
        <v>0.13065599999999999</v>
      </c>
      <c r="J3" s="20">
        <v>0.15231500000000001</v>
      </c>
      <c r="K3" s="20">
        <v>0.147897</v>
      </c>
      <c r="M3" s="20">
        <v>0.11038000000000001</v>
      </c>
      <c r="N3" s="20">
        <v>0.163025</v>
      </c>
      <c r="O3" s="20">
        <v>0.155919</v>
      </c>
      <c r="Q3" s="20">
        <v>0.122627</v>
      </c>
      <c r="S3">
        <f>AVERAGE(B3:E3)</f>
        <v>0.15015066666666668</v>
      </c>
      <c r="T3">
        <f>STDEV(B3:E3)</f>
        <v>2.4736478656699194E-2</v>
      </c>
      <c r="W3">
        <f t="shared" ref="W3:W66" si="0">AVERAGE(F3:I3)</f>
        <v>0.12759033333333333</v>
      </c>
      <c r="X3">
        <f>STDEV(F3:I3)</f>
        <v>1.2386381083001333E-2</v>
      </c>
      <c r="AA3">
        <f t="shared" ref="AA3:AA66" si="1">AVERAGE(J3:M3)</f>
        <v>0.13686400000000001</v>
      </c>
      <c r="AB3">
        <f>STDEV(J3:M3)</f>
        <v>2.3041948116424397E-2</v>
      </c>
      <c r="AE3">
        <f t="shared" ref="AE3:AE66" si="2">AVERAGE(N3:Q3)</f>
        <v>0.14719033333333334</v>
      </c>
      <c r="AF3">
        <f>STDEV(N3:Q3)</f>
        <v>2.1567146712843942E-2</v>
      </c>
    </row>
    <row r="4" spans="1:32" x14ac:dyDescent="0.2">
      <c r="A4" s="20">
        <v>0.66666999999999998</v>
      </c>
      <c r="B4" s="20">
        <v>0.33175500000000002</v>
      </c>
      <c r="C4" s="20">
        <v>0.31532900000000003</v>
      </c>
      <c r="D4" s="20"/>
      <c r="E4" s="20">
        <v>0.25801499999999999</v>
      </c>
      <c r="F4" s="20">
        <v>0.248223</v>
      </c>
      <c r="G4" s="20">
        <v>0.207205</v>
      </c>
      <c r="H4" s="20">
        <v>0.272532</v>
      </c>
      <c r="J4" s="20">
        <v>0.29258800000000001</v>
      </c>
      <c r="K4" s="20">
        <v>0.28759000000000001</v>
      </c>
      <c r="M4" s="20">
        <v>0.232853</v>
      </c>
      <c r="N4" s="20">
        <v>0.32313900000000001</v>
      </c>
      <c r="O4" s="20">
        <v>0.31014700000000001</v>
      </c>
      <c r="Q4" s="20">
        <v>0.260662</v>
      </c>
      <c r="S4">
        <f t="shared" ref="S4:S67" si="3">AVERAGE(B4:E4)</f>
        <v>0.30169966666666664</v>
      </c>
      <c r="T4">
        <f t="shared" ref="T4:T67" si="4">STDEV(B4:E4)</f>
        <v>3.8713252838444755E-2</v>
      </c>
      <c r="W4">
        <f t="shared" si="0"/>
        <v>0.2426533333333333</v>
      </c>
      <c r="X4">
        <f t="shared" ref="X4:X67" si="5">STDEV(F4:I4)</f>
        <v>3.3017724366366519E-2</v>
      </c>
      <c r="AA4">
        <f t="shared" si="1"/>
        <v>0.27101033333333335</v>
      </c>
      <c r="AB4">
        <f t="shared" ref="AB4:AB67" si="6">STDEV(J4:M4)</f>
        <v>3.3139577039143601E-2</v>
      </c>
      <c r="AE4">
        <f t="shared" si="2"/>
        <v>0.29798266666666667</v>
      </c>
      <c r="AF4">
        <f t="shared" ref="AF4:AF67" si="7">STDEV(N4:Q4)</f>
        <v>3.2966985551204607E-2</v>
      </c>
    </row>
    <row r="5" spans="1:32" x14ac:dyDescent="0.2">
      <c r="A5" s="20">
        <v>1</v>
      </c>
      <c r="B5" s="20">
        <v>0.50248700000000002</v>
      </c>
      <c r="C5" s="20">
        <v>0.48524600000000001</v>
      </c>
      <c r="D5" s="20"/>
      <c r="E5" s="20">
        <v>0.40348699999999998</v>
      </c>
      <c r="F5" s="20">
        <v>0.33135700000000001</v>
      </c>
      <c r="G5" s="20">
        <v>0.280833</v>
      </c>
      <c r="H5" s="20">
        <v>0.428485</v>
      </c>
      <c r="J5" s="20">
        <v>0.44801299999999999</v>
      </c>
      <c r="K5" s="20">
        <v>0.43848700000000002</v>
      </c>
      <c r="M5" s="20">
        <v>0.36776300000000001</v>
      </c>
      <c r="N5" s="20">
        <v>0.49595600000000001</v>
      </c>
      <c r="O5" s="20">
        <v>0.47474</v>
      </c>
      <c r="Q5" s="20">
        <v>0.41376200000000002</v>
      </c>
      <c r="S5">
        <f t="shared" si="3"/>
        <v>0.46373999999999999</v>
      </c>
      <c r="T5">
        <f t="shared" si="4"/>
        <v>5.2887910026772678E-2</v>
      </c>
      <c r="W5">
        <f t="shared" si="0"/>
        <v>0.34689166666666665</v>
      </c>
      <c r="X5">
        <f t="shared" si="5"/>
        <v>7.5041806197167993E-2</v>
      </c>
      <c r="AA5">
        <f t="shared" si="1"/>
        <v>0.41808766666666669</v>
      </c>
      <c r="AB5">
        <f t="shared" si="6"/>
        <v>4.3841934552815223E-2</v>
      </c>
      <c r="AE5">
        <f t="shared" si="2"/>
        <v>0.46148600000000001</v>
      </c>
      <c r="AF5">
        <f t="shared" si="7"/>
        <v>4.2669834731341519E-2</v>
      </c>
    </row>
    <row r="6" spans="1:32" x14ac:dyDescent="0.2">
      <c r="A6" s="20">
        <v>1.3333299999999999</v>
      </c>
      <c r="B6" s="20">
        <v>0.62071100000000001</v>
      </c>
      <c r="C6" s="20">
        <v>0.594947</v>
      </c>
      <c r="D6" s="20"/>
      <c r="E6" s="20">
        <v>0.51672099999999999</v>
      </c>
      <c r="F6" s="20">
        <v>0.42344900000000002</v>
      </c>
      <c r="G6" s="20">
        <v>0.35791299999999998</v>
      </c>
      <c r="H6" s="20">
        <v>0.53384399999999999</v>
      </c>
      <c r="J6" s="20">
        <v>0.552288</v>
      </c>
      <c r="K6" s="20">
        <v>0.53518100000000002</v>
      </c>
      <c r="M6" s="20">
        <v>0.46466600000000002</v>
      </c>
      <c r="N6" s="20">
        <v>0.62077700000000002</v>
      </c>
      <c r="O6" s="20">
        <v>0.59277100000000005</v>
      </c>
      <c r="Q6" s="20">
        <v>0.58595399999999997</v>
      </c>
      <c r="S6">
        <f t="shared" si="3"/>
        <v>0.57745966666666659</v>
      </c>
      <c r="T6">
        <f t="shared" si="4"/>
        <v>5.4155656632833241E-2</v>
      </c>
      <c r="W6">
        <f t="shared" si="0"/>
        <v>0.43840199999999996</v>
      </c>
      <c r="X6">
        <f t="shared" si="5"/>
        <v>8.8913572344159711E-2</v>
      </c>
      <c r="AA6">
        <f t="shared" si="1"/>
        <v>0.51737833333333338</v>
      </c>
      <c r="AB6">
        <f t="shared" si="6"/>
        <v>4.6444643677536514E-2</v>
      </c>
      <c r="AE6">
        <f t="shared" si="2"/>
        <v>0.59983399999999998</v>
      </c>
      <c r="AF6">
        <f t="shared" si="7"/>
        <v>1.8454669029814665E-2</v>
      </c>
    </row>
    <row r="7" spans="1:32" x14ac:dyDescent="0.2">
      <c r="A7" s="20">
        <v>1.6666700000000001</v>
      </c>
      <c r="B7" s="20">
        <v>0.75046299999999999</v>
      </c>
      <c r="C7" s="20">
        <v>0.71327499999999999</v>
      </c>
      <c r="D7" s="20"/>
      <c r="E7" s="20">
        <v>0.63491900000000001</v>
      </c>
      <c r="F7" s="20">
        <v>0.52588000000000001</v>
      </c>
      <c r="G7" s="20">
        <v>0.44433800000000001</v>
      </c>
      <c r="H7" s="20">
        <v>0.649891</v>
      </c>
      <c r="J7" s="20">
        <v>0.66561700000000001</v>
      </c>
      <c r="K7" s="20">
        <v>0.63810800000000001</v>
      </c>
      <c r="M7" s="20">
        <v>0.57467699999999999</v>
      </c>
      <c r="N7" s="20">
        <v>0.74767399999999995</v>
      </c>
      <c r="O7" s="20">
        <v>0.71337300000000003</v>
      </c>
      <c r="Q7" s="20">
        <v>0.76921899999999999</v>
      </c>
      <c r="S7">
        <f t="shared" si="3"/>
        <v>0.69955233333333344</v>
      </c>
      <c r="T7">
        <f t="shared" si="4"/>
        <v>5.8981672317198093E-2</v>
      </c>
      <c r="W7">
        <f t="shared" si="0"/>
        <v>0.54003633333333334</v>
      </c>
      <c r="X7">
        <f t="shared" si="5"/>
        <v>0.10350512201013677</v>
      </c>
      <c r="AA7">
        <f t="shared" si="1"/>
        <v>0.62613399999999997</v>
      </c>
      <c r="AB7">
        <f t="shared" si="6"/>
        <v>4.6637467845070675E-2</v>
      </c>
      <c r="AE7">
        <f t="shared" si="2"/>
        <v>0.74342199999999992</v>
      </c>
      <c r="AF7">
        <f t="shared" si="7"/>
        <v>2.8164757357378358E-2</v>
      </c>
    </row>
    <row r="8" spans="1:32" x14ac:dyDescent="0.2">
      <c r="A8" s="20">
        <v>2</v>
      </c>
      <c r="B8" s="20">
        <v>0.89525699999999997</v>
      </c>
      <c r="C8" s="20">
        <v>0.84654499999999999</v>
      </c>
      <c r="D8" s="20"/>
      <c r="E8" s="20">
        <v>0.77581699999999998</v>
      </c>
      <c r="F8" s="20">
        <v>0.642648</v>
      </c>
      <c r="G8" s="20">
        <v>0.54356899999999997</v>
      </c>
      <c r="H8" s="20">
        <v>0.78852999999999995</v>
      </c>
      <c r="J8" s="20">
        <v>0.78913199999999994</v>
      </c>
      <c r="K8" s="20">
        <v>0.757548</v>
      </c>
      <c r="M8" s="20">
        <v>0.70449399999999995</v>
      </c>
      <c r="N8" s="20">
        <v>0.88941000000000003</v>
      </c>
      <c r="O8" s="20">
        <v>0.85025700000000004</v>
      </c>
      <c r="Q8" s="20">
        <v>0.89305199999999996</v>
      </c>
      <c r="S8">
        <f t="shared" si="3"/>
        <v>0.83920633333333328</v>
      </c>
      <c r="T8">
        <f t="shared" si="4"/>
        <v>6.0057226220774911E-2</v>
      </c>
      <c r="W8">
        <f t="shared" si="0"/>
        <v>0.65824899999999997</v>
      </c>
      <c r="X8">
        <f t="shared" si="5"/>
        <v>0.12322344046893013</v>
      </c>
      <c r="AA8">
        <f t="shared" si="1"/>
        <v>0.7503913333333333</v>
      </c>
      <c r="AB8">
        <f t="shared" si="6"/>
        <v>4.2770447382899014E-2</v>
      </c>
      <c r="AE8">
        <f t="shared" si="2"/>
        <v>0.87757299999999994</v>
      </c>
      <c r="AF8">
        <f t="shared" si="7"/>
        <v>2.3726334166912482E-2</v>
      </c>
    </row>
    <row r="9" spans="1:32" x14ac:dyDescent="0.2">
      <c r="A9" s="20">
        <v>2.3333300000000001</v>
      </c>
      <c r="B9" s="20">
        <v>1.0559350000000001</v>
      </c>
      <c r="C9" s="20">
        <v>1.0002519999999999</v>
      </c>
      <c r="D9" s="20"/>
      <c r="E9" s="20">
        <v>0.93298899999999996</v>
      </c>
      <c r="F9" s="20">
        <v>0.77531099999999997</v>
      </c>
      <c r="G9" s="20">
        <v>0.65717599999999998</v>
      </c>
      <c r="H9" s="20">
        <v>0.94905600000000001</v>
      </c>
      <c r="J9" s="20">
        <v>0.934257</v>
      </c>
      <c r="K9" s="20">
        <v>0.89571999999999996</v>
      </c>
      <c r="M9" s="20">
        <v>0.85118799999999994</v>
      </c>
      <c r="N9" s="20">
        <v>1.0496160000000001</v>
      </c>
      <c r="O9" s="20">
        <v>1.0019910000000001</v>
      </c>
      <c r="Q9" s="20">
        <v>1.0405260000000001</v>
      </c>
      <c r="S9">
        <f t="shared" si="3"/>
        <v>0.99639200000000006</v>
      </c>
      <c r="T9">
        <f t="shared" si="4"/>
        <v>6.1563824028401666E-2</v>
      </c>
      <c r="W9">
        <f t="shared" si="0"/>
        <v>0.79384766666666673</v>
      </c>
      <c r="X9">
        <f t="shared" si="5"/>
        <v>0.14682026293510431</v>
      </c>
      <c r="AA9">
        <f t="shared" si="1"/>
        <v>0.89372166666666664</v>
      </c>
      <c r="AB9">
        <f t="shared" si="6"/>
        <v>4.1570538754427226E-2</v>
      </c>
      <c r="AE9">
        <f t="shared" si="2"/>
        <v>1.0307110000000002</v>
      </c>
      <c r="AF9">
        <f t="shared" si="7"/>
        <v>2.528410221858788E-2</v>
      </c>
    </row>
    <row r="10" spans="1:32" x14ac:dyDescent="0.2">
      <c r="A10" s="20">
        <v>2.6666699999999999</v>
      </c>
      <c r="B10" s="20">
        <v>1.2358800000000001</v>
      </c>
      <c r="C10" s="20">
        <v>1.1746829999999999</v>
      </c>
      <c r="D10" s="20"/>
      <c r="E10" s="20">
        <v>1.11277</v>
      </c>
      <c r="F10" s="20">
        <v>0.92063899999999999</v>
      </c>
      <c r="G10" s="20">
        <v>0.78331899999999999</v>
      </c>
      <c r="H10" s="20">
        <v>1.1316649999999999</v>
      </c>
      <c r="J10" s="20">
        <v>1.102454</v>
      </c>
      <c r="K10" s="20">
        <v>1.050783</v>
      </c>
      <c r="M10" s="20">
        <v>1.022346</v>
      </c>
      <c r="N10" s="20">
        <v>1.228559</v>
      </c>
      <c r="O10" s="20">
        <v>1.174688</v>
      </c>
      <c r="Q10" s="20">
        <v>1.2009780000000001</v>
      </c>
      <c r="S10">
        <f t="shared" si="3"/>
        <v>1.1744443333333334</v>
      </c>
      <c r="T10">
        <f t="shared" si="4"/>
        <v>6.1555347016594236E-2</v>
      </c>
      <c r="W10">
        <f t="shared" si="0"/>
        <v>0.94520766666666667</v>
      </c>
      <c r="X10">
        <f t="shared" si="5"/>
        <v>0.17546779894138245</v>
      </c>
      <c r="AA10">
        <f t="shared" si="1"/>
        <v>1.0585276666666665</v>
      </c>
      <c r="AB10">
        <f t="shared" si="6"/>
        <v>4.0611670888222956E-2</v>
      </c>
      <c r="AE10">
        <f t="shared" si="2"/>
        <v>1.2014083333333334</v>
      </c>
      <c r="AF10">
        <f t="shared" si="7"/>
        <v>2.6938078074230411E-2</v>
      </c>
    </row>
    <row r="11" spans="1:32" x14ac:dyDescent="0.2">
      <c r="A11" s="20">
        <v>3</v>
      </c>
      <c r="B11" s="20">
        <v>1.439522</v>
      </c>
      <c r="C11" s="20">
        <v>1.3733839999999999</v>
      </c>
      <c r="D11" s="20"/>
      <c r="E11" s="20">
        <v>1.3160210000000001</v>
      </c>
      <c r="F11" s="20">
        <v>1.0861780000000001</v>
      </c>
      <c r="G11" s="20">
        <v>0.93077500000000002</v>
      </c>
      <c r="H11" s="20">
        <v>1.335329</v>
      </c>
      <c r="J11" s="20">
        <v>1.289676</v>
      </c>
      <c r="K11" s="20">
        <v>1.2282029999999999</v>
      </c>
      <c r="M11" s="20">
        <v>1.2197979999999999</v>
      </c>
      <c r="N11" s="20">
        <v>1.4193119999999999</v>
      </c>
      <c r="O11" s="20">
        <v>1.3580989999999999</v>
      </c>
      <c r="Q11" s="20">
        <v>1.38252</v>
      </c>
      <c r="S11">
        <f t="shared" si="3"/>
        <v>1.376309</v>
      </c>
      <c r="T11">
        <f t="shared" si="4"/>
        <v>6.1802434976301633E-2</v>
      </c>
      <c r="W11">
        <f t="shared" si="0"/>
        <v>1.1174273333333333</v>
      </c>
      <c r="X11">
        <f t="shared" si="5"/>
        <v>0.2040793359317247</v>
      </c>
      <c r="AA11">
        <f t="shared" si="1"/>
        <v>1.2458923333333332</v>
      </c>
      <c r="AB11">
        <f t="shared" si="6"/>
        <v>3.8149942415858742E-2</v>
      </c>
      <c r="AE11">
        <f t="shared" si="2"/>
        <v>1.3866436666666668</v>
      </c>
      <c r="AF11">
        <f t="shared" si="7"/>
        <v>3.0814141434304672E-2</v>
      </c>
    </row>
    <row r="12" spans="1:32" x14ac:dyDescent="0.2">
      <c r="A12" s="20">
        <v>3.3333300000000001</v>
      </c>
      <c r="B12" s="20">
        <v>1.667151</v>
      </c>
      <c r="C12" s="20">
        <v>1.5877220000000001</v>
      </c>
      <c r="D12" s="20"/>
      <c r="E12" s="20">
        <v>1.542524</v>
      </c>
      <c r="F12" s="20">
        <v>1.2718309999999999</v>
      </c>
      <c r="G12" s="20">
        <v>1.0893489999999999</v>
      </c>
      <c r="H12" s="20">
        <v>1.5630040000000001</v>
      </c>
      <c r="J12" s="20">
        <v>1.4903249999999999</v>
      </c>
      <c r="K12" s="20">
        <v>1.42503</v>
      </c>
      <c r="M12" s="20">
        <v>1.4357850000000001</v>
      </c>
      <c r="N12" s="20">
        <v>1.6308579999999999</v>
      </c>
      <c r="O12" s="20">
        <v>1.5636330000000001</v>
      </c>
      <c r="Q12" s="20">
        <v>1.581934</v>
      </c>
      <c r="S12">
        <f t="shared" si="3"/>
        <v>1.5991323333333334</v>
      </c>
      <c r="T12">
        <f t="shared" si="4"/>
        <v>6.3092147390410927E-2</v>
      </c>
      <c r="W12">
        <f t="shared" si="0"/>
        <v>1.3080613333333335</v>
      </c>
      <c r="X12">
        <f t="shared" si="5"/>
        <v>0.23889692870845569</v>
      </c>
      <c r="AA12">
        <f t="shared" si="1"/>
        <v>1.45038</v>
      </c>
      <c r="AB12">
        <f t="shared" si="6"/>
        <v>3.5008852808968108E-2</v>
      </c>
      <c r="AE12">
        <f t="shared" si="2"/>
        <v>1.5921416666666666</v>
      </c>
      <c r="AF12">
        <f t="shared" si="7"/>
        <v>3.4755539131674097E-2</v>
      </c>
    </row>
    <row r="13" spans="1:32" x14ac:dyDescent="0.2">
      <c r="A13" s="20">
        <v>3.6666699999999999</v>
      </c>
      <c r="B13" s="20">
        <v>1.91574</v>
      </c>
      <c r="C13" s="20">
        <v>1.8241080000000001</v>
      </c>
      <c r="D13" s="20"/>
      <c r="E13" s="20">
        <v>1.796565</v>
      </c>
      <c r="F13" s="20">
        <v>1.473514</v>
      </c>
      <c r="G13" s="20">
        <v>1.269288</v>
      </c>
      <c r="H13" s="20">
        <v>1.819342</v>
      </c>
      <c r="J13" s="20">
        <v>1.715492</v>
      </c>
      <c r="K13" s="20">
        <v>1.64046</v>
      </c>
      <c r="M13" s="20">
        <v>1.673527</v>
      </c>
      <c r="N13" s="20">
        <v>1.8623190000000001</v>
      </c>
      <c r="O13" s="20">
        <v>1.787938</v>
      </c>
      <c r="Q13" s="20">
        <v>1.807366</v>
      </c>
      <c r="S13">
        <f t="shared" si="3"/>
        <v>1.8454710000000001</v>
      </c>
      <c r="T13">
        <f t="shared" si="4"/>
        <v>6.2393537189359603E-2</v>
      </c>
      <c r="W13">
        <f t="shared" si="0"/>
        <v>1.5207146666666667</v>
      </c>
      <c r="X13">
        <f t="shared" si="5"/>
        <v>0.27804815757226869</v>
      </c>
      <c r="AA13">
        <f t="shared" si="1"/>
        <v>1.676493</v>
      </c>
      <c r="AB13">
        <f t="shared" si="6"/>
        <v>3.7603831227682107E-2</v>
      </c>
      <c r="AE13">
        <f t="shared" si="2"/>
        <v>1.8192076666666666</v>
      </c>
      <c r="AF13">
        <f t="shared" si="7"/>
        <v>3.8578518534714813E-2</v>
      </c>
    </row>
    <row r="14" spans="1:32" x14ac:dyDescent="0.2">
      <c r="A14" s="20">
        <v>4</v>
      </c>
      <c r="B14" s="20">
        <v>2.1853989999999999</v>
      </c>
      <c r="C14" s="20">
        <v>2.0886840000000002</v>
      </c>
      <c r="D14" s="20"/>
      <c r="E14" s="20">
        <v>2.0706980000000001</v>
      </c>
      <c r="F14" s="20">
        <v>1.6952419999999999</v>
      </c>
      <c r="G14" s="20">
        <v>1.46367</v>
      </c>
      <c r="H14" s="20">
        <v>2.102687</v>
      </c>
      <c r="J14" s="20">
        <v>1.960828</v>
      </c>
      <c r="K14" s="20">
        <v>1.875661</v>
      </c>
      <c r="M14" s="20">
        <v>1.933114</v>
      </c>
      <c r="N14" s="20">
        <v>2.1190250000000002</v>
      </c>
      <c r="O14" s="20">
        <v>2.0301990000000001</v>
      </c>
      <c r="Q14" s="20">
        <v>2.0511309999999998</v>
      </c>
      <c r="S14">
        <f t="shared" si="3"/>
        <v>2.1149270000000002</v>
      </c>
      <c r="T14">
        <f t="shared" si="4"/>
        <v>6.1689554521004435E-2</v>
      </c>
      <c r="W14">
        <f t="shared" si="0"/>
        <v>1.7538663333333335</v>
      </c>
      <c r="X14">
        <f t="shared" si="5"/>
        <v>0.32351706433561167</v>
      </c>
      <c r="AA14">
        <f t="shared" si="1"/>
        <v>1.9232009999999999</v>
      </c>
      <c r="AB14">
        <f t="shared" si="6"/>
        <v>4.3440248031059857E-2</v>
      </c>
      <c r="AE14">
        <f t="shared" si="2"/>
        <v>2.0667849999999999</v>
      </c>
      <c r="AF14">
        <f t="shared" si="7"/>
        <v>4.6435981264532446E-2</v>
      </c>
    </row>
    <row r="15" spans="1:32" x14ac:dyDescent="0.2">
      <c r="A15" s="20">
        <v>4.3333300000000001</v>
      </c>
      <c r="B15" s="20">
        <v>2.4839329999999999</v>
      </c>
      <c r="C15" s="20">
        <v>2.3743660000000002</v>
      </c>
      <c r="D15" s="20"/>
      <c r="E15" s="20">
        <v>2.3830480000000001</v>
      </c>
      <c r="F15" s="20">
        <v>1.940744</v>
      </c>
      <c r="G15" s="20">
        <v>1.682825</v>
      </c>
      <c r="H15" s="20">
        <v>2.4148689999999999</v>
      </c>
      <c r="J15" s="20">
        <v>2.2321870000000001</v>
      </c>
      <c r="K15" s="20">
        <v>2.1284619999999999</v>
      </c>
      <c r="M15" s="20">
        <v>2.2193999999999998</v>
      </c>
      <c r="N15" s="20">
        <v>2.392801</v>
      </c>
      <c r="O15" s="20">
        <v>2.2883879999999999</v>
      </c>
      <c r="Q15" s="20">
        <v>2.3115000000000001</v>
      </c>
      <c r="S15">
        <f t="shared" si="3"/>
        <v>2.4137823333333337</v>
      </c>
      <c r="T15">
        <f t="shared" si="4"/>
        <v>6.0907153162279057E-2</v>
      </c>
      <c r="W15">
        <f t="shared" si="0"/>
        <v>2.0128126666666666</v>
      </c>
      <c r="X15">
        <f t="shared" si="5"/>
        <v>0.37130516293250576</v>
      </c>
      <c r="AA15">
        <f t="shared" si="1"/>
        <v>2.1933496666666668</v>
      </c>
      <c r="AB15">
        <f t="shared" si="6"/>
        <v>5.6556907680082223E-2</v>
      </c>
      <c r="AE15">
        <f t="shared" si="2"/>
        <v>2.3308963333333335</v>
      </c>
      <c r="AF15">
        <f t="shared" si="7"/>
        <v>5.484233722529825E-2</v>
      </c>
    </row>
    <row r="16" spans="1:32" x14ac:dyDescent="0.2">
      <c r="A16" s="20">
        <v>4.6666699999999999</v>
      </c>
      <c r="B16" s="20">
        <v>2.8136190000000001</v>
      </c>
      <c r="C16" s="20">
        <v>2.6896990000000001</v>
      </c>
      <c r="D16" s="20"/>
      <c r="E16" s="20">
        <v>2.7235429999999998</v>
      </c>
      <c r="F16" s="20">
        <v>2.2216279999999999</v>
      </c>
      <c r="G16" s="20">
        <v>1.921821</v>
      </c>
      <c r="H16" s="20">
        <v>2.757231</v>
      </c>
      <c r="J16" s="20">
        <v>2.5308519999999999</v>
      </c>
      <c r="K16" s="20">
        <v>2.4084530000000002</v>
      </c>
      <c r="M16" s="20">
        <v>2.5393520000000001</v>
      </c>
      <c r="N16" s="20">
        <v>2.6836199999999999</v>
      </c>
      <c r="O16" s="20">
        <v>2.5743070000000001</v>
      </c>
      <c r="Q16" s="20">
        <v>2.5848740000000001</v>
      </c>
      <c r="S16">
        <f t="shared" si="3"/>
        <v>2.7422869999999997</v>
      </c>
      <c r="T16">
        <f t="shared" si="4"/>
        <v>6.4051110466564171E-2</v>
      </c>
      <c r="W16">
        <f t="shared" si="0"/>
        <v>2.3002266666666666</v>
      </c>
      <c r="X16">
        <f t="shared" si="5"/>
        <v>0.42321481522547394</v>
      </c>
      <c r="AA16">
        <f t="shared" si="1"/>
        <v>2.4928856666666666</v>
      </c>
      <c r="AB16">
        <f t="shared" si="6"/>
        <v>7.3244241414143374E-2</v>
      </c>
      <c r="AE16">
        <f t="shared" si="2"/>
        <v>2.6142670000000003</v>
      </c>
      <c r="AF16">
        <f t="shared" si="7"/>
        <v>6.029340203538016E-2</v>
      </c>
    </row>
    <row r="17" spans="1:32" x14ac:dyDescent="0.2">
      <c r="A17" s="20">
        <v>5</v>
      </c>
      <c r="B17" s="20">
        <v>3.1926640000000002</v>
      </c>
      <c r="C17" s="20">
        <v>3.0364499999999999</v>
      </c>
      <c r="D17" s="20"/>
      <c r="E17" s="20">
        <v>3.1103100000000001</v>
      </c>
      <c r="F17" s="20">
        <v>2.5391270000000001</v>
      </c>
      <c r="G17" s="20">
        <v>2.1914180000000001</v>
      </c>
      <c r="H17" s="20">
        <v>3.142563</v>
      </c>
      <c r="J17" s="20">
        <v>2.8668740000000001</v>
      </c>
      <c r="K17" s="20">
        <v>2.7205460000000001</v>
      </c>
      <c r="M17" s="20">
        <v>2.896242</v>
      </c>
      <c r="N17" s="20">
        <v>3.0056820000000002</v>
      </c>
      <c r="O17" s="20">
        <v>2.888293</v>
      </c>
      <c r="Q17" s="20">
        <v>2.8856700000000002</v>
      </c>
      <c r="S17">
        <f t="shared" si="3"/>
        <v>3.1131413333333335</v>
      </c>
      <c r="T17">
        <f t="shared" si="4"/>
        <v>7.8145478342213484E-2</v>
      </c>
      <c r="W17">
        <f t="shared" si="0"/>
        <v>2.6243693333333336</v>
      </c>
      <c r="X17">
        <f t="shared" si="5"/>
        <v>0.48126800672840547</v>
      </c>
      <c r="AA17">
        <f t="shared" si="1"/>
        <v>2.827887333333333</v>
      </c>
      <c r="AB17">
        <f t="shared" si="6"/>
        <v>9.4112917483910388E-2</v>
      </c>
      <c r="AE17">
        <f t="shared" si="2"/>
        <v>2.9265483333333333</v>
      </c>
      <c r="AF17">
        <f t="shared" si="7"/>
        <v>6.8544313639669188E-2</v>
      </c>
    </row>
    <row r="18" spans="1:32" x14ac:dyDescent="0.2">
      <c r="A18" s="20">
        <v>5.3333300000000001</v>
      </c>
      <c r="B18" s="20">
        <v>3.6153569999999999</v>
      </c>
      <c r="C18" s="20">
        <v>3.432067</v>
      </c>
      <c r="D18" s="20"/>
      <c r="E18" s="20">
        <v>3.5444529999999999</v>
      </c>
      <c r="F18" s="20">
        <v>2.8949090000000002</v>
      </c>
      <c r="G18" s="20">
        <v>2.500346</v>
      </c>
      <c r="H18" s="20">
        <v>3.5819130000000001</v>
      </c>
      <c r="J18" s="20">
        <v>3.252894</v>
      </c>
      <c r="K18" s="20">
        <v>3.0831309999999998</v>
      </c>
      <c r="M18" s="20">
        <v>3.3004630000000001</v>
      </c>
      <c r="N18" s="20">
        <v>3.3619699999999999</v>
      </c>
      <c r="O18" s="20">
        <v>3.2298290000000001</v>
      </c>
      <c r="Q18" s="20">
        <v>3.2167409999999999</v>
      </c>
      <c r="S18">
        <f t="shared" si="3"/>
        <v>3.5306256666666669</v>
      </c>
      <c r="T18">
        <f t="shared" si="4"/>
        <v>9.2424035755496681E-2</v>
      </c>
      <c r="W18">
        <f t="shared" si="0"/>
        <v>2.9923893333333336</v>
      </c>
      <c r="X18">
        <f t="shared" si="5"/>
        <v>0.5473331758740122</v>
      </c>
      <c r="AA18">
        <f t="shared" si="1"/>
        <v>3.2121626666666665</v>
      </c>
      <c r="AB18">
        <f t="shared" si="6"/>
        <v>0.1142478914130732</v>
      </c>
      <c r="AE18">
        <f t="shared" si="2"/>
        <v>3.2695133333333337</v>
      </c>
      <c r="AF18">
        <f t="shared" si="7"/>
        <v>8.0336793216640959E-2</v>
      </c>
    </row>
    <row r="19" spans="1:32" x14ac:dyDescent="0.2">
      <c r="A19" s="20">
        <v>5.6666699999999999</v>
      </c>
      <c r="B19" s="20">
        <v>4.0951510000000004</v>
      </c>
      <c r="C19" s="20">
        <v>3.8790480000000001</v>
      </c>
      <c r="D19" s="20"/>
      <c r="E19" s="20">
        <v>4.0310639999999998</v>
      </c>
      <c r="F19" s="20">
        <v>3.2889740000000001</v>
      </c>
      <c r="G19" s="20">
        <v>2.8434620000000002</v>
      </c>
      <c r="H19" s="20">
        <v>4.0767160000000002</v>
      </c>
      <c r="J19" s="20">
        <v>3.6834669999999998</v>
      </c>
      <c r="K19" s="20">
        <v>3.483069</v>
      </c>
      <c r="M19" s="20">
        <v>3.7486999999999999</v>
      </c>
      <c r="N19" s="20">
        <v>3.757161</v>
      </c>
      <c r="O19" s="20">
        <v>3.6054360000000001</v>
      </c>
      <c r="Q19" s="20">
        <v>3.5872649999999999</v>
      </c>
      <c r="S19">
        <f t="shared" si="3"/>
        <v>4.0017543333333334</v>
      </c>
      <c r="T19">
        <f t="shared" si="4"/>
        <v>0.11099287847575338</v>
      </c>
      <c r="W19">
        <f t="shared" si="0"/>
        <v>3.4030506666666667</v>
      </c>
      <c r="X19">
        <f t="shared" si="5"/>
        <v>0.62449096994058673</v>
      </c>
      <c r="AA19">
        <f t="shared" si="1"/>
        <v>3.6384120000000002</v>
      </c>
      <c r="AB19">
        <f t="shared" si="6"/>
        <v>0.13842839957537612</v>
      </c>
      <c r="AE19">
        <f t="shared" si="2"/>
        <v>3.6499539999999997</v>
      </c>
      <c r="AF19">
        <f t="shared" si="7"/>
        <v>9.3287469399700187E-2</v>
      </c>
    </row>
    <row r="20" spans="1:32" x14ac:dyDescent="0.2">
      <c r="A20" s="20">
        <v>6</v>
      </c>
      <c r="B20" s="20">
        <v>4.6265799999999997</v>
      </c>
      <c r="C20" s="20">
        <v>4.3779269999999997</v>
      </c>
      <c r="D20" s="20"/>
      <c r="E20" s="20">
        <v>4.5740020000000001</v>
      </c>
      <c r="F20" s="20">
        <v>3.7303660000000001</v>
      </c>
      <c r="G20" s="20">
        <v>3.2260870000000001</v>
      </c>
      <c r="H20" s="20">
        <v>4.6221550000000002</v>
      </c>
      <c r="J20" s="20">
        <v>4.1637570000000004</v>
      </c>
      <c r="K20" s="20">
        <v>3.932226</v>
      </c>
      <c r="M20" s="20">
        <v>4.2546980000000003</v>
      </c>
      <c r="N20" s="20">
        <v>4.1964350000000001</v>
      </c>
      <c r="O20" s="20">
        <v>4.0187379999999999</v>
      </c>
      <c r="Q20" s="20">
        <v>4.0005569999999997</v>
      </c>
      <c r="S20">
        <f t="shared" si="3"/>
        <v>4.5261696666666671</v>
      </c>
      <c r="T20">
        <f t="shared" si="4"/>
        <v>0.13104589915878084</v>
      </c>
      <c r="W20">
        <f t="shared" si="0"/>
        <v>3.8595359999999999</v>
      </c>
      <c r="X20">
        <f t="shared" si="5"/>
        <v>0.70694068480390093</v>
      </c>
      <c r="AA20">
        <f t="shared" si="1"/>
        <v>4.1168936666666669</v>
      </c>
      <c r="AB20">
        <f t="shared" si="6"/>
        <v>0.16626538035421984</v>
      </c>
      <c r="AE20">
        <f t="shared" si="2"/>
        <v>4.0719099999999999</v>
      </c>
      <c r="AF20">
        <f t="shared" si="7"/>
        <v>0.10822427596893426</v>
      </c>
    </row>
    <row r="21" spans="1:32" x14ac:dyDescent="0.2">
      <c r="A21" s="20">
        <v>6.3333300000000001</v>
      </c>
      <c r="B21" s="20">
        <v>5.211862</v>
      </c>
      <c r="C21" s="20">
        <v>4.9333169999999997</v>
      </c>
      <c r="D21" s="20"/>
      <c r="E21" s="20">
        <v>5.1845080000000001</v>
      </c>
      <c r="F21" s="20">
        <v>4.2176119999999999</v>
      </c>
      <c r="G21" s="20">
        <v>3.650128</v>
      </c>
      <c r="H21" s="20">
        <v>5.2344759999999999</v>
      </c>
      <c r="J21" s="20">
        <v>4.6996390000000003</v>
      </c>
      <c r="K21" s="20">
        <v>4.4303759999999999</v>
      </c>
      <c r="M21" s="20">
        <v>4.818924</v>
      </c>
      <c r="N21" s="20">
        <v>4.6812079999999998</v>
      </c>
      <c r="O21" s="20">
        <v>4.4748460000000003</v>
      </c>
      <c r="Q21" s="20">
        <v>4.4436669999999996</v>
      </c>
      <c r="S21">
        <f t="shared" si="3"/>
        <v>5.1098956666666666</v>
      </c>
      <c r="T21">
        <f t="shared" si="4"/>
        <v>0.1535320144801513</v>
      </c>
      <c r="W21">
        <f t="shared" si="0"/>
        <v>4.3674053333333331</v>
      </c>
      <c r="X21">
        <f t="shared" si="5"/>
        <v>0.80272546883062013</v>
      </c>
      <c r="AA21">
        <f t="shared" si="1"/>
        <v>4.6496463333333331</v>
      </c>
      <c r="AB21">
        <f t="shared" si="6"/>
        <v>0.19903978777202658</v>
      </c>
      <c r="AE21">
        <f t="shared" si="2"/>
        <v>4.5332403333333335</v>
      </c>
      <c r="AF21">
        <f t="shared" si="7"/>
        <v>0.12908855601614469</v>
      </c>
    </row>
    <row r="22" spans="1:32" x14ac:dyDescent="0.2">
      <c r="A22" s="20">
        <v>6.6666699999999999</v>
      </c>
      <c r="B22" s="20">
        <v>5.8655609999999996</v>
      </c>
      <c r="C22" s="20">
        <v>5.5550119999999996</v>
      </c>
      <c r="D22" s="20"/>
      <c r="E22" s="20">
        <v>5.8478209999999997</v>
      </c>
      <c r="F22" s="20">
        <v>4.765028</v>
      </c>
      <c r="G22" s="20">
        <v>4.1257270000000004</v>
      </c>
      <c r="H22" s="20">
        <v>5.9120980000000003</v>
      </c>
      <c r="J22" s="20">
        <v>5.2878619999999996</v>
      </c>
      <c r="K22" s="20">
        <v>4.9823529999999998</v>
      </c>
      <c r="M22" s="20">
        <v>5.4429879999999997</v>
      </c>
      <c r="N22" s="20">
        <v>5.2206840000000003</v>
      </c>
      <c r="O22" s="20">
        <v>4.987247</v>
      </c>
      <c r="Q22" s="20">
        <v>4.9363359999999998</v>
      </c>
      <c r="S22">
        <f t="shared" si="3"/>
        <v>5.7561313333333333</v>
      </c>
      <c r="T22">
        <f t="shared" si="4"/>
        <v>0.17440016221418297</v>
      </c>
      <c r="W22">
        <f t="shared" si="0"/>
        <v>4.9342843333333333</v>
      </c>
      <c r="X22">
        <f t="shared" si="5"/>
        <v>0.90513320411436182</v>
      </c>
      <c r="AA22">
        <f t="shared" si="1"/>
        <v>5.237734333333333</v>
      </c>
      <c r="AB22">
        <f t="shared" si="6"/>
        <v>0.23437307445680125</v>
      </c>
      <c r="AE22">
        <f t="shared" si="2"/>
        <v>5.048089</v>
      </c>
      <c r="AF22">
        <f t="shared" si="7"/>
        <v>0.15162373824371986</v>
      </c>
    </row>
    <row r="23" spans="1:32" x14ac:dyDescent="0.2">
      <c r="A23" s="20">
        <v>7</v>
      </c>
      <c r="B23" s="20">
        <v>6.6010229999999996</v>
      </c>
      <c r="C23" s="20">
        <v>6.2435489999999998</v>
      </c>
      <c r="D23" s="20"/>
      <c r="E23" s="20">
        <v>6.5964349999999996</v>
      </c>
      <c r="F23" s="20">
        <v>5.3715330000000003</v>
      </c>
      <c r="G23" s="20">
        <v>4.6508000000000003</v>
      </c>
      <c r="H23" s="20">
        <v>6.6641260000000004</v>
      </c>
      <c r="J23" s="20">
        <v>5.944261</v>
      </c>
      <c r="K23" s="20">
        <v>5.5998109999999999</v>
      </c>
      <c r="M23" s="20">
        <v>6.1348060000000002</v>
      </c>
      <c r="N23" s="20">
        <v>5.8099850000000002</v>
      </c>
      <c r="O23" s="20">
        <v>5.5488249999999999</v>
      </c>
      <c r="Q23" s="20">
        <v>5.4762959999999996</v>
      </c>
      <c r="S23">
        <f t="shared" si="3"/>
        <v>6.4803356666666661</v>
      </c>
      <c r="T23">
        <f t="shared" si="4"/>
        <v>0.20507609945903812</v>
      </c>
      <c r="W23">
        <f t="shared" si="0"/>
        <v>5.5621529999999995</v>
      </c>
      <c r="X23">
        <f t="shared" si="5"/>
        <v>1.0201090058758495</v>
      </c>
      <c r="AA23">
        <f t="shared" si="1"/>
        <v>5.8929593333333337</v>
      </c>
      <c r="AB23">
        <f t="shared" si="6"/>
        <v>0.27116195946027055</v>
      </c>
      <c r="AE23">
        <f t="shared" si="2"/>
        <v>5.6117020000000002</v>
      </c>
      <c r="AF23">
        <f t="shared" si="7"/>
        <v>0.17550562676734924</v>
      </c>
    </row>
    <row r="24" spans="1:32" x14ac:dyDescent="0.2">
      <c r="A24" s="20">
        <v>7.3333300000000001</v>
      </c>
      <c r="B24" s="20">
        <v>7.4063920000000003</v>
      </c>
      <c r="C24" s="20">
        <v>7.0070449999999997</v>
      </c>
      <c r="D24" s="20"/>
      <c r="E24" s="20">
        <v>7.4192179999999999</v>
      </c>
      <c r="F24" s="20">
        <v>6.0516329999999998</v>
      </c>
      <c r="G24" s="20">
        <v>5.2338630000000004</v>
      </c>
      <c r="H24" s="20">
        <v>7.5041979999999997</v>
      </c>
      <c r="J24" s="20">
        <v>6.6793529999999999</v>
      </c>
      <c r="K24" s="20">
        <v>6.2908099999999996</v>
      </c>
      <c r="M24" s="20">
        <v>6.9036910000000002</v>
      </c>
      <c r="N24" s="20">
        <v>6.4573109999999998</v>
      </c>
      <c r="O24" s="20">
        <v>6.172542</v>
      </c>
      <c r="Q24" s="20">
        <v>6.0668329999999999</v>
      </c>
      <c r="S24">
        <f t="shared" si="3"/>
        <v>7.2775516666666666</v>
      </c>
      <c r="T24">
        <f t="shared" si="4"/>
        <v>0.23435340642357522</v>
      </c>
      <c r="W24">
        <f t="shared" si="0"/>
        <v>6.2632313333333336</v>
      </c>
      <c r="X24">
        <f t="shared" si="5"/>
        <v>1.149863315380715</v>
      </c>
      <c r="AA24">
        <f t="shared" si="1"/>
        <v>6.6246180000000008</v>
      </c>
      <c r="AB24">
        <f t="shared" si="6"/>
        <v>0.31008502093619456</v>
      </c>
      <c r="AE24">
        <f t="shared" si="2"/>
        <v>6.2322286666666669</v>
      </c>
      <c r="AF24">
        <f t="shared" si="7"/>
        <v>0.20196569202300996</v>
      </c>
    </row>
    <row r="25" spans="1:32" x14ac:dyDescent="0.2">
      <c r="A25" s="20">
        <v>7.6666699999999999</v>
      </c>
      <c r="B25" s="20">
        <v>8.3200149999999997</v>
      </c>
      <c r="C25" s="20">
        <v>7.8655900000000001</v>
      </c>
      <c r="D25" s="20"/>
      <c r="E25" s="20">
        <v>8.3363409999999991</v>
      </c>
      <c r="F25" s="20">
        <v>6.8036940000000001</v>
      </c>
      <c r="G25" s="20">
        <v>5.8895970000000002</v>
      </c>
      <c r="H25" s="20">
        <v>8.4391549999999995</v>
      </c>
      <c r="J25" s="20">
        <v>7.4990110000000003</v>
      </c>
      <c r="K25" s="20">
        <v>7.0529000000000002</v>
      </c>
      <c r="M25" s="20">
        <v>7.750076</v>
      </c>
      <c r="N25" s="20">
        <v>7.17089</v>
      </c>
      <c r="O25" s="20">
        <v>6.8599860000000001</v>
      </c>
      <c r="Q25" s="20">
        <v>6.7242740000000003</v>
      </c>
      <c r="S25">
        <f t="shared" si="3"/>
        <v>8.1739820000000005</v>
      </c>
      <c r="T25">
        <f t="shared" si="4"/>
        <v>0.267200025855163</v>
      </c>
      <c r="W25">
        <f t="shared" si="0"/>
        <v>7.0441486666666675</v>
      </c>
      <c r="X25">
        <f t="shared" si="5"/>
        <v>1.2916753980324645</v>
      </c>
      <c r="AA25">
        <f t="shared" si="1"/>
        <v>7.4339956666666671</v>
      </c>
      <c r="AB25">
        <f t="shared" si="6"/>
        <v>0.35310598822497086</v>
      </c>
      <c r="AE25">
        <f t="shared" si="2"/>
        <v>6.9183833333333338</v>
      </c>
      <c r="AF25">
        <f t="shared" si="7"/>
        <v>0.22896320505560117</v>
      </c>
    </row>
    <row r="26" spans="1:32" x14ac:dyDescent="0.2">
      <c r="A26" s="20">
        <v>8</v>
      </c>
      <c r="B26" s="20">
        <v>9.3315660000000005</v>
      </c>
      <c r="C26" s="20">
        <v>8.8261830000000003</v>
      </c>
      <c r="D26" s="20"/>
      <c r="E26" s="20">
        <v>9.3571179999999998</v>
      </c>
      <c r="F26" s="20">
        <v>7.6393789999999999</v>
      </c>
      <c r="G26" s="20">
        <v>6.6087819999999997</v>
      </c>
      <c r="H26" s="20">
        <v>9.4828130000000002</v>
      </c>
      <c r="J26" s="20">
        <v>8.4079169999999994</v>
      </c>
      <c r="K26" s="20">
        <v>7.9070600000000004</v>
      </c>
      <c r="M26" s="20">
        <v>8.6982060000000008</v>
      </c>
      <c r="N26" s="20">
        <v>7.968731</v>
      </c>
      <c r="O26" s="20">
        <v>7.6042490000000003</v>
      </c>
      <c r="Q26" s="20">
        <v>7.4512980000000004</v>
      </c>
      <c r="S26">
        <f t="shared" si="3"/>
        <v>9.1716223333333335</v>
      </c>
      <c r="T26">
        <f t="shared" si="4"/>
        <v>0.29943192203960695</v>
      </c>
      <c r="W26">
        <f t="shared" si="0"/>
        <v>7.9103246666666669</v>
      </c>
      <c r="X26">
        <f t="shared" si="5"/>
        <v>1.4560467756752669</v>
      </c>
      <c r="AA26">
        <f t="shared" si="1"/>
        <v>8.337727666666666</v>
      </c>
      <c r="AB26">
        <f t="shared" si="6"/>
        <v>0.40021607315840452</v>
      </c>
      <c r="AE26">
        <f t="shared" si="2"/>
        <v>7.6747593333333342</v>
      </c>
      <c r="AF26">
        <f t="shared" si="7"/>
        <v>0.26582514497754578</v>
      </c>
    </row>
    <row r="27" spans="1:32" x14ac:dyDescent="0.2">
      <c r="A27" s="20">
        <v>8.3333300000000001</v>
      </c>
      <c r="B27" s="20">
        <v>10.463684000000001</v>
      </c>
      <c r="C27" s="20">
        <v>9.8877889999999997</v>
      </c>
      <c r="D27" s="20"/>
      <c r="E27" s="20">
        <v>10.485704</v>
      </c>
      <c r="F27" s="20">
        <v>8.5724940000000007</v>
      </c>
      <c r="G27" s="20">
        <v>7.4188749999999999</v>
      </c>
      <c r="H27" s="20">
        <v>10.634067999999999</v>
      </c>
      <c r="J27" s="20">
        <v>9.4235790000000001</v>
      </c>
      <c r="K27" s="20">
        <v>8.8546669999999992</v>
      </c>
      <c r="M27" s="20">
        <v>9.7331029999999998</v>
      </c>
      <c r="N27" s="20">
        <v>8.8461549999999995</v>
      </c>
      <c r="O27" s="20">
        <v>8.4288399999999992</v>
      </c>
      <c r="Q27" s="20">
        <v>8.2494800000000001</v>
      </c>
      <c r="S27">
        <f t="shared" si="3"/>
        <v>10.279058999999998</v>
      </c>
      <c r="T27">
        <f t="shared" si="4"/>
        <v>0.33902858253398083</v>
      </c>
      <c r="W27">
        <f t="shared" si="0"/>
        <v>8.8751456666666666</v>
      </c>
      <c r="X27">
        <f t="shared" si="5"/>
        <v>1.6288232041306239</v>
      </c>
      <c r="AA27">
        <f t="shared" si="1"/>
        <v>9.3371163333333325</v>
      </c>
      <c r="AB27">
        <f t="shared" si="6"/>
        <v>0.44555504269319374</v>
      </c>
      <c r="AE27">
        <f t="shared" si="2"/>
        <v>8.5081583333333324</v>
      </c>
      <c r="AF27">
        <f t="shared" si="7"/>
        <v>0.3061434507029886</v>
      </c>
    </row>
    <row r="28" spans="1:32" x14ac:dyDescent="0.2">
      <c r="A28" s="20">
        <v>8.6666699999999999</v>
      </c>
      <c r="B28" s="20">
        <v>11.71794</v>
      </c>
      <c r="C28" s="20">
        <v>11.074377999999999</v>
      </c>
      <c r="D28" s="20"/>
      <c r="E28" s="20">
        <v>11.752547</v>
      </c>
      <c r="F28" s="20">
        <v>9.6037160000000004</v>
      </c>
      <c r="G28" s="20">
        <v>8.3149850000000001</v>
      </c>
      <c r="H28" s="20">
        <v>11.920799000000001</v>
      </c>
      <c r="J28" s="20">
        <v>10.550528999999999</v>
      </c>
      <c r="K28" s="20">
        <v>9.9012560000000001</v>
      </c>
      <c r="M28" s="20">
        <v>10.899114000000001</v>
      </c>
      <c r="N28" s="20">
        <v>9.8066490000000002</v>
      </c>
      <c r="O28" s="20">
        <v>9.3388270000000002</v>
      </c>
      <c r="Q28" s="20">
        <v>9.1198700000000006</v>
      </c>
      <c r="S28">
        <f t="shared" si="3"/>
        <v>11.514955</v>
      </c>
      <c r="T28">
        <f t="shared" si="4"/>
        <v>0.38194303346048913</v>
      </c>
      <c r="W28">
        <f t="shared" si="0"/>
        <v>9.9465000000000003</v>
      </c>
      <c r="X28">
        <f t="shared" si="5"/>
        <v>1.8271834345902411</v>
      </c>
      <c r="AA28">
        <f t="shared" si="1"/>
        <v>10.450299666666668</v>
      </c>
      <c r="AB28">
        <f t="shared" si="6"/>
        <v>0.50642332735206186</v>
      </c>
      <c r="AE28">
        <f t="shared" si="2"/>
        <v>9.4217820000000003</v>
      </c>
      <c r="AF28">
        <f t="shared" si="7"/>
        <v>0.35082402672707563</v>
      </c>
    </row>
    <row r="29" spans="1:32" x14ac:dyDescent="0.2">
      <c r="A29" s="20">
        <v>9</v>
      </c>
      <c r="B29" s="20">
        <v>13.100580000000001</v>
      </c>
      <c r="C29" s="20">
        <v>12.388669999999999</v>
      </c>
      <c r="D29" s="20"/>
      <c r="E29" s="20">
        <v>13.149611999999999</v>
      </c>
      <c r="F29" s="20">
        <v>10.746238</v>
      </c>
      <c r="G29" s="20">
        <v>9.3039450000000006</v>
      </c>
      <c r="H29" s="20">
        <v>13.351196</v>
      </c>
      <c r="J29" s="20">
        <v>11.782672</v>
      </c>
      <c r="K29" s="20">
        <v>11.057883</v>
      </c>
      <c r="M29" s="20">
        <v>12.198539</v>
      </c>
      <c r="N29" s="20">
        <v>10.875984000000001</v>
      </c>
      <c r="O29" s="20">
        <v>10.34544</v>
      </c>
      <c r="Q29" s="20">
        <v>10.080183999999999</v>
      </c>
      <c r="S29">
        <f t="shared" si="3"/>
        <v>12.879620666666666</v>
      </c>
      <c r="T29">
        <f t="shared" si="4"/>
        <v>0.42588196965982683</v>
      </c>
      <c r="W29">
        <f t="shared" si="0"/>
        <v>11.133792999999999</v>
      </c>
      <c r="X29">
        <f t="shared" si="5"/>
        <v>2.0512701730315794</v>
      </c>
      <c r="AA29">
        <f t="shared" si="1"/>
        <v>11.679698000000002</v>
      </c>
      <c r="AB29">
        <f t="shared" si="6"/>
        <v>0.57725796754224179</v>
      </c>
      <c r="AE29">
        <f t="shared" si="2"/>
        <v>10.433869333333332</v>
      </c>
      <c r="AF29">
        <f t="shared" si="7"/>
        <v>0.40520269032341577</v>
      </c>
    </row>
    <row r="30" spans="1:32" x14ac:dyDescent="0.2">
      <c r="A30" s="20">
        <v>9.3333300000000001</v>
      </c>
      <c r="B30" s="20">
        <v>14.658098000000001</v>
      </c>
      <c r="C30" s="20">
        <v>13.853590000000001</v>
      </c>
      <c r="D30" s="20"/>
      <c r="E30" s="20">
        <v>14.717783000000001</v>
      </c>
      <c r="F30" s="20">
        <v>12.019161</v>
      </c>
      <c r="G30" s="20">
        <v>10.407259</v>
      </c>
      <c r="H30" s="20">
        <v>14.943122000000001</v>
      </c>
      <c r="J30" s="20">
        <v>13.172667000000001</v>
      </c>
      <c r="K30" s="20">
        <v>12.345603000000001</v>
      </c>
      <c r="M30" s="20">
        <v>13.632129000000001</v>
      </c>
      <c r="N30" s="20">
        <v>12.052407000000001</v>
      </c>
      <c r="O30" s="20">
        <v>11.455451</v>
      </c>
      <c r="Q30" s="20">
        <v>11.144875000000001</v>
      </c>
      <c r="S30">
        <f t="shared" si="3"/>
        <v>14.409823666666668</v>
      </c>
      <c r="T30">
        <f t="shared" si="4"/>
        <v>0.48263598473003794</v>
      </c>
      <c r="W30">
        <f t="shared" si="0"/>
        <v>12.456514</v>
      </c>
      <c r="X30">
        <f t="shared" si="5"/>
        <v>2.2993415413219966</v>
      </c>
      <c r="AA30">
        <f t="shared" si="1"/>
        <v>13.050133000000001</v>
      </c>
      <c r="AB30">
        <f t="shared" si="6"/>
        <v>0.65195722485144703</v>
      </c>
      <c r="AE30">
        <f t="shared" si="2"/>
        <v>11.550910999999999</v>
      </c>
      <c r="AF30">
        <f t="shared" si="7"/>
        <v>0.46123534280885281</v>
      </c>
    </row>
    <row r="31" spans="1:32" x14ac:dyDescent="0.2">
      <c r="A31" s="20">
        <v>9.6666699999999999</v>
      </c>
      <c r="B31" s="20">
        <v>16.401112999999999</v>
      </c>
      <c r="C31" s="20">
        <v>15.484994</v>
      </c>
      <c r="D31" s="20"/>
      <c r="E31" s="20">
        <v>16.470351000000001</v>
      </c>
      <c r="F31" s="20">
        <v>13.42399</v>
      </c>
      <c r="G31" s="20">
        <v>11.630167</v>
      </c>
      <c r="H31" s="20">
        <v>16.726296999999999</v>
      </c>
      <c r="J31" s="20">
        <v>14.725201</v>
      </c>
      <c r="K31" s="20">
        <v>13.773882</v>
      </c>
      <c r="M31" s="20">
        <v>15.238496</v>
      </c>
      <c r="N31" s="20">
        <v>13.364628</v>
      </c>
      <c r="O31" s="20">
        <v>12.679036</v>
      </c>
      <c r="Q31" s="20">
        <v>12.313886999999999</v>
      </c>
      <c r="S31">
        <f t="shared" si="3"/>
        <v>16.118819333333334</v>
      </c>
      <c r="T31">
        <f t="shared" si="4"/>
        <v>0.54999944549275048</v>
      </c>
      <c r="W31">
        <f t="shared" si="0"/>
        <v>13.926817999999999</v>
      </c>
      <c r="X31">
        <f t="shared" si="5"/>
        <v>2.5850072035514722</v>
      </c>
      <c r="AA31">
        <f t="shared" si="1"/>
        <v>14.579192999999998</v>
      </c>
      <c r="AB31">
        <f t="shared" si="6"/>
        <v>0.74314352200432954</v>
      </c>
      <c r="AE31">
        <f t="shared" si="2"/>
        <v>12.785850333333334</v>
      </c>
      <c r="AF31">
        <f t="shared" si="7"/>
        <v>0.53345209590396536</v>
      </c>
    </row>
    <row r="32" spans="1:32" x14ac:dyDescent="0.2">
      <c r="A32" s="20">
        <v>10</v>
      </c>
      <c r="B32" s="20">
        <v>18.343827999999998</v>
      </c>
      <c r="C32" s="20">
        <v>17.317160999999999</v>
      </c>
      <c r="D32" s="20"/>
      <c r="E32" s="20">
        <v>18.415579000000001</v>
      </c>
      <c r="F32" s="20">
        <v>14.992184999999999</v>
      </c>
      <c r="G32" s="20">
        <v>12.986599999999999</v>
      </c>
      <c r="H32" s="20">
        <v>18.698325000000001</v>
      </c>
      <c r="J32" s="20">
        <v>16.432711000000001</v>
      </c>
      <c r="K32" s="20">
        <v>15.36407</v>
      </c>
      <c r="M32" s="20">
        <v>17.016715000000001</v>
      </c>
      <c r="N32" s="20">
        <v>14.827717</v>
      </c>
      <c r="O32" s="20">
        <v>14.048463999999999</v>
      </c>
      <c r="Q32" s="20">
        <v>13.608155999999999</v>
      </c>
      <c r="S32">
        <f t="shared" si="3"/>
        <v>18.025522666666667</v>
      </c>
      <c r="T32">
        <f t="shared" si="4"/>
        <v>0.61450731452305285</v>
      </c>
      <c r="W32">
        <f t="shared" si="0"/>
        <v>15.559036666666666</v>
      </c>
      <c r="X32">
        <f t="shared" si="5"/>
        <v>2.8977476128725073</v>
      </c>
      <c r="AA32">
        <f t="shared" si="1"/>
        <v>16.271165333333332</v>
      </c>
      <c r="AB32">
        <f t="shared" si="6"/>
        <v>0.83808211162172808</v>
      </c>
      <c r="AE32">
        <f t="shared" si="2"/>
        <v>14.161445666666665</v>
      </c>
      <c r="AF32">
        <f t="shared" si="7"/>
        <v>0.61758068374288855</v>
      </c>
    </row>
    <row r="33" spans="1:32" x14ac:dyDescent="0.2">
      <c r="A33" s="20">
        <v>10.33333</v>
      </c>
      <c r="B33" s="20">
        <v>20.384831999999999</v>
      </c>
      <c r="C33" s="20">
        <v>19.370991</v>
      </c>
      <c r="D33" s="20"/>
      <c r="E33" s="20">
        <v>20.591584000000001</v>
      </c>
      <c r="F33" s="20">
        <v>16.728424</v>
      </c>
      <c r="G33" s="20">
        <v>14.486447999999999</v>
      </c>
      <c r="H33" s="20">
        <v>20.895734000000001</v>
      </c>
      <c r="J33" s="20">
        <v>18.363253</v>
      </c>
      <c r="K33" s="20">
        <v>17.14706</v>
      </c>
      <c r="M33" s="20">
        <v>18.987739999999999</v>
      </c>
      <c r="N33" s="20">
        <v>16.446351</v>
      </c>
      <c r="O33" s="20">
        <v>15.562042999999999</v>
      </c>
      <c r="Q33" s="20">
        <v>15.056163</v>
      </c>
      <c r="S33">
        <f t="shared" si="3"/>
        <v>20.115802333333335</v>
      </c>
      <c r="T33">
        <f t="shared" si="4"/>
        <v>0.65325687066599891</v>
      </c>
      <c r="W33">
        <f t="shared" si="0"/>
        <v>17.370202000000003</v>
      </c>
      <c r="X33">
        <f t="shared" si="5"/>
        <v>3.2524830527478485</v>
      </c>
      <c r="AA33">
        <f t="shared" si="1"/>
        <v>18.166017666666665</v>
      </c>
      <c r="AB33">
        <f t="shared" si="6"/>
        <v>0.93605664793127374</v>
      </c>
      <c r="AE33">
        <f t="shared" si="2"/>
        <v>15.688185666666664</v>
      </c>
      <c r="AF33">
        <f t="shared" si="7"/>
        <v>0.70362607122059773</v>
      </c>
    </row>
    <row r="34" spans="1:32" x14ac:dyDescent="0.2">
      <c r="A34" s="20">
        <v>10.66667</v>
      </c>
      <c r="B34" s="20">
        <v>22.604683999999999</v>
      </c>
      <c r="C34" s="20">
        <v>21.669308000000001</v>
      </c>
      <c r="D34" s="20"/>
      <c r="E34" s="20">
        <v>22.833555</v>
      </c>
      <c r="F34" s="20">
        <v>18.674140000000001</v>
      </c>
      <c r="G34" s="20">
        <v>16.146325999999998</v>
      </c>
      <c r="H34" s="20">
        <v>23.187937000000002</v>
      </c>
      <c r="J34" s="20">
        <v>20.503715</v>
      </c>
      <c r="K34" s="20">
        <v>19.104483999999999</v>
      </c>
      <c r="M34" s="20">
        <v>21.132814</v>
      </c>
      <c r="N34" s="20">
        <v>18.275793</v>
      </c>
      <c r="O34" s="20">
        <v>17.253633000000001</v>
      </c>
      <c r="Q34" s="20">
        <v>16.672995</v>
      </c>
      <c r="S34">
        <f t="shared" si="3"/>
        <v>22.369182333333331</v>
      </c>
      <c r="T34">
        <f t="shared" si="4"/>
        <v>0.61681727075717707</v>
      </c>
      <c r="W34">
        <f t="shared" si="0"/>
        <v>19.336134333333334</v>
      </c>
      <c r="X34">
        <f t="shared" si="5"/>
        <v>3.5671765784516949</v>
      </c>
      <c r="AA34">
        <f t="shared" si="1"/>
        <v>20.247004333333333</v>
      </c>
      <c r="AB34">
        <f t="shared" si="6"/>
        <v>1.0382465612802836</v>
      </c>
      <c r="AE34">
        <f t="shared" si="2"/>
        <v>17.400807</v>
      </c>
      <c r="AF34">
        <f t="shared" si="7"/>
        <v>0.81147119290089398</v>
      </c>
    </row>
    <row r="35" spans="1:32" x14ac:dyDescent="0.2">
      <c r="A35" s="20">
        <v>11</v>
      </c>
      <c r="B35" s="20">
        <v>25.031721999999998</v>
      </c>
      <c r="C35" s="20">
        <v>23.999400000000001</v>
      </c>
      <c r="D35" s="20"/>
      <c r="E35" s="20">
        <v>25.232745999999999</v>
      </c>
      <c r="F35" s="20">
        <v>20.825088000000001</v>
      </c>
      <c r="G35" s="20">
        <v>18.000879999999999</v>
      </c>
      <c r="H35" s="20">
        <v>25.680126999999999</v>
      </c>
      <c r="J35" s="20">
        <v>22.812241</v>
      </c>
      <c r="K35" s="20">
        <v>21.270482999999999</v>
      </c>
      <c r="M35" s="20">
        <v>23.465748000000001</v>
      </c>
      <c r="N35" s="20">
        <v>20.339853999999999</v>
      </c>
      <c r="O35" s="20">
        <v>19.152360000000002</v>
      </c>
      <c r="Q35" s="20">
        <v>18.484573000000001</v>
      </c>
      <c r="S35">
        <f t="shared" si="3"/>
        <v>24.754622666666666</v>
      </c>
      <c r="T35">
        <f t="shared" si="4"/>
        <v>0.66172019715989572</v>
      </c>
      <c r="W35">
        <f t="shared" si="0"/>
        <v>21.502031666666667</v>
      </c>
      <c r="X35">
        <f t="shared" si="5"/>
        <v>3.8841212864214598</v>
      </c>
      <c r="AA35">
        <f t="shared" si="1"/>
        <v>22.516157333333336</v>
      </c>
      <c r="AB35">
        <f t="shared" si="6"/>
        <v>1.1271851038344751</v>
      </c>
      <c r="AE35">
        <f t="shared" si="2"/>
        <v>19.325595666666668</v>
      </c>
      <c r="AF35">
        <f t="shared" si="7"/>
        <v>0.93969401636614203</v>
      </c>
    </row>
    <row r="36" spans="1:32" x14ac:dyDescent="0.2">
      <c r="A36" s="20">
        <v>11.33333</v>
      </c>
      <c r="B36" s="20">
        <v>27.663257999999999</v>
      </c>
      <c r="C36" s="20">
        <v>26.539580999999998</v>
      </c>
      <c r="D36" s="20"/>
      <c r="E36" s="20">
        <v>27.872304</v>
      </c>
      <c r="F36" s="20">
        <v>23.077923999999999</v>
      </c>
      <c r="G36" s="20">
        <v>20.040839999999999</v>
      </c>
      <c r="H36" s="20">
        <v>28.373059999999999</v>
      </c>
      <c r="J36" s="20">
        <v>25.296503000000001</v>
      </c>
      <c r="K36" s="20">
        <v>23.616883999999999</v>
      </c>
      <c r="M36" s="20">
        <v>25.997651999999999</v>
      </c>
      <c r="N36" s="20">
        <v>22.697382999999999</v>
      </c>
      <c r="O36" s="20">
        <v>21.278839999999999</v>
      </c>
      <c r="Q36" s="20">
        <v>20.501170999999999</v>
      </c>
      <c r="S36">
        <f t="shared" si="3"/>
        <v>27.358380999999998</v>
      </c>
      <c r="T36">
        <f t="shared" si="4"/>
        <v>0.71676365527906127</v>
      </c>
      <c r="W36">
        <f t="shared" si="0"/>
        <v>23.830607999999998</v>
      </c>
      <c r="X36">
        <f t="shared" si="5"/>
        <v>4.2167964659196127</v>
      </c>
      <c r="AA36">
        <f t="shared" si="1"/>
        <v>24.970346333333335</v>
      </c>
      <c r="AB36">
        <f t="shared" si="6"/>
        <v>1.2234368377093825</v>
      </c>
      <c r="AE36">
        <f t="shared" si="2"/>
        <v>21.492464666666667</v>
      </c>
      <c r="AF36">
        <f t="shared" si="7"/>
        <v>1.1135813445331835</v>
      </c>
    </row>
    <row r="37" spans="1:32" x14ac:dyDescent="0.2">
      <c r="A37" s="20">
        <v>11.66667</v>
      </c>
      <c r="B37" s="20">
        <v>30.510870000000001</v>
      </c>
      <c r="C37" s="20">
        <v>29.2912</v>
      </c>
      <c r="D37" s="20"/>
      <c r="E37" s="20">
        <v>30.695716999999998</v>
      </c>
      <c r="F37" s="20">
        <v>25.527436000000002</v>
      </c>
      <c r="G37" s="20">
        <v>22.297796000000002</v>
      </c>
      <c r="H37" s="20">
        <v>31.30247</v>
      </c>
      <c r="J37" s="20">
        <v>28.000919</v>
      </c>
      <c r="K37" s="20">
        <v>26.172882999999999</v>
      </c>
      <c r="M37" s="20">
        <v>28.730822</v>
      </c>
      <c r="N37" s="20">
        <v>25.158327</v>
      </c>
      <c r="O37" s="20">
        <v>23.708891999999999</v>
      </c>
      <c r="Q37" s="20">
        <v>22.786905000000001</v>
      </c>
      <c r="S37">
        <f t="shared" si="3"/>
        <v>30.165929000000002</v>
      </c>
      <c r="T37">
        <f t="shared" si="4"/>
        <v>0.76315478176645102</v>
      </c>
      <c r="W37">
        <f t="shared" si="0"/>
        <v>26.375900666666666</v>
      </c>
      <c r="X37">
        <f t="shared" si="5"/>
        <v>4.5619028573069667</v>
      </c>
      <c r="AA37">
        <f t="shared" si="1"/>
        <v>27.634874666666665</v>
      </c>
      <c r="AB37">
        <f t="shared" si="6"/>
        <v>1.3176700354809374</v>
      </c>
      <c r="AE37">
        <f t="shared" si="2"/>
        <v>23.884708</v>
      </c>
      <c r="AF37">
        <f t="shared" si="7"/>
        <v>1.1954472070790074</v>
      </c>
    </row>
    <row r="38" spans="1:32" x14ac:dyDescent="0.2">
      <c r="A38" s="20">
        <v>12</v>
      </c>
      <c r="B38" s="20">
        <v>33.622078999999999</v>
      </c>
      <c r="C38" s="20">
        <v>32.281224999999999</v>
      </c>
      <c r="D38" s="20"/>
      <c r="E38" s="20">
        <v>33.769682000000003</v>
      </c>
      <c r="F38" s="20">
        <v>28.164121000000002</v>
      </c>
      <c r="G38" s="20">
        <v>24.815380000000001</v>
      </c>
      <c r="H38" s="20">
        <v>34.474721000000002</v>
      </c>
      <c r="J38" s="20">
        <v>30.967976</v>
      </c>
      <c r="K38" s="20">
        <v>28.948831999999999</v>
      </c>
      <c r="M38" s="20">
        <v>31.714029</v>
      </c>
      <c r="N38" s="20">
        <v>27.871896</v>
      </c>
      <c r="O38" s="20">
        <v>26.286753000000001</v>
      </c>
      <c r="Q38" s="20">
        <v>25.236070999999999</v>
      </c>
      <c r="S38">
        <f t="shared" si="3"/>
        <v>33.224328666666665</v>
      </c>
      <c r="T38">
        <f t="shared" si="4"/>
        <v>0.82007929858175033</v>
      </c>
      <c r="W38">
        <f t="shared" si="0"/>
        <v>29.151407333333335</v>
      </c>
      <c r="X38">
        <f t="shared" si="5"/>
        <v>4.9047699096451458</v>
      </c>
      <c r="AA38">
        <f t="shared" si="1"/>
        <v>30.543612333333332</v>
      </c>
      <c r="AB38">
        <f t="shared" si="6"/>
        <v>1.4306089624325489</v>
      </c>
      <c r="AE38">
        <f t="shared" si="2"/>
        <v>26.464906666666664</v>
      </c>
      <c r="AF38">
        <f t="shared" si="7"/>
        <v>1.3269127342694145</v>
      </c>
    </row>
    <row r="39" spans="1:32" x14ac:dyDescent="0.2">
      <c r="A39" s="20">
        <v>12.33333</v>
      </c>
      <c r="B39" s="20">
        <v>36.981451</v>
      </c>
      <c r="C39" s="20">
        <v>35.540162000000002</v>
      </c>
      <c r="D39" s="20"/>
      <c r="E39" s="20">
        <v>37.091993000000002</v>
      </c>
      <c r="F39" s="20">
        <v>31.050263000000001</v>
      </c>
      <c r="G39" s="20">
        <v>27.633101</v>
      </c>
      <c r="H39" s="20">
        <v>37.916004000000001</v>
      </c>
      <c r="J39" s="20">
        <v>34.148159999999997</v>
      </c>
      <c r="K39" s="20">
        <v>31.945777</v>
      </c>
      <c r="M39" s="20">
        <v>34.890203999999997</v>
      </c>
      <c r="N39" s="20">
        <v>30.860761</v>
      </c>
      <c r="O39" s="20">
        <v>29.095227000000001</v>
      </c>
      <c r="Q39" s="20">
        <v>27.881338</v>
      </c>
      <c r="S39">
        <f t="shared" si="3"/>
        <v>36.537868666666668</v>
      </c>
      <c r="T39">
        <f t="shared" si="4"/>
        <v>0.8658053060442239</v>
      </c>
      <c r="W39">
        <f t="shared" si="0"/>
        <v>32.199789333333335</v>
      </c>
      <c r="X39">
        <f t="shared" si="5"/>
        <v>5.2369439198947472</v>
      </c>
      <c r="AA39">
        <f t="shared" si="1"/>
        <v>33.661380333333334</v>
      </c>
      <c r="AB39">
        <f t="shared" si="6"/>
        <v>1.5313812139674201</v>
      </c>
      <c r="AE39">
        <f t="shared" si="2"/>
        <v>29.279108666666669</v>
      </c>
      <c r="AF39">
        <f t="shared" si="7"/>
        <v>1.4981988198281075</v>
      </c>
    </row>
    <row r="40" spans="1:32" x14ac:dyDescent="0.2">
      <c r="A40" s="20">
        <v>12.66667</v>
      </c>
      <c r="B40" s="20">
        <v>40.617592000000002</v>
      </c>
      <c r="C40" s="20">
        <v>39.053767999999998</v>
      </c>
      <c r="D40" s="20"/>
      <c r="E40" s="20">
        <v>40.702846999999998</v>
      </c>
      <c r="F40" s="20">
        <v>34.173414999999999</v>
      </c>
      <c r="G40" s="20">
        <v>30.432803</v>
      </c>
      <c r="H40" s="20">
        <v>41.639307000000002</v>
      </c>
      <c r="J40" s="20">
        <v>37.600430000000003</v>
      </c>
      <c r="K40" s="20">
        <v>35.211545999999998</v>
      </c>
      <c r="M40" s="20">
        <v>38.366917000000001</v>
      </c>
      <c r="N40" s="20">
        <v>34.067450999999998</v>
      </c>
      <c r="O40" s="20">
        <v>32.173915000000001</v>
      </c>
      <c r="Q40" s="20">
        <v>30.778651</v>
      </c>
      <c r="S40">
        <f t="shared" si="3"/>
        <v>40.124735666666659</v>
      </c>
      <c r="T40">
        <f t="shared" si="4"/>
        <v>0.92846427558648448</v>
      </c>
      <c r="W40">
        <f t="shared" si="0"/>
        <v>35.415174999999998</v>
      </c>
      <c r="X40">
        <f t="shared" si="5"/>
        <v>5.7055156558109728</v>
      </c>
      <c r="AA40">
        <f t="shared" si="1"/>
        <v>37.059631000000003</v>
      </c>
      <c r="AB40">
        <f t="shared" si="6"/>
        <v>1.6457336375340346</v>
      </c>
      <c r="AE40">
        <f t="shared" si="2"/>
        <v>32.340005666666663</v>
      </c>
      <c r="AF40">
        <f t="shared" si="7"/>
        <v>1.650678933701321</v>
      </c>
    </row>
    <row r="41" spans="1:32" x14ac:dyDescent="0.2">
      <c r="A41" s="20">
        <v>13</v>
      </c>
      <c r="B41" s="20">
        <v>44.527971999999998</v>
      </c>
      <c r="C41" s="20">
        <v>42.861308999999999</v>
      </c>
      <c r="D41" s="20"/>
      <c r="E41" s="20">
        <v>44.623007000000001</v>
      </c>
      <c r="F41" s="20">
        <v>37.537278999999998</v>
      </c>
      <c r="G41" s="20">
        <v>33.442844999999998</v>
      </c>
      <c r="H41" s="20">
        <v>45.651902</v>
      </c>
      <c r="J41" s="20">
        <v>41.305841000000001</v>
      </c>
      <c r="K41" s="20">
        <v>38.721882999999998</v>
      </c>
      <c r="M41" s="20">
        <v>42.075980999999999</v>
      </c>
      <c r="N41" s="20">
        <v>37.583948999999997</v>
      </c>
      <c r="O41" s="20">
        <v>35.513603000000003</v>
      </c>
      <c r="Q41" s="20">
        <v>33.926028000000002</v>
      </c>
      <c r="S41">
        <f t="shared" si="3"/>
        <v>44.004096000000004</v>
      </c>
      <c r="T41">
        <f t="shared" si="4"/>
        <v>0.99082264221857663</v>
      </c>
      <c r="W41">
        <f t="shared" si="0"/>
        <v>38.877341999999999</v>
      </c>
      <c r="X41">
        <f t="shared" si="5"/>
        <v>6.2138631172797041</v>
      </c>
      <c r="AA41">
        <f t="shared" si="1"/>
        <v>40.701235000000004</v>
      </c>
      <c r="AB41">
        <f t="shared" si="6"/>
        <v>1.7568877766744244</v>
      </c>
      <c r="AE41">
        <f t="shared" si="2"/>
        <v>35.674526666666672</v>
      </c>
      <c r="AF41">
        <f t="shared" si="7"/>
        <v>1.8342624758824249</v>
      </c>
    </row>
    <row r="42" spans="1:32" x14ac:dyDescent="0.2">
      <c r="A42" s="20">
        <v>13.33333</v>
      </c>
      <c r="B42" s="20">
        <v>48.757838999999997</v>
      </c>
      <c r="C42" s="20">
        <v>46.956194000000004</v>
      </c>
      <c r="D42" s="20"/>
      <c r="E42" s="20">
        <v>48.848132</v>
      </c>
      <c r="F42" s="20">
        <v>41.195231</v>
      </c>
      <c r="G42" s="20">
        <v>36.716867999999998</v>
      </c>
      <c r="H42" s="20">
        <v>49.996105</v>
      </c>
      <c r="J42" s="20">
        <v>45.359634999999997</v>
      </c>
      <c r="K42" s="20">
        <v>42.529358999999999</v>
      </c>
      <c r="M42" s="20">
        <v>46.127383000000002</v>
      </c>
      <c r="N42" s="20">
        <v>41.419615999999998</v>
      </c>
      <c r="O42" s="20">
        <v>39.183137000000002</v>
      </c>
      <c r="Q42" s="20">
        <v>37.362068000000001</v>
      </c>
      <c r="S42">
        <f t="shared" si="3"/>
        <v>48.187388333333331</v>
      </c>
      <c r="T42">
        <f t="shared" si="4"/>
        <v>1.0672009282634303</v>
      </c>
      <c r="W42">
        <f t="shared" si="0"/>
        <v>42.636068000000002</v>
      </c>
      <c r="X42">
        <f t="shared" si="5"/>
        <v>6.7558524459144893</v>
      </c>
      <c r="AA42">
        <f t="shared" si="1"/>
        <v>44.672125666666666</v>
      </c>
      <c r="AB42">
        <f t="shared" si="6"/>
        <v>1.8949791525790818</v>
      </c>
      <c r="AE42">
        <f t="shared" si="2"/>
        <v>39.321607</v>
      </c>
      <c r="AF42">
        <f t="shared" si="7"/>
        <v>2.0323150343268619</v>
      </c>
    </row>
    <row r="43" spans="1:32" x14ac:dyDescent="0.2">
      <c r="A43" s="20">
        <v>13.66667</v>
      </c>
      <c r="B43" s="20">
        <v>53.362152000000002</v>
      </c>
      <c r="C43" s="20">
        <v>51.408509000000002</v>
      </c>
      <c r="D43" s="20"/>
      <c r="E43" s="20">
        <v>53.430598000000003</v>
      </c>
      <c r="F43" s="20">
        <v>45.138644999999997</v>
      </c>
      <c r="G43" s="20">
        <v>40.259121999999998</v>
      </c>
      <c r="H43" s="20">
        <v>54.663302000000002</v>
      </c>
      <c r="J43" s="20">
        <v>49.747770000000003</v>
      </c>
      <c r="K43" s="20">
        <v>46.676406</v>
      </c>
      <c r="M43" s="20">
        <v>50.514212000000001</v>
      </c>
      <c r="N43" s="20">
        <v>45.576816000000001</v>
      </c>
      <c r="O43" s="20">
        <v>43.169400000000003</v>
      </c>
      <c r="Q43" s="20">
        <v>41.102127000000003</v>
      </c>
      <c r="S43">
        <f t="shared" si="3"/>
        <v>52.733753</v>
      </c>
      <c r="T43">
        <f t="shared" si="4"/>
        <v>1.1482051029241251</v>
      </c>
      <c r="W43">
        <f t="shared" si="0"/>
        <v>46.687022999999989</v>
      </c>
      <c r="X43">
        <f t="shared" si="5"/>
        <v>7.325858734050489</v>
      </c>
      <c r="AA43">
        <f t="shared" si="1"/>
        <v>48.97946266666667</v>
      </c>
      <c r="AB43">
        <f t="shared" si="6"/>
        <v>2.0309876519194634</v>
      </c>
      <c r="AE43">
        <f t="shared" si="2"/>
        <v>43.282781</v>
      </c>
      <c r="AF43">
        <f t="shared" si="7"/>
        <v>2.2394981245919801</v>
      </c>
    </row>
    <row r="44" spans="1:32" x14ac:dyDescent="0.2">
      <c r="A44" s="20">
        <v>14</v>
      </c>
      <c r="B44" s="20">
        <v>58.299033999999999</v>
      </c>
      <c r="C44" s="20">
        <v>56.237859999999998</v>
      </c>
      <c r="D44" s="20"/>
      <c r="E44" s="20">
        <v>58.330868000000002</v>
      </c>
      <c r="F44" s="20">
        <v>49.412526</v>
      </c>
      <c r="G44" s="20">
        <v>44.086213999999998</v>
      </c>
      <c r="H44" s="20">
        <v>59.733784999999997</v>
      </c>
      <c r="J44" s="20">
        <v>54.469498999999999</v>
      </c>
      <c r="K44" s="20">
        <v>51.110855999999998</v>
      </c>
      <c r="M44" s="20">
        <v>55.219236000000002</v>
      </c>
      <c r="N44" s="20">
        <v>50.099974000000003</v>
      </c>
      <c r="O44" s="20">
        <v>47.481544</v>
      </c>
      <c r="Q44" s="20">
        <v>45.153202</v>
      </c>
      <c r="S44">
        <f t="shared" si="3"/>
        <v>57.622587333333335</v>
      </c>
      <c r="T44">
        <f t="shared" si="4"/>
        <v>1.199314675825047</v>
      </c>
      <c r="W44">
        <f t="shared" si="0"/>
        <v>51.077508333333334</v>
      </c>
      <c r="X44">
        <f t="shared" si="5"/>
        <v>7.9555480124089106</v>
      </c>
      <c r="AA44">
        <f t="shared" si="1"/>
        <v>53.599863666666664</v>
      </c>
      <c r="AB44">
        <f t="shared" si="6"/>
        <v>2.1878975674917553</v>
      </c>
      <c r="AE44">
        <f t="shared" si="2"/>
        <v>47.578240000000001</v>
      </c>
      <c r="AF44">
        <f t="shared" si="7"/>
        <v>2.4748032027432014</v>
      </c>
    </row>
    <row r="45" spans="1:32" x14ac:dyDescent="0.2">
      <c r="A45" s="20">
        <v>14.33333</v>
      </c>
      <c r="B45" s="20">
        <v>63.641365999999998</v>
      </c>
      <c r="C45" s="20">
        <v>61.44303</v>
      </c>
      <c r="D45" s="20"/>
      <c r="E45" s="20">
        <v>63.652410000000003</v>
      </c>
      <c r="F45" s="20">
        <v>54.028855</v>
      </c>
      <c r="G45" s="20">
        <v>48.217300999999999</v>
      </c>
      <c r="H45" s="20">
        <v>65.203366000000003</v>
      </c>
      <c r="J45" s="20">
        <v>59.615560000000002</v>
      </c>
      <c r="K45" s="20">
        <v>55.915382999999999</v>
      </c>
      <c r="M45" s="20">
        <v>60.323033000000002</v>
      </c>
      <c r="N45" s="20">
        <v>54.979182000000002</v>
      </c>
      <c r="O45" s="20">
        <v>52.177157000000001</v>
      </c>
      <c r="Q45" s="20">
        <v>49.554343000000003</v>
      </c>
      <c r="S45">
        <f t="shared" si="3"/>
        <v>62.91226866666667</v>
      </c>
      <c r="T45">
        <f t="shared" si="4"/>
        <v>1.2724099917893343</v>
      </c>
      <c r="W45">
        <f t="shared" si="0"/>
        <v>55.816507333333334</v>
      </c>
      <c r="X45">
        <f t="shared" si="5"/>
        <v>8.6329819121037463</v>
      </c>
      <c r="AA45">
        <f t="shared" si="1"/>
        <v>58.617992000000008</v>
      </c>
      <c r="AB45">
        <f t="shared" si="6"/>
        <v>2.3671081653766923</v>
      </c>
      <c r="AE45">
        <f t="shared" si="2"/>
        <v>52.236894000000007</v>
      </c>
      <c r="AF45">
        <f t="shared" si="7"/>
        <v>2.7129128120632622</v>
      </c>
    </row>
    <row r="46" spans="1:32" x14ac:dyDescent="0.2">
      <c r="A46" s="20">
        <v>14.66667</v>
      </c>
      <c r="B46" s="20">
        <v>69.413224999999997</v>
      </c>
      <c r="C46" s="20">
        <v>67.096311999999998</v>
      </c>
      <c r="D46" s="20"/>
      <c r="E46" s="20">
        <v>69.433965999999998</v>
      </c>
      <c r="F46" s="20">
        <v>59.019824</v>
      </c>
      <c r="G46" s="20">
        <v>52.706474</v>
      </c>
      <c r="H46" s="20">
        <v>71.121115000000003</v>
      </c>
      <c r="J46" s="20">
        <v>65.122455000000002</v>
      </c>
      <c r="K46" s="20">
        <v>61.104478</v>
      </c>
      <c r="M46" s="20">
        <v>65.842730000000003</v>
      </c>
      <c r="N46" s="20">
        <v>60.305171000000001</v>
      </c>
      <c r="O46" s="20">
        <v>57.287047000000001</v>
      </c>
      <c r="Q46" s="20">
        <v>54.339286999999999</v>
      </c>
      <c r="S46">
        <f t="shared" si="3"/>
        <v>68.647834333333336</v>
      </c>
      <c r="T46">
        <f t="shared" si="4"/>
        <v>1.3436977749458148</v>
      </c>
      <c r="W46">
        <f t="shared" si="0"/>
        <v>60.949137666666672</v>
      </c>
      <c r="X46">
        <f t="shared" si="5"/>
        <v>9.3576941181046198</v>
      </c>
      <c r="AA46">
        <f t="shared" si="1"/>
        <v>64.023220999999992</v>
      </c>
      <c r="AB46">
        <f t="shared" si="6"/>
        <v>2.5532321758788421</v>
      </c>
      <c r="AE46">
        <f t="shared" si="2"/>
        <v>57.310501666666674</v>
      </c>
      <c r="AF46">
        <f t="shared" si="7"/>
        <v>2.9830111576065792</v>
      </c>
    </row>
    <row r="47" spans="1:32" x14ac:dyDescent="0.2">
      <c r="A47" s="20">
        <v>15</v>
      </c>
      <c r="B47" s="20">
        <v>75.645707999999999</v>
      </c>
      <c r="C47" s="20">
        <v>73.196301000000005</v>
      </c>
      <c r="D47" s="20"/>
      <c r="E47" s="20">
        <v>75.680186000000006</v>
      </c>
      <c r="F47" s="20">
        <v>64.395207999999997</v>
      </c>
      <c r="G47" s="20">
        <v>57.537081999999998</v>
      </c>
      <c r="H47" s="20">
        <v>77.573188999999999</v>
      </c>
      <c r="J47" s="20">
        <v>71.107727999999994</v>
      </c>
      <c r="K47" s="20">
        <v>66.751925</v>
      </c>
      <c r="M47" s="20">
        <v>71.791461999999996</v>
      </c>
      <c r="N47" s="20">
        <v>66.113203999999996</v>
      </c>
      <c r="O47" s="20">
        <v>62.828761999999998</v>
      </c>
      <c r="Q47" s="20">
        <v>59.535277999999998</v>
      </c>
      <c r="S47">
        <f t="shared" si="3"/>
        <v>74.84073166666667</v>
      </c>
      <c r="T47">
        <f t="shared" si="4"/>
        <v>1.4242230675797696</v>
      </c>
      <c r="W47">
        <f t="shared" si="0"/>
        <v>66.501826333333327</v>
      </c>
      <c r="X47">
        <f t="shared" si="5"/>
        <v>10.182817710762277</v>
      </c>
      <c r="AA47">
        <f t="shared" si="1"/>
        <v>69.883704999999992</v>
      </c>
      <c r="AB47">
        <f t="shared" si="6"/>
        <v>2.7336619253281826</v>
      </c>
      <c r="AE47">
        <f t="shared" si="2"/>
        <v>62.825747999999997</v>
      </c>
      <c r="AF47">
        <f t="shared" si="7"/>
        <v>3.2889640357589793</v>
      </c>
    </row>
    <row r="48" spans="1:32" x14ac:dyDescent="0.2">
      <c r="A48" s="20">
        <v>15.33333</v>
      </c>
      <c r="B48" s="20">
        <v>82.425681999999995</v>
      </c>
      <c r="C48" s="20">
        <v>79.798152999999999</v>
      </c>
      <c r="D48" s="20"/>
      <c r="E48" s="20">
        <v>82.464421000000002</v>
      </c>
      <c r="F48" s="20">
        <v>70.212385999999995</v>
      </c>
      <c r="G48" s="20">
        <v>62.807735999999998</v>
      </c>
      <c r="H48" s="20">
        <v>84.543443999999994</v>
      </c>
      <c r="J48" s="20">
        <v>77.548494000000005</v>
      </c>
      <c r="K48" s="20">
        <v>72.851787000000002</v>
      </c>
      <c r="M48" s="20">
        <v>78.232062999999997</v>
      </c>
      <c r="N48" s="20">
        <v>72.447205999999994</v>
      </c>
      <c r="O48" s="20">
        <v>68.884203999999997</v>
      </c>
      <c r="Q48" s="20">
        <v>65.179558</v>
      </c>
      <c r="S48">
        <f t="shared" si="3"/>
        <v>81.562752000000003</v>
      </c>
      <c r="T48">
        <f t="shared" si="4"/>
        <v>1.5283103090115562</v>
      </c>
      <c r="W48">
        <f t="shared" si="0"/>
        <v>72.52118866666666</v>
      </c>
      <c r="X48">
        <f t="shared" si="5"/>
        <v>11.050256914684057</v>
      </c>
      <c r="AA48">
        <f t="shared" si="1"/>
        <v>76.21078133333333</v>
      </c>
      <c r="AB48">
        <f t="shared" si="6"/>
        <v>2.928984268131928</v>
      </c>
      <c r="AE48">
        <f t="shared" si="2"/>
        <v>68.836989333333335</v>
      </c>
      <c r="AF48">
        <f t="shared" si="7"/>
        <v>3.6340540421872252</v>
      </c>
    </row>
    <row r="49" spans="1:32" x14ac:dyDescent="0.2">
      <c r="A49" s="20">
        <v>15.66667</v>
      </c>
      <c r="B49" s="20">
        <v>89.739041999999998</v>
      </c>
      <c r="C49" s="20">
        <v>86.890079999999998</v>
      </c>
      <c r="D49" s="20"/>
      <c r="E49" s="20">
        <v>89.762486999999993</v>
      </c>
      <c r="F49" s="20">
        <v>76.491337999999999</v>
      </c>
      <c r="G49" s="20">
        <v>68.508632000000006</v>
      </c>
      <c r="H49" s="20">
        <v>92.011133999999998</v>
      </c>
      <c r="J49" s="20">
        <v>84.526723000000004</v>
      </c>
      <c r="K49" s="20">
        <v>79.394772000000003</v>
      </c>
      <c r="M49" s="20">
        <v>85.117065999999994</v>
      </c>
      <c r="N49" s="20">
        <v>79.309931000000006</v>
      </c>
      <c r="O49" s="20">
        <v>75.431523999999996</v>
      </c>
      <c r="Q49" s="20">
        <v>71.333800999999994</v>
      </c>
      <c r="S49">
        <f t="shared" si="3"/>
        <v>88.79720300000001</v>
      </c>
      <c r="T49">
        <f t="shared" si="4"/>
        <v>1.6516585663668493</v>
      </c>
      <c r="W49">
        <f t="shared" si="0"/>
        <v>79.003701333333339</v>
      </c>
      <c r="X49">
        <f t="shared" si="5"/>
        <v>11.950978085663376</v>
      </c>
      <c r="AA49">
        <f t="shared" si="1"/>
        <v>83.012853666666658</v>
      </c>
      <c r="AB49">
        <f t="shared" si="6"/>
        <v>3.1472229702412755</v>
      </c>
      <c r="AE49">
        <f t="shared" si="2"/>
        <v>75.358418666666665</v>
      </c>
      <c r="AF49">
        <f t="shared" si="7"/>
        <v>3.9885675043236239</v>
      </c>
    </row>
    <row r="50" spans="1:32" x14ac:dyDescent="0.2">
      <c r="A50" s="20">
        <v>16</v>
      </c>
      <c r="B50" s="20">
        <v>97.519733000000002</v>
      </c>
      <c r="C50" s="20">
        <v>94.525478000000007</v>
      </c>
      <c r="D50" s="20"/>
      <c r="E50" s="20">
        <v>97.598433</v>
      </c>
      <c r="F50" s="20">
        <v>83.360870000000006</v>
      </c>
      <c r="G50" s="20">
        <v>74.685361999999998</v>
      </c>
      <c r="H50" s="20">
        <v>100.04798700000001</v>
      </c>
      <c r="J50" s="20">
        <v>92.010384999999999</v>
      </c>
      <c r="K50" s="20">
        <v>86.455753999999999</v>
      </c>
      <c r="M50" s="20">
        <v>92.538767000000007</v>
      </c>
      <c r="N50" s="20">
        <v>86.636611000000002</v>
      </c>
      <c r="O50" s="20">
        <v>82.510058000000001</v>
      </c>
      <c r="Q50" s="20">
        <v>77.976358000000005</v>
      </c>
      <c r="S50">
        <f t="shared" si="3"/>
        <v>96.547881333333336</v>
      </c>
      <c r="T50">
        <f t="shared" si="4"/>
        <v>1.7518946470916341</v>
      </c>
      <c r="W50">
        <f t="shared" si="0"/>
        <v>86.031406333333337</v>
      </c>
      <c r="X50">
        <f t="shared" si="5"/>
        <v>12.890481370119433</v>
      </c>
      <c r="AA50">
        <f t="shared" si="1"/>
        <v>90.334968666666668</v>
      </c>
      <c r="AB50">
        <f t="shared" si="6"/>
        <v>3.3698704288210184</v>
      </c>
      <c r="AE50">
        <f t="shared" si="2"/>
        <v>82.374342333333331</v>
      </c>
      <c r="AF50">
        <f t="shared" si="7"/>
        <v>4.3317213163633133</v>
      </c>
    </row>
    <row r="51" spans="1:32" x14ac:dyDescent="0.2">
      <c r="A51" s="20">
        <v>16.33333</v>
      </c>
      <c r="B51" s="20">
        <v>105.932344</v>
      </c>
      <c r="C51" s="20">
        <v>102.740002</v>
      </c>
      <c r="D51" s="20"/>
      <c r="E51" s="20">
        <v>106.007555</v>
      </c>
      <c r="F51" s="20">
        <v>90.703472000000005</v>
      </c>
      <c r="G51" s="20">
        <v>81.356369000000001</v>
      </c>
      <c r="H51" s="20">
        <v>108.732157</v>
      </c>
      <c r="J51" s="20">
        <v>100.00124599999999</v>
      </c>
      <c r="K51" s="20">
        <v>93.966120000000004</v>
      </c>
      <c r="M51" s="20">
        <v>100.45371</v>
      </c>
      <c r="N51" s="20">
        <v>94.530899000000005</v>
      </c>
      <c r="O51" s="20">
        <v>90.114592000000002</v>
      </c>
      <c r="Q51" s="20">
        <v>85.134921000000006</v>
      </c>
      <c r="S51">
        <f t="shared" si="3"/>
        <v>104.89330033333333</v>
      </c>
      <c r="T51">
        <f t="shared" si="4"/>
        <v>1.8651901934876027</v>
      </c>
      <c r="W51">
        <f t="shared" si="0"/>
        <v>93.597332666666674</v>
      </c>
      <c r="X51">
        <f t="shared" si="5"/>
        <v>13.915432595639782</v>
      </c>
      <c r="AA51">
        <f t="shared" si="1"/>
        <v>98.140358666666657</v>
      </c>
      <c r="AB51">
        <f t="shared" si="6"/>
        <v>3.6220687807584921</v>
      </c>
      <c r="AE51">
        <f t="shared" si="2"/>
        <v>89.926804000000004</v>
      </c>
      <c r="AF51">
        <f t="shared" si="7"/>
        <v>4.7008030052140022</v>
      </c>
    </row>
    <row r="52" spans="1:32" x14ac:dyDescent="0.2">
      <c r="A52" s="20">
        <v>16.66667</v>
      </c>
      <c r="B52" s="20">
        <v>114.874951</v>
      </c>
      <c r="C52" s="20">
        <v>111.52547800000001</v>
      </c>
      <c r="D52" s="20"/>
      <c r="E52" s="20">
        <v>115.02764999999999</v>
      </c>
      <c r="F52" s="20">
        <v>98.624375999999998</v>
      </c>
      <c r="G52" s="20">
        <v>88.534982999999997</v>
      </c>
      <c r="H52" s="20">
        <v>118.07127800000001</v>
      </c>
      <c r="J52" s="20">
        <v>108.646773</v>
      </c>
      <c r="K52" s="20">
        <v>102.119208</v>
      </c>
      <c r="M52" s="20">
        <v>109.043729</v>
      </c>
      <c r="N52" s="20">
        <v>102.954871</v>
      </c>
      <c r="O52" s="20">
        <v>98.202597999999995</v>
      </c>
      <c r="Q52" s="20">
        <v>92.834759000000005</v>
      </c>
      <c r="S52">
        <f t="shared" si="3"/>
        <v>113.80935966666668</v>
      </c>
      <c r="T52">
        <f t="shared" si="4"/>
        <v>1.9793725891434151</v>
      </c>
      <c r="W52">
        <f t="shared" si="0"/>
        <v>101.74354566666666</v>
      </c>
      <c r="X52">
        <f t="shared" si="5"/>
        <v>15.013164061544293</v>
      </c>
      <c r="AA52">
        <f t="shared" si="1"/>
        <v>106.60323666666666</v>
      </c>
      <c r="AB52">
        <f t="shared" si="6"/>
        <v>3.8883516210729092</v>
      </c>
      <c r="AE52">
        <f t="shared" si="2"/>
        <v>97.997409333333337</v>
      </c>
      <c r="AF52">
        <f t="shared" si="7"/>
        <v>5.0631752403834778</v>
      </c>
    </row>
    <row r="53" spans="1:32" x14ac:dyDescent="0.2">
      <c r="A53" s="20">
        <v>17</v>
      </c>
      <c r="B53" s="20">
        <v>124.524625</v>
      </c>
      <c r="C53" s="20">
        <v>120.995766</v>
      </c>
      <c r="D53" s="20"/>
      <c r="E53" s="20">
        <v>124.747749</v>
      </c>
      <c r="F53" s="20">
        <v>107.125227</v>
      </c>
      <c r="G53" s="20">
        <v>96.305335999999997</v>
      </c>
      <c r="H53" s="20">
        <v>127.996724</v>
      </c>
      <c r="J53" s="20">
        <v>117.870879</v>
      </c>
      <c r="K53" s="20">
        <v>110.81189500000001</v>
      </c>
      <c r="M53" s="20">
        <v>118.21235900000001</v>
      </c>
      <c r="N53" s="20">
        <v>111.987258</v>
      </c>
      <c r="O53" s="20">
        <v>106.90109699999999</v>
      </c>
      <c r="Q53" s="20">
        <v>101.108273</v>
      </c>
      <c r="S53">
        <f t="shared" si="3"/>
        <v>123.42271333333333</v>
      </c>
      <c r="T53">
        <f t="shared" si="4"/>
        <v>2.1047567790422543</v>
      </c>
      <c r="W53">
        <f t="shared" si="0"/>
        <v>110.47576233333332</v>
      </c>
      <c r="X53">
        <f t="shared" si="5"/>
        <v>16.109176999666154</v>
      </c>
      <c r="AA53">
        <f t="shared" si="1"/>
        <v>115.631711</v>
      </c>
      <c r="AB53">
        <f t="shared" si="6"/>
        <v>4.1775736801392256</v>
      </c>
      <c r="AE53">
        <f t="shared" si="2"/>
        <v>106.66554266666667</v>
      </c>
      <c r="AF53">
        <f t="shared" si="7"/>
        <v>5.4433163641772957</v>
      </c>
    </row>
    <row r="54" spans="1:32" x14ac:dyDescent="0.2">
      <c r="A54" s="20">
        <v>17.33333</v>
      </c>
      <c r="B54" s="20">
        <v>134.78362200000001</v>
      </c>
      <c r="C54" s="20">
        <v>131.08275800000001</v>
      </c>
      <c r="D54" s="20"/>
      <c r="E54" s="20">
        <v>135.05166199999999</v>
      </c>
      <c r="F54" s="20">
        <v>116.270788</v>
      </c>
      <c r="G54" s="20">
        <v>104.731247</v>
      </c>
      <c r="H54" s="20">
        <v>138.427166</v>
      </c>
      <c r="J54" s="20">
        <v>127.582348</v>
      </c>
      <c r="K54" s="20">
        <v>119.964369</v>
      </c>
      <c r="M54" s="20">
        <v>127.66555</v>
      </c>
      <c r="N54" s="20">
        <v>121.513237</v>
      </c>
      <c r="O54" s="20">
        <v>116.147935</v>
      </c>
      <c r="Q54" s="20">
        <v>109.922848</v>
      </c>
      <c r="S54">
        <f t="shared" si="3"/>
        <v>133.63934733333335</v>
      </c>
      <c r="T54">
        <f t="shared" si="4"/>
        <v>2.2181237848427893</v>
      </c>
      <c r="W54">
        <f t="shared" si="0"/>
        <v>119.80973366666666</v>
      </c>
      <c r="X54">
        <f t="shared" si="5"/>
        <v>17.12445157187102</v>
      </c>
      <c r="AA54">
        <f t="shared" si="1"/>
        <v>125.07075566666667</v>
      </c>
      <c r="AB54">
        <f t="shared" si="6"/>
        <v>4.4224562445923965</v>
      </c>
      <c r="AE54">
        <f t="shared" si="2"/>
        <v>115.86134</v>
      </c>
      <c r="AF54">
        <f t="shared" si="7"/>
        <v>5.8005070307128337</v>
      </c>
    </row>
    <row r="55" spans="1:32" x14ac:dyDescent="0.2">
      <c r="A55" s="20">
        <v>17.66667</v>
      </c>
      <c r="B55" s="20">
        <v>143.88327200000001</v>
      </c>
      <c r="C55" s="20">
        <v>140.269015</v>
      </c>
      <c r="D55" s="20"/>
      <c r="E55" s="20">
        <v>143.96408</v>
      </c>
      <c r="F55" s="20">
        <v>126.04493100000001</v>
      </c>
      <c r="G55" s="20">
        <v>113.702476</v>
      </c>
      <c r="H55" s="20">
        <v>147.75141099999999</v>
      </c>
      <c r="J55" s="20">
        <v>136.29897700000001</v>
      </c>
      <c r="K55" s="20">
        <v>128.524722</v>
      </c>
      <c r="M55" s="20">
        <v>135.93405899999999</v>
      </c>
      <c r="N55" s="20">
        <v>130.19114300000001</v>
      </c>
      <c r="O55" s="20">
        <v>125.107624</v>
      </c>
      <c r="Q55" s="20">
        <v>119.245597</v>
      </c>
      <c r="S55">
        <f t="shared" si="3"/>
        <v>142.70545566666667</v>
      </c>
      <c r="T55">
        <f t="shared" si="4"/>
        <v>2.1104063174792533</v>
      </c>
      <c r="W55">
        <f t="shared" si="0"/>
        <v>129.16627266666669</v>
      </c>
      <c r="X55">
        <f t="shared" si="5"/>
        <v>17.237736916677925</v>
      </c>
      <c r="AA55">
        <f t="shared" si="1"/>
        <v>133.58591933333335</v>
      </c>
      <c r="AB55">
        <f t="shared" si="6"/>
        <v>4.3869214857216612</v>
      </c>
      <c r="AE55">
        <f t="shared" si="2"/>
        <v>124.84812133333332</v>
      </c>
      <c r="AF55">
        <f t="shared" si="7"/>
        <v>5.4773853739749203</v>
      </c>
    </row>
    <row r="56" spans="1:32" x14ac:dyDescent="0.2">
      <c r="A56" s="20">
        <v>18</v>
      </c>
      <c r="B56" s="20">
        <v>152.6635</v>
      </c>
      <c r="C56" s="20">
        <v>148.986356</v>
      </c>
      <c r="D56" s="20"/>
      <c r="E56" s="20">
        <v>152.639826</v>
      </c>
      <c r="F56" s="20">
        <v>136.30466100000001</v>
      </c>
      <c r="G56" s="20">
        <v>123.214533</v>
      </c>
      <c r="H56" s="20">
        <v>156.657152</v>
      </c>
      <c r="J56" s="20">
        <v>144.59822299999999</v>
      </c>
      <c r="K56" s="20">
        <v>136.48537400000001</v>
      </c>
      <c r="M56" s="20">
        <v>143.86775800000001</v>
      </c>
      <c r="N56" s="20">
        <v>138.59107499999999</v>
      </c>
      <c r="O56" s="20">
        <v>133.66364899999999</v>
      </c>
      <c r="Q56" s="20">
        <v>127.81911599999999</v>
      </c>
      <c r="S56">
        <f t="shared" si="3"/>
        <v>151.42989399999999</v>
      </c>
      <c r="T56">
        <f t="shared" si="4"/>
        <v>2.1161990886143007</v>
      </c>
      <c r="W56">
        <f t="shared" si="0"/>
        <v>138.72544866666667</v>
      </c>
      <c r="X56">
        <f t="shared" si="5"/>
        <v>16.852220954227494</v>
      </c>
      <c r="AA56">
        <f t="shared" si="1"/>
        <v>141.65045166666667</v>
      </c>
      <c r="AB56">
        <f t="shared" si="6"/>
        <v>4.4879745159793734</v>
      </c>
      <c r="AE56">
        <f t="shared" si="2"/>
        <v>133.35794666666666</v>
      </c>
      <c r="AF56">
        <f t="shared" si="7"/>
        <v>5.3924823237424073</v>
      </c>
    </row>
    <row r="57" spans="1:32" x14ac:dyDescent="0.2">
      <c r="A57" s="20">
        <v>18.33333</v>
      </c>
      <c r="B57" s="20">
        <v>161.18992800000001</v>
      </c>
      <c r="C57" s="20">
        <v>157.491478</v>
      </c>
      <c r="D57" s="20"/>
      <c r="E57" s="20">
        <v>161.08405999999999</v>
      </c>
      <c r="F57" s="20">
        <v>145.474829</v>
      </c>
      <c r="G57" s="20">
        <v>132.34118699999999</v>
      </c>
      <c r="H57" s="20">
        <v>165.35258999999999</v>
      </c>
      <c r="J57" s="20">
        <v>152.698408</v>
      </c>
      <c r="K57" s="20">
        <v>144.21783400000001</v>
      </c>
      <c r="M57" s="20">
        <v>151.589831</v>
      </c>
      <c r="N57" s="20">
        <v>146.55799500000001</v>
      </c>
      <c r="O57" s="20">
        <v>141.65009599999999</v>
      </c>
      <c r="Q57" s="20">
        <v>136.047327</v>
      </c>
      <c r="S57">
        <f t="shared" si="3"/>
        <v>159.92182200000002</v>
      </c>
      <c r="T57">
        <f t="shared" si="4"/>
        <v>2.1054051812199956</v>
      </c>
      <c r="W57">
        <f t="shared" si="0"/>
        <v>147.72286866666664</v>
      </c>
      <c r="X57">
        <f t="shared" si="5"/>
        <v>16.620121653113202</v>
      </c>
      <c r="AA57">
        <f t="shared" si="1"/>
        <v>149.50202433333334</v>
      </c>
      <c r="AB57">
        <f t="shared" si="6"/>
        <v>4.6096893984738587</v>
      </c>
      <c r="AE57">
        <f t="shared" si="2"/>
        <v>141.41847266666664</v>
      </c>
      <c r="AF57">
        <f t="shared" si="7"/>
        <v>5.2591608149936224</v>
      </c>
    </row>
    <row r="58" spans="1:32" x14ac:dyDescent="0.2">
      <c r="A58" s="20">
        <v>18.66667</v>
      </c>
      <c r="B58" s="20">
        <v>169.48424800000001</v>
      </c>
      <c r="C58" s="20">
        <v>165.786822</v>
      </c>
      <c r="D58" s="20"/>
      <c r="E58" s="20">
        <v>169.35531800000001</v>
      </c>
      <c r="F58" s="20">
        <v>154.30249699999999</v>
      </c>
      <c r="G58" s="20">
        <v>140.729285</v>
      </c>
      <c r="H58" s="20">
        <v>173.880393</v>
      </c>
      <c r="J58" s="20">
        <v>160.58994200000001</v>
      </c>
      <c r="K58" s="20">
        <v>151.767211</v>
      </c>
      <c r="M58" s="20">
        <v>159.163681</v>
      </c>
      <c r="N58" s="20">
        <v>154.128783</v>
      </c>
      <c r="O58" s="20">
        <v>149.18525099999999</v>
      </c>
      <c r="Q58" s="20">
        <v>143.95898099999999</v>
      </c>
      <c r="S58">
        <f t="shared" si="3"/>
        <v>168.20879600000001</v>
      </c>
      <c r="T58">
        <f t="shared" si="4"/>
        <v>2.098481422060253</v>
      </c>
      <c r="W58">
        <f t="shared" si="0"/>
        <v>156.30405833333336</v>
      </c>
      <c r="X58">
        <f t="shared" si="5"/>
        <v>16.665943604705895</v>
      </c>
      <c r="AA58">
        <f t="shared" si="1"/>
        <v>157.17361133333335</v>
      </c>
      <c r="AB58">
        <f t="shared" si="6"/>
        <v>4.7360773360694122</v>
      </c>
      <c r="AE58">
        <f t="shared" si="2"/>
        <v>149.091005</v>
      </c>
      <c r="AF58">
        <f t="shared" si="7"/>
        <v>5.0855560080671633</v>
      </c>
    </row>
    <row r="59" spans="1:32" x14ac:dyDescent="0.2">
      <c r="A59" s="20">
        <v>19</v>
      </c>
      <c r="B59" s="20">
        <v>177.6318</v>
      </c>
      <c r="C59" s="20">
        <v>174.013363</v>
      </c>
      <c r="D59" s="20"/>
      <c r="E59" s="20">
        <v>177.47897499999999</v>
      </c>
      <c r="F59" s="20">
        <v>162.940988</v>
      </c>
      <c r="G59" s="20">
        <v>148.864001</v>
      </c>
      <c r="H59" s="20">
        <v>182.261708</v>
      </c>
      <c r="J59" s="20">
        <v>168.33134999999999</v>
      </c>
      <c r="K59" s="20">
        <v>159.229928</v>
      </c>
      <c r="M59" s="20">
        <v>166.567305</v>
      </c>
      <c r="N59" s="20">
        <v>161.191123</v>
      </c>
      <c r="O59" s="20">
        <v>156.21148400000001</v>
      </c>
      <c r="Q59" s="20">
        <v>151.561015</v>
      </c>
      <c r="S59">
        <f t="shared" si="3"/>
        <v>176.37471266666668</v>
      </c>
      <c r="T59">
        <f t="shared" si="4"/>
        <v>2.0464159050291624</v>
      </c>
      <c r="W59">
        <f t="shared" si="0"/>
        <v>164.68889899999999</v>
      </c>
      <c r="X59">
        <f t="shared" si="5"/>
        <v>16.767322471474177</v>
      </c>
      <c r="AA59">
        <f t="shared" si="1"/>
        <v>164.70952766666667</v>
      </c>
      <c r="AB59">
        <f t="shared" si="6"/>
        <v>4.8267455982997785</v>
      </c>
      <c r="AE59">
        <f t="shared" si="2"/>
        <v>156.32120733333332</v>
      </c>
      <c r="AF59">
        <f t="shared" si="7"/>
        <v>4.8159915313800505</v>
      </c>
    </row>
    <row r="60" spans="1:32" x14ac:dyDescent="0.2">
      <c r="A60" s="20">
        <v>19.33333</v>
      </c>
      <c r="B60" s="20">
        <v>185.639186</v>
      </c>
      <c r="C60" s="20">
        <v>182.06254799999999</v>
      </c>
      <c r="D60" s="20"/>
      <c r="E60" s="20">
        <v>185.48895899999999</v>
      </c>
      <c r="F60" s="20">
        <v>171.37168299999999</v>
      </c>
      <c r="G60" s="20">
        <v>156.93345600000001</v>
      </c>
      <c r="H60" s="20">
        <v>190.53701799999999</v>
      </c>
      <c r="J60" s="20">
        <v>175.938749</v>
      </c>
      <c r="K60" s="20">
        <v>166.58451700000001</v>
      </c>
      <c r="M60" s="20">
        <v>173.88282100000001</v>
      </c>
      <c r="N60" s="20">
        <v>167.858116</v>
      </c>
      <c r="O60" s="20">
        <v>162.780845</v>
      </c>
      <c r="Q60" s="20">
        <v>158.89438699999999</v>
      </c>
      <c r="S60">
        <f t="shared" si="3"/>
        <v>184.39689766666666</v>
      </c>
      <c r="T60">
        <f t="shared" si="4"/>
        <v>2.023001065887593</v>
      </c>
      <c r="W60">
        <f t="shared" si="0"/>
        <v>172.94738566666669</v>
      </c>
      <c r="X60">
        <f t="shared" si="5"/>
        <v>16.857104553934107</v>
      </c>
      <c r="AA60">
        <f t="shared" si="1"/>
        <v>172.13536233333335</v>
      </c>
      <c r="AB60">
        <f t="shared" si="6"/>
        <v>4.9158542412522079</v>
      </c>
      <c r="AE60">
        <f t="shared" si="2"/>
        <v>163.17778266666667</v>
      </c>
      <c r="AF60">
        <f t="shared" si="7"/>
        <v>4.4950282568382525</v>
      </c>
    </row>
    <row r="61" spans="1:32" x14ac:dyDescent="0.2">
      <c r="A61" s="20">
        <v>19.66667</v>
      </c>
      <c r="B61" s="20">
        <v>193.53595200000001</v>
      </c>
      <c r="C61" s="20">
        <v>190.00881100000001</v>
      </c>
      <c r="D61" s="20"/>
      <c r="E61" s="20">
        <v>193.409415</v>
      </c>
      <c r="F61" s="20">
        <v>179.70387099999999</v>
      </c>
      <c r="G61" s="20">
        <v>164.94198800000001</v>
      </c>
      <c r="H61" s="20">
        <v>198.75599099999999</v>
      </c>
      <c r="J61" s="20">
        <v>183.45616200000001</v>
      </c>
      <c r="K61" s="20">
        <v>173.80550600000001</v>
      </c>
      <c r="M61" s="20">
        <v>181.14576600000001</v>
      </c>
      <c r="N61" s="20">
        <v>174.060429</v>
      </c>
      <c r="O61" s="20">
        <v>168.80502799999999</v>
      </c>
      <c r="Q61" s="20">
        <v>166.01851600000001</v>
      </c>
      <c r="S61">
        <f t="shared" si="3"/>
        <v>192.31805933333331</v>
      </c>
      <c r="T61">
        <f t="shared" si="4"/>
        <v>2.0008682619913585</v>
      </c>
      <c r="W61">
        <f t="shared" si="0"/>
        <v>181.13395</v>
      </c>
      <c r="X61">
        <f t="shared" si="5"/>
        <v>16.952302031897695</v>
      </c>
      <c r="AA61">
        <f t="shared" si="1"/>
        <v>179.46914466666666</v>
      </c>
      <c r="AB61">
        <f t="shared" si="6"/>
        <v>5.0390559263740391</v>
      </c>
      <c r="AE61">
        <f t="shared" si="2"/>
        <v>169.62799099999998</v>
      </c>
      <c r="AF61">
        <f t="shared" si="7"/>
        <v>4.0836310128877935</v>
      </c>
    </row>
    <row r="62" spans="1:32" x14ac:dyDescent="0.2">
      <c r="A62" s="20">
        <v>20</v>
      </c>
      <c r="B62" s="20">
        <v>201.365544</v>
      </c>
      <c r="C62" s="20">
        <v>197.87150500000001</v>
      </c>
      <c r="D62" s="20"/>
      <c r="E62" s="20">
        <v>201.230525</v>
      </c>
      <c r="F62" s="20">
        <v>187.85507799999999</v>
      </c>
      <c r="G62" s="20">
        <v>172.89102700000001</v>
      </c>
      <c r="H62" s="20">
        <v>206.90063699999999</v>
      </c>
      <c r="J62" s="20">
        <v>190.90249600000001</v>
      </c>
      <c r="K62" s="20">
        <v>180.98275000000001</v>
      </c>
      <c r="M62" s="20">
        <v>188.296818</v>
      </c>
      <c r="N62" s="20">
        <v>179.70483999999999</v>
      </c>
      <c r="O62" s="20">
        <v>174.22555199999999</v>
      </c>
      <c r="Q62" s="20">
        <v>172.84725499999999</v>
      </c>
      <c r="S62">
        <f t="shared" si="3"/>
        <v>200.15585799999999</v>
      </c>
      <c r="T62">
        <f t="shared" si="4"/>
        <v>1.979459270620886</v>
      </c>
      <c r="W62">
        <f t="shared" si="0"/>
        <v>189.21558066666668</v>
      </c>
      <c r="X62">
        <f t="shared" si="5"/>
        <v>17.045574754684278</v>
      </c>
      <c r="AA62">
        <f t="shared" si="1"/>
        <v>186.72735466666668</v>
      </c>
      <c r="AB62">
        <f t="shared" si="6"/>
        <v>5.1427377477504459</v>
      </c>
      <c r="AE62">
        <f t="shared" si="2"/>
        <v>175.59254899999999</v>
      </c>
      <c r="AF62">
        <f t="shared" si="7"/>
        <v>3.6274134871231589</v>
      </c>
    </row>
    <row r="63" spans="1:32" x14ac:dyDescent="0.2">
      <c r="A63" s="20">
        <v>20.33333</v>
      </c>
      <c r="B63" s="20">
        <v>209.06442899999999</v>
      </c>
      <c r="C63" s="20">
        <v>205.684642</v>
      </c>
      <c r="D63" s="20"/>
      <c r="E63" s="20">
        <v>208.95497499999999</v>
      </c>
      <c r="F63" s="20">
        <v>195.964462</v>
      </c>
      <c r="G63" s="20">
        <v>180.83185700000001</v>
      </c>
      <c r="H63" s="20">
        <v>215.009896</v>
      </c>
      <c r="J63" s="20">
        <v>198.25799599999999</v>
      </c>
      <c r="K63" s="20">
        <v>188.093075</v>
      </c>
      <c r="M63" s="20">
        <v>195.372748</v>
      </c>
      <c r="N63" s="20">
        <v>184.790617</v>
      </c>
      <c r="O63" s="20">
        <v>179.06888900000001</v>
      </c>
      <c r="Q63" s="20">
        <v>179.46604500000001</v>
      </c>
      <c r="S63">
        <f t="shared" si="3"/>
        <v>207.90134866666665</v>
      </c>
      <c r="T63">
        <f t="shared" si="4"/>
        <v>1.9205041991785174</v>
      </c>
      <c r="W63">
        <f t="shared" si="0"/>
        <v>197.26873833333335</v>
      </c>
      <c r="X63">
        <f t="shared" si="5"/>
        <v>17.126308418239176</v>
      </c>
      <c r="AA63">
        <f t="shared" si="1"/>
        <v>193.90793966666669</v>
      </c>
      <c r="AB63">
        <f t="shared" si="6"/>
        <v>5.2383826057393232</v>
      </c>
      <c r="AE63">
        <f t="shared" si="2"/>
        <v>181.10851700000001</v>
      </c>
      <c r="AF63">
        <f t="shared" si="7"/>
        <v>3.194969253308074</v>
      </c>
    </row>
    <row r="64" spans="1:32" x14ac:dyDescent="0.2">
      <c r="A64" s="20">
        <v>20.66667</v>
      </c>
      <c r="B64" s="20">
        <v>216.721416</v>
      </c>
      <c r="C64" s="20">
        <v>213.426827</v>
      </c>
      <c r="D64" s="20"/>
      <c r="E64" s="20">
        <v>216.63968</v>
      </c>
      <c r="F64" s="20">
        <v>204.02178900000001</v>
      </c>
      <c r="G64" s="20">
        <v>188.54345699999999</v>
      </c>
      <c r="H64" s="20">
        <v>223.12833499999999</v>
      </c>
      <c r="J64" s="20">
        <v>205.59741500000001</v>
      </c>
      <c r="K64" s="20">
        <v>195.16127800000001</v>
      </c>
      <c r="M64" s="20">
        <v>202.427831</v>
      </c>
      <c r="N64" s="20">
        <v>189.306341</v>
      </c>
      <c r="O64" s="20">
        <v>183.38733500000001</v>
      </c>
      <c r="Q64" s="20">
        <v>185.876654</v>
      </c>
      <c r="S64">
        <f t="shared" si="3"/>
        <v>215.59597433333332</v>
      </c>
      <c r="T64">
        <f t="shared" si="4"/>
        <v>1.8789811890235437</v>
      </c>
      <c r="W64">
        <f t="shared" si="0"/>
        <v>205.23119366666666</v>
      </c>
      <c r="X64">
        <f t="shared" si="5"/>
        <v>17.324128875777198</v>
      </c>
      <c r="AA64">
        <f t="shared" si="1"/>
        <v>201.06217466666666</v>
      </c>
      <c r="AB64">
        <f t="shared" si="6"/>
        <v>5.3504207111471453</v>
      </c>
      <c r="AE64">
        <f t="shared" si="2"/>
        <v>186.19011</v>
      </c>
      <c r="AF64">
        <f t="shared" si="7"/>
        <v>2.9719268168918611</v>
      </c>
    </row>
    <row r="65" spans="1:32" x14ac:dyDescent="0.2">
      <c r="A65" s="20">
        <v>21</v>
      </c>
      <c r="B65" s="20">
        <v>224.34113400000001</v>
      </c>
      <c r="C65" s="20">
        <v>221.12171000000001</v>
      </c>
      <c r="D65" s="20"/>
      <c r="E65" s="20">
        <v>224.333493</v>
      </c>
      <c r="F65" s="20">
        <v>211.984982</v>
      </c>
      <c r="G65" s="20">
        <v>196.50872000000001</v>
      </c>
      <c r="H65" s="20">
        <v>230.789457</v>
      </c>
      <c r="J65" s="20">
        <v>212.878601</v>
      </c>
      <c r="K65" s="20">
        <v>202.18999500000001</v>
      </c>
      <c r="M65" s="20">
        <v>209.476889</v>
      </c>
      <c r="N65" s="20">
        <v>193.36001099999999</v>
      </c>
      <c r="O65" s="20">
        <v>187.22492</v>
      </c>
      <c r="Q65" s="20">
        <v>192.02092200000001</v>
      </c>
      <c r="S65">
        <f t="shared" si="3"/>
        <v>223.26544566666666</v>
      </c>
      <c r="T65">
        <f t="shared" si="4"/>
        <v>1.8565334773777538</v>
      </c>
      <c r="W65">
        <f t="shared" si="0"/>
        <v>213.09438633333332</v>
      </c>
      <c r="X65">
        <f t="shared" si="5"/>
        <v>17.167274559373311</v>
      </c>
      <c r="AA65">
        <f t="shared" si="1"/>
        <v>208.18182833333333</v>
      </c>
      <c r="AB65">
        <f t="shared" si="6"/>
        <v>5.4607198384067726</v>
      </c>
      <c r="AE65">
        <f t="shared" si="2"/>
        <v>190.86861766666667</v>
      </c>
      <c r="AF65">
        <f t="shared" si="7"/>
        <v>3.2257850753009447</v>
      </c>
    </row>
    <row r="66" spans="1:32" x14ac:dyDescent="0.2">
      <c r="A66" s="20">
        <v>21.33333</v>
      </c>
      <c r="B66" s="20">
        <v>231.88549399999999</v>
      </c>
      <c r="C66" s="20">
        <v>228.41348400000001</v>
      </c>
      <c r="D66" s="20"/>
      <c r="E66" s="20">
        <v>231.54430400000001</v>
      </c>
      <c r="F66" s="20">
        <v>219.999638</v>
      </c>
      <c r="G66" s="20">
        <v>205.745757</v>
      </c>
      <c r="H66" s="20">
        <v>238.36837499999999</v>
      </c>
      <c r="J66" s="20">
        <v>220.09922</v>
      </c>
      <c r="K66" s="20">
        <v>209.05115699999999</v>
      </c>
      <c r="M66" s="20">
        <v>216.129614</v>
      </c>
      <c r="N66" s="20">
        <v>196.971474</v>
      </c>
      <c r="O66" s="20">
        <v>190.63093599999999</v>
      </c>
      <c r="Q66" s="20">
        <v>197.91675799999999</v>
      </c>
      <c r="S66">
        <f t="shared" si="3"/>
        <v>230.61442733333334</v>
      </c>
      <c r="T66">
        <f t="shared" si="4"/>
        <v>1.9136918041924389</v>
      </c>
      <c r="W66">
        <f t="shared" si="0"/>
        <v>221.37125666666668</v>
      </c>
      <c r="X66">
        <f t="shared" si="5"/>
        <v>16.354504107998572</v>
      </c>
      <c r="AA66">
        <f t="shared" si="1"/>
        <v>215.09333033333334</v>
      </c>
      <c r="AB66">
        <f t="shared" si="6"/>
        <v>5.5964575305582738</v>
      </c>
      <c r="AE66">
        <f t="shared" si="2"/>
        <v>195.17305599999997</v>
      </c>
      <c r="AF66">
        <f t="shared" si="7"/>
        <v>3.9618847826462602</v>
      </c>
    </row>
    <row r="67" spans="1:32" x14ac:dyDescent="0.2">
      <c r="A67" s="20">
        <v>21.66667</v>
      </c>
      <c r="B67" s="20">
        <v>239.25360000000001</v>
      </c>
      <c r="C67" s="20">
        <v>235.58160699999999</v>
      </c>
      <c r="D67" s="20"/>
      <c r="E67" s="20">
        <v>238.598063</v>
      </c>
      <c r="F67" s="20">
        <v>227.52527000000001</v>
      </c>
      <c r="G67" s="20">
        <v>215.035696</v>
      </c>
      <c r="H67" s="20">
        <v>246.113496</v>
      </c>
      <c r="J67" s="20">
        <v>226.84286</v>
      </c>
      <c r="K67" s="20">
        <v>215.507712</v>
      </c>
      <c r="M67" s="20">
        <v>222.604568</v>
      </c>
      <c r="N67" s="20">
        <v>200.144069</v>
      </c>
      <c r="O67" s="20">
        <v>193.62059400000001</v>
      </c>
      <c r="Q67" s="20">
        <v>203.55111400000001</v>
      </c>
      <c r="S67">
        <f t="shared" si="3"/>
        <v>237.81109000000001</v>
      </c>
      <c r="T67">
        <f t="shared" si="4"/>
        <v>1.9584121182884429</v>
      </c>
      <c r="W67">
        <f t="shared" ref="W67:W130" si="8">AVERAGE(F67:I67)</f>
        <v>229.55815399999997</v>
      </c>
      <c r="X67">
        <f t="shared" si="5"/>
        <v>15.638314366583501</v>
      </c>
      <c r="AA67">
        <f t="shared" ref="AA67:AA130" si="9">AVERAGE(J67:M67)</f>
        <v>221.65171333333333</v>
      </c>
      <c r="AB67">
        <f t="shared" si="6"/>
        <v>5.7273330667351061</v>
      </c>
      <c r="AE67">
        <f t="shared" ref="AE67:AE130" si="10">AVERAGE(N67:Q67)</f>
        <v>199.10525900000002</v>
      </c>
      <c r="AF67">
        <f t="shared" si="7"/>
        <v>5.0461026079217808</v>
      </c>
    </row>
    <row r="68" spans="1:32" x14ac:dyDescent="0.2">
      <c r="A68" s="20">
        <v>22</v>
      </c>
      <c r="B68" s="20">
        <v>246.14596900000001</v>
      </c>
      <c r="C68" s="20">
        <v>242.53558200000001</v>
      </c>
      <c r="D68" s="20"/>
      <c r="E68" s="20">
        <v>245.16005200000001</v>
      </c>
      <c r="F68" s="20">
        <v>235.15486899999999</v>
      </c>
      <c r="G68" s="20">
        <v>223.84143</v>
      </c>
      <c r="H68" s="20">
        <v>255.74066500000001</v>
      </c>
      <c r="J68" s="20">
        <v>233.35021599999999</v>
      </c>
      <c r="K68" s="20">
        <v>221.576447</v>
      </c>
      <c r="M68" s="20">
        <v>228.792171</v>
      </c>
      <c r="N68" s="20">
        <v>202.953991</v>
      </c>
      <c r="O68" s="20">
        <v>196.23558800000001</v>
      </c>
      <c r="Q68" s="20">
        <v>208.86001400000001</v>
      </c>
      <c r="S68">
        <f t="shared" ref="S68:S131" si="11">AVERAGE(B68:E68)</f>
        <v>244.61386766666669</v>
      </c>
      <c r="T68">
        <f t="shared" ref="T68:T131" si="12">STDEV(B68:E68)</f>
        <v>1.8661354631768667</v>
      </c>
      <c r="W68">
        <f t="shared" si="8"/>
        <v>238.2456546666667</v>
      </c>
      <c r="X68">
        <f t="shared" ref="X68:X131" si="13">STDEV(F68:I68)</f>
        <v>16.172662595387948</v>
      </c>
      <c r="AA68">
        <f t="shared" si="9"/>
        <v>227.90627800000001</v>
      </c>
      <c r="AB68">
        <f t="shared" ref="AB68:AB131" si="14">STDEV(J68:M68)</f>
        <v>5.9366669034001669</v>
      </c>
      <c r="AE68">
        <f t="shared" si="10"/>
        <v>202.68319766666664</v>
      </c>
      <c r="AF68">
        <f t="shared" ref="AF68:AF131" si="15">STDEV(N68:Q68)</f>
        <v>6.3165678757852612</v>
      </c>
    </row>
    <row r="69" spans="1:32" x14ac:dyDescent="0.2">
      <c r="A69" s="20">
        <v>22.33333</v>
      </c>
      <c r="B69" s="20">
        <v>252.719166</v>
      </c>
      <c r="C69" s="20">
        <v>250.28141400000001</v>
      </c>
      <c r="D69" s="20"/>
      <c r="E69" s="20">
        <v>252.74597600000001</v>
      </c>
      <c r="F69" s="20">
        <v>242.63469900000001</v>
      </c>
      <c r="G69" s="20">
        <v>232.03013300000001</v>
      </c>
      <c r="H69" s="20">
        <v>265.59120000000001</v>
      </c>
      <c r="J69" s="20">
        <v>239.55438000000001</v>
      </c>
      <c r="K69" s="20">
        <v>228.18455399999999</v>
      </c>
      <c r="M69" s="20">
        <v>235.70295899999999</v>
      </c>
      <c r="N69" s="20">
        <v>205.390162</v>
      </c>
      <c r="O69" s="20">
        <v>198.50400300000001</v>
      </c>
      <c r="Q69" s="20">
        <v>213.83954399999999</v>
      </c>
      <c r="S69">
        <f t="shared" si="11"/>
        <v>251.91551866666669</v>
      </c>
      <c r="T69">
        <f t="shared" si="12"/>
        <v>1.4152396405702199</v>
      </c>
      <c r="W69">
        <f t="shared" si="8"/>
        <v>246.75201066666668</v>
      </c>
      <c r="X69">
        <f t="shared" si="13"/>
        <v>17.155188604762539</v>
      </c>
      <c r="AA69">
        <f t="shared" si="9"/>
        <v>234.48063099999999</v>
      </c>
      <c r="AB69">
        <f t="shared" si="14"/>
        <v>5.782629170391016</v>
      </c>
      <c r="AE69">
        <f t="shared" si="10"/>
        <v>205.91123633333336</v>
      </c>
      <c r="AF69">
        <f t="shared" si="15"/>
        <v>7.68103790423626</v>
      </c>
    </row>
    <row r="70" spans="1:32" x14ac:dyDescent="0.2">
      <c r="A70" s="20">
        <v>22.66667</v>
      </c>
      <c r="B70" s="20">
        <v>259.55217699999997</v>
      </c>
      <c r="C70" s="20">
        <v>259.47673099999997</v>
      </c>
      <c r="D70" s="20"/>
      <c r="E70" s="20">
        <v>261.92747100000003</v>
      </c>
      <c r="F70" s="20">
        <v>251.93084200000001</v>
      </c>
      <c r="G70" s="20">
        <v>239.43264099999999</v>
      </c>
      <c r="H70" s="20">
        <v>274.89208500000001</v>
      </c>
      <c r="J70" s="20">
        <v>246.48987299999999</v>
      </c>
      <c r="K70" s="20">
        <v>236.36678599999999</v>
      </c>
      <c r="M70" s="20">
        <v>244.14068900000001</v>
      </c>
      <c r="N70" s="20">
        <v>207.48914300000001</v>
      </c>
      <c r="O70" s="20">
        <v>200.43916200000001</v>
      </c>
      <c r="Q70" s="20">
        <v>218.41029700000001</v>
      </c>
      <c r="S70">
        <f t="shared" si="11"/>
        <v>260.31879299999997</v>
      </c>
      <c r="T70">
        <f t="shared" si="12"/>
        <v>1.3936666407330289</v>
      </c>
      <c r="W70">
        <f t="shared" si="8"/>
        <v>255.41852266666669</v>
      </c>
      <c r="X70">
        <f t="shared" si="13"/>
        <v>17.985159980432886</v>
      </c>
      <c r="AA70">
        <f t="shared" si="9"/>
        <v>242.33244933333333</v>
      </c>
      <c r="AB70">
        <f t="shared" si="14"/>
        <v>5.2982563755892711</v>
      </c>
      <c r="AE70">
        <f t="shared" si="10"/>
        <v>208.77953400000001</v>
      </c>
      <c r="AF70">
        <f t="shared" si="15"/>
        <v>9.0547918251452391</v>
      </c>
    </row>
    <row r="71" spans="1:32" x14ac:dyDescent="0.2">
      <c r="A71" s="20">
        <v>23</v>
      </c>
      <c r="B71" s="20">
        <v>267.56570599999998</v>
      </c>
      <c r="C71" s="20">
        <v>268.88693699999999</v>
      </c>
      <c r="D71" s="20"/>
      <c r="E71" s="20">
        <v>271.43649099999999</v>
      </c>
      <c r="F71" s="20">
        <v>261.63014800000002</v>
      </c>
      <c r="G71" s="20">
        <v>245.97737499999999</v>
      </c>
      <c r="H71" s="20">
        <v>283.29695299999997</v>
      </c>
      <c r="J71" s="20">
        <v>255.00627900000001</v>
      </c>
      <c r="K71" s="20">
        <v>245.130765</v>
      </c>
      <c r="M71" s="20">
        <v>252.85251</v>
      </c>
      <c r="N71" s="20">
        <v>209.25384500000001</v>
      </c>
      <c r="O71" s="20">
        <v>202.05891199999999</v>
      </c>
      <c r="Q71" s="20">
        <v>222.63270399999999</v>
      </c>
      <c r="S71">
        <f t="shared" si="11"/>
        <v>269.296378</v>
      </c>
      <c r="T71">
        <f t="shared" si="12"/>
        <v>1.9676065608797459</v>
      </c>
      <c r="W71">
        <f t="shared" si="8"/>
        <v>263.63482533333331</v>
      </c>
      <c r="X71">
        <f t="shared" si="13"/>
        <v>18.740378169412853</v>
      </c>
      <c r="AA71">
        <f t="shared" si="9"/>
        <v>250.99651800000001</v>
      </c>
      <c r="AB71">
        <f t="shared" si="14"/>
        <v>5.1927809427220248</v>
      </c>
      <c r="AE71">
        <f t="shared" si="10"/>
        <v>211.31515366666667</v>
      </c>
      <c r="AF71">
        <f t="shared" si="15"/>
        <v>10.440640515757272</v>
      </c>
    </row>
    <row r="72" spans="1:32" x14ac:dyDescent="0.2">
      <c r="A72" s="20">
        <v>23.33333</v>
      </c>
      <c r="B72" s="20">
        <v>276.890016</v>
      </c>
      <c r="C72" s="20">
        <v>277.77748700000001</v>
      </c>
      <c r="D72" s="20"/>
      <c r="E72" s="20">
        <v>280.44635599999998</v>
      </c>
      <c r="F72" s="20">
        <v>270.81801400000001</v>
      </c>
      <c r="G72" s="20">
        <v>251.42657600000001</v>
      </c>
      <c r="H72" s="20">
        <v>290.32761299999999</v>
      </c>
      <c r="J72" s="20">
        <v>264.08948900000001</v>
      </c>
      <c r="K72" s="20">
        <v>253.490645</v>
      </c>
      <c r="M72" s="20">
        <v>261.28573499999999</v>
      </c>
      <c r="N72" s="20">
        <v>210.727069</v>
      </c>
      <c r="O72" s="20">
        <v>203.39955599999999</v>
      </c>
      <c r="Q72" s="20">
        <v>226.44183200000001</v>
      </c>
      <c r="S72">
        <f t="shared" si="11"/>
        <v>278.37128633333333</v>
      </c>
      <c r="T72">
        <f t="shared" si="12"/>
        <v>1.851036678485946</v>
      </c>
      <c r="W72">
        <f t="shared" si="8"/>
        <v>270.85740099999998</v>
      </c>
      <c r="X72">
        <f t="shared" si="13"/>
        <v>19.450548409252335</v>
      </c>
      <c r="AA72">
        <f t="shared" si="9"/>
        <v>259.62195633333334</v>
      </c>
      <c r="AB72">
        <f t="shared" si="14"/>
        <v>5.4918114609685373</v>
      </c>
      <c r="AE72">
        <f t="shared" si="10"/>
        <v>213.522819</v>
      </c>
      <c r="AF72">
        <f t="shared" si="15"/>
        <v>11.772798493218135</v>
      </c>
    </row>
    <row r="73" spans="1:32" x14ac:dyDescent="0.2">
      <c r="A73" s="20">
        <v>23.66667</v>
      </c>
      <c r="B73" s="20">
        <v>286.23588000000001</v>
      </c>
      <c r="C73" s="20">
        <v>285.876847</v>
      </c>
      <c r="D73" s="20"/>
      <c r="E73" s="20">
        <v>288.72122000000002</v>
      </c>
      <c r="F73" s="20">
        <v>279.29924799999998</v>
      </c>
      <c r="G73" s="20">
        <v>256.048271</v>
      </c>
      <c r="H73" s="20">
        <v>296.40058199999999</v>
      </c>
      <c r="J73" s="20">
        <v>272.74336899999997</v>
      </c>
      <c r="K73" s="20">
        <v>261.15679499999999</v>
      </c>
      <c r="M73" s="20">
        <v>269.065811</v>
      </c>
      <c r="N73" s="20">
        <v>211.98736199999999</v>
      </c>
      <c r="O73" s="20">
        <v>204.54935399999999</v>
      </c>
      <c r="Q73" s="20">
        <v>229.87575799999999</v>
      </c>
      <c r="S73">
        <f t="shared" si="11"/>
        <v>286.94464899999997</v>
      </c>
      <c r="T73">
        <f t="shared" si="12"/>
        <v>1.5489930801340028</v>
      </c>
      <c r="W73">
        <f t="shared" si="8"/>
        <v>277.24936699999995</v>
      </c>
      <c r="X73">
        <f t="shared" si="13"/>
        <v>20.254104765350668</v>
      </c>
      <c r="AA73">
        <f t="shared" si="9"/>
        <v>267.65532499999995</v>
      </c>
      <c r="AB73">
        <f t="shared" si="14"/>
        <v>5.9206652777805244</v>
      </c>
      <c r="AE73">
        <f t="shared" si="10"/>
        <v>215.47082466666666</v>
      </c>
      <c r="AF73">
        <f t="shared" si="15"/>
        <v>13.017586911764765</v>
      </c>
    </row>
    <row r="74" spans="1:32" x14ac:dyDescent="0.2">
      <c r="A74" s="20">
        <v>24</v>
      </c>
      <c r="B74" s="21">
        <v>295.06425999999999</v>
      </c>
      <c r="C74" s="21">
        <v>293.050659</v>
      </c>
      <c r="D74" s="21"/>
      <c r="E74" s="21">
        <v>295.72781500000002</v>
      </c>
      <c r="F74" s="21">
        <v>286.60906</v>
      </c>
      <c r="G74" s="21">
        <v>260.00345099999998</v>
      </c>
      <c r="H74" s="21">
        <v>301.81621999999999</v>
      </c>
      <c r="J74" s="21">
        <v>280.72929799999997</v>
      </c>
      <c r="K74" s="21">
        <v>267.86328500000002</v>
      </c>
      <c r="M74" s="21">
        <v>275.74034399999999</v>
      </c>
      <c r="N74" s="21">
        <v>213.10176300000001</v>
      </c>
      <c r="O74" s="21">
        <v>205.578901</v>
      </c>
      <c r="Q74" s="21">
        <v>232.92740599999999</v>
      </c>
      <c r="S74">
        <f t="shared" si="11"/>
        <v>294.61424466666671</v>
      </c>
      <c r="T74">
        <f t="shared" si="12"/>
        <v>1.3941579581454744</v>
      </c>
      <c r="W74">
        <f t="shared" si="8"/>
        <v>282.80957699999999</v>
      </c>
      <c r="X74">
        <f t="shared" si="13"/>
        <v>21.163741780751039</v>
      </c>
      <c r="AA74">
        <f t="shared" si="9"/>
        <v>274.77764233333329</v>
      </c>
      <c r="AB74">
        <f t="shared" si="14"/>
        <v>6.486807265773666</v>
      </c>
      <c r="AE74">
        <f t="shared" si="10"/>
        <v>217.20268999999999</v>
      </c>
      <c r="AF74">
        <f t="shared" si="15"/>
        <v>14.127929187543828</v>
      </c>
    </row>
    <row r="75" spans="1:32" x14ac:dyDescent="0.2">
      <c r="A75" s="20">
        <v>24.33333</v>
      </c>
      <c r="B75" s="20">
        <v>299.219177</v>
      </c>
      <c r="C75" s="20">
        <v>296.71266100000003</v>
      </c>
      <c r="D75" s="20"/>
      <c r="E75" s="20">
        <v>298.73679399999997</v>
      </c>
      <c r="F75" s="20">
        <v>290.304937</v>
      </c>
      <c r="G75" s="20">
        <v>262.41184800000002</v>
      </c>
      <c r="H75" s="20">
        <v>304.35502500000001</v>
      </c>
      <c r="J75" s="20">
        <v>284.57216899999997</v>
      </c>
      <c r="K75" s="20">
        <v>271.32322599999998</v>
      </c>
      <c r="M75" s="20">
        <v>278.59715599999998</v>
      </c>
      <c r="N75" s="20">
        <v>213.76283900000001</v>
      </c>
      <c r="O75" s="20">
        <v>206.18694400000001</v>
      </c>
      <c r="Q75" s="20">
        <v>234.385009</v>
      </c>
      <c r="S75">
        <f t="shared" si="11"/>
        <v>298.22287733333332</v>
      </c>
      <c r="T75">
        <f t="shared" si="12"/>
        <v>1.3299392353683999</v>
      </c>
      <c r="W75">
        <f t="shared" si="8"/>
        <v>285.6906033333334</v>
      </c>
      <c r="X75">
        <f t="shared" si="13"/>
        <v>21.348924577220092</v>
      </c>
      <c r="AA75">
        <f t="shared" si="9"/>
        <v>278.1641836666667</v>
      </c>
      <c r="AB75">
        <f t="shared" si="14"/>
        <v>6.6350750889033892</v>
      </c>
      <c r="AE75">
        <f t="shared" si="10"/>
        <v>218.11159733333332</v>
      </c>
      <c r="AF75">
        <f t="shared" si="15"/>
        <v>14.593371499326608</v>
      </c>
    </row>
    <row r="76" spans="1:32" x14ac:dyDescent="0.2">
      <c r="A76" s="20">
        <v>24.66667</v>
      </c>
      <c r="B76" s="20">
        <v>303.15184699999998</v>
      </c>
      <c r="C76" s="20">
        <v>300.25753800000001</v>
      </c>
      <c r="D76" s="20"/>
      <c r="E76" s="20">
        <v>301.49715600000002</v>
      </c>
      <c r="F76" s="20">
        <v>293.81742100000002</v>
      </c>
      <c r="G76" s="20">
        <v>264.82434799999999</v>
      </c>
      <c r="H76" s="20">
        <v>306.73064199999999</v>
      </c>
      <c r="J76" s="20">
        <v>288.22302300000001</v>
      </c>
      <c r="K76" s="20">
        <v>274.70833199999998</v>
      </c>
      <c r="M76" s="20">
        <v>281.19919299999998</v>
      </c>
      <c r="N76" s="20">
        <v>214.450616</v>
      </c>
      <c r="O76" s="20">
        <v>206.82230300000001</v>
      </c>
      <c r="Q76" s="20">
        <v>235.774494</v>
      </c>
      <c r="S76">
        <f t="shared" si="11"/>
        <v>301.63551366666667</v>
      </c>
      <c r="T76">
        <f t="shared" si="12"/>
        <v>1.4521064974079134</v>
      </c>
      <c r="W76">
        <f t="shared" si="8"/>
        <v>288.45747033333333</v>
      </c>
      <c r="X76">
        <f t="shared" si="13"/>
        <v>21.461154968114709</v>
      </c>
      <c r="AA76">
        <f t="shared" si="9"/>
        <v>281.37684933333327</v>
      </c>
      <c r="AB76">
        <f t="shared" si="14"/>
        <v>6.7590967988297468</v>
      </c>
      <c r="AE76">
        <f t="shared" si="10"/>
        <v>219.01580433333334</v>
      </c>
      <c r="AF76">
        <f t="shared" si="15"/>
        <v>15.006267001297237</v>
      </c>
    </row>
    <row r="77" spans="1:32" x14ac:dyDescent="0.2">
      <c r="A77" s="20">
        <v>25</v>
      </c>
      <c r="B77" s="20">
        <v>307.31903599999998</v>
      </c>
      <c r="C77" s="20">
        <v>304.02794999999998</v>
      </c>
      <c r="D77" s="20"/>
      <c r="E77" s="20">
        <v>305.306082</v>
      </c>
      <c r="F77" s="20">
        <v>297.45280200000002</v>
      </c>
      <c r="G77" s="20">
        <v>267.32187099999999</v>
      </c>
      <c r="H77" s="20">
        <v>309.99817899999999</v>
      </c>
      <c r="J77" s="20">
        <v>292.09528</v>
      </c>
      <c r="K77" s="20">
        <v>278.318243</v>
      </c>
      <c r="M77" s="20">
        <v>284.76473700000003</v>
      </c>
      <c r="N77" s="20">
        <v>215.21627699999999</v>
      </c>
      <c r="O77" s="20">
        <v>207.537431</v>
      </c>
      <c r="Q77" s="20">
        <v>237.70361299999999</v>
      </c>
      <c r="S77">
        <f t="shared" si="11"/>
        <v>305.55102266666671</v>
      </c>
      <c r="T77">
        <f t="shared" si="12"/>
        <v>1.659159037732471</v>
      </c>
      <c r="W77">
        <f t="shared" si="8"/>
        <v>291.59095066666669</v>
      </c>
      <c r="X77">
        <f t="shared" si="13"/>
        <v>21.933713591598952</v>
      </c>
      <c r="AA77">
        <f t="shared" si="9"/>
        <v>285.05941999999999</v>
      </c>
      <c r="AB77">
        <f t="shared" si="14"/>
        <v>6.8932442055761411</v>
      </c>
      <c r="AE77">
        <f t="shared" si="10"/>
        <v>220.15244033333332</v>
      </c>
      <c r="AF77">
        <f t="shared" si="15"/>
        <v>15.67717817256311</v>
      </c>
    </row>
    <row r="78" spans="1:32" x14ac:dyDescent="0.2">
      <c r="A78" s="20">
        <v>25.33333</v>
      </c>
      <c r="B78" s="20">
        <v>311.01512300000002</v>
      </c>
      <c r="C78" s="20">
        <v>307.44762200000002</v>
      </c>
      <c r="D78" s="20"/>
      <c r="E78" s="20">
        <v>308.792282</v>
      </c>
      <c r="F78" s="20">
        <v>300.68463800000001</v>
      </c>
      <c r="G78" s="20">
        <v>269.52231699999999</v>
      </c>
      <c r="H78" s="20">
        <v>312.99350399999997</v>
      </c>
      <c r="J78" s="20">
        <v>295.56496299999998</v>
      </c>
      <c r="K78" s="20">
        <v>281.58158500000002</v>
      </c>
      <c r="M78" s="20">
        <v>288.05223999999998</v>
      </c>
      <c r="N78" s="20">
        <v>215.92647400000001</v>
      </c>
      <c r="O78" s="20">
        <v>208.21575899999999</v>
      </c>
      <c r="Q78" s="20">
        <v>239.338786</v>
      </c>
      <c r="S78">
        <f t="shared" si="11"/>
        <v>309.08500900000001</v>
      </c>
      <c r="T78">
        <f t="shared" si="12"/>
        <v>1.8016749619859276</v>
      </c>
      <c r="W78">
        <f t="shared" si="8"/>
        <v>294.40015299999999</v>
      </c>
      <c r="X78">
        <f t="shared" si="13"/>
        <v>22.406630460282528</v>
      </c>
      <c r="AA78">
        <f t="shared" si="9"/>
        <v>288.39959599999997</v>
      </c>
      <c r="AB78">
        <f t="shared" si="14"/>
        <v>6.9981574157611464</v>
      </c>
      <c r="AE78">
        <f t="shared" si="10"/>
        <v>221.16033966666669</v>
      </c>
      <c r="AF78">
        <f t="shared" si="15"/>
        <v>16.208198998445706</v>
      </c>
    </row>
    <row r="79" spans="1:32" x14ac:dyDescent="0.2">
      <c r="A79" s="20">
        <v>25.66667</v>
      </c>
      <c r="B79" s="20">
        <v>314.36649399999999</v>
      </c>
      <c r="C79" s="20">
        <v>310.58624400000002</v>
      </c>
      <c r="D79" s="20"/>
      <c r="E79" s="20">
        <v>312.00593099999998</v>
      </c>
      <c r="F79" s="20">
        <v>303.61459100000002</v>
      </c>
      <c r="G79" s="20">
        <v>271.48667</v>
      </c>
      <c r="H79" s="20">
        <v>315.777872</v>
      </c>
      <c r="J79" s="20">
        <v>298.72633100000002</v>
      </c>
      <c r="K79" s="20">
        <v>284.59747199999998</v>
      </c>
      <c r="M79" s="20">
        <v>291.10163599999998</v>
      </c>
      <c r="N79" s="20">
        <v>216.59496200000001</v>
      </c>
      <c r="O79" s="20">
        <v>208.85817700000001</v>
      </c>
      <c r="Q79" s="20">
        <v>240.70746700000001</v>
      </c>
      <c r="S79">
        <f t="shared" si="11"/>
        <v>312.31955633333331</v>
      </c>
      <c r="T79">
        <f t="shared" si="12"/>
        <v>1.9095400370000835</v>
      </c>
      <c r="W79">
        <f t="shared" si="8"/>
        <v>296.95971100000003</v>
      </c>
      <c r="X79">
        <f t="shared" si="13"/>
        <v>22.88325183430015</v>
      </c>
      <c r="AA79">
        <f t="shared" si="9"/>
        <v>291.47514633333333</v>
      </c>
      <c r="AB79">
        <f t="shared" si="14"/>
        <v>7.0718312082020578</v>
      </c>
      <c r="AE79">
        <f t="shared" si="10"/>
        <v>222.05353533333334</v>
      </c>
      <c r="AF79">
        <f t="shared" si="15"/>
        <v>16.611482038113223</v>
      </c>
    </row>
    <row r="80" spans="1:32" x14ac:dyDescent="0.2">
      <c r="A80" s="20">
        <v>26</v>
      </c>
      <c r="B80" s="20">
        <v>317.443603</v>
      </c>
      <c r="C80" s="20">
        <v>313.51236999999998</v>
      </c>
      <c r="D80" s="20"/>
      <c r="E80" s="20">
        <v>315.019183</v>
      </c>
      <c r="F80" s="20">
        <v>306.32167700000002</v>
      </c>
      <c r="G80" s="20">
        <v>273.24354599999998</v>
      </c>
      <c r="H80" s="20">
        <v>318.38509399999998</v>
      </c>
      <c r="J80" s="20">
        <v>301.66238299999998</v>
      </c>
      <c r="K80" s="20">
        <v>287.42059399999999</v>
      </c>
      <c r="M80" s="20">
        <v>293.950988</v>
      </c>
      <c r="N80" s="20">
        <v>217.23437200000001</v>
      </c>
      <c r="O80" s="20">
        <v>209.469841</v>
      </c>
      <c r="Q80" s="20">
        <v>241.91076899999999</v>
      </c>
      <c r="S80">
        <f t="shared" si="11"/>
        <v>315.32505199999997</v>
      </c>
      <c r="T80">
        <f t="shared" si="12"/>
        <v>1.9833847606914388</v>
      </c>
      <c r="W80">
        <f t="shared" si="8"/>
        <v>299.31677233333335</v>
      </c>
      <c r="X80">
        <f t="shared" si="13"/>
        <v>23.371806862133973</v>
      </c>
      <c r="AA80">
        <f t="shared" si="9"/>
        <v>294.34465500000005</v>
      </c>
      <c r="AB80">
        <f t="shared" si="14"/>
        <v>7.1290510420600075</v>
      </c>
      <c r="AE80">
        <f t="shared" si="10"/>
        <v>222.87166066666666</v>
      </c>
      <c r="AF80">
        <f t="shared" si="15"/>
        <v>16.939236110545007</v>
      </c>
    </row>
    <row r="81" spans="1:32" x14ac:dyDescent="0.2">
      <c r="A81" s="20">
        <v>26.33333</v>
      </c>
      <c r="B81" s="20">
        <v>320.31007099999999</v>
      </c>
      <c r="C81" s="20">
        <v>316.25122800000003</v>
      </c>
      <c r="D81" s="20"/>
      <c r="E81" s="20">
        <v>317.83375899999999</v>
      </c>
      <c r="F81" s="20">
        <v>308.85400399999997</v>
      </c>
      <c r="G81" s="20">
        <v>274.80525699999998</v>
      </c>
      <c r="H81" s="20">
        <v>320.77945399999999</v>
      </c>
      <c r="J81" s="20">
        <v>304.39931799999999</v>
      </c>
      <c r="K81" s="20">
        <v>290.07149500000003</v>
      </c>
      <c r="M81" s="20">
        <v>296.62994700000002</v>
      </c>
      <c r="N81" s="20">
        <v>217.84648200000001</v>
      </c>
      <c r="O81" s="20">
        <v>210.059967</v>
      </c>
      <c r="Q81" s="20">
        <v>243.02490299999999</v>
      </c>
      <c r="S81">
        <f t="shared" si="11"/>
        <v>318.131686</v>
      </c>
      <c r="T81">
        <f t="shared" si="12"/>
        <v>2.0457570720051148</v>
      </c>
      <c r="W81">
        <f t="shared" si="8"/>
        <v>301.47957166666669</v>
      </c>
      <c r="X81">
        <f t="shared" si="13"/>
        <v>23.857774133977511</v>
      </c>
      <c r="AA81">
        <f t="shared" si="9"/>
        <v>297.03358666666668</v>
      </c>
      <c r="AB81">
        <f t="shared" si="14"/>
        <v>7.1724348526293422</v>
      </c>
      <c r="AE81">
        <f t="shared" si="10"/>
        <v>223.64378400000001</v>
      </c>
      <c r="AF81">
        <f t="shared" si="15"/>
        <v>17.230156245096179</v>
      </c>
    </row>
    <row r="82" spans="1:32" x14ac:dyDescent="0.2">
      <c r="A82" s="20">
        <v>26.66667</v>
      </c>
      <c r="B82" s="20">
        <v>322.99718300000001</v>
      </c>
      <c r="C82" s="20">
        <v>318.75198799999998</v>
      </c>
      <c r="D82" s="20"/>
      <c r="E82" s="20">
        <v>320.50657100000001</v>
      </c>
      <c r="F82" s="20">
        <v>311.16325599999999</v>
      </c>
      <c r="G82" s="20">
        <v>276.197338</v>
      </c>
      <c r="H82" s="20">
        <v>322.91102100000001</v>
      </c>
      <c r="J82" s="20">
        <v>306.66914600000001</v>
      </c>
      <c r="K82" s="20">
        <v>292.286385</v>
      </c>
      <c r="M82" s="20">
        <v>299.17311999999998</v>
      </c>
      <c r="N82" s="20">
        <v>218.43638799999999</v>
      </c>
      <c r="O82" s="20">
        <v>210.63282100000001</v>
      </c>
      <c r="Q82" s="20">
        <v>244.06770499999999</v>
      </c>
      <c r="S82">
        <f t="shared" si="11"/>
        <v>320.751914</v>
      </c>
      <c r="T82">
        <f t="shared" si="12"/>
        <v>2.133205343548306</v>
      </c>
      <c r="W82">
        <f t="shared" si="8"/>
        <v>303.42387166666668</v>
      </c>
      <c r="X82">
        <f t="shared" si="13"/>
        <v>24.299497880623097</v>
      </c>
      <c r="AA82">
        <f t="shared" si="9"/>
        <v>299.376217</v>
      </c>
      <c r="AB82">
        <f t="shared" si="14"/>
        <v>7.1935311071362662</v>
      </c>
      <c r="AE82">
        <f t="shared" si="10"/>
        <v>224.37897133333331</v>
      </c>
      <c r="AF82">
        <f t="shared" si="15"/>
        <v>17.491672004944871</v>
      </c>
    </row>
    <row r="83" spans="1:32" x14ac:dyDescent="0.2">
      <c r="A83" s="20">
        <v>27</v>
      </c>
      <c r="B83" s="20">
        <v>325.18354599999998</v>
      </c>
      <c r="C83" s="20">
        <v>320.89354300000002</v>
      </c>
      <c r="D83" s="20"/>
      <c r="E83" s="20">
        <v>322.89681899999999</v>
      </c>
      <c r="F83" s="20">
        <v>313.24607900000001</v>
      </c>
      <c r="G83" s="20">
        <v>277.45191699999998</v>
      </c>
      <c r="H83" s="20">
        <v>324.62006200000002</v>
      </c>
      <c r="J83" s="20">
        <v>308.273438</v>
      </c>
      <c r="K83" s="20">
        <v>293.79393199999998</v>
      </c>
      <c r="M83" s="20">
        <v>301.51208100000002</v>
      </c>
      <c r="N83" s="20">
        <v>219.00604200000001</v>
      </c>
      <c r="O83" s="20">
        <v>211.19064499999999</v>
      </c>
      <c r="Q83" s="20">
        <v>245.06404599999999</v>
      </c>
      <c r="S83">
        <f t="shared" si="11"/>
        <v>322.99130266666663</v>
      </c>
      <c r="T83">
        <f t="shared" si="12"/>
        <v>2.1465616244245678</v>
      </c>
      <c r="W83">
        <f t="shared" si="8"/>
        <v>305.10601933333334</v>
      </c>
      <c r="X83">
        <f t="shared" si="13"/>
        <v>24.615115360646339</v>
      </c>
      <c r="AA83">
        <f t="shared" si="9"/>
        <v>301.19315033333334</v>
      </c>
      <c r="AB83">
        <f t="shared" si="14"/>
        <v>7.2450197431487</v>
      </c>
      <c r="AE83">
        <f t="shared" si="10"/>
        <v>225.08691099999999</v>
      </c>
      <c r="AF83">
        <f t="shared" si="15"/>
        <v>17.736531500636502</v>
      </c>
    </row>
    <row r="84" spans="1:32" x14ac:dyDescent="0.2">
      <c r="A84" s="20">
        <v>27.33333</v>
      </c>
      <c r="B84" s="20">
        <v>326.68495200000001</v>
      </c>
      <c r="C84" s="20">
        <v>322.435745</v>
      </c>
      <c r="D84" s="20"/>
      <c r="E84" s="20">
        <v>324.77198900000002</v>
      </c>
      <c r="F84" s="20">
        <v>315.133669</v>
      </c>
      <c r="G84" s="20">
        <v>278.59707800000001</v>
      </c>
      <c r="H84" s="20">
        <v>325.57769500000001</v>
      </c>
      <c r="J84" s="20">
        <v>309.49890199999999</v>
      </c>
      <c r="K84" s="20">
        <v>294.87548099999998</v>
      </c>
      <c r="M84" s="20">
        <v>303.26532600000002</v>
      </c>
      <c r="N84" s="20">
        <v>219.55799200000001</v>
      </c>
      <c r="O84" s="20">
        <v>211.728004</v>
      </c>
      <c r="Q84" s="20">
        <v>246.00436400000001</v>
      </c>
      <c r="S84">
        <f t="shared" si="11"/>
        <v>324.6308953333334</v>
      </c>
      <c r="T84">
        <f t="shared" si="12"/>
        <v>2.1281143294692515</v>
      </c>
      <c r="W84">
        <f t="shared" si="8"/>
        <v>306.43614733333334</v>
      </c>
      <c r="X84">
        <f t="shared" si="13"/>
        <v>24.668395889919033</v>
      </c>
      <c r="AA84">
        <f t="shared" si="9"/>
        <v>302.5465696666667</v>
      </c>
      <c r="AB84">
        <f t="shared" si="14"/>
        <v>7.3381583817631251</v>
      </c>
      <c r="AE84">
        <f t="shared" si="10"/>
        <v>225.76345333333333</v>
      </c>
      <c r="AF84">
        <f t="shared" si="15"/>
        <v>17.961014071650339</v>
      </c>
    </row>
    <row r="85" spans="1:32" x14ac:dyDescent="0.2">
      <c r="A85" s="20">
        <v>27.66667</v>
      </c>
      <c r="B85" s="20">
        <v>327.849084</v>
      </c>
      <c r="C85" s="20">
        <v>323.46397400000001</v>
      </c>
      <c r="D85" s="20"/>
      <c r="E85" s="20">
        <v>325.83165400000001</v>
      </c>
      <c r="F85" s="20">
        <v>316.78720900000002</v>
      </c>
      <c r="G85" s="20">
        <v>279.66839700000003</v>
      </c>
      <c r="H85" s="20">
        <v>326.28391800000003</v>
      </c>
      <c r="J85" s="20">
        <v>310.57236799999998</v>
      </c>
      <c r="K85" s="20">
        <v>295.83417100000003</v>
      </c>
      <c r="M85" s="20">
        <v>304.22028499999999</v>
      </c>
      <c r="N85" s="20">
        <v>220.095867</v>
      </c>
      <c r="O85" s="20">
        <v>212.24567099999999</v>
      </c>
      <c r="Q85" s="20">
        <v>246.88241199999999</v>
      </c>
      <c r="S85">
        <f t="shared" si="11"/>
        <v>325.71490399999999</v>
      </c>
      <c r="T85">
        <f t="shared" si="12"/>
        <v>2.1948850425250055</v>
      </c>
      <c r="W85">
        <f t="shared" si="8"/>
        <v>307.57984133333338</v>
      </c>
      <c r="X85">
        <f t="shared" si="13"/>
        <v>24.633988999698047</v>
      </c>
      <c r="AA85">
        <f t="shared" si="9"/>
        <v>303.54227466666669</v>
      </c>
      <c r="AB85">
        <f t="shared" si="14"/>
        <v>7.3924546810773224</v>
      </c>
      <c r="AE85">
        <f t="shared" si="10"/>
        <v>226.40798333333336</v>
      </c>
      <c r="AF85">
        <f t="shared" si="15"/>
        <v>18.160618553051002</v>
      </c>
    </row>
    <row r="86" spans="1:32" x14ac:dyDescent="0.2">
      <c r="A86" s="20">
        <v>28</v>
      </c>
      <c r="B86" s="20">
        <v>328.86658799999998</v>
      </c>
      <c r="C86" s="20">
        <v>324.33511800000002</v>
      </c>
      <c r="D86" s="20"/>
      <c r="E86" s="20">
        <v>326.70946099999998</v>
      </c>
      <c r="F86" s="20">
        <v>318.015086</v>
      </c>
      <c r="G86" s="20">
        <v>280.67367400000001</v>
      </c>
      <c r="H86" s="20">
        <v>326.90214500000002</v>
      </c>
      <c r="J86" s="20">
        <v>311.56399699999997</v>
      </c>
      <c r="K86" s="20">
        <v>296.69073300000002</v>
      </c>
      <c r="M86" s="20">
        <v>304.99562900000001</v>
      </c>
      <c r="N86" s="20">
        <v>220.617537</v>
      </c>
      <c r="O86" s="20">
        <v>212.75144800000001</v>
      </c>
      <c r="Q86" s="20">
        <v>247.70057600000001</v>
      </c>
      <c r="S86">
        <f t="shared" si="11"/>
        <v>326.63705566666664</v>
      </c>
      <c r="T86">
        <f t="shared" si="12"/>
        <v>2.2666025212741276</v>
      </c>
      <c r="W86">
        <f t="shared" si="8"/>
        <v>308.53030166666667</v>
      </c>
      <c r="X86">
        <f t="shared" si="13"/>
        <v>24.530363493777351</v>
      </c>
      <c r="AA86">
        <f t="shared" si="9"/>
        <v>304.41678633333333</v>
      </c>
      <c r="AB86">
        <f t="shared" si="14"/>
        <v>7.4535085448390657</v>
      </c>
      <c r="AE86">
        <f t="shared" si="10"/>
        <v>227.02318700000001</v>
      </c>
      <c r="AF86">
        <f t="shared" si="15"/>
        <v>18.333975317207425</v>
      </c>
    </row>
    <row r="87" spans="1:32" x14ac:dyDescent="0.2">
      <c r="A87" s="20">
        <v>28.33333</v>
      </c>
      <c r="B87" s="20">
        <v>329.80631599999998</v>
      </c>
      <c r="C87" s="20">
        <v>325.11271699999998</v>
      </c>
      <c r="D87" s="20"/>
      <c r="E87" s="20">
        <v>327.48316</v>
      </c>
      <c r="F87" s="20">
        <v>318.76359400000001</v>
      </c>
      <c r="G87" s="20">
        <v>281.627928</v>
      </c>
      <c r="H87" s="20">
        <v>327.47588000000002</v>
      </c>
      <c r="J87" s="20">
        <v>312.49646100000001</v>
      </c>
      <c r="K87" s="20">
        <v>297.47764599999999</v>
      </c>
      <c r="M87" s="20">
        <v>305.68806899999998</v>
      </c>
      <c r="N87" s="20">
        <v>221.124717</v>
      </c>
      <c r="O87" s="20">
        <v>213.24621400000001</v>
      </c>
      <c r="Q87" s="20">
        <v>248.463999</v>
      </c>
      <c r="S87">
        <f t="shared" si="11"/>
        <v>327.46739766666661</v>
      </c>
      <c r="T87">
        <f t="shared" si="12"/>
        <v>2.3468392001933895</v>
      </c>
      <c r="W87">
        <f t="shared" si="8"/>
        <v>309.28913400000005</v>
      </c>
      <c r="X87">
        <f t="shared" si="13"/>
        <v>24.348156395655021</v>
      </c>
      <c r="AA87">
        <f t="shared" si="9"/>
        <v>305.22072533333335</v>
      </c>
      <c r="AB87">
        <f t="shared" si="14"/>
        <v>7.5203064151759449</v>
      </c>
      <c r="AE87">
        <f t="shared" si="10"/>
        <v>227.61164333333332</v>
      </c>
      <c r="AF87">
        <f t="shared" si="15"/>
        <v>18.483323700490836</v>
      </c>
    </row>
    <row r="88" spans="1:32" x14ac:dyDescent="0.2">
      <c r="A88" s="20">
        <v>28.66667</v>
      </c>
      <c r="B88" s="20">
        <v>330.67616400000003</v>
      </c>
      <c r="C88" s="20">
        <v>325.82628899999997</v>
      </c>
      <c r="D88" s="20"/>
      <c r="E88" s="20">
        <v>328.192452</v>
      </c>
      <c r="F88" s="20">
        <v>319.328352</v>
      </c>
      <c r="G88" s="20">
        <v>282.539469</v>
      </c>
      <c r="H88" s="20">
        <v>328.01640400000002</v>
      </c>
      <c r="J88" s="20">
        <v>313.404089</v>
      </c>
      <c r="K88" s="20">
        <v>298.23017599999997</v>
      </c>
      <c r="M88" s="20">
        <v>306.33432900000003</v>
      </c>
      <c r="N88" s="20">
        <v>221.62107800000001</v>
      </c>
      <c r="O88" s="20">
        <v>213.73046199999999</v>
      </c>
      <c r="Q88" s="20">
        <v>249.17862700000001</v>
      </c>
      <c r="S88">
        <f t="shared" si="11"/>
        <v>328.23163500000004</v>
      </c>
      <c r="T88">
        <f t="shared" si="12"/>
        <v>2.4251749131811362</v>
      </c>
      <c r="W88">
        <f t="shared" si="8"/>
        <v>309.96140833333334</v>
      </c>
      <c r="X88">
        <f t="shared" si="13"/>
        <v>24.142133905051491</v>
      </c>
      <c r="AA88">
        <f t="shared" si="9"/>
        <v>305.98953133333333</v>
      </c>
      <c r="AB88">
        <f t="shared" si="14"/>
        <v>7.5928303685843366</v>
      </c>
      <c r="AE88">
        <f t="shared" si="10"/>
        <v>228.17672233333334</v>
      </c>
      <c r="AF88">
        <f t="shared" si="15"/>
        <v>18.611164792556121</v>
      </c>
    </row>
    <row r="89" spans="1:32" x14ac:dyDescent="0.2">
      <c r="A89" s="20">
        <v>29</v>
      </c>
      <c r="B89" s="20">
        <v>331.49866800000001</v>
      </c>
      <c r="C89" s="20">
        <v>326.49343399999998</v>
      </c>
      <c r="D89" s="20"/>
      <c r="E89" s="20">
        <v>328.86643900000001</v>
      </c>
      <c r="F89" s="20">
        <v>319.83092299999998</v>
      </c>
      <c r="G89" s="20">
        <v>283.40355</v>
      </c>
      <c r="H89" s="20">
        <v>328.53459600000002</v>
      </c>
      <c r="J89" s="20">
        <v>314.31095199999999</v>
      </c>
      <c r="K89" s="20">
        <v>298.95918799999998</v>
      </c>
      <c r="M89" s="20">
        <v>306.94681600000001</v>
      </c>
      <c r="N89" s="20">
        <v>222.106742</v>
      </c>
      <c r="O89" s="20">
        <v>214.202652</v>
      </c>
      <c r="Q89" s="20">
        <v>249.855403</v>
      </c>
      <c r="S89">
        <f t="shared" si="11"/>
        <v>328.95284699999996</v>
      </c>
      <c r="T89">
        <f t="shared" si="12"/>
        <v>2.5037355302701347</v>
      </c>
      <c r="W89">
        <f t="shared" si="8"/>
        <v>310.58968966666663</v>
      </c>
      <c r="X89">
        <f t="shared" si="13"/>
        <v>23.942705014353802</v>
      </c>
      <c r="AA89">
        <f t="shared" si="9"/>
        <v>306.73898533333335</v>
      </c>
      <c r="AB89">
        <f t="shared" si="14"/>
        <v>7.6779919033188202</v>
      </c>
      <c r="AE89">
        <f t="shared" si="10"/>
        <v>228.721599</v>
      </c>
      <c r="AF89">
        <f t="shared" si="15"/>
        <v>18.724233317143774</v>
      </c>
    </row>
    <row r="90" spans="1:32" x14ac:dyDescent="0.2">
      <c r="A90" s="20">
        <v>29.33333</v>
      </c>
      <c r="B90" s="20">
        <v>332.285256</v>
      </c>
      <c r="C90" s="20">
        <v>327.12775099999999</v>
      </c>
      <c r="D90" s="20"/>
      <c r="E90" s="20">
        <v>329.512787</v>
      </c>
      <c r="F90" s="20">
        <v>320.296785</v>
      </c>
      <c r="G90" s="20">
        <v>284.23178100000001</v>
      </c>
      <c r="H90" s="20">
        <v>329.034423</v>
      </c>
      <c r="J90" s="20">
        <v>315.22492199999999</v>
      </c>
      <c r="K90" s="20">
        <v>299.66802300000001</v>
      </c>
      <c r="M90" s="20">
        <v>307.53181999999998</v>
      </c>
      <c r="N90" s="20">
        <v>222.58282299999999</v>
      </c>
      <c r="O90" s="20">
        <v>214.66382899999999</v>
      </c>
      <c r="Q90" s="20">
        <v>250.498289</v>
      </c>
      <c r="S90">
        <f t="shared" si="11"/>
        <v>329.64193133333333</v>
      </c>
      <c r="T90">
        <f t="shared" si="12"/>
        <v>2.5811766987907609</v>
      </c>
      <c r="W90">
        <f t="shared" si="8"/>
        <v>311.18766299999999</v>
      </c>
      <c r="X90">
        <f t="shared" si="13"/>
        <v>23.749763372572868</v>
      </c>
      <c r="AA90">
        <f t="shared" si="9"/>
        <v>307.47492166666666</v>
      </c>
      <c r="AB90">
        <f t="shared" si="14"/>
        <v>7.7786055748638026</v>
      </c>
      <c r="AE90">
        <f t="shared" si="10"/>
        <v>229.24831366666663</v>
      </c>
      <c r="AF90">
        <f t="shared" si="15"/>
        <v>18.824152178609943</v>
      </c>
    </row>
    <row r="91" spans="1:32" x14ac:dyDescent="0.2">
      <c r="A91" s="20">
        <v>29.66667</v>
      </c>
      <c r="B91" s="20">
        <v>333.044308</v>
      </c>
      <c r="C91" s="20">
        <v>327.73689000000002</v>
      </c>
      <c r="D91" s="20"/>
      <c r="E91" s="20">
        <v>330.12909500000001</v>
      </c>
      <c r="F91" s="20">
        <v>320.73957999999999</v>
      </c>
      <c r="G91" s="20">
        <v>285.031272</v>
      </c>
      <c r="H91" s="20">
        <v>329.51059199999997</v>
      </c>
      <c r="J91" s="20">
        <v>316.14348100000001</v>
      </c>
      <c r="K91" s="20">
        <v>300.35886199999999</v>
      </c>
      <c r="M91" s="20">
        <v>308.095686</v>
      </c>
      <c r="N91" s="20">
        <v>223.05119099999999</v>
      </c>
      <c r="O91" s="20">
        <v>215.117098</v>
      </c>
      <c r="Q91" s="20">
        <v>251.11817099999999</v>
      </c>
      <c r="S91">
        <f t="shared" si="11"/>
        <v>330.30343099999999</v>
      </c>
      <c r="T91">
        <f t="shared" si="12"/>
        <v>2.6580004208714789</v>
      </c>
      <c r="W91">
        <f t="shared" si="8"/>
        <v>311.7604813333333</v>
      </c>
      <c r="X91">
        <f t="shared" si="13"/>
        <v>23.559937108678806</v>
      </c>
      <c r="AA91">
        <f t="shared" si="9"/>
        <v>308.199343</v>
      </c>
      <c r="AB91">
        <f t="shared" si="14"/>
        <v>7.8928200172072307</v>
      </c>
      <c r="AE91">
        <f t="shared" si="10"/>
        <v>229.76215333333332</v>
      </c>
      <c r="AF91">
        <f t="shared" si="15"/>
        <v>18.915524731484354</v>
      </c>
    </row>
    <row r="92" spans="1:32" x14ac:dyDescent="0.2">
      <c r="A92" s="20">
        <v>30</v>
      </c>
      <c r="B92" s="20">
        <v>333.78367200000002</v>
      </c>
      <c r="C92" s="20">
        <v>328.32824499999998</v>
      </c>
      <c r="D92" s="20"/>
      <c r="E92" s="20">
        <v>330.72762599999999</v>
      </c>
      <c r="F92" s="20">
        <v>321.163951</v>
      </c>
      <c r="G92" s="20">
        <v>285.80107400000003</v>
      </c>
      <c r="H92" s="20">
        <v>329.96601700000002</v>
      </c>
      <c r="J92" s="20">
        <v>317.05284</v>
      </c>
      <c r="K92" s="20">
        <v>301.037598</v>
      </c>
      <c r="M92" s="20">
        <v>308.64270900000002</v>
      </c>
      <c r="N92" s="20">
        <v>223.51283599999999</v>
      </c>
      <c r="O92" s="20">
        <v>215.56725599999999</v>
      </c>
      <c r="Q92" s="20">
        <v>251.70811499999999</v>
      </c>
      <c r="S92">
        <f t="shared" si="11"/>
        <v>330.94651433333331</v>
      </c>
      <c r="T92">
        <f t="shared" si="12"/>
        <v>2.7342924157694717</v>
      </c>
      <c r="W92">
        <f t="shared" si="8"/>
        <v>312.31034733333331</v>
      </c>
      <c r="X92">
        <f t="shared" si="13"/>
        <v>23.375741078372723</v>
      </c>
      <c r="AA92">
        <f t="shared" si="9"/>
        <v>308.91104899999999</v>
      </c>
      <c r="AB92">
        <f t="shared" si="14"/>
        <v>8.0109923758758512</v>
      </c>
      <c r="AE92">
        <f t="shared" si="10"/>
        <v>230.26273566666666</v>
      </c>
      <c r="AF92">
        <f t="shared" si="15"/>
        <v>18.992400623592069</v>
      </c>
    </row>
    <row r="93" spans="1:32" x14ac:dyDescent="0.2">
      <c r="A93" s="20">
        <v>30.33333</v>
      </c>
      <c r="B93" s="20">
        <v>334.49797599999999</v>
      </c>
      <c r="C93" s="20">
        <v>328.89844699999998</v>
      </c>
      <c r="D93" s="20"/>
      <c r="E93" s="20">
        <v>331.303202</v>
      </c>
      <c r="F93" s="20">
        <v>321.56997699999999</v>
      </c>
      <c r="G93" s="20">
        <v>286.54044499999998</v>
      </c>
      <c r="H93" s="20">
        <v>330.40338200000002</v>
      </c>
      <c r="J93" s="20">
        <v>317.92099200000001</v>
      </c>
      <c r="K93" s="20">
        <v>301.70199200000002</v>
      </c>
      <c r="M93" s="20">
        <v>309.16950600000001</v>
      </c>
      <c r="N93" s="20">
        <v>223.963369</v>
      </c>
      <c r="O93" s="20">
        <v>216.009468</v>
      </c>
      <c r="Q93" s="20">
        <v>252.28225599999999</v>
      </c>
      <c r="S93">
        <f t="shared" si="11"/>
        <v>331.56654166666664</v>
      </c>
      <c r="T93">
        <f t="shared" si="12"/>
        <v>2.8090375737056954</v>
      </c>
      <c r="W93">
        <f t="shared" si="8"/>
        <v>312.83793466666663</v>
      </c>
      <c r="X93">
        <f t="shared" si="13"/>
        <v>23.198614895071586</v>
      </c>
      <c r="AA93">
        <f t="shared" si="9"/>
        <v>309.5974966666667</v>
      </c>
      <c r="AB93">
        <f t="shared" si="14"/>
        <v>8.1179660173017041</v>
      </c>
      <c r="AE93">
        <f t="shared" si="10"/>
        <v>230.75169766666667</v>
      </c>
      <c r="AF93">
        <f t="shared" si="15"/>
        <v>19.065409565185117</v>
      </c>
    </row>
    <row r="94" spans="1:32" x14ac:dyDescent="0.2">
      <c r="A94" s="20">
        <v>30.66667</v>
      </c>
      <c r="B94" s="20">
        <v>335.19516499999997</v>
      </c>
      <c r="C94" s="20">
        <v>329.441484</v>
      </c>
      <c r="D94" s="20"/>
      <c r="E94" s="20">
        <v>331.86025999999998</v>
      </c>
      <c r="F94" s="20">
        <v>321.95924100000002</v>
      </c>
      <c r="G94" s="20">
        <v>287.25070899999997</v>
      </c>
      <c r="H94" s="20">
        <v>330.82447000000002</v>
      </c>
      <c r="J94" s="20">
        <v>318.70639399999999</v>
      </c>
      <c r="K94" s="20">
        <v>302.342151</v>
      </c>
      <c r="M94" s="20">
        <v>309.67919000000001</v>
      </c>
      <c r="N94" s="20">
        <v>224.407173</v>
      </c>
      <c r="O94" s="20">
        <v>216.44163900000001</v>
      </c>
      <c r="Q94" s="20">
        <v>252.835058</v>
      </c>
      <c r="S94">
        <f t="shared" si="11"/>
        <v>332.16563633333334</v>
      </c>
      <c r="T94">
        <f t="shared" si="12"/>
        <v>2.8889708013685866</v>
      </c>
      <c r="W94">
        <f t="shared" si="8"/>
        <v>313.34480666666667</v>
      </c>
      <c r="X94">
        <f t="shared" si="13"/>
        <v>23.028775935419702</v>
      </c>
      <c r="AA94">
        <f t="shared" si="9"/>
        <v>310.24257833333331</v>
      </c>
      <c r="AB94">
        <f t="shared" si="14"/>
        <v>8.1966558456094898</v>
      </c>
      <c r="AE94">
        <f t="shared" si="10"/>
        <v>231.2279566666667</v>
      </c>
      <c r="AF94">
        <f t="shared" si="15"/>
        <v>19.131454570889016</v>
      </c>
    </row>
    <row r="95" spans="1:32" x14ac:dyDescent="0.2">
      <c r="A95" s="20">
        <v>31</v>
      </c>
      <c r="B95" s="20">
        <v>335.87397600000003</v>
      </c>
      <c r="C95" s="20">
        <v>329.968457</v>
      </c>
      <c r="D95" s="20"/>
      <c r="E95" s="20">
        <v>332.39930399999997</v>
      </c>
      <c r="F95" s="20">
        <v>322.33447000000001</v>
      </c>
      <c r="G95" s="20">
        <v>287.85806400000001</v>
      </c>
      <c r="H95" s="20">
        <v>331.23263300000002</v>
      </c>
      <c r="J95" s="20">
        <v>319.38141400000001</v>
      </c>
      <c r="K95" s="20">
        <v>302.95303899999999</v>
      </c>
      <c r="M95" s="20">
        <v>310.17289699999998</v>
      </c>
      <c r="N95" s="20">
        <v>224.84673100000001</v>
      </c>
      <c r="O95" s="20">
        <v>216.868404</v>
      </c>
      <c r="Q95" s="20">
        <v>253.369249</v>
      </c>
      <c r="S95">
        <f t="shared" si="11"/>
        <v>332.74724566666669</v>
      </c>
      <c r="T95">
        <f t="shared" si="12"/>
        <v>2.9680947116614096</v>
      </c>
      <c r="W95">
        <f t="shared" si="8"/>
        <v>313.80838900000003</v>
      </c>
      <c r="X95">
        <f t="shared" si="13"/>
        <v>22.909798163621197</v>
      </c>
      <c r="AA95">
        <f t="shared" si="9"/>
        <v>310.83578333333327</v>
      </c>
      <c r="AB95">
        <f t="shared" si="14"/>
        <v>8.2342237037468493</v>
      </c>
      <c r="AE95">
        <f t="shared" si="10"/>
        <v>231.69479466666667</v>
      </c>
      <c r="AF95">
        <f t="shared" si="15"/>
        <v>19.189838545843635</v>
      </c>
    </row>
    <row r="96" spans="1:32" x14ac:dyDescent="0.2">
      <c r="A96" s="20">
        <v>31.33333</v>
      </c>
      <c r="B96" s="20">
        <v>336.53101600000002</v>
      </c>
      <c r="C96" s="20">
        <v>330.48100499999998</v>
      </c>
      <c r="D96" s="20"/>
      <c r="E96" s="20">
        <v>332.91767900000002</v>
      </c>
      <c r="F96" s="20">
        <v>322.69767200000001</v>
      </c>
      <c r="G96" s="20">
        <v>288.25787200000002</v>
      </c>
      <c r="H96" s="20">
        <v>331.62293299999999</v>
      </c>
      <c r="J96" s="20">
        <v>319.94566900000001</v>
      </c>
      <c r="K96" s="20">
        <v>303.53249</v>
      </c>
      <c r="M96" s="20">
        <v>310.652018</v>
      </c>
      <c r="N96" s="20">
        <v>225.278706</v>
      </c>
      <c r="O96" s="20">
        <v>217.29068599999999</v>
      </c>
      <c r="Q96" s="20">
        <v>253.892642</v>
      </c>
      <c r="S96">
        <f t="shared" si="11"/>
        <v>333.30990000000003</v>
      </c>
      <c r="T96">
        <f t="shared" si="12"/>
        <v>3.044016468362337</v>
      </c>
      <c r="W96">
        <f t="shared" si="8"/>
        <v>314.19282566666669</v>
      </c>
      <c r="X96">
        <f t="shared" si="13"/>
        <v>22.899376350648499</v>
      </c>
      <c r="AA96">
        <f t="shared" si="9"/>
        <v>311.37672566666669</v>
      </c>
      <c r="AB96">
        <f t="shared" si="14"/>
        <v>8.2305535733086916</v>
      </c>
      <c r="AE96">
        <f t="shared" si="10"/>
        <v>232.15401133333333</v>
      </c>
      <c r="AF96">
        <f t="shared" si="15"/>
        <v>19.245211438859418</v>
      </c>
    </row>
    <row r="97" spans="1:32" x14ac:dyDescent="0.2">
      <c r="A97" s="20">
        <v>31.66667</v>
      </c>
      <c r="B97" s="20">
        <v>337.17085400000002</v>
      </c>
      <c r="C97" s="20">
        <v>330.97576400000003</v>
      </c>
      <c r="D97" s="20"/>
      <c r="E97" s="20">
        <v>333.42596400000002</v>
      </c>
      <c r="F97" s="20">
        <v>323.045163</v>
      </c>
      <c r="G97" s="20">
        <v>288.50315399999999</v>
      </c>
      <c r="H97" s="20">
        <v>331.99940900000001</v>
      </c>
      <c r="J97" s="20">
        <v>320.42779999999999</v>
      </c>
      <c r="K97" s="20">
        <v>304.07671499999998</v>
      </c>
      <c r="M97" s="20">
        <v>311.119643</v>
      </c>
      <c r="N97" s="20">
        <v>225.70596499999999</v>
      </c>
      <c r="O97" s="20">
        <v>217.70715100000001</v>
      </c>
      <c r="Q97" s="20">
        <v>254.41043400000001</v>
      </c>
      <c r="S97">
        <f t="shared" si="11"/>
        <v>333.85752733333334</v>
      </c>
      <c r="T97">
        <f t="shared" si="12"/>
        <v>3.1200112515876146</v>
      </c>
      <c r="W97">
        <f t="shared" si="8"/>
        <v>314.51590866666669</v>
      </c>
      <c r="X97">
        <f t="shared" si="13"/>
        <v>22.968286491775366</v>
      </c>
      <c r="AA97">
        <f t="shared" si="9"/>
        <v>311.8747193333333</v>
      </c>
      <c r="AB97">
        <f t="shared" si="14"/>
        <v>8.2016522951888433</v>
      </c>
      <c r="AE97">
        <f t="shared" si="10"/>
        <v>232.60785000000001</v>
      </c>
      <c r="AF97">
        <f t="shared" si="15"/>
        <v>19.300511862627921</v>
      </c>
    </row>
    <row r="98" spans="1:32" x14ac:dyDescent="0.2">
      <c r="A98" s="20">
        <v>32</v>
      </c>
      <c r="B98" s="20">
        <v>337.78643499999998</v>
      </c>
      <c r="C98" s="20">
        <v>331.45720299999999</v>
      </c>
      <c r="D98" s="20"/>
      <c r="E98" s="20">
        <v>333.91870299999999</v>
      </c>
      <c r="F98" s="20">
        <v>323.37835699999999</v>
      </c>
      <c r="G98" s="20">
        <v>288.70765299999999</v>
      </c>
      <c r="H98" s="20">
        <v>332.359151</v>
      </c>
      <c r="J98" s="20">
        <v>320.854468</v>
      </c>
      <c r="K98" s="20">
        <v>304.58638500000001</v>
      </c>
      <c r="M98" s="20">
        <v>311.56529599999999</v>
      </c>
      <c r="N98" s="20">
        <v>226.12640500000001</v>
      </c>
      <c r="O98" s="20">
        <v>218.11479299999999</v>
      </c>
      <c r="Q98" s="20">
        <v>254.91362899999999</v>
      </c>
      <c r="S98">
        <f t="shared" si="11"/>
        <v>334.38744700000001</v>
      </c>
      <c r="T98">
        <f t="shared" si="12"/>
        <v>3.1905462119530514</v>
      </c>
      <c r="W98">
        <f t="shared" si="8"/>
        <v>314.81505366666664</v>
      </c>
      <c r="X98">
        <f t="shared" si="13"/>
        <v>23.051267696051109</v>
      </c>
      <c r="AA98">
        <f t="shared" si="9"/>
        <v>312.33538300000004</v>
      </c>
      <c r="AB98">
        <f t="shared" si="14"/>
        <v>8.1613360802260146</v>
      </c>
      <c r="AE98">
        <f t="shared" si="10"/>
        <v>233.05160899999998</v>
      </c>
      <c r="AF98">
        <f t="shared" si="15"/>
        <v>19.352194205565834</v>
      </c>
    </row>
    <row r="99" spans="1:32" x14ac:dyDescent="0.2">
      <c r="A99" s="20">
        <v>32.333329999999997</v>
      </c>
      <c r="B99" s="20">
        <v>338.37723399999999</v>
      </c>
      <c r="C99" s="20">
        <v>331.92376999999999</v>
      </c>
      <c r="D99" s="20"/>
      <c r="E99" s="20">
        <v>334.38907599999999</v>
      </c>
      <c r="F99" s="20">
        <v>323.699522</v>
      </c>
      <c r="G99" s="20">
        <v>288.902491</v>
      </c>
      <c r="H99" s="20">
        <v>332.69995799999998</v>
      </c>
      <c r="J99" s="20">
        <v>321.24024600000001</v>
      </c>
      <c r="K99" s="20">
        <v>305.058153</v>
      </c>
      <c r="M99" s="20">
        <v>312.00061699999998</v>
      </c>
      <c r="N99" s="20">
        <v>226.541516</v>
      </c>
      <c r="O99" s="20">
        <v>218.517988</v>
      </c>
      <c r="Q99" s="20">
        <v>255.40798599999999</v>
      </c>
      <c r="S99">
        <f t="shared" si="11"/>
        <v>334.8966933333333</v>
      </c>
      <c r="T99">
        <f t="shared" si="12"/>
        <v>3.2565404830355362</v>
      </c>
      <c r="W99">
        <f t="shared" si="8"/>
        <v>315.10065699999996</v>
      </c>
      <c r="X99">
        <f t="shared" si="13"/>
        <v>23.130280767214884</v>
      </c>
      <c r="AA99">
        <f t="shared" si="9"/>
        <v>312.76633866666663</v>
      </c>
      <c r="AB99">
        <f t="shared" si="14"/>
        <v>8.1181759477276927</v>
      </c>
      <c r="AE99">
        <f t="shared" si="10"/>
        <v>233.48916333333332</v>
      </c>
      <c r="AF99">
        <f t="shared" si="15"/>
        <v>19.401555110642061</v>
      </c>
    </row>
    <row r="100" spans="1:32" x14ac:dyDescent="0.2">
      <c r="A100" s="20">
        <v>32.666670000000003</v>
      </c>
      <c r="B100" s="20">
        <v>338.94502899999998</v>
      </c>
      <c r="C100" s="20">
        <v>332.375337</v>
      </c>
      <c r="D100" s="20"/>
      <c r="E100" s="20">
        <v>334.84649899999999</v>
      </c>
      <c r="F100" s="20">
        <v>324.00734499999999</v>
      </c>
      <c r="G100" s="20">
        <v>289.09170799999998</v>
      </c>
      <c r="H100" s="20">
        <v>333.02670499999999</v>
      </c>
      <c r="J100" s="20">
        <v>321.59685500000001</v>
      </c>
      <c r="K100" s="20">
        <v>305.49850600000002</v>
      </c>
      <c r="M100" s="20">
        <v>312.42763200000002</v>
      </c>
      <c r="N100" s="20">
        <v>226.95319599999999</v>
      </c>
      <c r="O100" s="20">
        <v>218.918712</v>
      </c>
      <c r="Q100" s="20">
        <v>255.892414</v>
      </c>
      <c r="S100">
        <f t="shared" si="11"/>
        <v>335.38895499999995</v>
      </c>
      <c r="T100">
        <f t="shared" si="12"/>
        <v>3.318268694314539</v>
      </c>
      <c r="W100">
        <f t="shared" si="8"/>
        <v>315.37525266666665</v>
      </c>
      <c r="X100">
        <f t="shared" si="13"/>
        <v>23.204649402348153</v>
      </c>
      <c r="AA100">
        <f t="shared" si="9"/>
        <v>313.174331</v>
      </c>
      <c r="AB100">
        <f t="shared" si="14"/>
        <v>8.0751086481174266</v>
      </c>
      <c r="AE100">
        <f t="shared" si="10"/>
        <v>233.92144066666665</v>
      </c>
      <c r="AF100">
        <f t="shared" si="15"/>
        <v>19.446875975258788</v>
      </c>
    </row>
    <row r="101" spans="1:32" x14ac:dyDescent="0.2">
      <c r="A101" s="20">
        <v>33</v>
      </c>
      <c r="B101" s="20">
        <v>339.486896</v>
      </c>
      <c r="C101" s="20">
        <v>332.81308200000001</v>
      </c>
      <c r="D101" s="20"/>
      <c r="E101" s="20">
        <v>335.29450400000002</v>
      </c>
      <c r="F101" s="20">
        <v>324.30258800000001</v>
      </c>
      <c r="G101" s="20">
        <v>289.27535799999998</v>
      </c>
      <c r="H101" s="20">
        <v>333.33982300000002</v>
      </c>
      <c r="J101" s="20">
        <v>321.93291299999999</v>
      </c>
      <c r="K101" s="20">
        <v>305.90932800000002</v>
      </c>
      <c r="M101" s="20">
        <v>312.837244</v>
      </c>
      <c r="N101" s="20">
        <v>227.36160599999999</v>
      </c>
      <c r="O101" s="20">
        <v>219.314549</v>
      </c>
      <c r="Q101" s="20">
        <v>256.37157000000002</v>
      </c>
      <c r="S101">
        <f t="shared" si="11"/>
        <v>335.86482733333332</v>
      </c>
      <c r="T101">
        <f t="shared" si="12"/>
        <v>3.373262494241636</v>
      </c>
      <c r="W101">
        <f t="shared" si="8"/>
        <v>315.63925633333332</v>
      </c>
      <c r="X101">
        <f t="shared" si="13"/>
        <v>23.274648345550986</v>
      </c>
      <c r="AA101">
        <f t="shared" si="9"/>
        <v>313.55982833333337</v>
      </c>
      <c r="AB101">
        <f t="shared" si="14"/>
        <v>8.0361940713337727</v>
      </c>
      <c r="AE101">
        <f t="shared" si="10"/>
        <v>234.34924166666667</v>
      </c>
      <c r="AF101">
        <f t="shared" si="15"/>
        <v>19.491690293716569</v>
      </c>
    </row>
    <row r="102" spans="1:32" x14ac:dyDescent="0.2">
      <c r="A102" s="20">
        <v>33.333329999999997</v>
      </c>
      <c r="B102" s="20">
        <v>340.00324599999999</v>
      </c>
      <c r="C102" s="20">
        <v>333.23645599999998</v>
      </c>
      <c r="D102" s="20"/>
      <c r="E102" s="20">
        <v>335.724649</v>
      </c>
      <c r="F102" s="20">
        <v>324.58720399999999</v>
      </c>
      <c r="G102" s="20">
        <v>289.44839300000001</v>
      </c>
      <c r="H102" s="20">
        <v>333.64067799999998</v>
      </c>
      <c r="J102" s="20">
        <v>322.24892599999998</v>
      </c>
      <c r="K102" s="20">
        <v>306.28853299999997</v>
      </c>
      <c r="M102" s="20">
        <v>313.233723</v>
      </c>
      <c r="N102" s="20">
        <v>227.76732100000001</v>
      </c>
      <c r="O102" s="20">
        <v>219.709654</v>
      </c>
      <c r="Q102" s="20">
        <v>256.843525</v>
      </c>
      <c r="S102">
        <f t="shared" si="11"/>
        <v>336.3214503333333</v>
      </c>
      <c r="T102">
        <f t="shared" si="12"/>
        <v>3.4226438026219399</v>
      </c>
      <c r="W102">
        <f t="shared" si="8"/>
        <v>315.89209166666666</v>
      </c>
      <c r="X102">
        <f t="shared" si="13"/>
        <v>23.344019517796621</v>
      </c>
      <c r="AA102">
        <f t="shared" si="9"/>
        <v>313.92372733333332</v>
      </c>
      <c r="AB102">
        <f t="shared" si="14"/>
        <v>8.0025380763621747</v>
      </c>
      <c r="AE102">
        <f t="shared" si="10"/>
        <v>234.77350000000001</v>
      </c>
      <c r="AF102">
        <f t="shared" si="15"/>
        <v>19.533202553503379</v>
      </c>
    </row>
    <row r="103" spans="1:32" x14ac:dyDescent="0.2">
      <c r="A103" s="20">
        <v>33.666670000000003</v>
      </c>
      <c r="B103" s="20">
        <v>340.49629099999999</v>
      </c>
      <c r="C103" s="20">
        <v>333.651431</v>
      </c>
      <c r="D103" s="20"/>
      <c r="E103" s="20">
        <v>336.13955099999998</v>
      </c>
      <c r="F103" s="20">
        <v>324.86117100000001</v>
      </c>
      <c r="G103" s="20">
        <v>289.60624200000001</v>
      </c>
      <c r="H103" s="20">
        <v>333.925456</v>
      </c>
      <c r="J103" s="20">
        <v>322.54994299999998</v>
      </c>
      <c r="K103" s="20">
        <v>306.64254599999998</v>
      </c>
      <c r="M103" s="20">
        <v>313.619709</v>
      </c>
      <c r="N103" s="20">
        <v>228.16493600000001</v>
      </c>
      <c r="O103" s="20">
        <v>220.10158100000001</v>
      </c>
      <c r="Q103" s="20">
        <v>257.30548499999998</v>
      </c>
      <c r="S103">
        <f t="shared" si="11"/>
        <v>336.76242433333329</v>
      </c>
      <c r="T103">
        <f t="shared" si="12"/>
        <v>3.4646797105841229</v>
      </c>
      <c r="W103">
        <f t="shared" si="8"/>
        <v>316.13095633333336</v>
      </c>
      <c r="X103">
        <f t="shared" si="13"/>
        <v>23.413899044990568</v>
      </c>
      <c r="AA103">
        <f t="shared" si="9"/>
        <v>314.27073266666667</v>
      </c>
      <c r="AB103">
        <f t="shared" si="14"/>
        <v>7.9736562309785057</v>
      </c>
      <c r="AE103">
        <f t="shared" si="10"/>
        <v>235.19066733333332</v>
      </c>
      <c r="AF103">
        <f t="shared" si="15"/>
        <v>19.571747336056625</v>
      </c>
    </row>
    <row r="104" spans="1:32" x14ac:dyDescent="0.2">
      <c r="A104" s="20">
        <v>34</v>
      </c>
      <c r="B104" s="20">
        <v>340.96772399999998</v>
      </c>
      <c r="C104" s="20">
        <v>334.05291699999998</v>
      </c>
      <c r="D104" s="20"/>
      <c r="E104" s="20">
        <v>336.54846400000002</v>
      </c>
      <c r="F104" s="20">
        <v>325.12398000000002</v>
      </c>
      <c r="G104" s="20">
        <v>289.74851100000001</v>
      </c>
      <c r="H104" s="20">
        <v>334.19157300000001</v>
      </c>
      <c r="J104" s="20">
        <v>322.843368</v>
      </c>
      <c r="K104" s="20">
        <v>306.97738299999997</v>
      </c>
      <c r="M104" s="20">
        <v>313.99155300000001</v>
      </c>
      <c r="N104" s="20">
        <v>228.557345</v>
      </c>
      <c r="O104" s="20">
        <v>220.48479399999999</v>
      </c>
      <c r="Q104" s="20">
        <v>257.76213000000001</v>
      </c>
      <c r="S104">
        <f t="shared" si="11"/>
        <v>337.18970166666668</v>
      </c>
      <c r="T104">
        <f t="shared" si="12"/>
        <v>3.5017179027837591</v>
      </c>
      <c r="W104">
        <f t="shared" si="8"/>
        <v>316.35468800000007</v>
      </c>
      <c r="X104">
        <f t="shared" si="13"/>
        <v>23.483436750610185</v>
      </c>
      <c r="AA104">
        <f t="shared" si="9"/>
        <v>314.60410133333335</v>
      </c>
      <c r="AB104">
        <f t="shared" si="14"/>
        <v>7.9507095029662924</v>
      </c>
      <c r="AE104">
        <f t="shared" si="10"/>
        <v>235.60142299999998</v>
      </c>
      <c r="AF104">
        <f t="shared" si="15"/>
        <v>19.611583846461443</v>
      </c>
    </row>
    <row r="105" spans="1:32" x14ac:dyDescent="0.2">
      <c r="A105" s="20">
        <v>34.333329999999997</v>
      </c>
      <c r="B105" s="20">
        <v>341.41712200000001</v>
      </c>
      <c r="C105" s="20">
        <v>334.44259599999998</v>
      </c>
      <c r="D105" s="20"/>
      <c r="E105" s="20">
        <v>336.94366000000002</v>
      </c>
      <c r="F105" s="20">
        <v>325.37508600000001</v>
      </c>
      <c r="G105" s="20">
        <v>289.87567999999999</v>
      </c>
      <c r="H105" s="20">
        <v>334.44543700000003</v>
      </c>
      <c r="J105" s="20">
        <v>323.13166799999999</v>
      </c>
      <c r="K105" s="20">
        <v>307.29576900000001</v>
      </c>
      <c r="M105" s="20">
        <v>314.35355900000002</v>
      </c>
      <c r="N105" s="20">
        <v>228.94499099999999</v>
      </c>
      <c r="O105" s="20">
        <v>220.86303599999999</v>
      </c>
      <c r="Q105" s="20">
        <v>258.21545099999997</v>
      </c>
      <c r="S105">
        <f t="shared" si="11"/>
        <v>337.60112599999997</v>
      </c>
      <c r="T105">
        <f t="shared" si="12"/>
        <v>3.5334401632171542</v>
      </c>
      <c r="W105">
        <f t="shared" si="8"/>
        <v>316.56540100000001</v>
      </c>
      <c r="X105">
        <f t="shared" si="13"/>
        <v>23.554696391785271</v>
      </c>
      <c r="AA105">
        <f t="shared" si="9"/>
        <v>314.92699866666669</v>
      </c>
      <c r="AB105">
        <f t="shared" si="14"/>
        <v>7.9335079928761774</v>
      </c>
      <c r="AE105">
        <f t="shared" si="10"/>
        <v>236.00782599999999</v>
      </c>
      <c r="AF105">
        <f t="shared" si="15"/>
        <v>19.65231424695256</v>
      </c>
    </row>
    <row r="106" spans="1:32" x14ac:dyDescent="0.2">
      <c r="A106" s="20">
        <v>34.666670000000003</v>
      </c>
      <c r="B106" s="20">
        <v>341.84923199999997</v>
      </c>
      <c r="C106" s="20">
        <v>334.82391999999999</v>
      </c>
      <c r="D106" s="20"/>
      <c r="E106" s="20">
        <v>337.324411</v>
      </c>
      <c r="F106" s="20">
        <v>325.61407200000002</v>
      </c>
      <c r="G106" s="20">
        <v>289.98916700000001</v>
      </c>
      <c r="H106" s="20">
        <v>334.684597</v>
      </c>
      <c r="J106" s="20">
        <v>323.41670399999998</v>
      </c>
      <c r="K106" s="20">
        <v>307.59644700000001</v>
      </c>
      <c r="M106" s="20">
        <v>314.70035200000001</v>
      </c>
      <c r="N106" s="20">
        <v>229.33292499999999</v>
      </c>
      <c r="O106" s="20">
        <v>221.24281300000001</v>
      </c>
      <c r="Q106" s="20">
        <v>258.667734</v>
      </c>
      <c r="S106">
        <f t="shared" si="11"/>
        <v>337.99918766666661</v>
      </c>
      <c r="T106">
        <f t="shared" si="12"/>
        <v>3.5609331412909553</v>
      </c>
      <c r="W106">
        <f t="shared" si="8"/>
        <v>316.76261199999999</v>
      </c>
      <c r="X106">
        <f t="shared" si="13"/>
        <v>23.625867683958717</v>
      </c>
      <c r="AA106">
        <f t="shared" si="9"/>
        <v>315.2378343333333</v>
      </c>
      <c r="AB106">
        <f t="shared" si="14"/>
        <v>7.9238121084801145</v>
      </c>
      <c r="AE106">
        <f t="shared" si="10"/>
        <v>236.41449066666667</v>
      </c>
      <c r="AF106">
        <f t="shared" si="15"/>
        <v>19.691815741128195</v>
      </c>
    </row>
    <row r="107" spans="1:32" x14ac:dyDescent="0.2">
      <c r="A107" s="20">
        <v>35</v>
      </c>
      <c r="B107" s="20">
        <v>342.26611100000002</v>
      </c>
      <c r="C107" s="20">
        <v>335.19228500000003</v>
      </c>
      <c r="D107" s="20"/>
      <c r="E107" s="20">
        <v>337.69360799999998</v>
      </c>
      <c r="F107" s="20">
        <v>325.84140500000001</v>
      </c>
      <c r="G107" s="20">
        <v>290.08999799999998</v>
      </c>
      <c r="H107" s="20">
        <v>334.90878600000002</v>
      </c>
      <c r="J107" s="20">
        <v>323.69669299999998</v>
      </c>
      <c r="K107" s="20">
        <v>307.87856599999998</v>
      </c>
      <c r="M107" s="20">
        <v>315.03692999999998</v>
      </c>
      <c r="N107" s="20">
        <v>229.71855199999999</v>
      </c>
      <c r="O107" s="20">
        <v>221.616028</v>
      </c>
      <c r="Q107" s="20">
        <v>259.11194399999999</v>
      </c>
      <c r="S107">
        <f t="shared" si="11"/>
        <v>338.38400133333334</v>
      </c>
      <c r="T107">
        <f t="shared" si="12"/>
        <v>3.5870929435410996</v>
      </c>
      <c r="W107">
        <f t="shared" si="8"/>
        <v>316.94672966666667</v>
      </c>
      <c r="X107">
        <f t="shared" si="13"/>
        <v>23.696357872282679</v>
      </c>
      <c r="AA107">
        <f t="shared" si="9"/>
        <v>315.53739633333333</v>
      </c>
      <c r="AB107">
        <f t="shared" si="14"/>
        <v>7.9209302080079178</v>
      </c>
      <c r="AE107">
        <f t="shared" si="10"/>
        <v>236.81550799999999</v>
      </c>
      <c r="AF107">
        <f t="shared" si="15"/>
        <v>19.729698870464699</v>
      </c>
    </row>
    <row r="108" spans="1:32" x14ac:dyDescent="0.2">
      <c r="A108" s="20">
        <v>35.333329999999997</v>
      </c>
      <c r="B108" s="20">
        <v>342.66074700000001</v>
      </c>
      <c r="C108" s="20">
        <v>335.54890799999998</v>
      </c>
      <c r="D108" s="20"/>
      <c r="E108" s="20">
        <v>338.053245</v>
      </c>
      <c r="F108" s="20">
        <v>326.05625800000001</v>
      </c>
      <c r="G108" s="20">
        <v>290.18070799999998</v>
      </c>
      <c r="H108" s="20">
        <v>335.11610899999999</v>
      </c>
      <c r="J108" s="20">
        <v>323.97184099999998</v>
      </c>
      <c r="K108" s="20">
        <v>308.15016800000001</v>
      </c>
      <c r="M108" s="20">
        <v>315.36261300000001</v>
      </c>
      <c r="N108" s="20">
        <v>230.09879599999999</v>
      </c>
      <c r="O108" s="20">
        <v>221.98602700000001</v>
      </c>
      <c r="Q108" s="20">
        <v>259.54687799999999</v>
      </c>
      <c r="S108">
        <f t="shared" si="11"/>
        <v>338.7543</v>
      </c>
      <c r="T108">
        <f t="shared" si="12"/>
        <v>3.6073774511754531</v>
      </c>
      <c r="W108">
        <f t="shared" si="8"/>
        <v>317.11769166666664</v>
      </c>
      <c r="X108">
        <f t="shared" si="13"/>
        <v>23.763859994311758</v>
      </c>
      <c r="AA108">
        <f t="shared" si="9"/>
        <v>315.8282073333333</v>
      </c>
      <c r="AB108">
        <f t="shared" si="14"/>
        <v>7.9211058377070138</v>
      </c>
      <c r="AE108">
        <f t="shared" si="10"/>
        <v>237.210567</v>
      </c>
      <c r="AF108">
        <f t="shared" si="15"/>
        <v>19.76454773144027</v>
      </c>
    </row>
    <row r="109" spans="1:32" x14ac:dyDescent="0.2">
      <c r="A109" s="20">
        <v>35.666670000000003</v>
      </c>
      <c r="B109" s="20">
        <v>343.03887099999997</v>
      </c>
      <c r="C109" s="20">
        <v>335.89402200000001</v>
      </c>
      <c r="D109" s="20"/>
      <c r="E109" s="20">
        <v>338.39933100000002</v>
      </c>
      <c r="F109" s="20">
        <v>326.25942900000001</v>
      </c>
      <c r="G109" s="20">
        <v>290.25949100000003</v>
      </c>
      <c r="H109" s="20">
        <v>335.31030500000003</v>
      </c>
      <c r="J109" s="20">
        <v>324.24560200000002</v>
      </c>
      <c r="K109" s="20">
        <v>308.41527300000001</v>
      </c>
      <c r="M109" s="20">
        <v>315.67464000000001</v>
      </c>
      <c r="N109" s="20">
        <v>230.47502800000001</v>
      </c>
      <c r="O109" s="20">
        <v>222.350866</v>
      </c>
      <c r="Q109" s="20">
        <v>259.97618399999999</v>
      </c>
      <c r="S109">
        <f t="shared" si="11"/>
        <v>339.11074133333335</v>
      </c>
      <c r="T109">
        <f t="shared" si="12"/>
        <v>3.6251614177826879</v>
      </c>
      <c r="W109">
        <f t="shared" si="8"/>
        <v>317.27640833333334</v>
      </c>
      <c r="X109">
        <f t="shared" si="13"/>
        <v>23.830966319874008</v>
      </c>
      <c r="AA109">
        <f t="shared" si="9"/>
        <v>316.11183833333331</v>
      </c>
      <c r="AB109">
        <f t="shared" si="14"/>
        <v>7.9242151566614076</v>
      </c>
      <c r="AE109">
        <f t="shared" si="10"/>
        <v>237.60069266666665</v>
      </c>
      <c r="AF109">
        <f t="shared" si="15"/>
        <v>19.798925762692711</v>
      </c>
    </row>
    <row r="110" spans="1:32" x14ac:dyDescent="0.2">
      <c r="A110" s="20">
        <v>36</v>
      </c>
      <c r="B110" s="20">
        <v>343.40577500000001</v>
      </c>
      <c r="C110" s="20">
        <v>336.22798499999999</v>
      </c>
      <c r="D110" s="20"/>
      <c r="E110" s="20">
        <v>338.73240700000002</v>
      </c>
      <c r="F110" s="20">
        <v>326.45196199999998</v>
      </c>
      <c r="G110" s="20">
        <v>290.33233899999999</v>
      </c>
      <c r="H110" s="20">
        <v>335.49284299999999</v>
      </c>
      <c r="J110" s="20">
        <v>324.52078399999999</v>
      </c>
      <c r="K110" s="20">
        <v>308.67136900000003</v>
      </c>
      <c r="M110" s="20">
        <v>315.97878100000003</v>
      </c>
      <c r="N110" s="20">
        <v>230.846745</v>
      </c>
      <c r="O110" s="20">
        <v>222.711927</v>
      </c>
      <c r="Q110" s="20">
        <v>260.404403</v>
      </c>
      <c r="S110">
        <f t="shared" si="11"/>
        <v>339.45538899999997</v>
      </c>
      <c r="T110">
        <f t="shared" si="12"/>
        <v>3.6431023249790884</v>
      </c>
      <c r="W110">
        <f t="shared" si="8"/>
        <v>317.42571466666664</v>
      </c>
      <c r="X110">
        <f t="shared" si="13"/>
        <v>23.895033711534797</v>
      </c>
      <c r="AA110">
        <f t="shared" si="9"/>
        <v>316.39031133333333</v>
      </c>
      <c r="AB110">
        <f t="shared" si="14"/>
        <v>7.9327174960410662</v>
      </c>
      <c r="AE110">
        <f t="shared" si="10"/>
        <v>237.98769166666668</v>
      </c>
      <c r="AF110">
        <f t="shared" si="15"/>
        <v>19.834957177286199</v>
      </c>
    </row>
    <row r="111" spans="1:32" x14ac:dyDescent="0.2">
      <c r="A111" s="20">
        <v>36.333329999999997</v>
      </c>
      <c r="B111" s="20">
        <v>343.760897</v>
      </c>
      <c r="C111" s="20">
        <v>336.54793000000001</v>
      </c>
      <c r="D111" s="20"/>
      <c r="E111" s="20">
        <v>339.05436300000002</v>
      </c>
      <c r="F111" s="20">
        <v>326.63314300000002</v>
      </c>
      <c r="G111" s="20">
        <v>290.40051099999999</v>
      </c>
      <c r="H111" s="20">
        <v>335.66348699999998</v>
      </c>
      <c r="J111" s="20">
        <v>324.79795899999999</v>
      </c>
      <c r="K111" s="20">
        <v>308.91773899999998</v>
      </c>
      <c r="M111" s="20">
        <v>316.26529199999999</v>
      </c>
      <c r="N111" s="20">
        <v>231.21573599999999</v>
      </c>
      <c r="O111" s="20">
        <v>223.07459600000001</v>
      </c>
      <c r="Q111" s="20">
        <v>260.830601</v>
      </c>
      <c r="S111">
        <f t="shared" si="11"/>
        <v>339.78773000000001</v>
      </c>
      <c r="T111">
        <f t="shared" si="12"/>
        <v>3.6619794651648383</v>
      </c>
      <c r="W111">
        <f t="shared" si="8"/>
        <v>317.56571366666668</v>
      </c>
      <c r="X111">
        <f t="shared" si="13"/>
        <v>23.955123776144202</v>
      </c>
      <c r="AA111">
        <f t="shared" si="9"/>
        <v>316.66032999999999</v>
      </c>
      <c r="AB111">
        <f t="shared" si="14"/>
        <v>7.9474768372221805</v>
      </c>
      <c r="AE111">
        <f t="shared" si="10"/>
        <v>238.37364433333335</v>
      </c>
      <c r="AF111">
        <f t="shared" si="15"/>
        <v>19.869718598191273</v>
      </c>
    </row>
    <row r="112" spans="1:32" x14ac:dyDescent="0.2">
      <c r="A112" s="20">
        <v>36.666670000000003</v>
      </c>
      <c r="B112" s="20">
        <v>344.10341699999998</v>
      </c>
      <c r="C112" s="20">
        <v>336.860209</v>
      </c>
      <c r="D112" s="20"/>
      <c r="E112" s="20">
        <v>339.36212599999999</v>
      </c>
      <c r="F112" s="20">
        <v>326.80339700000002</v>
      </c>
      <c r="G112" s="20">
        <v>290.462377</v>
      </c>
      <c r="H112" s="20">
        <v>335.82441999999998</v>
      </c>
      <c r="J112" s="20">
        <v>325.07468399999999</v>
      </c>
      <c r="K112" s="20">
        <v>309.15762699999999</v>
      </c>
      <c r="M112" s="20">
        <v>316.54019599999998</v>
      </c>
      <c r="N112" s="20">
        <v>231.58095599999999</v>
      </c>
      <c r="O112" s="20">
        <v>223.438186</v>
      </c>
      <c r="Q112" s="20">
        <v>261.25622499999997</v>
      </c>
      <c r="S112">
        <f t="shared" si="11"/>
        <v>340.10858400000001</v>
      </c>
      <c r="T112">
        <f t="shared" si="12"/>
        <v>3.6788469922163021</v>
      </c>
      <c r="W112">
        <f t="shared" si="8"/>
        <v>317.69673133333328</v>
      </c>
      <c r="X112">
        <f t="shared" si="13"/>
        <v>24.0130642766973</v>
      </c>
      <c r="AA112">
        <f t="shared" si="9"/>
        <v>316.92416899999995</v>
      </c>
      <c r="AB112">
        <f t="shared" si="14"/>
        <v>7.9654725116504546</v>
      </c>
      <c r="AE112">
        <f t="shared" si="10"/>
        <v>238.75845566666666</v>
      </c>
      <c r="AF112">
        <f t="shared" si="15"/>
        <v>19.904481770448829</v>
      </c>
    </row>
    <row r="113" spans="1:32" x14ac:dyDescent="0.2">
      <c r="A113" s="20">
        <v>37</v>
      </c>
      <c r="B113" s="20">
        <v>344.438333</v>
      </c>
      <c r="C113" s="20">
        <v>337.16756400000003</v>
      </c>
      <c r="D113" s="20"/>
      <c r="E113" s="20">
        <v>339.66344299999997</v>
      </c>
      <c r="F113" s="20">
        <v>326.96480600000001</v>
      </c>
      <c r="G113" s="20">
        <v>290.517897</v>
      </c>
      <c r="H113" s="20">
        <v>335.97374500000001</v>
      </c>
      <c r="J113" s="20">
        <v>325.35268200000002</v>
      </c>
      <c r="K113" s="20">
        <v>309.39205299999998</v>
      </c>
      <c r="M113" s="20">
        <v>316.80470200000002</v>
      </c>
      <c r="N113" s="20">
        <v>231.94454300000001</v>
      </c>
      <c r="O113" s="20">
        <v>223.79599400000001</v>
      </c>
      <c r="Q113" s="20">
        <v>261.67165899999998</v>
      </c>
      <c r="S113">
        <f t="shared" si="11"/>
        <v>340.42311333333333</v>
      </c>
      <c r="T113">
        <f t="shared" si="12"/>
        <v>3.6944342901654466</v>
      </c>
      <c r="W113">
        <f t="shared" si="8"/>
        <v>317.81881600000003</v>
      </c>
      <c r="X113">
        <f t="shared" si="13"/>
        <v>24.068555817910038</v>
      </c>
      <c r="AA113">
        <f t="shared" si="9"/>
        <v>317.18314566666669</v>
      </c>
      <c r="AB113">
        <f t="shared" si="14"/>
        <v>7.9870416441596603</v>
      </c>
      <c r="AE113">
        <f t="shared" si="10"/>
        <v>239.13739866666666</v>
      </c>
      <c r="AF113">
        <f t="shared" si="15"/>
        <v>19.936007104713312</v>
      </c>
    </row>
    <row r="114" spans="1:32" x14ac:dyDescent="0.2">
      <c r="A114" s="20">
        <v>37.333329999999997</v>
      </c>
      <c r="B114" s="20">
        <v>344.76811700000002</v>
      </c>
      <c r="C114" s="20">
        <v>337.45966199999998</v>
      </c>
      <c r="D114" s="20"/>
      <c r="E114" s="20">
        <v>339.95175699999999</v>
      </c>
      <c r="F114" s="20">
        <v>327.11810800000001</v>
      </c>
      <c r="G114" s="20">
        <v>290.569278</v>
      </c>
      <c r="H114" s="20">
        <v>336.11265400000002</v>
      </c>
      <c r="J114" s="20">
        <v>325.63603499999999</v>
      </c>
      <c r="K114" s="20">
        <v>309.62233199999997</v>
      </c>
      <c r="M114" s="20">
        <v>317.06023499999998</v>
      </c>
      <c r="N114" s="20">
        <v>232.303673</v>
      </c>
      <c r="O114" s="20">
        <v>224.147772</v>
      </c>
      <c r="Q114" s="20">
        <v>262.08088600000002</v>
      </c>
      <c r="S114">
        <f t="shared" si="11"/>
        <v>340.72651200000001</v>
      </c>
      <c r="T114">
        <f t="shared" si="12"/>
        <v>3.7153146036742499</v>
      </c>
      <c r="W114">
        <f t="shared" si="8"/>
        <v>317.93334666666669</v>
      </c>
      <c r="X114">
        <f t="shared" si="13"/>
        <v>24.120938102239428</v>
      </c>
      <c r="AA114">
        <f t="shared" si="9"/>
        <v>317.43953399999992</v>
      </c>
      <c r="AB114">
        <f t="shared" si="14"/>
        <v>8.0135866964551621</v>
      </c>
      <c r="AE114">
        <f t="shared" si="10"/>
        <v>239.51077700000005</v>
      </c>
      <c r="AF114">
        <f t="shared" si="15"/>
        <v>19.96714915766298</v>
      </c>
    </row>
    <row r="115" spans="1:32" x14ac:dyDescent="0.2">
      <c r="A115" s="20">
        <v>37.666670000000003</v>
      </c>
      <c r="B115" s="20">
        <v>345.092783</v>
      </c>
      <c r="C115" s="20">
        <v>337.73907200000002</v>
      </c>
      <c r="D115" s="20"/>
      <c r="E115" s="20">
        <v>340.230816</v>
      </c>
      <c r="F115" s="20">
        <v>327.26007499999997</v>
      </c>
      <c r="G115" s="20">
        <v>290.61828600000001</v>
      </c>
      <c r="H115" s="20">
        <v>336.24233600000002</v>
      </c>
      <c r="J115" s="20">
        <v>325.92616400000003</v>
      </c>
      <c r="K115" s="20">
        <v>309.851091</v>
      </c>
      <c r="M115" s="20">
        <v>317.30125199999998</v>
      </c>
      <c r="N115" s="20">
        <v>232.65805499999999</v>
      </c>
      <c r="O115" s="20">
        <v>224.496714</v>
      </c>
      <c r="Q115" s="20">
        <v>262.49116500000002</v>
      </c>
      <c r="S115">
        <f t="shared" si="11"/>
        <v>341.02089033333334</v>
      </c>
      <c r="T115">
        <f t="shared" si="12"/>
        <v>3.7399772000674343</v>
      </c>
      <c r="W115">
        <f t="shared" si="8"/>
        <v>318.04023233333334</v>
      </c>
      <c r="X115">
        <f t="shared" si="13"/>
        <v>24.169042362062882</v>
      </c>
      <c r="AA115">
        <f t="shared" si="9"/>
        <v>317.69283566666667</v>
      </c>
      <c r="AB115">
        <f t="shared" si="14"/>
        <v>8.0446874591144066</v>
      </c>
      <c r="AE115">
        <f t="shared" si="10"/>
        <v>239.881978</v>
      </c>
      <c r="AF115">
        <f t="shared" si="15"/>
        <v>20.000834340854325</v>
      </c>
    </row>
    <row r="116" spans="1:32" x14ac:dyDescent="0.2">
      <c r="A116" s="20">
        <v>38</v>
      </c>
      <c r="B116" s="20">
        <v>345.41353900000001</v>
      </c>
      <c r="C116" s="20">
        <v>338.00844499999999</v>
      </c>
      <c r="D116" s="20"/>
      <c r="E116" s="20">
        <v>340.49767400000002</v>
      </c>
      <c r="F116" s="20">
        <v>327.39371999999997</v>
      </c>
      <c r="G116" s="20">
        <v>290.66258499999998</v>
      </c>
      <c r="H116" s="20">
        <v>336.36504200000002</v>
      </c>
      <c r="J116" s="20">
        <v>326.22342400000002</v>
      </c>
      <c r="K116" s="20">
        <v>310.079474</v>
      </c>
      <c r="M116" s="20">
        <v>317.53376600000001</v>
      </c>
      <c r="N116" s="20">
        <v>233.01242400000001</v>
      </c>
      <c r="O116" s="20">
        <v>224.842682</v>
      </c>
      <c r="Q116" s="20">
        <v>262.89752900000002</v>
      </c>
      <c r="S116">
        <f t="shared" si="11"/>
        <v>341.30655266666668</v>
      </c>
      <c r="T116">
        <f t="shared" si="12"/>
        <v>3.768231390221465</v>
      </c>
      <c r="W116">
        <f t="shared" si="8"/>
        <v>318.14044899999999</v>
      </c>
      <c r="X116">
        <f t="shared" si="13"/>
        <v>24.215612982305313</v>
      </c>
      <c r="AA116">
        <f t="shared" si="9"/>
        <v>317.94555466666668</v>
      </c>
      <c r="AB116">
        <f t="shared" si="14"/>
        <v>8.0798488742130239</v>
      </c>
      <c r="AE116">
        <f t="shared" si="10"/>
        <v>240.25087833333336</v>
      </c>
      <c r="AF116">
        <f t="shared" si="15"/>
        <v>20.033453544013991</v>
      </c>
    </row>
    <row r="117" spans="1:32" x14ac:dyDescent="0.2">
      <c r="A117" s="20">
        <v>38.333329999999997</v>
      </c>
      <c r="B117" s="20">
        <v>345.73305099999999</v>
      </c>
      <c r="C117" s="20">
        <v>338.27132499999999</v>
      </c>
      <c r="D117" s="20"/>
      <c r="E117" s="20">
        <v>340.75591200000002</v>
      </c>
      <c r="F117" s="20">
        <v>327.52331099999998</v>
      </c>
      <c r="G117" s="20">
        <v>290.70256799999999</v>
      </c>
      <c r="H117" s="20">
        <v>336.48208899999997</v>
      </c>
      <c r="J117" s="20">
        <v>326.52165400000001</v>
      </c>
      <c r="K117" s="20">
        <v>310.31219900000002</v>
      </c>
      <c r="M117" s="20">
        <v>317.75431700000001</v>
      </c>
      <c r="N117" s="20">
        <v>233.361377</v>
      </c>
      <c r="O117" s="20">
        <v>225.18759499999999</v>
      </c>
      <c r="Q117" s="20">
        <v>263.303269</v>
      </c>
      <c r="S117">
        <f t="shared" si="11"/>
        <v>341.58676266666663</v>
      </c>
      <c r="T117">
        <f t="shared" si="12"/>
        <v>3.7996148946300203</v>
      </c>
      <c r="W117">
        <f t="shared" si="8"/>
        <v>318.23598933333329</v>
      </c>
      <c r="X117">
        <f t="shared" si="13"/>
        <v>24.261737232779975</v>
      </c>
      <c r="AA117">
        <f t="shared" si="9"/>
        <v>318.19605666666672</v>
      </c>
      <c r="AB117">
        <f t="shared" si="14"/>
        <v>8.1137511854312034</v>
      </c>
      <c r="AE117">
        <f t="shared" si="10"/>
        <v>240.61741366666669</v>
      </c>
      <c r="AF117">
        <f t="shared" si="15"/>
        <v>20.067104978037502</v>
      </c>
    </row>
    <row r="118" spans="1:32" x14ac:dyDescent="0.2">
      <c r="A118" s="20">
        <v>38.666670000000003</v>
      </c>
      <c r="B118" s="20">
        <v>346.054777</v>
      </c>
      <c r="C118" s="20">
        <v>338.52468299999998</v>
      </c>
      <c r="D118" s="20"/>
      <c r="E118" s="20">
        <v>341.00120099999998</v>
      </c>
      <c r="F118" s="20">
        <v>327.64548300000001</v>
      </c>
      <c r="G118" s="20">
        <v>290.73984000000002</v>
      </c>
      <c r="H118" s="20">
        <v>336.59402499999999</v>
      </c>
      <c r="J118" s="20">
        <v>326.82205699999997</v>
      </c>
      <c r="K118" s="20">
        <v>310.54656499999999</v>
      </c>
      <c r="M118" s="20">
        <v>317.96486199999998</v>
      </c>
      <c r="N118" s="20">
        <v>233.708043</v>
      </c>
      <c r="O118" s="20">
        <v>225.526206</v>
      </c>
      <c r="Q118" s="20">
        <v>263.70081599999997</v>
      </c>
      <c r="S118">
        <f t="shared" si="11"/>
        <v>341.8602203333333</v>
      </c>
      <c r="T118">
        <f t="shared" si="12"/>
        <v>3.8378398316617406</v>
      </c>
      <c r="W118">
        <f t="shared" si="8"/>
        <v>318.3264493333333</v>
      </c>
      <c r="X118">
        <f t="shared" si="13"/>
        <v>24.306066359324905</v>
      </c>
      <c r="AA118">
        <f t="shared" si="9"/>
        <v>318.44449466666669</v>
      </c>
      <c r="AB118">
        <f t="shared" si="14"/>
        <v>8.1483400506923012</v>
      </c>
      <c r="AE118">
        <f t="shared" si="10"/>
        <v>240.97835499999997</v>
      </c>
      <c r="AF118">
        <f t="shared" si="15"/>
        <v>20.098962400980614</v>
      </c>
    </row>
    <row r="119" spans="1:32" x14ac:dyDescent="0.2">
      <c r="A119" s="20">
        <v>39</v>
      </c>
      <c r="B119" s="20">
        <v>346.37777899999998</v>
      </c>
      <c r="C119" s="20">
        <v>338.76333299999999</v>
      </c>
      <c r="D119" s="20"/>
      <c r="E119" s="20">
        <v>341.24019900000002</v>
      </c>
      <c r="F119" s="20">
        <v>327.75909799999999</v>
      </c>
      <c r="G119" s="20">
        <v>290.773706</v>
      </c>
      <c r="H119" s="20">
        <v>336.69781899999998</v>
      </c>
      <c r="J119" s="20">
        <v>327.12848200000002</v>
      </c>
      <c r="K119" s="20">
        <v>310.78804000000002</v>
      </c>
      <c r="M119" s="20">
        <v>318.16806400000002</v>
      </c>
      <c r="N119" s="20">
        <v>234.05077800000001</v>
      </c>
      <c r="O119" s="20">
        <v>225.85817399999999</v>
      </c>
      <c r="Q119" s="20">
        <v>264.09464400000002</v>
      </c>
      <c r="S119">
        <f t="shared" si="11"/>
        <v>342.1271036666667</v>
      </c>
      <c r="T119">
        <f t="shared" si="12"/>
        <v>3.8839280229614515</v>
      </c>
      <c r="W119">
        <f t="shared" si="8"/>
        <v>318.41020766666662</v>
      </c>
      <c r="X119">
        <f t="shared" si="13"/>
        <v>24.347635440792025</v>
      </c>
      <c r="AA119">
        <f t="shared" si="9"/>
        <v>318.694862</v>
      </c>
      <c r="AB119">
        <f t="shared" si="14"/>
        <v>8.1829486304414729</v>
      </c>
      <c r="AE119">
        <f t="shared" si="10"/>
        <v>241.334532</v>
      </c>
      <c r="AF119">
        <f t="shared" si="15"/>
        <v>20.131982360528049</v>
      </c>
    </row>
    <row r="120" spans="1:32" x14ac:dyDescent="0.2">
      <c r="A120" s="20">
        <v>39.333329999999997</v>
      </c>
      <c r="B120" s="20">
        <v>346.70872100000003</v>
      </c>
      <c r="C120" s="20">
        <v>338.99604299999999</v>
      </c>
      <c r="D120" s="20"/>
      <c r="E120" s="20">
        <v>341.47960999999998</v>
      </c>
      <c r="F120" s="20">
        <v>327.86389800000001</v>
      </c>
      <c r="G120" s="20">
        <v>290.80517200000003</v>
      </c>
      <c r="H120" s="20">
        <v>336.79616399999998</v>
      </c>
      <c r="J120" s="20">
        <v>327.43729300000001</v>
      </c>
      <c r="K120" s="20">
        <v>311.03743300000002</v>
      </c>
      <c r="M120" s="20">
        <v>318.363337</v>
      </c>
      <c r="N120" s="20">
        <v>234.38978700000001</v>
      </c>
      <c r="O120" s="20">
        <v>226.19059999999999</v>
      </c>
      <c r="Q120" s="20">
        <v>264.48696200000001</v>
      </c>
      <c r="S120">
        <f t="shared" si="11"/>
        <v>342.39479133333333</v>
      </c>
      <c r="T120">
        <f t="shared" si="12"/>
        <v>3.936942739942062</v>
      </c>
      <c r="W120">
        <f t="shared" si="8"/>
        <v>318.48841133333332</v>
      </c>
      <c r="X120">
        <f t="shared" si="13"/>
        <v>24.386833516544296</v>
      </c>
      <c r="AA120">
        <f t="shared" si="9"/>
        <v>318.94602100000003</v>
      </c>
      <c r="AB120">
        <f t="shared" si="14"/>
        <v>8.2154423184507799</v>
      </c>
      <c r="AE120">
        <f t="shared" si="10"/>
        <v>241.68911633333332</v>
      </c>
      <c r="AF120">
        <f t="shared" si="15"/>
        <v>20.164647087070641</v>
      </c>
    </row>
    <row r="121" spans="1:32" x14ac:dyDescent="0.2">
      <c r="A121" s="20">
        <v>39.666670000000003</v>
      </c>
      <c r="B121" s="20">
        <v>347.04802899999999</v>
      </c>
      <c r="C121" s="20">
        <v>339.22504700000002</v>
      </c>
      <c r="D121" s="20"/>
      <c r="E121" s="20">
        <v>341.70593000000002</v>
      </c>
      <c r="F121" s="20">
        <v>327.96331300000003</v>
      </c>
      <c r="G121" s="20">
        <v>290.83721500000001</v>
      </c>
      <c r="H121" s="20">
        <v>336.89104500000002</v>
      </c>
      <c r="J121" s="20">
        <v>327.74841500000002</v>
      </c>
      <c r="K121" s="20">
        <v>311.29359399999998</v>
      </c>
      <c r="M121" s="20">
        <v>318.54807099999999</v>
      </c>
      <c r="N121" s="20">
        <v>234.73061000000001</v>
      </c>
      <c r="O121" s="20">
        <v>226.51953599999999</v>
      </c>
      <c r="Q121" s="20">
        <v>264.86801800000001</v>
      </c>
      <c r="S121">
        <f t="shared" si="11"/>
        <v>342.65966866666668</v>
      </c>
      <c r="T121">
        <f t="shared" si="12"/>
        <v>3.9977462308533527</v>
      </c>
      <c r="W121">
        <f t="shared" si="8"/>
        <v>318.56385766666671</v>
      </c>
      <c r="X121">
        <f t="shared" si="13"/>
        <v>24.423372716308482</v>
      </c>
      <c r="AA121">
        <f t="shared" si="9"/>
        <v>319.19669333333331</v>
      </c>
      <c r="AB121">
        <f t="shared" si="14"/>
        <v>8.2465639349964821</v>
      </c>
      <c r="AE121">
        <f t="shared" si="10"/>
        <v>242.039388</v>
      </c>
      <c r="AF121">
        <f t="shared" si="15"/>
        <v>20.19195866715372</v>
      </c>
    </row>
    <row r="122" spans="1:32" x14ac:dyDescent="0.2">
      <c r="A122" s="20">
        <v>40</v>
      </c>
      <c r="B122" s="20">
        <v>347.394813</v>
      </c>
      <c r="C122" s="20">
        <v>339.44955900000002</v>
      </c>
      <c r="D122" s="20"/>
      <c r="E122" s="20">
        <v>341.91980599999999</v>
      </c>
      <c r="F122" s="20">
        <v>328.05991299999999</v>
      </c>
      <c r="G122" s="20">
        <v>290.86765600000001</v>
      </c>
      <c r="H122" s="20">
        <v>336.98033500000003</v>
      </c>
      <c r="J122" s="20">
        <v>328.06093499999997</v>
      </c>
      <c r="K122" s="20">
        <v>311.56016399999999</v>
      </c>
      <c r="M122" s="20">
        <v>318.72751</v>
      </c>
      <c r="N122" s="20">
        <v>235.06446800000001</v>
      </c>
      <c r="O122" s="20">
        <v>226.84493900000001</v>
      </c>
      <c r="Q122" s="20">
        <v>265.25063399999999</v>
      </c>
      <c r="S122">
        <f t="shared" si="11"/>
        <v>342.92139266666663</v>
      </c>
      <c r="T122">
        <f t="shared" si="12"/>
        <v>4.0662202558718166</v>
      </c>
      <c r="W122">
        <f t="shared" si="8"/>
        <v>318.63596799999999</v>
      </c>
      <c r="X122">
        <f t="shared" si="13"/>
        <v>24.45818565759793</v>
      </c>
      <c r="AA122">
        <f t="shared" si="9"/>
        <v>319.4495363333333</v>
      </c>
      <c r="AB122">
        <f t="shared" si="14"/>
        <v>8.2740469190191437</v>
      </c>
      <c r="AE122">
        <f t="shared" si="10"/>
        <v>242.38668033333332</v>
      </c>
      <c r="AF122">
        <f t="shared" si="15"/>
        <v>20.222770512446356</v>
      </c>
    </row>
    <row r="123" spans="1:32" x14ac:dyDescent="0.2">
      <c r="A123" s="20">
        <v>40.333329999999997</v>
      </c>
      <c r="B123" s="20">
        <v>347.752904</v>
      </c>
      <c r="C123" s="20">
        <v>339.66719699999999</v>
      </c>
      <c r="D123" s="20"/>
      <c r="E123" s="20">
        <v>342.12933800000002</v>
      </c>
      <c r="F123" s="20">
        <v>328.15256299999999</v>
      </c>
      <c r="G123" s="20">
        <v>290.89595300000002</v>
      </c>
      <c r="H123" s="20">
        <v>337.07014299999997</v>
      </c>
      <c r="J123" s="20">
        <v>328.38115800000003</v>
      </c>
      <c r="K123" s="20">
        <v>311.832155</v>
      </c>
      <c r="M123" s="20">
        <v>318.89512100000002</v>
      </c>
      <c r="N123" s="20">
        <v>235.39192700000001</v>
      </c>
      <c r="O123" s="20">
        <v>227.16532100000001</v>
      </c>
      <c r="Q123" s="20">
        <v>265.62584700000002</v>
      </c>
      <c r="S123">
        <f t="shared" si="11"/>
        <v>343.1831463333333</v>
      </c>
      <c r="T123">
        <f t="shared" si="12"/>
        <v>4.1445806090621957</v>
      </c>
      <c r="W123">
        <f t="shared" si="8"/>
        <v>318.70621966666664</v>
      </c>
      <c r="X123">
        <f t="shared" si="13"/>
        <v>24.493652388270561</v>
      </c>
      <c r="AA123">
        <f t="shared" si="9"/>
        <v>319.70281133333333</v>
      </c>
      <c r="AB123">
        <f t="shared" si="14"/>
        <v>8.3040139588889517</v>
      </c>
      <c r="AE123">
        <f t="shared" si="10"/>
        <v>242.72769833333336</v>
      </c>
      <c r="AF123">
        <f t="shared" si="15"/>
        <v>20.252485547220758</v>
      </c>
    </row>
    <row r="124" spans="1:32" x14ac:dyDescent="0.2">
      <c r="A124" s="20">
        <v>40.666670000000003</v>
      </c>
      <c r="B124" s="20">
        <v>348.12450200000001</v>
      </c>
      <c r="C124" s="20">
        <v>339.874099</v>
      </c>
      <c r="D124" s="20"/>
      <c r="E124" s="20">
        <v>342.33252700000003</v>
      </c>
      <c r="F124" s="20">
        <v>328.24228099999999</v>
      </c>
      <c r="G124" s="20">
        <v>290.91998100000001</v>
      </c>
      <c r="H124" s="20">
        <v>337.15006299999999</v>
      </c>
      <c r="J124" s="20">
        <v>328.70995099999999</v>
      </c>
      <c r="K124" s="20">
        <v>312.11313000000001</v>
      </c>
      <c r="M124" s="20">
        <v>319.06118099999998</v>
      </c>
      <c r="N124" s="20">
        <v>235.71838399999999</v>
      </c>
      <c r="O124" s="20">
        <v>227.484309</v>
      </c>
      <c r="Q124" s="20">
        <v>266.00111399999997</v>
      </c>
      <c r="S124">
        <f t="shared" si="11"/>
        <v>343.44370933333335</v>
      </c>
      <c r="T124">
        <f t="shared" si="12"/>
        <v>4.23595704050883</v>
      </c>
      <c r="W124">
        <f t="shared" si="8"/>
        <v>318.77077500000001</v>
      </c>
      <c r="X124">
        <f t="shared" si="13"/>
        <v>24.527274407538794</v>
      </c>
      <c r="AA124">
        <f t="shared" si="9"/>
        <v>319.9614206666667</v>
      </c>
      <c r="AB124">
        <f t="shared" si="14"/>
        <v>8.3349529344556093</v>
      </c>
      <c r="AE124">
        <f t="shared" si="10"/>
        <v>243.06793566666661</v>
      </c>
      <c r="AF124">
        <f t="shared" si="15"/>
        <v>20.282948482105798</v>
      </c>
    </row>
    <row r="125" spans="1:32" x14ac:dyDescent="0.2">
      <c r="A125" s="20">
        <v>41</v>
      </c>
      <c r="B125" s="20">
        <v>348.51065699999998</v>
      </c>
      <c r="C125" s="20">
        <v>340.07422800000001</v>
      </c>
      <c r="D125" s="20"/>
      <c r="E125" s="20">
        <v>342.53653500000001</v>
      </c>
      <c r="F125" s="20">
        <v>328.32612799999998</v>
      </c>
      <c r="G125" s="20">
        <v>290.94100800000001</v>
      </c>
      <c r="H125" s="20">
        <v>337.22611599999999</v>
      </c>
      <c r="J125" s="20">
        <v>329.04311000000001</v>
      </c>
      <c r="K125" s="20">
        <v>312.40381600000001</v>
      </c>
      <c r="M125" s="20">
        <v>319.22521699999999</v>
      </c>
      <c r="N125" s="20">
        <v>236.04294100000001</v>
      </c>
      <c r="O125" s="20">
        <v>227.80258799999999</v>
      </c>
      <c r="Q125" s="20">
        <v>266.37552099999999</v>
      </c>
      <c r="S125">
        <f t="shared" si="11"/>
        <v>343.70713999999998</v>
      </c>
      <c r="T125">
        <f t="shared" si="12"/>
        <v>4.3383257850844803</v>
      </c>
      <c r="W125">
        <f t="shared" si="8"/>
        <v>318.83108399999998</v>
      </c>
      <c r="X125">
        <f t="shared" si="13"/>
        <v>24.560022415795295</v>
      </c>
      <c r="AA125">
        <f t="shared" si="9"/>
        <v>320.22404766666665</v>
      </c>
      <c r="AB125">
        <f t="shared" si="14"/>
        <v>8.3644947982597486</v>
      </c>
      <c r="AE125">
        <f t="shared" si="10"/>
        <v>243.40701666666666</v>
      </c>
      <c r="AF125">
        <f t="shared" si="15"/>
        <v>20.313542228619713</v>
      </c>
    </row>
    <row r="126" spans="1:32" x14ac:dyDescent="0.2">
      <c r="A126" s="20">
        <v>41.333329999999997</v>
      </c>
      <c r="B126" s="20">
        <v>348.91591799999998</v>
      </c>
      <c r="C126" s="20">
        <v>340.27079800000001</v>
      </c>
      <c r="D126" s="20"/>
      <c r="E126" s="20">
        <v>342.73937899999999</v>
      </c>
      <c r="F126" s="20">
        <v>328.40540900000002</v>
      </c>
      <c r="G126" s="20">
        <v>290.96464600000002</v>
      </c>
      <c r="H126" s="20">
        <v>337.29985799999997</v>
      </c>
      <c r="J126" s="20">
        <v>329.38457699999998</v>
      </c>
      <c r="K126" s="20">
        <v>312.69798400000002</v>
      </c>
      <c r="M126" s="20">
        <v>319.38622199999998</v>
      </c>
      <c r="N126" s="20">
        <v>236.366084</v>
      </c>
      <c r="O126" s="20">
        <v>228.113687</v>
      </c>
      <c r="Q126" s="20">
        <v>266.742052</v>
      </c>
      <c r="S126">
        <f t="shared" si="11"/>
        <v>343.97536499999995</v>
      </c>
      <c r="T126">
        <f t="shared" si="12"/>
        <v>4.4531192436029432</v>
      </c>
      <c r="W126">
        <f t="shared" si="8"/>
        <v>318.889971</v>
      </c>
      <c r="X126">
        <f t="shared" si="13"/>
        <v>24.589543265789185</v>
      </c>
      <c r="AA126">
        <f t="shared" si="9"/>
        <v>320.48959433333329</v>
      </c>
      <c r="AB126">
        <f t="shared" si="14"/>
        <v>8.3978371838459704</v>
      </c>
      <c r="AE126">
        <f t="shared" si="10"/>
        <v>243.7406076666667</v>
      </c>
      <c r="AF126">
        <f t="shared" si="15"/>
        <v>20.342697587241872</v>
      </c>
    </row>
    <row r="127" spans="1:32" x14ac:dyDescent="0.2">
      <c r="A127" s="20">
        <v>41.666670000000003</v>
      </c>
      <c r="B127" s="20">
        <v>349.33288599999997</v>
      </c>
      <c r="C127" s="20">
        <v>340.46359100000001</v>
      </c>
      <c r="D127" s="20"/>
      <c r="E127" s="20">
        <v>342.94115599999998</v>
      </c>
      <c r="F127" s="20">
        <v>328.48301199999997</v>
      </c>
      <c r="G127" s="20">
        <v>290.98751800000002</v>
      </c>
      <c r="H127" s="20">
        <v>337.37056899999999</v>
      </c>
      <c r="J127" s="20">
        <v>329.716453</v>
      </c>
      <c r="K127" s="20">
        <v>312.99269900000002</v>
      </c>
      <c r="M127" s="20">
        <v>319.54623600000002</v>
      </c>
      <c r="N127" s="20">
        <v>236.685462</v>
      </c>
      <c r="O127" s="20">
        <v>228.42386400000001</v>
      </c>
      <c r="Q127" s="20">
        <v>267.105726</v>
      </c>
      <c r="S127">
        <f t="shared" si="11"/>
        <v>344.24587766666667</v>
      </c>
      <c r="T127">
        <f t="shared" si="12"/>
        <v>4.576332857196709</v>
      </c>
      <c r="W127">
        <f t="shared" si="8"/>
        <v>318.94703299999998</v>
      </c>
      <c r="X127">
        <f t="shared" si="13"/>
        <v>24.618042705168094</v>
      </c>
      <c r="AA127">
        <f t="shared" si="9"/>
        <v>320.75179600000001</v>
      </c>
      <c r="AB127">
        <f t="shared" si="14"/>
        <v>8.4268035546302418</v>
      </c>
      <c r="AE127">
        <f t="shared" si="10"/>
        <v>244.071684</v>
      </c>
      <c r="AF127">
        <f t="shared" si="15"/>
        <v>20.371274347024144</v>
      </c>
    </row>
    <row r="128" spans="1:32" x14ac:dyDescent="0.2">
      <c r="A128" s="20">
        <v>42</v>
      </c>
      <c r="B128" s="20">
        <v>349.76051799999999</v>
      </c>
      <c r="C128" s="20">
        <v>340.65352200000001</v>
      </c>
      <c r="D128" s="20"/>
      <c r="E128" s="20">
        <v>343.134118</v>
      </c>
      <c r="F128" s="20">
        <v>328.55817999999999</v>
      </c>
      <c r="G128" s="20">
        <v>291.01010500000001</v>
      </c>
      <c r="H128" s="20">
        <v>337.43827800000003</v>
      </c>
      <c r="J128" s="20">
        <v>329.996218</v>
      </c>
      <c r="K128" s="20">
        <v>313.29026900000002</v>
      </c>
      <c r="M128" s="20">
        <v>319.69717100000003</v>
      </c>
      <c r="N128" s="20">
        <v>236.997399</v>
      </c>
      <c r="O128" s="20">
        <v>228.734205</v>
      </c>
      <c r="Q128" s="20">
        <v>267.46521200000001</v>
      </c>
      <c r="S128">
        <f t="shared" si="11"/>
        <v>344.51605266666667</v>
      </c>
      <c r="T128">
        <f t="shared" si="12"/>
        <v>4.708147364219311</v>
      </c>
      <c r="W128">
        <f t="shared" si="8"/>
        <v>319.00218766666671</v>
      </c>
      <c r="X128">
        <f t="shared" si="13"/>
        <v>24.645112175348817</v>
      </c>
      <c r="AA128">
        <f t="shared" si="9"/>
        <v>320.99455266666672</v>
      </c>
      <c r="AB128">
        <f t="shared" si="14"/>
        <v>8.4282016106285749</v>
      </c>
      <c r="AE128">
        <f t="shared" si="10"/>
        <v>244.39893866666668</v>
      </c>
      <c r="AF128">
        <f t="shared" si="15"/>
        <v>20.398770009156003</v>
      </c>
    </row>
    <row r="129" spans="1:32" x14ac:dyDescent="0.2">
      <c r="A129" s="20">
        <v>42.333329999999997</v>
      </c>
      <c r="B129" s="20">
        <v>350.19409899999999</v>
      </c>
      <c r="C129" s="20">
        <v>340.84156100000001</v>
      </c>
      <c r="D129" s="20"/>
      <c r="E129" s="20">
        <v>343.33300600000001</v>
      </c>
      <c r="F129" s="20">
        <v>328.62987700000002</v>
      </c>
      <c r="G129" s="20">
        <v>291.030573</v>
      </c>
      <c r="H129" s="20">
        <v>337.504255</v>
      </c>
      <c r="J129" s="20">
        <v>330.22200400000003</v>
      </c>
      <c r="K129" s="20">
        <v>313.59138300000001</v>
      </c>
      <c r="M129" s="20">
        <v>319.85009300000002</v>
      </c>
      <c r="N129" s="20">
        <v>237.30462700000001</v>
      </c>
      <c r="O129" s="20">
        <v>229.04343399999999</v>
      </c>
      <c r="Q129" s="20">
        <v>267.81838399999998</v>
      </c>
      <c r="S129">
        <f t="shared" si="11"/>
        <v>344.78955533333334</v>
      </c>
      <c r="T129">
        <f t="shared" si="12"/>
        <v>4.8434124055965162</v>
      </c>
      <c r="W129">
        <f t="shared" si="8"/>
        <v>319.05490166666669</v>
      </c>
      <c r="X129">
        <f t="shared" si="13"/>
        <v>24.672067082730166</v>
      </c>
      <c r="AA129">
        <f t="shared" si="9"/>
        <v>321.22116</v>
      </c>
      <c r="AB129">
        <f t="shared" si="14"/>
        <v>8.3996581627038349</v>
      </c>
      <c r="AE129">
        <f t="shared" si="10"/>
        <v>244.72214833333337</v>
      </c>
      <c r="AF129">
        <f t="shared" si="15"/>
        <v>20.423978650680819</v>
      </c>
    </row>
    <row r="130" spans="1:32" x14ac:dyDescent="0.2">
      <c r="A130" s="20">
        <v>42.666670000000003</v>
      </c>
      <c r="B130" s="20">
        <v>350.630448</v>
      </c>
      <c r="C130" s="20">
        <v>341.02697499999999</v>
      </c>
      <c r="D130" s="20"/>
      <c r="E130" s="20">
        <v>343.52569899999997</v>
      </c>
      <c r="F130" s="20">
        <v>328.69854299999997</v>
      </c>
      <c r="G130" s="20">
        <v>291.04900300000003</v>
      </c>
      <c r="H130" s="20">
        <v>337.56818500000003</v>
      </c>
      <c r="J130" s="20">
        <v>330.41533099999998</v>
      </c>
      <c r="K130" s="20">
        <v>313.89766300000002</v>
      </c>
      <c r="M130" s="20">
        <v>320.00151499999998</v>
      </c>
      <c r="N130" s="20">
        <v>237.61143200000001</v>
      </c>
      <c r="O130" s="20">
        <v>229.344797</v>
      </c>
      <c r="Q130" s="20">
        <v>268.17137100000002</v>
      </c>
      <c r="S130">
        <f t="shared" si="11"/>
        <v>345.06104066666666</v>
      </c>
      <c r="T130">
        <f t="shared" si="12"/>
        <v>4.9824320306938867</v>
      </c>
      <c r="W130">
        <f t="shared" si="8"/>
        <v>319.10524366666669</v>
      </c>
      <c r="X130">
        <f t="shared" si="13"/>
        <v>24.698828262925367</v>
      </c>
      <c r="AA130">
        <f t="shared" si="9"/>
        <v>321.43816966666668</v>
      </c>
      <c r="AB130">
        <f t="shared" si="14"/>
        <v>8.3520249947540872</v>
      </c>
      <c r="AE130">
        <f t="shared" si="10"/>
        <v>245.04253333333335</v>
      </c>
      <c r="AF130">
        <f t="shared" si="15"/>
        <v>20.452179893939686</v>
      </c>
    </row>
    <row r="131" spans="1:32" x14ac:dyDescent="0.2">
      <c r="A131" s="20">
        <v>43</v>
      </c>
      <c r="B131" s="20">
        <v>351.06863600000003</v>
      </c>
      <c r="C131" s="20">
        <v>341.20721500000002</v>
      </c>
      <c r="D131" s="20"/>
      <c r="E131" s="20">
        <v>343.72120699999999</v>
      </c>
      <c r="F131" s="20">
        <v>328.764094</v>
      </c>
      <c r="G131" s="20">
        <v>291.06693000000001</v>
      </c>
      <c r="H131" s="20">
        <v>337.63126999999997</v>
      </c>
      <c r="J131" s="20">
        <v>330.584451</v>
      </c>
      <c r="K131" s="20">
        <v>314.20619599999998</v>
      </c>
      <c r="M131" s="20">
        <v>320.15452299999998</v>
      </c>
      <c r="N131" s="20">
        <v>237.91526099999999</v>
      </c>
      <c r="O131" s="20">
        <v>229.64184700000001</v>
      </c>
      <c r="Q131" s="20">
        <v>268.51329600000003</v>
      </c>
      <c r="S131">
        <f t="shared" si="11"/>
        <v>345.33235266666674</v>
      </c>
      <c r="T131">
        <f t="shared" si="12"/>
        <v>5.1243291077198014</v>
      </c>
      <c r="W131">
        <f t="shared" ref="W131:W144" si="16">AVERAGE(F131:I131)</f>
        <v>319.15409800000003</v>
      </c>
      <c r="X131">
        <f t="shared" si="13"/>
        <v>24.724956162729818</v>
      </c>
      <c r="AA131">
        <f t="shared" ref="AA131:AA144" si="17">AVERAGE(J131:M131)</f>
        <v>321.64839000000001</v>
      </c>
      <c r="AB131">
        <f t="shared" si="14"/>
        <v>8.2906898489524501</v>
      </c>
      <c r="AE131">
        <f t="shared" ref="AE131:AE144" si="18">AVERAGE(N131:Q131)</f>
        <v>245.35680133333335</v>
      </c>
      <c r="AF131">
        <f t="shared" si="15"/>
        <v>20.476322392934012</v>
      </c>
    </row>
    <row r="132" spans="1:32" x14ac:dyDescent="0.2">
      <c r="A132" s="20">
        <v>43.333329999999997</v>
      </c>
      <c r="B132" s="20">
        <v>351.50637499999999</v>
      </c>
      <c r="C132" s="20">
        <v>341.38964499999997</v>
      </c>
      <c r="D132" s="20"/>
      <c r="E132" s="20">
        <v>343.92170599999997</v>
      </c>
      <c r="F132" s="20">
        <v>328.82548500000001</v>
      </c>
      <c r="G132" s="20">
        <v>291.08275200000003</v>
      </c>
      <c r="H132" s="20">
        <v>337.69381800000002</v>
      </c>
      <c r="J132" s="20">
        <v>330.73479700000001</v>
      </c>
      <c r="K132" s="20">
        <v>314.51942200000002</v>
      </c>
      <c r="M132" s="20">
        <v>320.31212799999997</v>
      </c>
      <c r="N132" s="20">
        <v>238.21361400000001</v>
      </c>
      <c r="O132" s="20">
        <v>229.935406</v>
      </c>
      <c r="Q132" s="20">
        <v>268.855051</v>
      </c>
      <c r="S132">
        <f t="shared" ref="S132:S144" si="19">AVERAGE(B132:E132)</f>
        <v>345.60590866666661</v>
      </c>
      <c r="T132">
        <f t="shared" ref="T132:T144" si="20">STDEV(B132:E132)</f>
        <v>5.2644525299436831</v>
      </c>
      <c r="W132">
        <f t="shared" si="16"/>
        <v>319.20068500000002</v>
      </c>
      <c r="X132">
        <f t="shared" ref="X132:X144" si="21">STDEV(F132:I132)</f>
        <v>24.751271678321675</v>
      </c>
      <c r="AA132">
        <f t="shared" si="17"/>
        <v>321.85544899999996</v>
      </c>
      <c r="AB132">
        <f t="shared" ref="AB132:AB144" si="22">STDEV(J132:M132)</f>
        <v>8.2171148452140432</v>
      </c>
      <c r="AE132">
        <f t="shared" si="18"/>
        <v>245.6680236666667</v>
      </c>
      <c r="AF132">
        <f t="shared" ref="AF132:AF144" si="23">STDEV(N132:Q132)</f>
        <v>20.502703708057052</v>
      </c>
    </row>
    <row r="133" spans="1:32" x14ac:dyDescent="0.2">
      <c r="A133" s="20">
        <v>43.666670000000003</v>
      </c>
      <c r="B133" s="20">
        <v>351.91527600000001</v>
      </c>
      <c r="C133" s="20">
        <v>341.57621999999998</v>
      </c>
      <c r="D133" s="20"/>
      <c r="E133" s="20">
        <v>344.12262199999998</v>
      </c>
      <c r="F133" s="20">
        <v>328.88595400000003</v>
      </c>
      <c r="G133" s="20">
        <v>291.10062199999999</v>
      </c>
      <c r="H133" s="20">
        <v>337.75311199999999</v>
      </c>
      <c r="J133" s="20">
        <v>330.87348300000002</v>
      </c>
      <c r="K133" s="20">
        <v>314.84238900000003</v>
      </c>
      <c r="M133" s="20">
        <v>320.465847</v>
      </c>
      <c r="N133" s="20">
        <v>238.51014499999999</v>
      </c>
      <c r="O133" s="20">
        <v>230.22654700000001</v>
      </c>
      <c r="Q133" s="20">
        <v>269.19508300000001</v>
      </c>
      <c r="S133">
        <f t="shared" si="19"/>
        <v>345.87137266666667</v>
      </c>
      <c r="T133">
        <f t="shared" si="20"/>
        <v>5.3868002017347463</v>
      </c>
      <c r="W133">
        <f t="shared" si="16"/>
        <v>319.24656266666665</v>
      </c>
      <c r="X133">
        <f t="shared" si="21"/>
        <v>24.775029863915034</v>
      </c>
      <c r="AA133">
        <f t="shared" si="17"/>
        <v>322.06057299999998</v>
      </c>
      <c r="AB133">
        <f t="shared" si="22"/>
        <v>8.1336558182969618</v>
      </c>
      <c r="AE133">
        <f t="shared" si="18"/>
        <v>245.97725833333334</v>
      </c>
      <c r="AF133">
        <f t="shared" si="23"/>
        <v>20.529370074248686</v>
      </c>
    </row>
    <row r="134" spans="1:32" x14ac:dyDescent="0.2">
      <c r="A134" s="20">
        <v>44</v>
      </c>
      <c r="B134" s="20">
        <v>352.269319</v>
      </c>
      <c r="C134" s="20">
        <v>341.76357200000001</v>
      </c>
      <c r="D134" s="20"/>
      <c r="E134" s="20">
        <v>344.32743299999998</v>
      </c>
      <c r="F134" s="20">
        <v>328.94405699999999</v>
      </c>
      <c r="G134" s="20">
        <v>291.11805299999997</v>
      </c>
      <c r="H134" s="20">
        <v>337.81139999999999</v>
      </c>
      <c r="J134" s="20">
        <v>331.00342899999998</v>
      </c>
      <c r="K134" s="20">
        <v>315.16638599999999</v>
      </c>
      <c r="M134" s="20">
        <v>320.61948100000001</v>
      </c>
      <c r="N134" s="20">
        <v>238.80454800000001</v>
      </c>
      <c r="O134" s="20">
        <v>230.51735600000001</v>
      </c>
      <c r="Q134" s="20">
        <v>269.52451600000001</v>
      </c>
      <c r="S134">
        <f t="shared" si="19"/>
        <v>346.12010800000002</v>
      </c>
      <c r="T134">
        <f t="shared" si="20"/>
        <v>5.4774942034401963</v>
      </c>
      <c r="W134">
        <f t="shared" si="16"/>
        <v>319.29116999999997</v>
      </c>
      <c r="X134">
        <f t="shared" si="21"/>
        <v>24.798202235075014</v>
      </c>
      <c r="AA134">
        <f t="shared" si="17"/>
        <v>322.26309866666662</v>
      </c>
      <c r="AB134">
        <f t="shared" si="22"/>
        <v>8.0454392062581803</v>
      </c>
      <c r="AE134">
        <f t="shared" si="18"/>
        <v>246.28214000000003</v>
      </c>
      <c r="AF134">
        <f t="shared" si="23"/>
        <v>20.550557642196669</v>
      </c>
    </row>
    <row r="135" spans="1:32" x14ac:dyDescent="0.2">
      <c r="A135" s="20">
        <v>44.333329999999997</v>
      </c>
      <c r="B135" s="20">
        <v>352.58520299999998</v>
      </c>
      <c r="C135" s="20">
        <v>341.94682999999998</v>
      </c>
      <c r="D135" s="20"/>
      <c r="E135" s="20">
        <v>344.53371700000002</v>
      </c>
      <c r="F135" s="20">
        <v>328.99822</v>
      </c>
      <c r="G135" s="20">
        <v>291.13529399999999</v>
      </c>
      <c r="H135" s="20">
        <v>337.86477000000002</v>
      </c>
      <c r="J135" s="20">
        <v>331.12916300000001</v>
      </c>
      <c r="K135" s="20">
        <v>315.47342800000001</v>
      </c>
      <c r="M135" s="20">
        <v>320.78249399999999</v>
      </c>
      <c r="N135" s="20">
        <v>239.094337</v>
      </c>
      <c r="O135" s="20">
        <v>230.80007800000001</v>
      </c>
      <c r="Q135" s="20">
        <v>269.85469999999998</v>
      </c>
      <c r="S135">
        <f t="shared" si="19"/>
        <v>346.35525000000001</v>
      </c>
      <c r="T135">
        <f t="shared" si="20"/>
        <v>5.5481737422641091</v>
      </c>
      <c r="W135">
        <f t="shared" si="16"/>
        <v>319.33276133333334</v>
      </c>
      <c r="X135">
        <f t="shared" si="21"/>
        <v>24.818879915024894</v>
      </c>
      <c r="AA135">
        <f t="shared" si="17"/>
        <v>322.46169500000002</v>
      </c>
      <c r="AB135">
        <f t="shared" si="22"/>
        <v>7.9618023459739931</v>
      </c>
      <c r="AE135">
        <f t="shared" si="18"/>
        <v>246.58303833333332</v>
      </c>
      <c r="AF135">
        <f t="shared" si="23"/>
        <v>20.576111407057013</v>
      </c>
    </row>
    <row r="136" spans="1:32" x14ac:dyDescent="0.2">
      <c r="A136" s="20">
        <v>44.666670000000003</v>
      </c>
      <c r="B136" s="20">
        <v>352.87732699999998</v>
      </c>
      <c r="C136" s="20">
        <v>342.13292899999999</v>
      </c>
      <c r="D136" s="20"/>
      <c r="E136" s="20">
        <v>344.74201599999998</v>
      </c>
      <c r="F136" s="20">
        <v>329.04821399999997</v>
      </c>
      <c r="G136" s="20">
        <v>291.14974599999999</v>
      </c>
      <c r="H136" s="20">
        <v>337.921717</v>
      </c>
      <c r="J136" s="20">
        <v>331.248268</v>
      </c>
      <c r="K136" s="20">
        <v>315.73321099999998</v>
      </c>
      <c r="M136" s="20">
        <v>320.94716099999999</v>
      </c>
      <c r="N136" s="20">
        <v>239.37996799999999</v>
      </c>
      <c r="O136" s="20">
        <v>231.08094199999999</v>
      </c>
      <c r="Q136" s="20">
        <v>270.17792600000001</v>
      </c>
      <c r="S136">
        <f t="shared" si="19"/>
        <v>346.58409066666667</v>
      </c>
      <c r="T136">
        <f t="shared" si="20"/>
        <v>5.6040566916995305</v>
      </c>
      <c r="W136">
        <f t="shared" si="16"/>
        <v>319.37322566666666</v>
      </c>
      <c r="X136">
        <f t="shared" si="21"/>
        <v>24.841665951457692</v>
      </c>
      <c r="AA136">
        <f t="shared" si="17"/>
        <v>322.64288000000005</v>
      </c>
      <c r="AB136">
        <f t="shared" si="22"/>
        <v>7.8953052900779648</v>
      </c>
      <c r="AE136">
        <f t="shared" si="18"/>
        <v>246.87961200000004</v>
      </c>
      <c r="AF136">
        <f t="shared" si="23"/>
        <v>20.599199852642737</v>
      </c>
    </row>
    <row r="137" spans="1:32" x14ac:dyDescent="0.2">
      <c r="A137" s="20">
        <v>45</v>
      </c>
      <c r="B137" s="20">
        <v>353.14885800000002</v>
      </c>
      <c r="C137" s="20">
        <v>342.31962099999998</v>
      </c>
      <c r="D137" s="20"/>
      <c r="E137" s="20">
        <v>344.95735999999999</v>
      </c>
      <c r="F137" s="20">
        <v>329.09977800000001</v>
      </c>
      <c r="G137" s="20">
        <v>291.16141800000003</v>
      </c>
      <c r="H137" s="20">
        <v>337.97378200000003</v>
      </c>
      <c r="J137" s="20">
        <v>331.36067400000002</v>
      </c>
      <c r="K137" s="20">
        <v>315.95118100000002</v>
      </c>
      <c r="M137" s="20">
        <v>321.11774000000003</v>
      </c>
      <c r="N137" s="20">
        <v>239.661192</v>
      </c>
      <c r="O137" s="20">
        <v>231.360061</v>
      </c>
      <c r="Q137" s="20">
        <v>270.49293699999998</v>
      </c>
      <c r="S137">
        <f t="shared" si="19"/>
        <v>346.80861299999998</v>
      </c>
      <c r="T137">
        <f t="shared" si="20"/>
        <v>5.646985634216648</v>
      </c>
      <c r="W137">
        <f t="shared" si="16"/>
        <v>319.41165933333338</v>
      </c>
      <c r="X137">
        <f t="shared" si="21"/>
        <v>24.864514640179191</v>
      </c>
      <c r="AA137">
        <f t="shared" si="17"/>
        <v>322.809865</v>
      </c>
      <c r="AB137">
        <f t="shared" si="22"/>
        <v>7.8428683458911239</v>
      </c>
      <c r="AE137">
        <f t="shared" si="18"/>
        <v>247.17139666666665</v>
      </c>
      <c r="AF137">
        <f t="shared" si="23"/>
        <v>20.619114350748916</v>
      </c>
    </row>
    <row r="138" spans="1:32" x14ac:dyDescent="0.2">
      <c r="A138" s="20">
        <v>45.333329999999997</v>
      </c>
      <c r="B138" s="20">
        <v>353.392945</v>
      </c>
      <c r="C138" s="20">
        <v>342.51060699999999</v>
      </c>
      <c r="D138" s="20"/>
      <c r="E138" s="20">
        <v>345.17687799999999</v>
      </c>
      <c r="F138" s="20">
        <v>329.14889799999997</v>
      </c>
      <c r="G138" s="20">
        <v>291.17558000000002</v>
      </c>
      <c r="H138" s="20">
        <v>338.02490899999998</v>
      </c>
      <c r="J138" s="20">
        <v>331.47541899999999</v>
      </c>
      <c r="K138" s="20">
        <v>316.14847700000001</v>
      </c>
      <c r="M138" s="20">
        <v>321.29418399999997</v>
      </c>
      <c r="N138" s="20">
        <v>239.93876800000001</v>
      </c>
      <c r="O138" s="20">
        <v>231.63719</v>
      </c>
      <c r="Q138" s="20">
        <v>270.80893600000002</v>
      </c>
      <c r="S138">
        <f t="shared" si="19"/>
        <v>347.02681000000001</v>
      </c>
      <c r="T138">
        <f t="shared" si="20"/>
        <v>5.6721253856053853</v>
      </c>
      <c r="W138">
        <f t="shared" si="16"/>
        <v>319.44979566666666</v>
      </c>
      <c r="X138">
        <f t="shared" si="21"/>
        <v>24.885122995314148</v>
      </c>
      <c r="AA138">
        <f t="shared" si="17"/>
        <v>322.97269333333332</v>
      </c>
      <c r="AB138">
        <f t="shared" si="22"/>
        <v>7.8001174961923603</v>
      </c>
      <c r="AE138">
        <f t="shared" si="18"/>
        <v>247.46163133333334</v>
      </c>
      <c r="AF138">
        <f t="shared" si="23"/>
        <v>20.641015617482044</v>
      </c>
    </row>
    <row r="139" spans="1:32" x14ac:dyDescent="0.2">
      <c r="A139" s="20">
        <v>45.666670000000003</v>
      </c>
      <c r="B139" s="20">
        <v>353.60061400000001</v>
      </c>
      <c r="C139" s="20">
        <v>342.70360299999999</v>
      </c>
      <c r="D139" s="20"/>
      <c r="E139" s="20">
        <v>345.40702399999998</v>
      </c>
      <c r="F139" s="20">
        <v>329.19620099999997</v>
      </c>
      <c r="G139" s="20">
        <v>291.19187099999999</v>
      </c>
      <c r="H139" s="20">
        <v>338.07613500000002</v>
      </c>
      <c r="J139" s="20">
        <v>331.589247</v>
      </c>
      <c r="K139" s="20">
        <v>316.32389699999999</v>
      </c>
      <c r="M139" s="20">
        <v>321.47928300000001</v>
      </c>
      <c r="N139" s="20">
        <v>240.21213499999999</v>
      </c>
      <c r="O139" s="20">
        <v>231.91154599999999</v>
      </c>
      <c r="Q139" s="20">
        <v>271.11609600000003</v>
      </c>
      <c r="S139">
        <f t="shared" si="19"/>
        <v>347.23708033333332</v>
      </c>
      <c r="T139">
        <f t="shared" si="20"/>
        <v>5.6743318391604909</v>
      </c>
      <c r="W139">
        <f t="shared" si="16"/>
        <v>319.488069</v>
      </c>
      <c r="X139">
        <f t="shared" si="21"/>
        <v>24.904204924118584</v>
      </c>
      <c r="AA139">
        <f t="shared" si="17"/>
        <v>323.130809</v>
      </c>
      <c r="AB139">
        <f t="shared" si="22"/>
        <v>7.7655251755520087</v>
      </c>
      <c r="AE139">
        <f t="shared" si="18"/>
        <v>247.74659233333333</v>
      </c>
      <c r="AF139">
        <f t="shared" si="23"/>
        <v>20.659748804293127</v>
      </c>
    </row>
    <row r="140" spans="1:32" x14ac:dyDescent="0.2">
      <c r="A140" s="20">
        <v>46</v>
      </c>
      <c r="B140" s="20">
        <v>353.76897700000001</v>
      </c>
      <c r="C140" s="20">
        <v>342.90380599999997</v>
      </c>
      <c r="D140" s="20"/>
      <c r="E140" s="20">
        <v>345.64108199999998</v>
      </c>
      <c r="F140" s="20">
        <v>329.243134</v>
      </c>
      <c r="G140" s="20">
        <v>291.20637499999998</v>
      </c>
      <c r="H140" s="20">
        <v>338.12389300000001</v>
      </c>
      <c r="J140" s="20">
        <v>331.69887299999999</v>
      </c>
      <c r="K140" s="20">
        <v>316.47568000000001</v>
      </c>
      <c r="M140" s="20">
        <v>321.668361</v>
      </c>
      <c r="N140" s="20">
        <v>240.484838</v>
      </c>
      <c r="O140" s="20">
        <v>232.17892599999999</v>
      </c>
      <c r="Q140" s="20">
        <v>271.41967499999998</v>
      </c>
      <c r="S140">
        <f t="shared" si="19"/>
        <v>347.43795500000004</v>
      </c>
      <c r="T140">
        <f t="shared" si="20"/>
        <v>5.6510662399592508</v>
      </c>
      <c r="W140">
        <f t="shared" si="16"/>
        <v>319.52446733333335</v>
      </c>
      <c r="X140">
        <f t="shared" si="21"/>
        <v>24.922935925637152</v>
      </c>
      <c r="AA140">
        <f t="shared" si="17"/>
        <v>323.28097133333335</v>
      </c>
      <c r="AB140">
        <f t="shared" si="22"/>
        <v>7.7386552671760862</v>
      </c>
      <c r="AE140">
        <f t="shared" si="18"/>
        <v>248.02781300000001</v>
      </c>
      <c r="AF140">
        <f t="shared" si="23"/>
        <v>20.679251664608628</v>
      </c>
    </row>
    <row r="141" spans="1:32" x14ac:dyDescent="0.2">
      <c r="A141" s="20">
        <v>46.333329999999997</v>
      </c>
      <c r="B141" s="20">
        <v>353.91508499999998</v>
      </c>
      <c r="C141" s="20">
        <v>343.107912</v>
      </c>
      <c r="D141" s="20"/>
      <c r="E141" s="20">
        <v>345.887092</v>
      </c>
      <c r="F141" s="20">
        <v>329.28870699999999</v>
      </c>
      <c r="G141" s="20">
        <v>291.21819799999997</v>
      </c>
      <c r="H141" s="20">
        <v>338.17215599999997</v>
      </c>
      <c r="J141" s="20">
        <v>331.805183</v>
      </c>
      <c r="K141" s="20">
        <v>316.61124000000001</v>
      </c>
      <c r="M141" s="20">
        <v>321.866085</v>
      </c>
      <c r="N141" s="20">
        <v>240.75321400000001</v>
      </c>
      <c r="O141" s="20">
        <v>232.44340099999999</v>
      </c>
      <c r="Q141" s="20">
        <v>271.70784700000002</v>
      </c>
      <c r="S141">
        <f t="shared" si="19"/>
        <v>347.6366963333333</v>
      </c>
      <c r="T141">
        <f t="shared" si="20"/>
        <v>5.6120035241788822</v>
      </c>
      <c r="W141">
        <f t="shared" si="16"/>
        <v>319.559687</v>
      </c>
      <c r="X141">
        <f t="shared" si="21"/>
        <v>24.943113590463025</v>
      </c>
      <c r="AA141">
        <f t="shared" si="17"/>
        <v>323.42750266666667</v>
      </c>
      <c r="AB141">
        <f t="shared" si="22"/>
        <v>7.7163783486261392</v>
      </c>
      <c r="AE141">
        <f t="shared" si="18"/>
        <v>248.30148733333331</v>
      </c>
      <c r="AF141">
        <f t="shared" si="23"/>
        <v>20.691942940617313</v>
      </c>
    </row>
    <row r="142" spans="1:32" x14ac:dyDescent="0.2">
      <c r="A142" s="20">
        <v>46.666670000000003</v>
      </c>
      <c r="B142" s="20">
        <v>354.04726799999997</v>
      </c>
      <c r="C142" s="20">
        <v>343.31895100000003</v>
      </c>
      <c r="D142" s="20"/>
      <c r="E142" s="20">
        <v>346.13549999999998</v>
      </c>
      <c r="F142" s="20">
        <v>329.33285899999998</v>
      </c>
      <c r="G142" s="20">
        <v>291.23107800000002</v>
      </c>
      <c r="H142" s="20">
        <v>338.21608300000003</v>
      </c>
      <c r="J142" s="20">
        <v>331.91172</v>
      </c>
      <c r="K142" s="20">
        <v>316.73287800000003</v>
      </c>
      <c r="M142" s="20">
        <v>322.06849799999998</v>
      </c>
      <c r="N142" s="20">
        <v>241.01220000000001</v>
      </c>
      <c r="O142" s="20">
        <v>232.70409699999999</v>
      </c>
      <c r="Q142" s="20">
        <v>271.96306299999998</v>
      </c>
      <c r="S142">
        <f t="shared" si="19"/>
        <v>347.83390633333329</v>
      </c>
      <c r="T142">
        <f t="shared" si="20"/>
        <v>5.5621609530785863</v>
      </c>
      <c r="W142">
        <f t="shared" si="16"/>
        <v>319.59334000000001</v>
      </c>
      <c r="X142">
        <f t="shared" si="21"/>
        <v>24.960796190747331</v>
      </c>
      <c r="AA142">
        <f t="shared" si="17"/>
        <v>323.571032</v>
      </c>
      <c r="AB142">
        <f t="shared" si="22"/>
        <v>7.7001634678172817</v>
      </c>
      <c r="AE142">
        <f t="shared" si="18"/>
        <v>248.55978666666667</v>
      </c>
      <c r="AF142">
        <f t="shared" si="23"/>
        <v>20.689155401210119</v>
      </c>
    </row>
    <row r="143" spans="1:32" x14ac:dyDescent="0.2">
      <c r="A143" s="20">
        <v>47</v>
      </c>
      <c r="B143" s="20">
        <v>354.17472700000002</v>
      </c>
      <c r="C143" s="20">
        <v>343.53963499999998</v>
      </c>
      <c r="D143" s="20"/>
      <c r="E143" s="20">
        <v>346.39126099999999</v>
      </c>
      <c r="F143" s="20">
        <v>329.37474200000003</v>
      </c>
      <c r="G143" s="20">
        <v>291.24424099999999</v>
      </c>
      <c r="H143" s="20">
        <v>338.26273300000003</v>
      </c>
      <c r="J143" s="20">
        <v>332.02220199999999</v>
      </c>
      <c r="K143" s="20">
        <v>316.84612600000003</v>
      </c>
      <c r="M143" s="20">
        <v>322.27528000000001</v>
      </c>
      <c r="N143" s="20">
        <v>241.270869</v>
      </c>
      <c r="O143" s="20">
        <v>232.96150299999999</v>
      </c>
      <c r="Q143" s="20">
        <v>272.110277</v>
      </c>
      <c r="S143">
        <f t="shared" si="19"/>
        <v>348.03520766666662</v>
      </c>
      <c r="T143">
        <f t="shared" si="20"/>
        <v>5.504835687307077</v>
      </c>
      <c r="W143">
        <f t="shared" si="16"/>
        <v>319.6272386666667</v>
      </c>
      <c r="X143">
        <f t="shared" si="21"/>
        <v>24.978891356774131</v>
      </c>
      <c r="AA143">
        <f t="shared" si="17"/>
        <v>323.71453600000001</v>
      </c>
      <c r="AB143">
        <f t="shared" si="22"/>
        <v>7.68972782773199</v>
      </c>
      <c r="AE143">
        <f t="shared" si="18"/>
        <v>248.78088299999999</v>
      </c>
      <c r="AF143">
        <f t="shared" si="23"/>
        <v>20.626605613525363</v>
      </c>
    </row>
    <row r="144" spans="1:32" x14ac:dyDescent="0.2">
      <c r="A144" s="20">
        <v>47.333329999999997</v>
      </c>
      <c r="B144" s="20">
        <v>354.29997700000001</v>
      </c>
      <c r="C144" s="20">
        <v>343.76282400000002</v>
      </c>
      <c r="D144" s="20"/>
      <c r="E144" s="20">
        <v>346.65796799999998</v>
      </c>
      <c r="F144" s="20">
        <v>329.41650800000002</v>
      </c>
      <c r="G144" s="20">
        <v>291.255045</v>
      </c>
      <c r="H144" s="20">
        <v>338.30798700000003</v>
      </c>
      <c r="J144" s="20">
        <v>332.13624099999998</v>
      </c>
      <c r="K144" s="20">
        <v>316.95487900000001</v>
      </c>
      <c r="M144" s="20">
        <v>322.49051600000001</v>
      </c>
      <c r="N144" s="20">
        <v>241.52285499999999</v>
      </c>
      <c r="O144" s="20">
        <v>233.214325</v>
      </c>
      <c r="Q144" s="20">
        <v>272.18660699999998</v>
      </c>
      <c r="S144">
        <f t="shared" si="19"/>
        <v>348.24025633333332</v>
      </c>
      <c r="T144">
        <f t="shared" si="20"/>
        <v>5.4438612779629434</v>
      </c>
      <c r="W144">
        <f t="shared" si="16"/>
        <v>319.65984666666668</v>
      </c>
      <c r="X144">
        <f t="shared" si="21"/>
        <v>24.997783261598681</v>
      </c>
      <c r="AA144">
        <f t="shared" si="17"/>
        <v>323.86054533333339</v>
      </c>
      <c r="AB144">
        <f t="shared" si="22"/>
        <v>7.6828492972598488</v>
      </c>
      <c r="AE144">
        <f t="shared" si="18"/>
        <v>248.97459566666666</v>
      </c>
      <c r="AF144">
        <f t="shared" si="23"/>
        <v>20.526958379027345</v>
      </c>
    </row>
    <row r="145" spans="1:17" x14ac:dyDescent="0.2">
      <c r="A145" s="20">
        <v>47.666670000000003</v>
      </c>
      <c r="B145" s="21">
        <v>354.41904199999999</v>
      </c>
      <c r="C145" s="21">
        <v>343.99355300000002</v>
      </c>
      <c r="D145" s="21"/>
      <c r="E145" s="21">
        <v>346.935992</v>
      </c>
      <c r="F145" s="21">
        <v>329.45675199999999</v>
      </c>
      <c r="G145" s="21">
        <v>291.26625300000001</v>
      </c>
      <c r="H145" s="21">
        <v>338.35012699999999</v>
      </c>
      <c r="J145" s="21">
        <v>332.24656700000003</v>
      </c>
      <c r="K145" s="21">
        <v>317.06194900000003</v>
      </c>
      <c r="M145" s="21">
        <v>322.70478200000002</v>
      </c>
      <c r="N145" s="21">
        <v>241.77169699999999</v>
      </c>
      <c r="O145" s="21">
        <v>233.46140399999999</v>
      </c>
      <c r="Q145" s="21">
        <v>272.23313400000001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857D-8BEC-E34A-9C9A-32F487435EA2}">
  <dimension ref="A1:AF149"/>
  <sheetViews>
    <sheetView tabSelected="1" topLeftCell="A78" zoomScale="80" zoomScaleNormal="80" workbookViewId="0">
      <selection activeCell="M17" sqref="M17"/>
    </sheetView>
  </sheetViews>
  <sheetFormatPr baseColWidth="10" defaultColWidth="11" defaultRowHeight="16" x14ac:dyDescent="0.2"/>
  <cols>
    <col min="1" max="1" width="20" customWidth="1"/>
    <col min="2" max="2" width="11.33203125" customWidth="1"/>
    <col min="12" max="12" width="15" customWidth="1"/>
    <col min="13" max="13" width="14.6640625" customWidth="1"/>
    <col min="14" max="16" width="14.5" customWidth="1"/>
  </cols>
  <sheetData>
    <row r="1" spans="1:16" x14ac:dyDescent="0.2">
      <c r="A1" s="22" t="s">
        <v>336</v>
      </c>
      <c r="B1" s="22"/>
      <c r="C1" s="22"/>
      <c r="D1" s="23" t="s">
        <v>337</v>
      </c>
      <c r="E1" s="23" t="s">
        <v>338</v>
      </c>
      <c r="F1" s="23" t="s">
        <v>339</v>
      </c>
      <c r="G1" s="23" t="s">
        <v>340</v>
      </c>
      <c r="H1" s="23" t="s">
        <v>341</v>
      </c>
      <c r="I1" s="24" t="s">
        <v>341</v>
      </c>
      <c r="J1" s="24" t="s">
        <v>341</v>
      </c>
      <c r="K1" s="24" t="s">
        <v>341</v>
      </c>
      <c r="L1" s="24" t="s">
        <v>341</v>
      </c>
      <c r="M1" s="24" t="s">
        <v>341</v>
      </c>
      <c r="N1" s="24" t="s">
        <v>341</v>
      </c>
      <c r="O1" s="24"/>
      <c r="P1" s="24"/>
    </row>
    <row r="2" spans="1:16" x14ac:dyDescent="0.2">
      <c r="A2" s="25" t="s">
        <v>342</v>
      </c>
      <c r="B2" s="25"/>
      <c r="C2" s="25"/>
      <c r="D2" s="24" t="s">
        <v>342</v>
      </c>
      <c r="E2" s="24" t="s">
        <v>343</v>
      </c>
      <c r="F2" s="24" t="s">
        <v>342</v>
      </c>
      <c r="G2" s="24" t="s">
        <v>342</v>
      </c>
      <c r="H2" s="24" t="s">
        <v>344</v>
      </c>
      <c r="I2" s="24" t="s">
        <v>344</v>
      </c>
      <c r="J2" s="24" t="s">
        <v>344</v>
      </c>
      <c r="K2" s="24" t="s">
        <v>344</v>
      </c>
      <c r="L2" s="24" t="s">
        <v>344</v>
      </c>
      <c r="M2" s="24" t="s">
        <v>344</v>
      </c>
      <c r="N2" s="24" t="s">
        <v>344</v>
      </c>
      <c r="O2" s="24"/>
      <c r="P2" s="24"/>
    </row>
    <row r="3" spans="1:16" x14ac:dyDescent="0.2">
      <c r="A3" s="25" t="s">
        <v>342</v>
      </c>
      <c r="B3" s="25"/>
      <c r="C3" s="25"/>
      <c r="D3" s="24" t="s">
        <v>342</v>
      </c>
      <c r="E3" s="24" t="s">
        <v>342</v>
      </c>
      <c r="F3" s="24" t="s">
        <v>342</v>
      </c>
      <c r="G3" s="24" t="s">
        <v>342</v>
      </c>
      <c r="H3" s="24" t="s">
        <v>345</v>
      </c>
      <c r="I3" s="24" t="s">
        <v>346</v>
      </c>
      <c r="J3" s="24" t="s">
        <v>347</v>
      </c>
      <c r="K3" s="24" t="s">
        <v>348</v>
      </c>
      <c r="L3" s="24" t="s">
        <v>349</v>
      </c>
      <c r="M3" s="24" t="s">
        <v>350</v>
      </c>
      <c r="N3" s="24" t="s">
        <v>351</v>
      </c>
      <c r="O3" s="24"/>
      <c r="P3" s="24"/>
    </row>
    <row r="4" spans="1:16" x14ac:dyDescent="0.2">
      <c r="A4" s="25" t="s">
        <v>342</v>
      </c>
      <c r="B4" s="25"/>
      <c r="C4" s="25"/>
      <c r="D4" s="24" t="s">
        <v>342</v>
      </c>
      <c r="E4" s="24" t="s">
        <v>342</v>
      </c>
      <c r="F4" s="24" t="s">
        <v>342</v>
      </c>
      <c r="G4" s="24" t="s">
        <v>342</v>
      </c>
      <c r="H4" s="24" t="s">
        <v>352</v>
      </c>
      <c r="I4" s="24" t="s">
        <v>352</v>
      </c>
      <c r="J4" s="24" t="s">
        <v>352</v>
      </c>
      <c r="K4" s="24" t="s">
        <v>352</v>
      </c>
      <c r="L4" s="24" t="s">
        <v>352</v>
      </c>
      <c r="M4" s="24" t="s">
        <v>352</v>
      </c>
      <c r="N4" s="24" t="s">
        <v>352</v>
      </c>
      <c r="O4" s="24"/>
      <c r="P4" s="24"/>
    </row>
    <row r="5" spans="1:16" x14ac:dyDescent="0.2">
      <c r="A5" s="26" t="s">
        <v>353</v>
      </c>
      <c r="B5" t="s">
        <v>354</v>
      </c>
      <c r="C5" t="s">
        <v>355</v>
      </c>
      <c r="D5" s="27" t="s">
        <v>356</v>
      </c>
      <c r="E5" s="28">
        <v>1</v>
      </c>
      <c r="F5" s="27" t="s">
        <v>357</v>
      </c>
      <c r="G5" s="29">
        <v>1</v>
      </c>
      <c r="H5" s="29" t="s">
        <v>358</v>
      </c>
      <c r="I5" s="30">
        <v>0.41817934988202654</v>
      </c>
      <c r="J5" s="30" t="s">
        <v>358</v>
      </c>
      <c r="K5" s="31" t="s">
        <v>358</v>
      </c>
      <c r="L5" s="30" t="s">
        <v>358</v>
      </c>
      <c r="M5" s="30" t="s">
        <v>358</v>
      </c>
      <c r="N5" s="30" t="s">
        <v>358</v>
      </c>
      <c r="O5" s="30"/>
      <c r="P5" s="30"/>
    </row>
    <row r="6" spans="1:16" x14ac:dyDescent="0.2">
      <c r="A6" s="26" t="s">
        <v>359</v>
      </c>
      <c r="B6" t="s">
        <v>248</v>
      </c>
      <c r="C6" t="s">
        <v>355</v>
      </c>
      <c r="D6" s="27" t="s">
        <v>360</v>
      </c>
      <c r="E6" s="28">
        <v>1</v>
      </c>
      <c r="F6" s="27" t="s">
        <v>357</v>
      </c>
      <c r="G6" s="29">
        <v>1</v>
      </c>
      <c r="H6" s="29">
        <v>17.405664201976354</v>
      </c>
      <c r="I6" s="30">
        <v>0.71410911737380423</v>
      </c>
      <c r="J6" s="30">
        <v>6.7137520126620549</v>
      </c>
      <c r="K6" s="31">
        <v>50.972327150658721</v>
      </c>
      <c r="L6" s="30">
        <v>1.282433067902935</v>
      </c>
      <c r="M6" s="30">
        <v>0.37727691648023037</v>
      </c>
      <c r="N6" s="30" t="s">
        <v>358</v>
      </c>
      <c r="O6" s="30"/>
      <c r="P6" s="30"/>
    </row>
    <row r="7" spans="1:16" x14ac:dyDescent="0.2">
      <c r="A7" s="26" t="s">
        <v>361</v>
      </c>
      <c r="B7" t="s">
        <v>267</v>
      </c>
      <c r="C7" t="s">
        <v>355</v>
      </c>
      <c r="D7" s="27" t="s">
        <v>362</v>
      </c>
      <c r="E7" s="28">
        <v>1</v>
      </c>
      <c r="F7" s="27" t="s">
        <v>357</v>
      </c>
      <c r="G7" s="29">
        <v>1</v>
      </c>
      <c r="H7" s="29">
        <v>6.8025021129323973</v>
      </c>
      <c r="I7" s="30">
        <v>0.71570602259847482</v>
      </c>
      <c r="J7" s="30">
        <v>3.4382729888256129</v>
      </c>
      <c r="K7" s="31">
        <v>17.574518770958317</v>
      </c>
      <c r="L7" s="30">
        <v>0.53231433592655808</v>
      </c>
      <c r="M7" s="30" t="s">
        <v>358</v>
      </c>
      <c r="N7" s="30" t="s">
        <v>358</v>
      </c>
      <c r="O7" s="30"/>
      <c r="P7" s="30"/>
    </row>
    <row r="8" spans="1:16" x14ac:dyDescent="0.2">
      <c r="A8" s="26" t="s">
        <v>363</v>
      </c>
      <c r="B8" t="s">
        <v>280</v>
      </c>
      <c r="C8" t="s">
        <v>355</v>
      </c>
      <c r="D8" s="27" t="s">
        <v>364</v>
      </c>
      <c r="E8" s="28">
        <v>1</v>
      </c>
      <c r="F8" s="27" t="s">
        <v>357</v>
      </c>
      <c r="G8" s="29">
        <v>1</v>
      </c>
      <c r="H8" s="29">
        <v>10.058746488594014</v>
      </c>
      <c r="I8" s="30" t="s">
        <v>358</v>
      </c>
      <c r="J8" s="30">
        <v>3.2847718315671011</v>
      </c>
      <c r="K8" s="31">
        <v>44.069027191057138</v>
      </c>
      <c r="L8" s="30">
        <v>0.60867259518323358</v>
      </c>
      <c r="M8" s="30">
        <v>0.41798753064433469</v>
      </c>
      <c r="N8" s="30" t="s">
        <v>358</v>
      </c>
      <c r="O8" s="30"/>
      <c r="P8" s="30"/>
    </row>
    <row r="9" spans="1:16" x14ac:dyDescent="0.2">
      <c r="A9" s="26" t="s">
        <v>365</v>
      </c>
      <c r="B9" t="s">
        <v>366</v>
      </c>
      <c r="C9" t="s">
        <v>355</v>
      </c>
      <c r="D9" s="27" t="s">
        <v>367</v>
      </c>
      <c r="E9" s="28">
        <v>1</v>
      </c>
      <c r="F9" s="27" t="s">
        <v>357</v>
      </c>
      <c r="G9" s="29">
        <v>1</v>
      </c>
      <c r="H9" s="29">
        <v>18.85659101596007</v>
      </c>
      <c r="I9" s="30">
        <v>0.66611524048820514</v>
      </c>
      <c r="J9" s="30">
        <v>6.4898428195522344</v>
      </c>
      <c r="K9" s="31">
        <v>46.972752740564218</v>
      </c>
      <c r="L9" s="30">
        <v>1.3640325741397397</v>
      </c>
      <c r="M9" s="30">
        <v>0.34439437641142356</v>
      </c>
      <c r="N9" s="30" t="s">
        <v>358</v>
      </c>
      <c r="O9" s="30"/>
      <c r="P9" s="30"/>
    </row>
    <row r="10" spans="1:16" x14ac:dyDescent="0.2">
      <c r="A10" s="26" t="s">
        <v>368</v>
      </c>
      <c r="B10" t="s">
        <v>249</v>
      </c>
      <c r="C10" t="s">
        <v>355</v>
      </c>
      <c r="D10" s="27" t="s">
        <v>369</v>
      </c>
      <c r="E10" s="28">
        <v>1</v>
      </c>
      <c r="F10" s="27" t="s">
        <v>357</v>
      </c>
      <c r="G10" s="29">
        <v>1</v>
      </c>
      <c r="H10" s="29">
        <v>17.528576607356253</v>
      </c>
      <c r="I10" s="30">
        <v>0.52599280373143731</v>
      </c>
      <c r="J10" s="30">
        <v>5.8180820128877393</v>
      </c>
      <c r="K10" s="31">
        <v>48.49113932961761</v>
      </c>
      <c r="L10" s="30">
        <v>0.86123993901203932</v>
      </c>
      <c r="M10" s="30">
        <v>0.36493186458758703</v>
      </c>
      <c r="N10" s="30" t="s">
        <v>358</v>
      </c>
      <c r="O10" s="30"/>
      <c r="P10" s="30"/>
    </row>
    <row r="11" spans="1:16" x14ac:dyDescent="0.2">
      <c r="A11" s="26" t="s">
        <v>370</v>
      </c>
      <c r="B11" t="s">
        <v>268</v>
      </c>
      <c r="C11" t="s">
        <v>355</v>
      </c>
      <c r="D11" s="27" t="s">
        <v>371</v>
      </c>
      <c r="E11" s="28">
        <v>1</v>
      </c>
      <c r="F11" s="27" t="s">
        <v>357</v>
      </c>
      <c r="G11" s="29">
        <v>1</v>
      </c>
      <c r="H11" s="29">
        <v>23.196751184874199</v>
      </c>
      <c r="I11" s="30">
        <v>0.83936791361225005</v>
      </c>
      <c r="J11" s="30">
        <v>7.3306820465169569</v>
      </c>
      <c r="K11" s="31">
        <v>55.242230251126585</v>
      </c>
      <c r="L11" s="30">
        <v>1.0991499983455817</v>
      </c>
      <c r="M11" s="30">
        <v>0.39013180225229643</v>
      </c>
      <c r="N11" s="30" t="s">
        <v>358</v>
      </c>
      <c r="O11" s="30"/>
      <c r="P11" s="30"/>
    </row>
    <row r="12" spans="1:16" x14ac:dyDescent="0.2">
      <c r="A12" s="26" t="s">
        <v>372</v>
      </c>
      <c r="B12" t="s">
        <v>281</v>
      </c>
      <c r="C12" t="s">
        <v>355</v>
      </c>
      <c r="D12" s="27" t="s">
        <v>373</v>
      </c>
      <c r="E12" s="28">
        <v>1</v>
      </c>
      <c r="F12" s="27" t="s">
        <v>357</v>
      </c>
      <c r="G12" s="29">
        <v>1</v>
      </c>
      <c r="H12" s="29">
        <v>15.979524646482403</v>
      </c>
      <c r="I12" s="30" t="s">
        <v>358</v>
      </c>
      <c r="J12" s="30">
        <v>3.2215648452474825</v>
      </c>
      <c r="K12" s="31">
        <v>49.777240873937487</v>
      </c>
      <c r="L12" s="30">
        <v>1.708961947951966</v>
      </c>
      <c r="M12" s="30">
        <v>0.39970791700850306</v>
      </c>
      <c r="N12" s="30" t="s">
        <v>358</v>
      </c>
      <c r="O12" s="30"/>
      <c r="P12" s="30"/>
    </row>
    <row r="13" spans="1:16" s="33" customFormat="1" x14ac:dyDescent="0.2">
      <c r="A13" s="26" t="s">
        <v>374</v>
      </c>
      <c r="B13" t="s">
        <v>354</v>
      </c>
      <c r="C13" t="s">
        <v>375</v>
      </c>
      <c r="D13" s="27" t="s">
        <v>376</v>
      </c>
      <c r="E13" s="28">
        <v>1</v>
      </c>
      <c r="F13" s="27" t="s">
        <v>357</v>
      </c>
      <c r="G13" s="29">
        <v>1</v>
      </c>
      <c r="H13" s="29" t="s">
        <v>358</v>
      </c>
      <c r="I13" s="30">
        <v>0.68233838719866446</v>
      </c>
      <c r="J13" s="30" t="s">
        <v>358</v>
      </c>
      <c r="K13" s="31">
        <v>0.40030126475218336</v>
      </c>
      <c r="L13" s="30" t="s">
        <v>358</v>
      </c>
      <c r="M13" s="30" t="s">
        <v>358</v>
      </c>
      <c r="N13" s="30" t="s">
        <v>358</v>
      </c>
      <c r="O13" s="32"/>
      <c r="P13" s="32"/>
    </row>
    <row r="14" spans="1:16" x14ac:dyDescent="0.2">
      <c r="A14" s="26" t="s">
        <v>377</v>
      </c>
      <c r="B14" t="s">
        <v>248</v>
      </c>
      <c r="C14" t="s">
        <v>375</v>
      </c>
      <c r="D14" s="27" t="s">
        <v>378</v>
      </c>
      <c r="E14" s="28">
        <v>1</v>
      </c>
      <c r="F14" s="27" t="s">
        <v>357</v>
      </c>
      <c r="G14" s="29">
        <v>1</v>
      </c>
      <c r="H14" s="29">
        <v>14.995609882239455</v>
      </c>
      <c r="I14" s="30" t="s">
        <v>358</v>
      </c>
      <c r="J14" s="30">
        <v>6.9306707655881334</v>
      </c>
      <c r="K14" s="31">
        <v>55.789039843594381</v>
      </c>
      <c r="L14" s="30">
        <v>3.2030309659662923</v>
      </c>
      <c r="M14" s="30" t="s">
        <v>358</v>
      </c>
      <c r="N14" s="30" t="s">
        <v>358</v>
      </c>
      <c r="O14" s="30"/>
      <c r="P14" s="30"/>
    </row>
    <row r="15" spans="1:16" x14ac:dyDescent="0.2">
      <c r="A15" s="26" t="s">
        <v>379</v>
      </c>
      <c r="B15" t="s">
        <v>267</v>
      </c>
      <c r="C15" t="s">
        <v>375</v>
      </c>
      <c r="D15" s="27" t="s">
        <v>380</v>
      </c>
      <c r="E15" s="28">
        <v>1</v>
      </c>
      <c r="F15" s="27" t="s">
        <v>357</v>
      </c>
      <c r="G15" s="29">
        <v>1</v>
      </c>
      <c r="H15" s="29">
        <v>17.381589124002421</v>
      </c>
      <c r="I15" s="30">
        <v>12.814788568630661</v>
      </c>
      <c r="J15" s="30">
        <v>9.0335546107249804</v>
      </c>
      <c r="K15" s="31">
        <v>63.673240032460193</v>
      </c>
      <c r="L15" s="30">
        <v>6.3198686662395227</v>
      </c>
      <c r="M15" s="30">
        <v>0.49852304222735344</v>
      </c>
      <c r="N15" s="30" t="s">
        <v>358</v>
      </c>
      <c r="O15" s="30"/>
      <c r="P15" s="30"/>
    </row>
    <row r="16" spans="1:16" x14ac:dyDescent="0.2">
      <c r="A16" s="26" t="s">
        <v>381</v>
      </c>
      <c r="B16" t="s">
        <v>280</v>
      </c>
      <c r="C16" t="s">
        <v>375</v>
      </c>
      <c r="D16" s="27" t="s">
        <v>382</v>
      </c>
      <c r="E16" s="28">
        <v>1</v>
      </c>
      <c r="F16" s="27" t="s">
        <v>357</v>
      </c>
      <c r="G16" s="29">
        <v>1</v>
      </c>
      <c r="H16" s="29">
        <v>11.159128485973635</v>
      </c>
      <c r="I16" s="30" t="s">
        <v>358</v>
      </c>
      <c r="J16" s="30">
        <v>3.9422561479715563</v>
      </c>
      <c r="K16" s="31">
        <v>59.370195777550279</v>
      </c>
      <c r="L16" s="30" t="s">
        <v>358</v>
      </c>
      <c r="M16" s="30">
        <v>1.0231405672882727</v>
      </c>
      <c r="N16" s="30" t="s">
        <v>358</v>
      </c>
      <c r="O16" s="30"/>
      <c r="P16" s="30"/>
    </row>
    <row r="17" spans="1:32" x14ac:dyDescent="0.2">
      <c r="A17" s="26" t="s">
        <v>383</v>
      </c>
      <c r="B17" t="s">
        <v>366</v>
      </c>
      <c r="C17" t="s">
        <v>375</v>
      </c>
      <c r="D17" s="27" t="s">
        <v>384</v>
      </c>
      <c r="E17" s="28">
        <v>1</v>
      </c>
      <c r="F17" s="27" t="s">
        <v>357</v>
      </c>
      <c r="G17" s="29">
        <v>1</v>
      </c>
      <c r="H17" s="29">
        <v>15.827801574748602</v>
      </c>
      <c r="I17" s="30">
        <v>12.34257889246163</v>
      </c>
      <c r="J17" s="30">
        <v>8.2553481374277755</v>
      </c>
      <c r="K17" s="31">
        <v>60.302432212216196</v>
      </c>
      <c r="L17" s="30">
        <v>5.9902541263503775</v>
      </c>
      <c r="M17" s="30">
        <v>0.27228128041303407</v>
      </c>
      <c r="N17" s="30" t="s">
        <v>358</v>
      </c>
      <c r="O17" s="30"/>
      <c r="P17" s="30"/>
      <c r="V17" s="34" t="s">
        <v>174</v>
      </c>
      <c r="W17">
        <v>193.50564843324045</v>
      </c>
      <c r="X17">
        <f>W17/$W$17*100</f>
        <v>100</v>
      </c>
      <c r="Z17">
        <v>24.187080477521778</v>
      </c>
      <c r="AA17">
        <f>Z17/$Z$17*100</f>
        <v>100</v>
      </c>
    </row>
    <row r="18" spans="1:32" x14ac:dyDescent="0.2">
      <c r="A18" s="26" t="s">
        <v>385</v>
      </c>
      <c r="B18" t="s">
        <v>249</v>
      </c>
      <c r="C18" t="s">
        <v>375</v>
      </c>
      <c r="D18" s="27" t="s">
        <v>386</v>
      </c>
      <c r="E18" s="28">
        <v>1</v>
      </c>
      <c r="F18" s="27" t="s">
        <v>357</v>
      </c>
      <c r="G18" s="29">
        <v>1</v>
      </c>
      <c r="H18" s="29">
        <v>17.812619430130265</v>
      </c>
      <c r="I18" s="30">
        <v>0.556974834935692</v>
      </c>
      <c r="J18" s="30">
        <v>6.4449228382721611</v>
      </c>
      <c r="K18" s="31">
        <v>53.356891161100037</v>
      </c>
      <c r="L18" s="30">
        <v>1.9640213958701316</v>
      </c>
      <c r="M18" s="30">
        <v>0.4716150071077575</v>
      </c>
      <c r="N18" s="30" t="s">
        <v>358</v>
      </c>
      <c r="O18" s="30"/>
      <c r="P18" s="30"/>
      <c r="V18" s="34" t="s">
        <v>266</v>
      </c>
      <c r="W18">
        <v>230.94087909425517</v>
      </c>
      <c r="X18">
        <f t="shared" ref="X18:X20" si="0">W18/$W$17*100</f>
        <v>119.34580771368537</v>
      </c>
      <c r="Z18">
        <v>31.495272286743042</v>
      </c>
      <c r="AA18">
        <f t="shared" ref="AA18:AA20" si="1">Z18/$Z$17*100</f>
        <v>130.21527056981151</v>
      </c>
    </row>
    <row r="19" spans="1:32" x14ac:dyDescent="0.2">
      <c r="A19" s="26" t="s">
        <v>387</v>
      </c>
      <c r="B19" t="s">
        <v>268</v>
      </c>
      <c r="C19" t="s">
        <v>375</v>
      </c>
      <c r="D19" s="27" t="s">
        <v>388</v>
      </c>
      <c r="E19" s="28">
        <v>1</v>
      </c>
      <c r="F19" s="27" t="s">
        <v>357</v>
      </c>
      <c r="G19" s="29">
        <v>1</v>
      </c>
      <c r="H19" s="29">
        <v>15.466886393017582</v>
      </c>
      <c r="I19" s="30">
        <v>11.857984972792847</v>
      </c>
      <c r="J19" s="30">
        <v>8.3308103297253897</v>
      </c>
      <c r="K19" s="31">
        <v>57.967792054144567</v>
      </c>
      <c r="L19" s="30">
        <v>6.2057319335532135</v>
      </c>
      <c r="M19" s="30" t="s">
        <v>358</v>
      </c>
      <c r="N19" s="30" t="s">
        <v>358</v>
      </c>
      <c r="O19" s="30"/>
      <c r="P19" s="30"/>
      <c r="V19" s="34" t="s">
        <v>305</v>
      </c>
      <c r="W19">
        <v>222.2327323564331</v>
      </c>
      <c r="X19">
        <f t="shared" si="0"/>
        <v>114.84560484708719</v>
      </c>
      <c r="Z19">
        <v>29.808685518961507</v>
      </c>
      <c r="AA19">
        <f t="shared" si="1"/>
        <v>123.24218107540577</v>
      </c>
    </row>
    <row r="20" spans="1:32" x14ac:dyDescent="0.2">
      <c r="A20" s="26" t="s">
        <v>389</v>
      </c>
      <c r="B20" t="s">
        <v>281</v>
      </c>
      <c r="C20" t="s">
        <v>375</v>
      </c>
      <c r="D20" s="27" t="s">
        <v>390</v>
      </c>
      <c r="E20" s="28">
        <v>1</v>
      </c>
      <c r="F20" s="27" t="s">
        <v>357</v>
      </c>
      <c r="G20" s="29">
        <v>1</v>
      </c>
      <c r="H20" s="29">
        <v>14.97296457233486</v>
      </c>
      <c r="I20" s="30" t="s">
        <v>358</v>
      </c>
      <c r="J20" s="30">
        <v>2.811702518342114</v>
      </c>
      <c r="K20" s="31">
        <v>47.963197889424201</v>
      </c>
      <c r="L20" s="30">
        <v>1.0609203487038539</v>
      </c>
      <c r="M20" s="30">
        <v>0.78541385031369804</v>
      </c>
      <c r="N20" s="30" t="s">
        <v>358</v>
      </c>
      <c r="O20" s="30"/>
      <c r="P20" s="30"/>
      <c r="V20" s="34" t="s">
        <v>307</v>
      </c>
      <c r="W20">
        <v>174.65260607847654</v>
      </c>
      <c r="X20">
        <f t="shared" si="0"/>
        <v>90.257110059881157</v>
      </c>
      <c r="Z20">
        <v>30.374394491297021</v>
      </c>
      <c r="AA20">
        <f t="shared" si="1"/>
        <v>125.58107010693338</v>
      </c>
    </row>
    <row r="21" spans="1:32" x14ac:dyDescent="0.2">
      <c r="A21" s="26" t="s">
        <v>391</v>
      </c>
      <c r="D21" s="27" t="s">
        <v>392</v>
      </c>
      <c r="E21" s="28">
        <v>1</v>
      </c>
      <c r="F21" s="27" t="s">
        <v>357</v>
      </c>
      <c r="G21" s="29">
        <v>1</v>
      </c>
      <c r="H21" s="29" t="s">
        <v>358</v>
      </c>
      <c r="I21" s="30">
        <v>2.3731292201772654</v>
      </c>
      <c r="J21" s="30" t="s">
        <v>358</v>
      </c>
      <c r="K21" s="31" t="s">
        <v>358</v>
      </c>
      <c r="L21" s="30" t="s">
        <v>358</v>
      </c>
      <c r="M21" s="30" t="s">
        <v>358</v>
      </c>
      <c r="N21" s="30" t="s">
        <v>358</v>
      </c>
    </row>
    <row r="26" spans="1:32" ht="17" thickBot="1" x14ac:dyDescent="0.25"/>
    <row r="27" spans="1:32" x14ac:dyDescent="0.2">
      <c r="A27" s="35"/>
      <c r="B27" s="36" t="s">
        <v>393</v>
      </c>
      <c r="C27" s="36"/>
      <c r="D27" s="36" t="s">
        <v>394</v>
      </c>
      <c r="E27" s="36"/>
      <c r="F27" s="36" t="s">
        <v>395</v>
      </c>
      <c r="G27" s="36"/>
      <c r="H27" s="36" t="s">
        <v>166</v>
      </c>
      <c r="I27" s="36"/>
      <c r="J27" s="36" t="s">
        <v>396</v>
      </c>
      <c r="K27" s="36"/>
      <c r="L27" s="36" t="s">
        <v>397</v>
      </c>
      <c r="M27" s="36"/>
      <c r="N27" s="36" t="s">
        <v>398</v>
      </c>
      <c r="O27" s="37"/>
      <c r="Q27" s="38" t="s">
        <v>0</v>
      </c>
      <c r="R27" s="39"/>
      <c r="S27" s="40" t="s">
        <v>393</v>
      </c>
      <c r="T27" s="40"/>
      <c r="U27" s="41" t="s">
        <v>394</v>
      </c>
      <c r="V27" s="41"/>
      <c r="W27" s="41" t="s">
        <v>395</v>
      </c>
      <c r="X27" s="41"/>
      <c r="Y27" s="41" t="s">
        <v>166</v>
      </c>
      <c r="Z27" s="41"/>
      <c r="AA27" s="36" t="s">
        <v>396</v>
      </c>
      <c r="AB27" s="36"/>
      <c r="AC27" s="36" t="s">
        <v>397</v>
      </c>
      <c r="AD27" s="36"/>
      <c r="AE27" s="36" t="s">
        <v>398</v>
      </c>
      <c r="AF27" s="37"/>
    </row>
    <row r="28" spans="1:32" x14ac:dyDescent="0.2">
      <c r="A28" s="42"/>
      <c r="B28" t="s">
        <v>355</v>
      </c>
      <c r="C28" t="s">
        <v>375</v>
      </c>
      <c r="D28" t="s">
        <v>355</v>
      </c>
      <c r="E28" t="s">
        <v>375</v>
      </c>
      <c r="F28" t="s">
        <v>355</v>
      </c>
      <c r="G28" t="s">
        <v>375</v>
      </c>
      <c r="H28" t="s">
        <v>355</v>
      </c>
      <c r="I28" t="s">
        <v>375</v>
      </c>
      <c r="J28" t="s">
        <v>355</v>
      </c>
      <c r="K28" t="s">
        <v>375</v>
      </c>
      <c r="L28" t="s">
        <v>355</v>
      </c>
      <c r="M28" t="s">
        <v>375</v>
      </c>
      <c r="N28" t="s">
        <v>355</v>
      </c>
      <c r="O28" s="43" t="s">
        <v>375</v>
      </c>
      <c r="Q28" s="34"/>
      <c r="R28" s="44"/>
      <c r="S28" s="44" t="s">
        <v>355</v>
      </c>
      <c r="T28" s="44" t="s">
        <v>375</v>
      </c>
      <c r="U28" s="44" t="s">
        <v>355</v>
      </c>
      <c r="V28" s="44" t="s">
        <v>375</v>
      </c>
      <c r="W28" s="44" t="s">
        <v>355</v>
      </c>
      <c r="X28" s="44" t="s">
        <v>375</v>
      </c>
      <c r="Y28" s="44" t="s">
        <v>355</v>
      </c>
      <c r="Z28" s="44" t="s">
        <v>375</v>
      </c>
      <c r="AA28" t="s">
        <v>355</v>
      </c>
      <c r="AB28" t="s">
        <v>375</v>
      </c>
      <c r="AC28" t="s">
        <v>355</v>
      </c>
      <c r="AD28" t="s">
        <v>375</v>
      </c>
      <c r="AE28" t="s">
        <v>355</v>
      </c>
      <c r="AF28" s="43" t="s">
        <v>375</v>
      </c>
    </row>
    <row r="29" spans="1:32" x14ac:dyDescent="0.2">
      <c r="A29" s="42" t="s">
        <v>354</v>
      </c>
      <c r="B29">
        <v>94.310393355309614</v>
      </c>
      <c r="C29">
        <v>32.465058693031679</v>
      </c>
      <c r="D29">
        <v>30.499378505150233</v>
      </c>
      <c r="E29">
        <v>24.675182782825871</v>
      </c>
      <c r="F29">
        <v>219.30071013161145</v>
      </c>
      <c r="G29">
        <v>139.11111550656528</v>
      </c>
      <c r="H29">
        <v>16.5</v>
      </c>
      <c r="I29">
        <v>16</v>
      </c>
      <c r="J29">
        <f>H29*0.341</f>
        <v>5.6265000000000001</v>
      </c>
      <c r="K29">
        <f t="shared" ref="K29:K44" si="2">I29*0.341</f>
        <v>5.4560000000000004</v>
      </c>
      <c r="L29">
        <f>F29/J29</f>
        <v>38.976399205831591</v>
      </c>
      <c r="M29">
        <f t="shared" ref="M29:M44" si="3">G29/K29</f>
        <v>25.496905334781026</v>
      </c>
      <c r="N29">
        <v>32.242926614093484</v>
      </c>
      <c r="O29" s="43">
        <v>17.051922235854374</v>
      </c>
      <c r="Q29" s="34" t="s">
        <v>174</v>
      </c>
      <c r="R29" s="44" t="s">
        <v>5</v>
      </c>
      <c r="S29" s="44">
        <f t="shared" ref="S29:AF29" si="4">AVERAGE(B29:B32)</f>
        <v>87.846179860680422</v>
      </c>
      <c r="T29" s="44">
        <f t="shared" si="4"/>
        <v>52.635616873624905</v>
      </c>
      <c r="U29" s="44">
        <f t="shared" si="4"/>
        <v>28.825795947659898</v>
      </c>
      <c r="V29" s="44">
        <f t="shared" si="4"/>
        <v>28.947260344494094</v>
      </c>
      <c r="W29" s="44">
        <f t="shared" si="4"/>
        <v>211.55244941371382</v>
      </c>
      <c r="X29" s="44">
        <f t="shared" si="4"/>
        <v>193.50564843324045</v>
      </c>
      <c r="Y29" s="44">
        <f t="shared" si="4"/>
        <v>16.5</v>
      </c>
      <c r="Z29" s="44">
        <f t="shared" si="4"/>
        <v>16.666666666666668</v>
      </c>
      <c r="AA29" s="44">
        <f t="shared" si="4"/>
        <v>5.6265000000000001</v>
      </c>
      <c r="AB29" s="44">
        <f t="shared" si="4"/>
        <v>5.6833333333333336</v>
      </c>
      <c r="AC29" s="44">
        <f t="shared" si="4"/>
        <v>37.693026623106221</v>
      </c>
      <c r="AD29" s="44">
        <f t="shared" si="4"/>
        <v>33.829170596072458</v>
      </c>
      <c r="AE29" s="44">
        <f t="shared" si="4"/>
        <v>31.381109194430124</v>
      </c>
      <c r="AF29" s="45">
        <f t="shared" si="4"/>
        <v>24.187080477521778</v>
      </c>
    </row>
    <row r="30" spans="1:32" x14ac:dyDescent="0.2">
      <c r="A30" s="42" t="s">
        <v>366</v>
      </c>
      <c r="B30">
        <v>93.801782162891371</v>
      </c>
      <c r="C30">
        <v>62.130585628848607</v>
      </c>
      <c r="D30">
        <v>30.018638059620532</v>
      </c>
      <c r="E30">
        <v>29.145205700945304</v>
      </c>
      <c r="F30">
        <v>227.46562714727312</v>
      </c>
      <c r="G30">
        <v>200.19610094429123</v>
      </c>
      <c r="H30">
        <v>16</v>
      </c>
      <c r="I30">
        <v>16</v>
      </c>
      <c r="J30">
        <f t="shared" ref="J30:J44" si="5">H30*0.341</f>
        <v>5.4560000000000004</v>
      </c>
      <c r="K30">
        <f t="shared" si="2"/>
        <v>5.4560000000000004</v>
      </c>
      <c r="L30">
        <f t="shared" ref="L30:M44" si="6">F30/J30</f>
        <v>41.690914066582316</v>
      </c>
      <c r="M30">
        <f t="shared" si="3"/>
        <v>36.692833750786512</v>
      </c>
      <c r="N30">
        <v>33.651614872895649</v>
      </c>
      <c r="O30" s="43">
        <v>25.265335331113992</v>
      </c>
      <c r="Q30" s="34" t="s">
        <v>266</v>
      </c>
      <c r="R30" s="44" t="s">
        <v>7</v>
      </c>
      <c r="S30" s="44">
        <f t="shared" ref="S30:AF30" si="7">AVERAGE(B33:B36)</f>
        <v>77.254918796062398</v>
      </c>
      <c r="T30" s="44">
        <f t="shared" si="7"/>
        <v>70.011394231823701</v>
      </c>
      <c r="U30" s="44">
        <f t="shared" si="7"/>
        <v>27.018785025497099</v>
      </c>
      <c r="V30" s="44">
        <f t="shared" si="7"/>
        <v>28.636392246708969</v>
      </c>
      <c r="W30" s="44">
        <f t="shared" si="7"/>
        <v>220.42116476885636</v>
      </c>
      <c r="X30" s="44">
        <f t="shared" si="7"/>
        <v>230.94087909425517</v>
      </c>
      <c r="Y30" s="44">
        <f t="shared" si="7"/>
        <v>16.5</v>
      </c>
      <c r="Z30" s="44">
        <f t="shared" si="7"/>
        <v>15.333333333333334</v>
      </c>
      <c r="AA30" s="44">
        <f t="shared" si="7"/>
        <v>5.6265000000000009</v>
      </c>
      <c r="AB30" s="44">
        <f t="shared" si="7"/>
        <v>5.2286666666666664</v>
      </c>
      <c r="AC30" s="44">
        <f t="shared" si="7"/>
        <v>40.278679876736028</v>
      </c>
      <c r="AD30" s="44">
        <f t="shared" si="7"/>
        <v>44.589397600283746</v>
      </c>
      <c r="AE30" s="44">
        <f t="shared" si="7"/>
        <v>34.223641205750148</v>
      </c>
      <c r="AF30" s="45">
        <f t="shared" si="7"/>
        <v>31.495272286743042</v>
      </c>
    </row>
    <row r="31" spans="1:32" x14ac:dyDescent="0.2">
      <c r="A31" s="46" t="s">
        <v>399</v>
      </c>
      <c r="B31" s="29"/>
      <c r="C31" s="29"/>
      <c r="D31" s="29"/>
      <c r="E31" s="29"/>
      <c r="F31" s="29"/>
      <c r="G31" s="29"/>
      <c r="O31" s="43"/>
      <c r="Q31" s="34" t="s">
        <v>305</v>
      </c>
      <c r="R31" s="44" t="s">
        <v>9</v>
      </c>
      <c r="S31" s="44">
        <f t="shared" ref="S31:AF31" si="8">AVERAGE(B37:B40)</f>
        <v>89.027536207114551</v>
      </c>
      <c r="T31" s="44">
        <f t="shared" si="8"/>
        <v>52.960247385113803</v>
      </c>
      <c r="U31" s="44">
        <f t="shared" si="8"/>
        <v>30.624240354392725</v>
      </c>
      <c r="V31" s="44">
        <f t="shared" si="8"/>
        <v>33.607298362350242</v>
      </c>
      <c r="W31" s="44">
        <f t="shared" si="8"/>
        <v>222.08757311947929</v>
      </c>
      <c r="X31" s="44">
        <f t="shared" si="8"/>
        <v>222.2327323564331</v>
      </c>
      <c r="Y31" s="44">
        <f t="shared" si="8"/>
        <v>17</v>
      </c>
      <c r="Z31" s="44">
        <f t="shared" si="8"/>
        <v>17</v>
      </c>
      <c r="AA31" s="44">
        <f t="shared" si="8"/>
        <v>5.7970000000000006</v>
      </c>
      <c r="AB31" s="44">
        <f t="shared" si="8"/>
        <v>5.7970000000000006</v>
      </c>
      <c r="AC31" s="44">
        <f t="shared" si="8"/>
        <v>38.310776801704201</v>
      </c>
      <c r="AD31" s="44">
        <f t="shared" si="8"/>
        <v>38.358418774774947</v>
      </c>
      <c r="AE31" s="44">
        <f t="shared" si="8"/>
        <v>35.334835058289194</v>
      </c>
      <c r="AF31" s="45">
        <f t="shared" si="8"/>
        <v>29.808685518961507</v>
      </c>
    </row>
    <row r="32" spans="1:32" x14ac:dyDescent="0.2">
      <c r="A32" s="42" t="s">
        <v>400</v>
      </c>
      <c r="B32" s="29">
        <v>75.426364063840282</v>
      </c>
      <c r="C32" s="29">
        <v>63.311206298994406</v>
      </c>
      <c r="D32" s="29">
        <v>25.959371278208938</v>
      </c>
      <c r="E32" s="29">
        <v>33.021392549711102</v>
      </c>
      <c r="F32" s="29">
        <v>187.89101096225687</v>
      </c>
      <c r="G32" s="29">
        <v>241.20972884886478</v>
      </c>
      <c r="H32">
        <v>17</v>
      </c>
      <c r="I32">
        <v>18</v>
      </c>
      <c r="J32">
        <f t="shared" si="5"/>
        <v>5.7970000000000006</v>
      </c>
      <c r="K32">
        <f t="shared" si="2"/>
        <v>6.1380000000000008</v>
      </c>
      <c r="L32">
        <f t="shared" si="6"/>
        <v>32.411766596904755</v>
      </c>
      <c r="M32">
        <f t="shared" si="6"/>
        <v>39.297772702649844</v>
      </c>
      <c r="N32">
        <v>28.248786096301231</v>
      </c>
      <c r="O32" s="43">
        <v>30.243983865596981</v>
      </c>
      <c r="Q32" s="34" t="s">
        <v>307</v>
      </c>
      <c r="R32" s="44" t="s">
        <v>17</v>
      </c>
      <c r="S32" s="44">
        <f t="shared" ref="S32:AF32" si="9">AVERAGE(B41:B44)</f>
        <v>65.722317705699069</v>
      </c>
      <c r="T32" s="44">
        <f t="shared" si="9"/>
        <v>70.218418720004792</v>
      </c>
      <c r="U32" s="44">
        <f t="shared" si="9"/>
        <v>13.069379504816894</v>
      </c>
      <c r="V32" s="44">
        <f t="shared" si="9"/>
        <v>11.477567988326447</v>
      </c>
      <c r="W32" s="44">
        <f t="shared" si="9"/>
        <v>173.03260665981483</v>
      </c>
      <c r="X32" s="44">
        <f t="shared" si="9"/>
        <v>174.65260607847654</v>
      </c>
      <c r="Y32" s="44">
        <f t="shared" si="9"/>
        <v>15.166666666666666</v>
      </c>
      <c r="Z32" s="44">
        <f t="shared" si="9"/>
        <v>15</v>
      </c>
      <c r="AA32" s="44">
        <f t="shared" si="9"/>
        <v>5.1718333333333337</v>
      </c>
      <c r="AB32" s="44">
        <f t="shared" si="9"/>
        <v>5.1150000000000011</v>
      </c>
      <c r="AC32" s="44">
        <f t="shared" si="9"/>
        <v>33.62431185953843</v>
      </c>
      <c r="AD32" s="44">
        <f t="shared" si="9"/>
        <v>34.110062967397816</v>
      </c>
      <c r="AE32" s="44">
        <f t="shared" si="9"/>
        <v>34.486371642745333</v>
      </c>
      <c r="AF32" s="45">
        <f t="shared" si="9"/>
        <v>30.374394491297021</v>
      </c>
    </row>
    <row r="33" spans="1:32" x14ac:dyDescent="0.2">
      <c r="A33" s="42" t="s">
        <v>248</v>
      </c>
      <c r="B33">
        <v>78.02332073582285</v>
      </c>
      <c r="C33">
        <v>71.607746816342285</v>
      </c>
      <c r="D33">
        <v>27.949333877753446</v>
      </c>
      <c r="E33">
        <v>31.387191427004385</v>
      </c>
      <c r="F33">
        <v>231.96111164309639</v>
      </c>
      <c r="G33">
        <v>247.1746858327449</v>
      </c>
      <c r="H33">
        <v>18.5</v>
      </c>
      <c r="I33">
        <v>14</v>
      </c>
      <c r="J33">
        <f t="shared" si="5"/>
        <v>6.3085000000000004</v>
      </c>
      <c r="K33">
        <f t="shared" si="2"/>
        <v>4.774</v>
      </c>
      <c r="L33">
        <f t="shared" si="6"/>
        <v>36.769614273297357</v>
      </c>
      <c r="M33">
        <f t="shared" si="3"/>
        <v>51.775175080172787</v>
      </c>
      <c r="N33">
        <v>35.171460188740355</v>
      </c>
      <c r="O33" s="43">
        <v>32.632682659804296</v>
      </c>
      <c r="Q33" s="42"/>
      <c r="AF33" s="43"/>
    </row>
    <row r="34" spans="1:32" x14ac:dyDescent="0.2">
      <c r="A34" s="42" t="s">
        <v>249</v>
      </c>
      <c r="B34">
        <v>84.11877884445893</v>
      </c>
      <c r="C34">
        <v>78.443996350171005</v>
      </c>
      <c r="D34">
        <v>26.252013148089638</v>
      </c>
      <c r="E34">
        <v>26.799302250769998</v>
      </c>
      <c r="F34">
        <v>225.41307406083783</v>
      </c>
      <c r="G34">
        <v>222.49179207564302</v>
      </c>
      <c r="H34">
        <v>13</v>
      </c>
      <c r="I34">
        <v>15</v>
      </c>
      <c r="J34">
        <f t="shared" si="5"/>
        <v>4.4330000000000007</v>
      </c>
      <c r="K34">
        <f t="shared" si="2"/>
        <v>5.1150000000000002</v>
      </c>
      <c r="L34">
        <f t="shared" si="6"/>
        <v>50.848877523311032</v>
      </c>
      <c r="M34">
        <f t="shared" si="3"/>
        <v>43.497906564153084</v>
      </c>
      <c r="N34">
        <v>37.633491633887893</v>
      </c>
      <c r="O34" s="43">
        <v>33.186844296174534</v>
      </c>
      <c r="Q34" s="42"/>
      <c r="AF34" s="43"/>
    </row>
    <row r="35" spans="1:32" x14ac:dyDescent="0.2">
      <c r="A35" s="42" t="s">
        <v>250</v>
      </c>
      <c r="B35" s="29">
        <v>69.622656807905415</v>
      </c>
      <c r="C35" s="29">
        <v>59.982439528957819</v>
      </c>
      <c r="D35" s="29">
        <v>26.85500805064822</v>
      </c>
      <c r="E35" s="29">
        <v>27.722683062352534</v>
      </c>
      <c r="F35" s="29">
        <v>203.88930860263488</v>
      </c>
      <c r="G35" s="29">
        <v>223.15615937437752</v>
      </c>
      <c r="H35">
        <v>18</v>
      </c>
      <c r="I35">
        <v>17</v>
      </c>
      <c r="J35">
        <f t="shared" si="5"/>
        <v>6.1380000000000008</v>
      </c>
      <c r="K35">
        <f t="shared" si="2"/>
        <v>5.7970000000000006</v>
      </c>
      <c r="L35">
        <f>F35/J35</f>
        <v>33.217547833599681</v>
      </c>
      <c r="M35">
        <f t="shared" si="3"/>
        <v>38.495111156525361</v>
      </c>
      <c r="N35">
        <v>29.865971794622187</v>
      </c>
      <c r="O35" s="43">
        <v>28.666289904250295</v>
      </c>
      <c r="Q35" s="47" t="s">
        <v>401</v>
      </c>
      <c r="R35" s="44"/>
      <c r="S35" s="48" t="s">
        <v>393</v>
      </c>
      <c r="T35" s="48"/>
      <c r="U35" s="49" t="s">
        <v>394</v>
      </c>
      <c r="V35" s="49"/>
      <c r="W35" s="49" t="s">
        <v>395</v>
      </c>
      <c r="X35" s="49"/>
      <c r="Y35" s="49" t="s">
        <v>166</v>
      </c>
      <c r="Z35" s="49"/>
      <c r="AA35" s="50" t="s">
        <v>396</v>
      </c>
      <c r="AB35" s="50"/>
      <c r="AC35" s="50" t="s">
        <v>397</v>
      </c>
      <c r="AD35" s="50"/>
      <c r="AE35" s="50" t="s">
        <v>398</v>
      </c>
      <c r="AF35" s="51"/>
    </row>
    <row r="36" spans="1:32" x14ac:dyDescent="0.2">
      <c r="A36" s="46" t="s">
        <v>251</v>
      </c>
      <c r="B36" s="29"/>
      <c r="C36" s="29"/>
      <c r="D36" s="29"/>
      <c r="E36" s="29"/>
      <c r="F36" s="29"/>
      <c r="G36" s="29"/>
      <c r="O36" s="43"/>
      <c r="Q36" s="34"/>
      <c r="R36" s="44"/>
      <c r="S36" s="44" t="s">
        <v>355</v>
      </c>
      <c r="T36" s="44" t="s">
        <v>375</v>
      </c>
      <c r="U36" s="44" t="s">
        <v>355</v>
      </c>
      <c r="V36" s="44" t="s">
        <v>375</v>
      </c>
      <c r="W36" s="44" t="s">
        <v>355</v>
      </c>
      <c r="X36" s="44" t="s">
        <v>375</v>
      </c>
      <c r="Y36" s="44" t="s">
        <v>355</v>
      </c>
      <c r="Z36" s="44" t="s">
        <v>375</v>
      </c>
      <c r="AA36" t="s">
        <v>355</v>
      </c>
      <c r="AB36" t="s">
        <v>375</v>
      </c>
      <c r="AC36" t="s">
        <v>355</v>
      </c>
      <c r="AD36" t="s">
        <v>375</v>
      </c>
      <c r="AE36" t="s">
        <v>355</v>
      </c>
      <c r="AF36" s="43" t="s">
        <v>375</v>
      </c>
    </row>
    <row r="37" spans="1:32" x14ac:dyDescent="0.2">
      <c r="A37" s="42" t="s">
        <v>267</v>
      </c>
      <c r="B37">
        <v>89.26623121062309</v>
      </c>
      <c r="C37">
        <v>51.238444081842566</v>
      </c>
      <c r="D37">
        <v>32.261836605150826</v>
      </c>
      <c r="E37">
        <v>34.306862161149319</v>
      </c>
      <c r="F37">
        <v>230.59831310753952</v>
      </c>
      <c r="G37">
        <v>217.69530427334357</v>
      </c>
      <c r="H37">
        <v>17</v>
      </c>
      <c r="I37">
        <v>16.5</v>
      </c>
      <c r="J37">
        <f t="shared" si="5"/>
        <v>5.7970000000000006</v>
      </c>
      <c r="K37">
        <f t="shared" si="2"/>
        <v>5.6265000000000001</v>
      </c>
      <c r="L37">
        <f t="shared" si="6"/>
        <v>39.778905141890547</v>
      </c>
      <c r="M37">
        <f t="shared" si="3"/>
        <v>38.69106980775679</v>
      </c>
      <c r="N37">
        <v>35.619785083884452</v>
      </c>
      <c r="O37" s="43">
        <v>28.451957495925051</v>
      </c>
      <c r="Q37" s="34" t="s">
        <v>174</v>
      </c>
      <c r="R37" s="44" t="s">
        <v>5</v>
      </c>
      <c r="S37" s="44">
        <f t="shared" ref="S37:AF37" si="10">STDEV(B29:B32)</f>
        <v>10.758881896221521</v>
      </c>
      <c r="T37" s="44">
        <f t="shared" si="10"/>
        <v>17.478187242366289</v>
      </c>
      <c r="U37" s="44">
        <f t="shared" si="10"/>
        <v>2.4940069432982384</v>
      </c>
      <c r="V37" s="44">
        <f t="shared" si="10"/>
        <v>4.1766243715850262</v>
      </c>
      <c r="W37" s="44">
        <f t="shared" si="10"/>
        <v>20.894119260266134</v>
      </c>
      <c r="X37" s="44">
        <f t="shared" si="10"/>
        <v>51.37707005763427</v>
      </c>
      <c r="Y37" s="44">
        <f t="shared" si="10"/>
        <v>0.5</v>
      </c>
      <c r="Z37" s="44">
        <f t="shared" si="10"/>
        <v>1.1547005383792515</v>
      </c>
      <c r="AA37" s="44">
        <f t="shared" si="10"/>
        <v>0.1705000000000001</v>
      </c>
      <c r="AB37" s="44">
        <f t="shared" si="10"/>
        <v>0.39375288358732496</v>
      </c>
      <c r="AC37" s="44">
        <f t="shared" si="10"/>
        <v>4.7708414698640098</v>
      </c>
      <c r="AD37" s="44">
        <f t="shared" si="10"/>
        <v>7.3325582182569153</v>
      </c>
      <c r="AE37" s="44">
        <f t="shared" si="10"/>
        <v>2.8026213882587845</v>
      </c>
      <c r="AF37" s="45">
        <f t="shared" si="10"/>
        <v>6.6618013823367059</v>
      </c>
    </row>
    <row r="38" spans="1:32" x14ac:dyDescent="0.2">
      <c r="A38" s="42" t="s">
        <v>268</v>
      </c>
      <c r="B38">
        <v>85.02937267122374</v>
      </c>
      <c r="C38">
        <v>45.77475250142853</v>
      </c>
      <c r="D38">
        <v>30.288156271959526</v>
      </c>
      <c r="E38">
        <v>33.19179160699985</v>
      </c>
      <c r="F38">
        <v>214.69548524639191</v>
      </c>
      <c r="G38">
        <v>217.1317245793775</v>
      </c>
      <c r="H38">
        <v>17</v>
      </c>
      <c r="I38">
        <v>17.5</v>
      </c>
      <c r="J38">
        <f t="shared" si="5"/>
        <v>5.7970000000000006</v>
      </c>
      <c r="K38">
        <f t="shared" si="2"/>
        <v>5.9675000000000002</v>
      </c>
      <c r="L38">
        <f t="shared" si="6"/>
        <v>37.03561932834085</v>
      </c>
      <c r="M38">
        <f t="shared" si="3"/>
        <v>36.385710025869713</v>
      </c>
      <c r="N38">
        <v>34.741352741098964</v>
      </c>
      <c r="O38" s="43">
        <v>29.726645697622175</v>
      </c>
      <c r="Q38" s="34" t="s">
        <v>266</v>
      </c>
      <c r="R38" s="44" t="s">
        <v>7</v>
      </c>
      <c r="S38" s="44">
        <f t="shared" ref="S38:AF38" si="11">STDEV(B33:B36)</f>
        <v>7.2785451623544821</v>
      </c>
      <c r="T38" s="44">
        <f t="shared" si="11"/>
        <v>9.3337305642649717</v>
      </c>
      <c r="U38" s="44">
        <f t="shared" si="11"/>
        <v>0.86043104776304347</v>
      </c>
      <c r="V38" s="44">
        <f t="shared" si="11"/>
        <v>2.4265881662398221</v>
      </c>
      <c r="W38" s="44">
        <f t="shared" si="11"/>
        <v>14.68658912988799</v>
      </c>
      <c r="X38" s="44">
        <f t="shared" si="11"/>
        <v>14.06281290830122</v>
      </c>
      <c r="Y38" s="44">
        <f t="shared" si="11"/>
        <v>3.0413812651491097</v>
      </c>
      <c r="Z38" s="44">
        <f t="shared" si="11"/>
        <v>1.5275252316519468</v>
      </c>
      <c r="AA38" s="44">
        <f t="shared" si="11"/>
        <v>1.0371110114158413</v>
      </c>
      <c r="AB38" s="44">
        <f t="shared" si="11"/>
        <v>0.52088610399331414</v>
      </c>
      <c r="AC38" s="44">
        <f t="shared" si="11"/>
        <v>9.3247575150108553</v>
      </c>
      <c r="AD38" s="44">
        <f t="shared" si="11"/>
        <v>6.7069768872052506</v>
      </c>
      <c r="AE38" s="44">
        <f t="shared" si="11"/>
        <v>3.9695543492606356</v>
      </c>
      <c r="AF38" s="45">
        <f t="shared" si="11"/>
        <v>2.4655891324685237</v>
      </c>
    </row>
    <row r="39" spans="1:32" x14ac:dyDescent="0.2">
      <c r="A39" s="46" t="s">
        <v>269</v>
      </c>
      <c r="B39" s="29"/>
      <c r="C39" s="29"/>
      <c r="D39" s="29"/>
      <c r="E39" s="29"/>
      <c r="F39" s="29"/>
      <c r="G39" s="29"/>
      <c r="O39" s="43"/>
      <c r="Q39" s="34" t="s">
        <v>305</v>
      </c>
      <c r="R39" s="44" t="s">
        <v>9</v>
      </c>
      <c r="S39" s="44">
        <f t="shared" ref="S39:AF39" si="12">STDEV(B37:B40)</f>
        <v>3.8843204431662914</v>
      </c>
      <c r="T39" s="44">
        <f t="shared" si="12"/>
        <v>8.1833949046219381</v>
      </c>
      <c r="U39" s="44">
        <f t="shared" si="12"/>
        <v>1.4981001160235805</v>
      </c>
      <c r="V39" s="44">
        <f t="shared" si="12"/>
        <v>0.6093946899443794</v>
      </c>
      <c r="W39" s="44">
        <f t="shared" si="12"/>
        <v>8.0102135059605768</v>
      </c>
      <c r="X39" s="44">
        <f t="shared" si="12"/>
        <v>8.3518854093229624</v>
      </c>
      <c r="Y39" s="44">
        <f t="shared" si="12"/>
        <v>0</v>
      </c>
      <c r="Z39" s="44">
        <f t="shared" si="12"/>
        <v>0.5</v>
      </c>
      <c r="AA39" s="44">
        <f t="shared" si="12"/>
        <v>0</v>
      </c>
      <c r="AB39" s="44">
        <f t="shared" si="12"/>
        <v>0.1705000000000001</v>
      </c>
      <c r="AC39" s="44">
        <f t="shared" si="12"/>
        <v>1.3817860110333913</v>
      </c>
      <c r="AD39" s="44">
        <f t="shared" si="12"/>
        <v>1.8292110087837035</v>
      </c>
      <c r="AE39" s="44">
        <f t="shared" si="12"/>
        <v>0.51410599727150752</v>
      </c>
      <c r="AF39" s="45">
        <f t="shared" si="12"/>
        <v>1.3995524946902755</v>
      </c>
    </row>
    <row r="40" spans="1:32" ht="17" thickBot="1" x14ac:dyDescent="0.25">
      <c r="A40" s="42" t="s">
        <v>270</v>
      </c>
      <c r="B40" s="29">
        <v>92.787004739496794</v>
      </c>
      <c r="C40" s="29">
        <v>61.867545572070327</v>
      </c>
      <c r="D40" s="29">
        <v>29.322728186067827</v>
      </c>
      <c r="E40" s="29">
        <v>33.323241318901559</v>
      </c>
      <c r="F40" s="29">
        <v>220.96892100450634</v>
      </c>
      <c r="G40" s="29">
        <v>231.87116821657827</v>
      </c>
      <c r="H40">
        <v>17</v>
      </c>
      <c r="I40">
        <v>17</v>
      </c>
      <c r="J40">
        <f t="shared" si="5"/>
        <v>5.7970000000000006</v>
      </c>
      <c r="K40">
        <f t="shared" si="2"/>
        <v>5.7970000000000006</v>
      </c>
      <c r="L40">
        <f t="shared" si="6"/>
        <v>38.117805934881197</v>
      </c>
      <c r="M40">
        <f t="shared" si="3"/>
        <v>39.998476490698337</v>
      </c>
      <c r="N40">
        <v>35.643367349884159</v>
      </c>
      <c r="O40" s="43">
        <v>31.247453363337293</v>
      </c>
      <c r="Q40" s="52" t="s">
        <v>307</v>
      </c>
      <c r="R40" s="53" t="s">
        <v>17</v>
      </c>
      <c r="S40" s="53">
        <f t="shared" ref="S40:AF40" si="13">STDEV(B41:B44)</f>
        <v>2.5138209072575579</v>
      </c>
      <c r="T40" s="53">
        <f t="shared" si="13"/>
        <v>9.8398107346062496</v>
      </c>
      <c r="U40" s="53">
        <f t="shared" si="13"/>
        <v>0.38418830833412693</v>
      </c>
      <c r="V40" s="53">
        <f t="shared" si="13"/>
        <v>0.51892248127190332</v>
      </c>
      <c r="W40" s="53">
        <f t="shared" si="13"/>
        <v>24.356060420366749</v>
      </c>
      <c r="X40" s="53">
        <f t="shared" si="13"/>
        <v>20.576624384337425</v>
      </c>
      <c r="Y40" s="53">
        <f t="shared" si="13"/>
        <v>1.7559422921421233</v>
      </c>
      <c r="Z40" s="53">
        <f t="shared" si="13"/>
        <v>0.8660254037844386</v>
      </c>
      <c r="AA40" s="53">
        <f t="shared" si="13"/>
        <v>0.59877632162046412</v>
      </c>
      <c r="AB40" s="53">
        <f t="shared" si="13"/>
        <v>0.2953146626904935</v>
      </c>
      <c r="AC40" s="53">
        <f t="shared" si="13"/>
        <v>4.9319781389724273</v>
      </c>
      <c r="AD40" s="53">
        <f t="shared" si="13"/>
        <v>3.0124715837120513</v>
      </c>
      <c r="AE40" s="53">
        <f t="shared" si="13"/>
        <v>2.8911338653454921</v>
      </c>
      <c r="AF40" s="54">
        <f t="shared" si="13"/>
        <v>3.1084855089580605</v>
      </c>
    </row>
    <row r="41" spans="1:32" x14ac:dyDescent="0.2">
      <c r="A41" s="42" t="s">
        <v>280</v>
      </c>
      <c r="B41">
        <v>68.593663305183654</v>
      </c>
      <c r="C41">
        <v>71.277617120030371</v>
      </c>
      <c r="D41">
        <v>13.510869447489132</v>
      </c>
      <c r="E41">
        <v>11.114048595335774</v>
      </c>
      <c r="F41">
        <v>169.11777136946768</v>
      </c>
      <c r="G41">
        <v>151.85699694584903</v>
      </c>
      <c r="H41">
        <v>17</v>
      </c>
      <c r="I41">
        <v>14.5</v>
      </c>
      <c r="J41">
        <v>5.7970000000000006</v>
      </c>
      <c r="K41">
        <v>4.9445000000000006</v>
      </c>
      <c r="L41">
        <v>29.173326094439822</v>
      </c>
      <c r="M41">
        <v>30.712305985610076</v>
      </c>
      <c r="N41">
        <v>34.297874890138893</v>
      </c>
      <c r="O41" s="43">
        <v>27.184724262945622</v>
      </c>
    </row>
    <row r="42" spans="1:32" x14ac:dyDescent="0.2">
      <c r="A42" s="42" t="s">
        <v>281</v>
      </c>
      <c r="B42">
        <v>64.655191225983913</v>
      </c>
      <c r="C42">
        <v>79.485780750644565</v>
      </c>
      <c r="D42">
        <v>12.811009685971623</v>
      </c>
      <c r="E42">
        <v>12.071845296275111</v>
      </c>
      <c r="F42">
        <v>150.87108511422682</v>
      </c>
      <c r="G42">
        <v>180.24802973188375</v>
      </c>
      <c r="H42">
        <v>13.5</v>
      </c>
      <c r="I42">
        <v>14.5</v>
      </c>
      <c r="J42">
        <f t="shared" si="5"/>
        <v>4.6035000000000004</v>
      </c>
      <c r="K42">
        <f t="shared" si="2"/>
        <v>4.9445000000000006</v>
      </c>
      <c r="L42">
        <f t="shared" si="6"/>
        <v>32.773125907293753</v>
      </c>
      <c r="M42">
        <f t="shared" si="3"/>
        <v>36.454248100289966</v>
      </c>
      <c r="N42">
        <v>31.694098451826125</v>
      </c>
      <c r="O42" s="43">
        <v>33.394776881145752</v>
      </c>
    </row>
    <row r="43" spans="1:32" x14ac:dyDescent="0.2">
      <c r="A43" s="46" t="s">
        <v>282</v>
      </c>
      <c r="B43" s="29"/>
      <c r="C43" s="29"/>
      <c r="D43" s="29"/>
      <c r="E43" s="29"/>
      <c r="F43" s="29"/>
      <c r="G43" s="29"/>
      <c r="O43" s="43"/>
    </row>
    <row r="44" spans="1:32" ht="17" thickBot="1" x14ac:dyDescent="0.25">
      <c r="A44" s="55" t="s">
        <v>283</v>
      </c>
      <c r="B44" s="56">
        <v>63.918098585929613</v>
      </c>
      <c r="C44" s="56">
        <v>59.891858289339439</v>
      </c>
      <c r="D44" s="56">
        <v>12.88625938098993</v>
      </c>
      <c r="E44" s="56">
        <v>11.246810073368456</v>
      </c>
      <c r="F44" s="56">
        <v>199.10896349574995</v>
      </c>
      <c r="G44" s="56">
        <v>191.8527915576968</v>
      </c>
      <c r="H44" s="57">
        <v>15</v>
      </c>
      <c r="I44" s="57">
        <v>16</v>
      </c>
      <c r="J44" s="57">
        <f t="shared" si="5"/>
        <v>5.1150000000000002</v>
      </c>
      <c r="K44" s="57">
        <f t="shared" si="2"/>
        <v>5.4560000000000004</v>
      </c>
      <c r="L44" s="57">
        <f t="shared" si="6"/>
        <v>38.926483576881708</v>
      </c>
      <c r="M44" s="57">
        <f t="shared" si="3"/>
        <v>35.163634816293403</v>
      </c>
      <c r="N44" s="57">
        <v>37.467141586270969</v>
      </c>
      <c r="O44" s="58">
        <v>30.54368232979968</v>
      </c>
    </row>
    <row r="49" spans="1:13" x14ac:dyDescent="0.2">
      <c r="B49" s="50" t="s">
        <v>393</v>
      </c>
      <c r="C49" s="50"/>
      <c r="D49" s="50" t="s">
        <v>394</v>
      </c>
      <c r="E49" s="50"/>
      <c r="F49" s="50" t="s">
        <v>395</v>
      </c>
      <c r="G49" s="50"/>
      <c r="H49" s="50" t="s">
        <v>166</v>
      </c>
      <c r="I49" s="50"/>
      <c r="J49" s="50" t="s">
        <v>402</v>
      </c>
      <c r="K49" s="50"/>
    </row>
    <row r="50" spans="1:13" x14ac:dyDescent="0.2">
      <c r="B50" t="s">
        <v>355</v>
      </c>
      <c r="C50" t="s">
        <v>375</v>
      </c>
      <c r="D50" t="s">
        <v>355</v>
      </c>
      <c r="E50" t="s">
        <v>375</v>
      </c>
      <c r="F50" t="s">
        <v>355</v>
      </c>
      <c r="G50" t="s">
        <v>375</v>
      </c>
      <c r="H50" t="s">
        <v>355</v>
      </c>
      <c r="I50" t="s">
        <v>375</v>
      </c>
      <c r="J50" t="s">
        <v>355</v>
      </c>
      <c r="K50" t="s">
        <v>375</v>
      </c>
    </row>
    <row r="51" spans="1:13" x14ac:dyDescent="0.2">
      <c r="A51" t="s">
        <v>399</v>
      </c>
      <c r="B51" s="29" t="s">
        <v>358</v>
      </c>
      <c r="C51" s="59" t="s">
        <v>358</v>
      </c>
      <c r="D51" s="30" t="s">
        <v>358</v>
      </c>
      <c r="E51" s="32" t="s">
        <v>358</v>
      </c>
      <c r="F51" s="30" t="s">
        <v>358</v>
      </c>
      <c r="G51" s="32">
        <v>0.40030126475218336</v>
      </c>
      <c r="H51">
        <v>20</v>
      </c>
      <c r="I51">
        <v>17.5</v>
      </c>
      <c r="J51">
        <v>19.594340377616469</v>
      </c>
      <c r="K51">
        <v>23.895807277528668</v>
      </c>
    </row>
    <row r="52" spans="1:13" x14ac:dyDescent="0.2">
      <c r="A52" t="s">
        <v>250</v>
      </c>
      <c r="B52" s="29">
        <v>17.405664201976354</v>
      </c>
      <c r="C52" s="29">
        <v>14.995609882239455</v>
      </c>
      <c r="D52" s="30">
        <v>6.7137520126620549</v>
      </c>
      <c r="E52" s="30">
        <v>6.9306707655881334</v>
      </c>
      <c r="F52" s="30">
        <v>50.972327150658721</v>
      </c>
      <c r="G52" s="30">
        <v>55.789039843594381</v>
      </c>
      <c r="H52">
        <v>18</v>
      </c>
      <c r="I52">
        <v>17</v>
      </c>
      <c r="J52">
        <v>20.019970055434726</v>
      </c>
      <c r="K52">
        <v>22.828796186977165</v>
      </c>
    </row>
    <row r="53" spans="1:13" x14ac:dyDescent="0.2">
      <c r="A53" t="s">
        <v>269</v>
      </c>
      <c r="B53" s="29">
        <v>6.8025021129323973</v>
      </c>
      <c r="C53" s="29">
        <v>17.381589124002421</v>
      </c>
      <c r="D53" s="30">
        <v>3.4382729888256129</v>
      </c>
      <c r="E53" s="30">
        <v>9.0335546107249804</v>
      </c>
      <c r="F53" s="30">
        <v>17.574518770958317</v>
      </c>
      <c r="G53" s="30">
        <v>63.673240032460193</v>
      </c>
      <c r="H53">
        <v>18</v>
      </c>
      <c r="I53">
        <v>17</v>
      </c>
      <c r="J53">
        <v>18.860532427825881</v>
      </c>
      <c r="K53">
        <v>22.610553808666236</v>
      </c>
    </row>
    <row r="54" spans="1:13" x14ac:dyDescent="0.2">
      <c r="A54" t="s">
        <v>282</v>
      </c>
      <c r="B54" s="29">
        <v>10.058746488594014</v>
      </c>
      <c r="C54" s="29">
        <v>11.159128485973635</v>
      </c>
      <c r="D54" s="30">
        <v>3.2847718315671011</v>
      </c>
      <c r="E54" s="30">
        <v>3.9422561479715563</v>
      </c>
      <c r="F54" s="30">
        <v>44.069027191057138</v>
      </c>
      <c r="G54" s="30">
        <v>59.370195777550279</v>
      </c>
      <c r="H54">
        <v>16</v>
      </c>
      <c r="I54">
        <v>15</v>
      </c>
      <c r="J54">
        <v>17.253643533360613</v>
      </c>
      <c r="K54">
        <v>20.741877971929238</v>
      </c>
    </row>
    <row r="55" spans="1:13" x14ac:dyDescent="0.2">
      <c r="A55" t="s">
        <v>400</v>
      </c>
      <c r="B55" s="29">
        <v>18.85659101596007</v>
      </c>
      <c r="C55" s="29">
        <v>15.827801574748602</v>
      </c>
      <c r="D55" s="30">
        <v>6.4898428195522344</v>
      </c>
      <c r="E55" s="30">
        <v>8.2553481374277755</v>
      </c>
      <c r="F55" s="30">
        <v>46.972752740564218</v>
      </c>
      <c r="G55" s="30">
        <v>60.302432212216196</v>
      </c>
      <c r="H55">
        <v>17</v>
      </c>
      <c r="I55">
        <v>18</v>
      </c>
      <c r="J55">
        <v>19.505264058745741</v>
      </c>
      <c r="K55">
        <v>23.388450139081399</v>
      </c>
    </row>
    <row r="56" spans="1:13" x14ac:dyDescent="0.2">
      <c r="A56" t="s">
        <v>251</v>
      </c>
      <c r="B56" s="29">
        <v>17.528576607356253</v>
      </c>
      <c r="C56" s="29">
        <v>17.812619430130265</v>
      </c>
      <c r="D56" s="30">
        <v>5.8180820128877393</v>
      </c>
      <c r="E56" s="30">
        <v>6.4449228382721611</v>
      </c>
      <c r="F56" s="30">
        <v>48.49113932961761</v>
      </c>
      <c r="G56" s="30">
        <v>53.356891161100037</v>
      </c>
      <c r="H56">
        <v>18</v>
      </c>
      <c r="I56">
        <v>18.5</v>
      </c>
      <c r="J56">
        <v>18.600664966258527</v>
      </c>
      <c r="K56">
        <v>20.908812876097066</v>
      </c>
    </row>
    <row r="57" spans="1:13" x14ac:dyDescent="0.2">
      <c r="A57" t="s">
        <v>270</v>
      </c>
      <c r="B57" s="29">
        <v>23.196751184874199</v>
      </c>
      <c r="C57" s="29">
        <v>15.466886393017582</v>
      </c>
      <c r="D57" s="30">
        <v>7.3306820465169569</v>
      </c>
      <c r="E57" s="30">
        <v>8.3308103297253897</v>
      </c>
      <c r="F57" s="30">
        <v>55.242230251126585</v>
      </c>
      <c r="G57" s="30">
        <v>57.967792054144567</v>
      </c>
      <c r="H57">
        <v>17</v>
      </c>
      <c r="I57">
        <v>17</v>
      </c>
      <c r="J57">
        <v>18.180176259218854</v>
      </c>
      <c r="K57">
        <v>21.760944561955466</v>
      </c>
    </row>
    <row r="58" spans="1:13" x14ac:dyDescent="0.2">
      <c r="A58" t="s">
        <v>283</v>
      </c>
      <c r="B58" s="29">
        <v>15.979524646482403</v>
      </c>
      <c r="C58" s="29">
        <v>14.97296457233486</v>
      </c>
      <c r="D58" s="30">
        <v>3.2215648452474825</v>
      </c>
      <c r="E58" s="30">
        <v>2.811702518342114</v>
      </c>
      <c r="F58" s="30">
        <v>49.777240873937487</v>
      </c>
      <c r="G58" s="30">
        <v>47.963197889424201</v>
      </c>
      <c r="H58">
        <v>15</v>
      </c>
      <c r="I58">
        <v>16</v>
      </c>
      <c r="J58">
        <v>15.584248729216702</v>
      </c>
      <c r="K58">
        <v>18.420115524570555</v>
      </c>
    </row>
    <row r="59" spans="1:13" x14ac:dyDescent="0.2">
      <c r="J59" s="50" t="s">
        <v>403</v>
      </c>
      <c r="K59" s="50"/>
    </row>
    <row r="60" spans="1:13" x14ac:dyDescent="0.2">
      <c r="J60" t="s">
        <v>355</v>
      </c>
      <c r="K60" t="s">
        <v>375</v>
      </c>
    </row>
    <row r="61" spans="1:13" x14ac:dyDescent="0.2">
      <c r="A61" t="s">
        <v>399</v>
      </c>
      <c r="B61" s="29"/>
      <c r="C61" s="29"/>
      <c r="D61" s="29"/>
      <c r="E61" s="29"/>
      <c r="F61" s="29"/>
      <c r="G61" s="29"/>
      <c r="H61">
        <v>20</v>
      </c>
      <c r="I61">
        <v>17.5</v>
      </c>
      <c r="J61">
        <f>J51*0.341</f>
        <v>6.6816700687672164</v>
      </c>
      <c r="K61">
        <f t="shared" ref="K61:K68" si="14">K51*0.341</f>
        <v>8.1484702816372767</v>
      </c>
    </row>
    <row r="62" spans="1:13" x14ac:dyDescent="0.2">
      <c r="A62" t="s">
        <v>250</v>
      </c>
      <c r="B62" s="29">
        <f t="shared" ref="B62:G68" si="15">B52*4</f>
        <v>69.622656807905415</v>
      </c>
      <c r="C62" s="29">
        <f t="shared" si="15"/>
        <v>59.982439528957819</v>
      </c>
      <c r="D62" s="29">
        <f t="shared" si="15"/>
        <v>26.85500805064822</v>
      </c>
      <c r="E62" s="29">
        <f t="shared" si="15"/>
        <v>27.722683062352534</v>
      </c>
      <c r="F62" s="29">
        <f t="shared" si="15"/>
        <v>203.88930860263488</v>
      </c>
      <c r="G62" s="29">
        <f t="shared" si="15"/>
        <v>223.15615937437752</v>
      </c>
      <c r="H62">
        <v>18</v>
      </c>
      <c r="I62">
        <v>17</v>
      </c>
      <c r="J62">
        <f t="shared" ref="J62:J68" si="16">J52*0.341</f>
        <v>6.8268097889032422</v>
      </c>
      <c r="K62">
        <f t="shared" si="14"/>
        <v>7.7846194997592137</v>
      </c>
      <c r="L62">
        <f t="shared" ref="L62:M68" si="17">F62/J62</f>
        <v>29.865971794622187</v>
      </c>
      <c r="M62">
        <f t="shared" si="17"/>
        <v>28.666289904250295</v>
      </c>
    </row>
    <row r="63" spans="1:13" x14ac:dyDescent="0.2">
      <c r="A63" t="s">
        <v>269</v>
      </c>
      <c r="B63" s="29">
        <f t="shared" si="15"/>
        <v>27.210008451729589</v>
      </c>
      <c r="C63" s="29">
        <f t="shared" si="15"/>
        <v>69.526356496009683</v>
      </c>
      <c r="D63" s="29">
        <f t="shared" si="15"/>
        <v>13.753091955302452</v>
      </c>
      <c r="E63" s="29">
        <f t="shared" si="15"/>
        <v>36.134218442899922</v>
      </c>
      <c r="F63" s="29">
        <f t="shared" si="15"/>
        <v>70.298075083833268</v>
      </c>
      <c r="G63" s="29">
        <f t="shared" si="15"/>
        <v>254.69296012984077</v>
      </c>
      <c r="H63">
        <v>18</v>
      </c>
      <c r="I63">
        <v>17</v>
      </c>
      <c r="J63">
        <f t="shared" si="16"/>
        <v>6.4314415578886255</v>
      </c>
      <c r="K63">
        <f t="shared" si="14"/>
        <v>7.7101988487551871</v>
      </c>
      <c r="L63">
        <f t="shared" si="17"/>
        <v>10.930376098591399</v>
      </c>
      <c r="M63">
        <f t="shared" si="17"/>
        <v>33.033254410936628</v>
      </c>
    </row>
    <row r="64" spans="1:13" x14ac:dyDescent="0.2">
      <c r="A64" t="s">
        <v>282</v>
      </c>
      <c r="B64" s="29">
        <f t="shared" si="15"/>
        <v>40.234985954376057</v>
      </c>
      <c r="C64" s="29">
        <f t="shared" si="15"/>
        <v>44.636513943894542</v>
      </c>
      <c r="D64" s="29">
        <f t="shared" si="15"/>
        <v>13.139087326268404</v>
      </c>
      <c r="E64" s="29">
        <f t="shared" si="15"/>
        <v>15.769024591886225</v>
      </c>
      <c r="F64" s="29">
        <f t="shared" si="15"/>
        <v>176.27610876422855</v>
      </c>
      <c r="G64" s="29">
        <f t="shared" si="15"/>
        <v>237.48078311020112</v>
      </c>
      <c r="H64">
        <v>16</v>
      </c>
      <c r="I64">
        <v>15</v>
      </c>
      <c r="J64">
        <f t="shared" si="16"/>
        <v>5.8834924448759693</v>
      </c>
      <c r="K64">
        <f t="shared" si="14"/>
        <v>7.0729803884278706</v>
      </c>
      <c r="L64">
        <f t="shared" si="17"/>
        <v>29.961134549896521</v>
      </c>
      <c r="M64">
        <f t="shared" si="17"/>
        <v>33.575772880516439</v>
      </c>
    </row>
    <row r="65" spans="1:18" x14ac:dyDescent="0.2">
      <c r="A65" t="s">
        <v>400</v>
      </c>
      <c r="B65" s="29">
        <f t="shared" si="15"/>
        <v>75.426364063840282</v>
      </c>
      <c r="C65" s="29">
        <f t="shared" si="15"/>
        <v>63.311206298994406</v>
      </c>
      <c r="D65" s="29">
        <f t="shared" si="15"/>
        <v>25.959371278208938</v>
      </c>
      <c r="E65" s="29">
        <f t="shared" si="15"/>
        <v>33.021392549711102</v>
      </c>
      <c r="F65" s="29">
        <f t="shared" si="15"/>
        <v>187.89101096225687</v>
      </c>
      <c r="G65" s="29">
        <f t="shared" si="15"/>
        <v>241.20972884886478</v>
      </c>
      <c r="H65">
        <v>17</v>
      </c>
      <c r="I65">
        <v>18</v>
      </c>
      <c r="J65">
        <f t="shared" si="16"/>
        <v>6.651295044032298</v>
      </c>
      <c r="K65">
        <f t="shared" si="14"/>
        <v>7.9754614974267577</v>
      </c>
      <c r="L65">
        <f t="shared" si="17"/>
        <v>28.248786096301231</v>
      </c>
      <c r="M65">
        <f t="shared" si="17"/>
        <v>30.243983865596981</v>
      </c>
    </row>
    <row r="66" spans="1:18" x14ac:dyDescent="0.2">
      <c r="A66" t="s">
        <v>251</v>
      </c>
      <c r="B66" s="29">
        <f t="shared" si="15"/>
        <v>70.114306429425014</v>
      </c>
      <c r="C66" s="29">
        <f t="shared" si="15"/>
        <v>71.250477720521062</v>
      </c>
      <c r="D66" s="29">
        <f t="shared" si="15"/>
        <v>23.272328051550957</v>
      </c>
      <c r="E66" s="29">
        <f t="shared" si="15"/>
        <v>25.779691353088644</v>
      </c>
      <c r="F66" s="29">
        <f t="shared" si="15"/>
        <v>193.96455731847044</v>
      </c>
      <c r="G66" s="29">
        <f t="shared" si="15"/>
        <v>213.42756464440015</v>
      </c>
      <c r="H66">
        <v>18</v>
      </c>
      <c r="I66">
        <v>18.5</v>
      </c>
      <c r="J66">
        <f t="shared" si="16"/>
        <v>6.3428267534941583</v>
      </c>
      <c r="K66">
        <f t="shared" si="14"/>
        <v>7.1299051907491</v>
      </c>
      <c r="L66">
        <f t="shared" si="17"/>
        <v>30.580144288446562</v>
      </c>
      <c r="M66">
        <f t="shared" si="17"/>
        <v>29.934137822942983</v>
      </c>
    </row>
    <row r="67" spans="1:18" x14ac:dyDescent="0.2">
      <c r="A67" t="s">
        <v>270</v>
      </c>
      <c r="B67" s="29">
        <f t="shared" si="15"/>
        <v>92.787004739496794</v>
      </c>
      <c r="C67" s="29">
        <f t="shared" si="15"/>
        <v>61.867545572070327</v>
      </c>
      <c r="D67" s="29">
        <f t="shared" si="15"/>
        <v>29.322728186067827</v>
      </c>
      <c r="E67" s="29">
        <f t="shared" si="15"/>
        <v>33.323241318901559</v>
      </c>
      <c r="F67" s="29">
        <f t="shared" si="15"/>
        <v>220.96892100450634</v>
      </c>
      <c r="G67" s="29">
        <f t="shared" si="15"/>
        <v>231.87116821657827</v>
      </c>
      <c r="H67">
        <v>17</v>
      </c>
      <c r="I67">
        <v>17</v>
      </c>
      <c r="J67">
        <f t="shared" si="16"/>
        <v>6.1994401043936298</v>
      </c>
      <c r="K67">
        <f t="shared" si="14"/>
        <v>7.4204820956268147</v>
      </c>
      <c r="L67">
        <f t="shared" si="17"/>
        <v>35.643367349884159</v>
      </c>
      <c r="M67">
        <f t="shared" si="17"/>
        <v>31.247453363337293</v>
      </c>
    </row>
    <row r="68" spans="1:18" x14ac:dyDescent="0.2">
      <c r="A68" t="s">
        <v>283</v>
      </c>
      <c r="B68" s="29">
        <f t="shared" si="15"/>
        <v>63.918098585929613</v>
      </c>
      <c r="C68" s="29">
        <f t="shared" si="15"/>
        <v>59.891858289339439</v>
      </c>
      <c r="D68" s="29">
        <f t="shared" si="15"/>
        <v>12.88625938098993</v>
      </c>
      <c r="E68" s="29">
        <f t="shared" si="15"/>
        <v>11.246810073368456</v>
      </c>
      <c r="F68" s="29">
        <f t="shared" si="15"/>
        <v>199.10896349574995</v>
      </c>
      <c r="G68" s="29">
        <f t="shared" si="15"/>
        <v>191.8527915576968</v>
      </c>
      <c r="H68">
        <v>15</v>
      </c>
      <c r="I68">
        <v>16</v>
      </c>
      <c r="J68">
        <f t="shared" si="16"/>
        <v>5.3142288166628955</v>
      </c>
      <c r="K68">
        <f t="shared" si="14"/>
        <v>6.2812593938785595</v>
      </c>
      <c r="L68">
        <f t="shared" si="17"/>
        <v>37.467141586270969</v>
      </c>
      <c r="M68">
        <f t="shared" si="17"/>
        <v>30.54368232979968</v>
      </c>
    </row>
    <row r="71" spans="1:18" x14ac:dyDescent="0.2">
      <c r="A71" s="19" t="s">
        <v>393</v>
      </c>
      <c r="C71" t="s">
        <v>5</v>
      </c>
      <c r="D71" t="s">
        <v>5</v>
      </c>
      <c r="E71" t="s">
        <v>5</v>
      </c>
      <c r="F71" t="s">
        <v>5</v>
      </c>
      <c r="G71" s="44" t="s">
        <v>7</v>
      </c>
      <c r="H71" s="44" t="s">
        <v>7</v>
      </c>
      <c r="I71" s="44" t="s">
        <v>7</v>
      </c>
      <c r="J71" s="44" t="s">
        <v>7</v>
      </c>
      <c r="K71" s="44" t="s">
        <v>9</v>
      </c>
      <c r="L71" s="44" t="s">
        <v>9</v>
      </c>
      <c r="M71" s="44" t="s">
        <v>9</v>
      </c>
      <c r="N71" s="44" t="s">
        <v>9</v>
      </c>
      <c r="O71" s="44" t="s">
        <v>17</v>
      </c>
      <c r="P71" s="44" t="s">
        <v>17</v>
      </c>
      <c r="Q71" s="44" t="s">
        <v>17</v>
      </c>
      <c r="R71" s="44" t="s">
        <v>17</v>
      </c>
    </row>
    <row r="72" spans="1:18" x14ac:dyDescent="0.2">
      <c r="B72" s="60" t="s">
        <v>355</v>
      </c>
      <c r="C72">
        <v>94.310393355309614</v>
      </c>
      <c r="D72">
        <v>93.801782162891371</v>
      </c>
      <c r="E72" s="29"/>
      <c r="F72" s="29">
        <v>75.426364063840282</v>
      </c>
      <c r="G72">
        <v>78.02332073582285</v>
      </c>
      <c r="H72">
        <v>84.11877884445893</v>
      </c>
      <c r="I72" s="29">
        <v>69.622656807905415</v>
      </c>
      <c r="J72" s="29"/>
      <c r="K72">
        <v>89.26623121062309</v>
      </c>
      <c r="L72">
        <v>85.02937267122374</v>
      </c>
      <c r="M72" s="29"/>
      <c r="N72" s="29">
        <v>92.787004739496794</v>
      </c>
      <c r="O72">
        <v>68.593663305183654</v>
      </c>
      <c r="P72">
        <v>64.655191225983913</v>
      </c>
      <c r="Q72" s="29"/>
      <c r="R72" s="29">
        <v>63.918098585929613</v>
      </c>
    </row>
    <row r="73" spans="1:18" x14ac:dyDescent="0.2">
      <c r="B73" s="61" t="s">
        <v>375</v>
      </c>
      <c r="C73">
        <v>32.465058693031679</v>
      </c>
      <c r="D73">
        <v>62.130585628848607</v>
      </c>
      <c r="E73" s="29"/>
      <c r="F73" s="29">
        <v>63.311206298994406</v>
      </c>
      <c r="G73">
        <v>71.607746816342285</v>
      </c>
      <c r="H73">
        <v>78.443996350171005</v>
      </c>
      <c r="I73" s="29">
        <v>59.982439528957819</v>
      </c>
      <c r="J73" s="29"/>
      <c r="K73">
        <v>51.238444081842566</v>
      </c>
      <c r="L73">
        <v>45.77475250142853</v>
      </c>
      <c r="M73" s="29"/>
      <c r="N73" s="29">
        <v>61.867545572070327</v>
      </c>
      <c r="O73">
        <v>71.277617120030371</v>
      </c>
      <c r="P73">
        <v>79.485780750644565</v>
      </c>
      <c r="Q73" s="29"/>
      <c r="R73" s="29">
        <v>59.891858289339439</v>
      </c>
    </row>
    <row r="74" spans="1:18" x14ac:dyDescent="0.2">
      <c r="B74" s="62"/>
      <c r="C74" s="62"/>
      <c r="D74" s="62"/>
      <c r="E74" s="62"/>
    </row>
    <row r="76" spans="1:18" x14ac:dyDescent="0.2">
      <c r="C76" s="62"/>
      <c r="D76" s="62"/>
      <c r="E76" s="62"/>
    </row>
    <row r="77" spans="1:18" x14ac:dyDescent="0.2">
      <c r="B77" s="44"/>
      <c r="C77" s="62"/>
      <c r="D77" s="62"/>
      <c r="E77" s="62"/>
    </row>
    <row r="78" spans="1:18" x14ac:dyDescent="0.2">
      <c r="B78" s="44"/>
      <c r="C78" s="62"/>
      <c r="D78" s="62"/>
      <c r="E78" s="62"/>
    </row>
    <row r="79" spans="1:18" x14ac:dyDescent="0.2">
      <c r="A79" t="s">
        <v>354</v>
      </c>
      <c r="B79" s="44">
        <v>94.310393355309614</v>
      </c>
      <c r="C79" s="62">
        <v>32.465058693031679</v>
      </c>
      <c r="D79" s="62">
        <v>219.30071013161145</v>
      </c>
      <c r="E79" s="62">
        <v>139.11111550656528</v>
      </c>
    </row>
    <row r="80" spans="1:18" x14ac:dyDescent="0.2">
      <c r="A80" t="s">
        <v>248</v>
      </c>
      <c r="B80">
        <v>78.02332073582285</v>
      </c>
      <c r="C80">
        <v>71.607746816342285</v>
      </c>
      <c r="D80">
        <v>231.96111164309639</v>
      </c>
      <c r="E80">
        <v>247.1746858327449</v>
      </c>
    </row>
    <row r="81" spans="1:18" x14ac:dyDescent="0.2">
      <c r="A81" t="s">
        <v>267</v>
      </c>
      <c r="B81">
        <v>89.26623121062309</v>
      </c>
      <c r="C81">
        <v>51.238444081842566</v>
      </c>
      <c r="D81">
        <v>230.59831310753952</v>
      </c>
      <c r="E81">
        <v>217.69530427334357</v>
      </c>
    </row>
    <row r="82" spans="1:18" x14ac:dyDescent="0.2">
      <c r="A82" t="s">
        <v>280</v>
      </c>
      <c r="B82">
        <v>68.593663305183654</v>
      </c>
      <c r="C82">
        <v>71.277617120030371</v>
      </c>
      <c r="D82">
        <v>169.11777136946768</v>
      </c>
      <c r="E82">
        <v>151.85699694584903</v>
      </c>
    </row>
    <row r="83" spans="1:18" x14ac:dyDescent="0.2">
      <c r="A83" t="s">
        <v>366</v>
      </c>
      <c r="B83">
        <v>93.801782162891371</v>
      </c>
      <c r="C83">
        <v>62.130585628848607</v>
      </c>
      <c r="D83">
        <v>227.46562714727312</v>
      </c>
      <c r="E83">
        <v>200.19610094429123</v>
      </c>
    </row>
    <row r="84" spans="1:18" x14ac:dyDescent="0.2">
      <c r="A84" t="s">
        <v>249</v>
      </c>
      <c r="B84">
        <v>84.11877884445893</v>
      </c>
      <c r="C84">
        <v>78.443996350171005</v>
      </c>
      <c r="D84">
        <v>225.41307406083783</v>
      </c>
      <c r="E84">
        <v>222.49179207564302</v>
      </c>
    </row>
    <row r="85" spans="1:18" x14ac:dyDescent="0.2">
      <c r="A85" t="s">
        <v>268</v>
      </c>
      <c r="B85">
        <v>85.02937267122374</v>
      </c>
      <c r="C85">
        <v>45.77475250142853</v>
      </c>
      <c r="D85">
        <v>214.69548524639191</v>
      </c>
      <c r="E85">
        <v>217.1317245793775</v>
      </c>
    </row>
    <row r="86" spans="1:18" x14ac:dyDescent="0.2">
      <c r="A86" t="s">
        <v>281</v>
      </c>
      <c r="B86">
        <v>64.655191225983913</v>
      </c>
      <c r="C86">
        <v>79.485780750644565</v>
      </c>
      <c r="D86">
        <v>150.87108511422682</v>
      </c>
      <c r="E86">
        <v>180.24802973188375</v>
      </c>
    </row>
    <row r="90" spans="1:18" x14ac:dyDescent="0.2">
      <c r="A90" s="19" t="s">
        <v>395</v>
      </c>
      <c r="C90" t="s">
        <v>5</v>
      </c>
      <c r="D90" t="s">
        <v>5</v>
      </c>
      <c r="E90" t="s">
        <v>5</v>
      </c>
      <c r="F90" t="s">
        <v>5</v>
      </c>
      <c r="G90" s="44" t="s">
        <v>7</v>
      </c>
      <c r="H90" s="44" t="s">
        <v>7</v>
      </c>
      <c r="I90" s="44" t="s">
        <v>7</v>
      </c>
      <c r="J90" s="44" t="s">
        <v>7</v>
      </c>
      <c r="K90" s="44" t="s">
        <v>9</v>
      </c>
      <c r="L90" s="44" t="s">
        <v>9</v>
      </c>
      <c r="M90" s="44" t="s">
        <v>9</v>
      </c>
      <c r="N90" s="44" t="s">
        <v>9</v>
      </c>
      <c r="O90" s="44" t="s">
        <v>17</v>
      </c>
      <c r="P90" s="44" t="s">
        <v>17</v>
      </c>
      <c r="Q90" s="44" t="s">
        <v>17</v>
      </c>
      <c r="R90" s="44" t="s">
        <v>17</v>
      </c>
    </row>
    <row r="91" spans="1:18" x14ac:dyDescent="0.2">
      <c r="B91" s="60" t="s">
        <v>355</v>
      </c>
      <c r="C91">
        <v>219.30071013161145</v>
      </c>
      <c r="D91">
        <v>227.46562714727312</v>
      </c>
      <c r="E91" s="29"/>
      <c r="F91" s="29">
        <v>187.89101096225687</v>
      </c>
      <c r="G91">
        <v>231.96111164309639</v>
      </c>
      <c r="H91">
        <v>225.41307406083783</v>
      </c>
      <c r="I91" s="29">
        <v>203.88930860263488</v>
      </c>
      <c r="J91" s="29"/>
      <c r="K91">
        <v>230.59831310753952</v>
      </c>
      <c r="L91">
        <v>214.69548524639191</v>
      </c>
      <c r="M91" s="29"/>
      <c r="N91" s="29">
        <v>220.96892100450634</v>
      </c>
      <c r="O91">
        <v>169.11777136946768</v>
      </c>
      <c r="P91">
        <v>150.87108511422682</v>
      </c>
      <c r="Q91" s="29"/>
      <c r="R91" s="29">
        <v>199.10896349574995</v>
      </c>
    </row>
    <row r="92" spans="1:18" x14ac:dyDescent="0.2">
      <c r="B92" s="61" t="s">
        <v>375</v>
      </c>
      <c r="C92">
        <v>139.11111550656528</v>
      </c>
      <c r="D92">
        <v>200.19610094429123</v>
      </c>
      <c r="E92" s="29"/>
      <c r="F92" s="29">
        <v>241.20972884886478</v>
      </c>
      <c r="G92">
        <v>247.1746858327449</v>
      </c>
      <c r="H92">
        <v>222.49179207564302</v>
      </c>
      <c r="I92" s="29">
        <v>223.15615937437752</v>
      </c>
      <c r="J92" s="29"/>
      <c r="K92">
        <v>217.69530427334357</v>
      </c>
      <c r="L92">
        <v>217.1317245793775</v>
      </c>
      <c r="M92" s="29"/>
      <c r="N92" s="29">
        <v>231.87116821657827</v>
      </c>
      <c r="O92">
        <v>151.85699694584903</v>
      </c>
      <c r="P92">
        <v>180.24802973188375</v>
      </c>
      <c r="Q92" s="29"/>
      <c r="R92" s="29">
        <v>191.8527915576968</v>
      </c>
    </row>
    <row r="109" spans="1:18" x14ac:dyDescent="0.2">
      <c r="A109" s="19" t="s">
        <v>397</v>
      </c>
      <c r="C109" t="s">
        <v>5</v>
      </c>
      <c r="D109" t="s">
        <v>5</v>
      </c>
      <c r="E109" t="s">
        <v>5</v>
      </c>
      <c r="F109" t="s">
        <v>5</v>
      </c>
      <c r="G109" s="44" t="s">
        <v>7</v>
      </c>
      <c r="H109" s="44" t="s">
        <v>7</v>
      </c>
      <c r="I109" s="44" t="s">
        <v>7</v>
      </c>
      <c r="J109" s="44" t="s">
        <v>7</v>
      </c>
      <c r="K109" s="44" t="s">
        <v>9</v>
      </c>
      <c r="L109" s="44" t="s">
        <v>9</v>
      </c>
      <c r="M109" s="44" t="s">
        <v>9</v>
      </c>
      <c r="N109" s="44" t="s">
        <v>9</v>
      </c>
      <c r="O109" s="44" t="s">
        <v>17</v>
      </c>
      <c r="P109" s="44" t="s">
        <v>17</v>
      </c>
      <c r="Q109" s="44" t="s">
        <v>17</v>
      </c>
      <c r="R109" s="44" t="s">
        <v>17</v>
      </c>
    </row>
    <row r="110" spans="1:18" x14ac:dyDescent="0.2">
      <c r="B110" s="60" t="s">
        <v>355</v>
      </c>
      <c r="C110">
        <v>38.976399205831591</v>
      </c>
      <c r="D110">
        <v>41.690914066582316</v>
      </c>
      <c r="F110">
        <v>32.411766596904755</v>
      </c>
      <c r="G110">
        <v>36.769614273297357</v>
      </c>
      <c r="H110">
        <v>50.848877523311032</v>
      </c>
      <c r="I110">
        <v>33.217547833599681</v>
      </c>
      <c r="K110">
        <v>39.778905141890547</v>
      </c>
      <c r="L110">
        <v>37.03561932834085</v>
      </c>
      <c r="N110">
        <v>38.117805934881197</v>
      </c>
      <c r="O110">
        <v>29.173326094439822</v>
      </c>
      <c r="P110">
        <v>32.773125907293753</v>
      </c>
      <c r="R110">
        <v>38.926483576881708</v>
      </c>
    </row>
    <row r="111" spans="1:18" x14ac:dyDescent="0.2">
      <c r="B111" s="61" t="s">
        <v>375</v>
      </c>
      <c r="C111">
        <v>25.496905334781026</v>
      </c>
      <c r="D111">
        <v>36.692833750786512</v>
      </c>
      <c r="F111">
        <v>39.297772702649844</v>
      </c>
      <c r="G111">
        <v>51.775175080172787</v>
      </c>
      <c r="H111">
        <v>43.497906564153084</v>
      </c>
      <c r="I111">
        <v>38.495111156525361</v>
      </c>
      <c r="K111">
        <v>38.69106980775679</v>
      </c>
      <c r="L111">
        <v>36.385710025869713</v>
      </c>
      <c r="N111">
        <v>39.998476490698337</v>
      </c>
      <c r="O111">
        <v>30.712305985610076</v>
      </c>
      <c r="P111">
        <v>36.454248100289966</v>
      </c>
      <c r="R111">
        <v>35.163634816293403</v>
      </c>
    </row>
    <row r="113" spans="1:2" x14ac:dyDescent="0.2">
      <c r="A113">
        <v>38.976399205831591</v>
      </c>
      <c r="B113">
        <v>25.496905334781026</v>
      </c>
    </row>
    <row r="114" spans="1:2" x14ac:dyDescent="0.2">
      <c r="A114">
        <v>41.690914066582316</v>
      </c>
      <c r="B114">
        <v>36.692833750786512</v>
      </c>
    </row>
    <row r="116" spans="1:2" x14ac:dyDescent="0.2">
      <c r="A116">
        <v>32.411766596904755</v>
      </c>
      <c r="B116">
        <v>39.297772702649844</v>
      </c>
    </row>
    <row r="117" spans="1:2" x14ac:dyDescent="0.2">
      <c r="A117">
        <v>36.769614273297357</v>
      </c>
      <c r="B117">
        <v>51.775175080172787</v>
      </c>
    </row>
    <row r="118" spans="1:2" x14ac:dyDescent="0.2">
      <c r="A118">
        <v>50.848877523311032</v>
      </c>
      <c r="B118">
        <v>43.497906564153084</v>
      </c>
    </row>
    <row r="119" spans="1:2" x14ac:dyDescent="0.2">
      <c r="A119">
        <v>33.217547833599681</v>
      </c>
      <c r="B119">
        <v>38.495111156525361</v>
      </c>
    </row>
    <row r="121" spans="1:2" x14ac:dyDescent="0.2">
      <c r="A121">
        <v>39.778905141890547</v>
      </c>
      <c r="B121">
        <v>38.69106980775679</v>
      </c>
    </row>
    <row r="122" spans="1:2" x14ac:dyDescent="0.2">
      <c r="A122">
        <v>37.03561932834085</v>
      </c>
      <c r="B122">
        <v>36.385710025869713</v>
      </c>
    </row>
    <row r="124" spans="1:2" x14ac:dyDescent="0.2">
      <c r="A124">
        <v>38.117805934881197</v>
      </c>
      <c r="B124">
        <v>39.998476490698337</v>
      </c>
    </row>
    <row r="125" spans="1:2" x14ac:dyDescent="0.2">
      <c r="A125">
        <v>29.173326094439822</v>
      </c>
      <c r="B125">
        <v>30.712305985610076</v>
      </c>
    </row>
    <row r="126" spans="1:2" x14ac:dyDescent="0.2">
      <c r="A126">
        <v>32.773125907293753</v>
      </c>
      <c r="B126">
        <v>36.454248100289966</v>
      </c>
    </row>
    <row r="128" spans="1:2" x14ac:dyDescent="0.2">
      <c r="A128">
        <v>38.926483576881708</v>
      </c>
      <c r="B128">
        <v>35.163634816293403</v>
      </c>
    </row>
    <row r="129" spans="1:18" x14ac:dyDescent="0.2">
      <c r="A129" s="19" t="s">
        <v>398</v>
      </c>
      <c r="C129" t="s">
        <v>5</v>
      </c>
      <c r="D129" t="s">
        <v>5</v>
      </c>
      <c r="E129" t="s">
        <v>5</v>
      </c>
      <c r="F129" t="s">
        <v>5</v>
      </c>
      <c r="G129" s="44" t="s">
        <v>7</v>
      </c>
      <c r="H129" s="44" t="s">
        <v>7</v>
      </c>
      <c r="I129" s="44" t="s">
        <v>7</v>
      </c>
      <c r="J129" s="44" t="s">
        <v>7</v>
      </c>
      <c r="K129" s="44" t="s">
        <v>9</v>
      </c>
      <c r="L129" s="44" t="s">
        <v>9</v>
      </c>
      <c r="M129" s="44" t="s">
        <v>9</v>
      </c>
      <c r="N129" s="44" t="s">
        <v>9</v>
      </c>
      <c r="O129" s="44" t="s">
        <v>17</v>
      </c>
      <c r="P129" s="44" t="s">
        <v>17</v>
      </c>
      <c r="Q129" s="44" t="s">
        <v>17</v>
      </c>
      <c r="R129" s="44" t="s">
        <v>17</v>
      </c>
    </row>
    <row r="130" spans="1:18" x14ac:dyDescent="0.2">
      <c r="B130" s="60" t="s">
        <v>355</v>
      </c>
      <c r="C130">
        <v>32.242926614093484</v>
      </c>
      <c r="D130">
        <v>33.651614872895649</v>
      </c>
      <c r="F130">
        <v>28.248786096301231</v>
      </c>
      <c r="G130">
        <v>35.171460188740355</v>
      </c>
      <c r="H130">
        <v>37.633491633887893</v>
      </c>
      <c r="I130">
        <v>29.865971794622187</v>
      </c>
      <c r="K130">
        <v>35.619785083884452</v>
      </c>
      <c r="L130">
        <v>34.741352741098964</v>
      </c>
      <c r="N130">
        <v>35.643367349884159</v>
      </c>
      <c r="O130">
        <v>34.297874890138893</v>
      </c>
      <c r="P130">
        <v>31.694098451826125</v>
      </c>
      <c r="R130">
        <v>37.467141586270969</v>
      </c>
    </row>
    <row r="131" spans="1:18" x14ac:dyDescent="0.2">
      <c r="B131" s="61" t="s">
        <v>375</v>
      </c>
      <c r="C131">
        <v>17.051922235854374</v>
      </c>
      <c r="D131">
        <v>25.265335331113992</v>
      </c>
      <c r="F131">
        <v>30.243983865596981</v>
      </c>
      <c r="G131">
        <v>32.632682659804296</v>
      </c>
      <c r="H131">
        <v>33.186844296174534</v>
      </c>
      <c r="I131">
        <v>28.666289904250295</v>
      </c>
      <c r="K131">
        <v>28.451957495925051</v>
      </c>
      <c r="L131">
        <v>29.726645697622175</v>
      </c>
      <c r="N131">
        <v>31.247453363337293</v>
      </c>
      <c r="O131">
        <v>27.184724262945622</v>
      </c>
      <c r="P131">
        <v>33.394776881145752</v>
      </c>
      <c r="R131">
        <v>30.54368232979968</v>
      </c>
    </row>
    <row r="134" spans="1:18" x14ac:dyDescent="0.2">
      <c r="A134">
        <v>32.242926614093484</v>
      </c>
      <c r="B134">
        <v>17.051922235854374</v>
      </c>
    </row>
    <row r="135" spans="1:18" x14ac:dyDescent="0.2">
      <c r="A135">
        <v>33.651614872895649</v>
      </c>
      <c r="B135">
        <v>25.265335331113992</v>
      </c>
    </row>
    <row r="137" spans="1:18" x14ac:dyDescent="0.2">
      <c r="A137">
        <v>28.248786096301231</v>
      </c>
      <c r="B137">
        <v>30.243983865596981</v>
      </c>
    </row>
    <row r="138" spans="1:18" x14ac:dyDescent="0.2">
      <c r="A138">
        <v>35.171460188740355</v>
      </c>
      <c r="B138">
        <v>32.632682659804296</v>
      </c>
    </row>
    <row r="139" spans="1:18" x14ac:dyDescent="0.2">
      <c r="A139">
        <v>37.633491633887893</v>
      </c>
      <c r="B139">
        <v>33.186844296174534</v>
      </c>
    </row>
    <row r="140" spans="1:18" x14ac:dyDescent="0.2">
      <c r="A140">
        <v>29.865971794622187</v>
      </c>
      <c r="B140">
        <v>28.666289904250295</v>
      </c>
    </row>
    <row r="142" spans="1:18" x14ac:dyDescent="0.2">
      <c r="A142">
        <v>35.619785083884452</v>
      </c>
      <c r="B142">
        <v>28.451957495925051</v>
      </c>
    </row>
    <row r="143" spans="1:18" x14ac:dyDescent="0.2">
      <c r="A143">
        <v>34.741352741098964</v>
      </c>
      <c r="B143">
        <v>29.726645697622175</v>
      </c>
    </row>
    <row r="145" spans="1:2" x14ac:dyDescent="0.2">
      <c r="A145">
        <v>35.643367349884159</v>
      </c>
      <c r="B145">
        <v>31.247453363337293</v>
      </c>
    </row>
    <row r="146" spans="1:2" x14ac:dyDescent="0.2">
      <c r="A146">
        <v>34.297874890138893</v>
      </c>
      <c r="B146">
        <v>27.184724262945622</v>
      </c>
    </row>
    <row r="147" spans="1:2" x14ac:dyDescent="0.2">
      <c r="A147">
        <v>31.694098451826125</v>
      </c>
      <c r="B147">
        <v>33.394776881145752</v>
      </c>
    </row>
    <row r="149" spans="1:2" x14ac:dyDescent="0.2">
      <c r="A149">
        <v>37.467141586270969</v>
      </c>
      <c r="B149">
        <v>30.54368232979968</v>
      </c>
    </row>
  </sheetData>
  <mergeCells count="25">
    <mergeCell ref="B49:C49"/>
    <mergeCell ref="D49:E49"/>
    <mergeCell ref="F49:G49"/>
    <mergeCell ref="H49:I49"/>
    <mergeCell ref="J49:K49"/>
    <mergeCell ref="J59:K59"/>
    <mergeCell ref="AE27:AF27"/>
    <mergeCell ref="U35:V35"/>
    <mergeCell ref="W35:X35"/>
    <mergeCell ref="Y35:Z35"/>
    <mergeCell ref="AA35:AB35"/>
    <mergeCell ref="AC35:AD35"/>
    <mergeCell ref="AE35:AF35"/>
    <mergeCell ref="N27:O27"/>
    <mergeCell ref="U27:V27"/>
    <mergeCell ref="W27:X27"/>
    <mergeCell ref="Y27:Z27"/>
    <mergeCell ref="AA27:AB27"/>
    <mergeCell ref="AC27:AD27"/>
    <mergeCell ref="B27:C27"/>
    <mergeCell ref="D27:E27"/>
    <mergeCell ref="F27:G27"/>
    <mergeCell ref="H27:I27"/>
    <mergeCell ref="J27:K27"/>
    <mergeCell ref="L27:M2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</vt:lpstr>
      <vt:lpstr>Figure 7A</vt:lpstr>
      <vt:lpstr>Fig 7B</vt:lpstr>
      <vt:lpstr>Fig 7C</vt:lpstr>
      <vt:lpstr>Fig 7D</vt:lpstr>
      <vt:lpstr>Fig S1A</vt:lpstr>
      <vt:lpstr>Fig S1BC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 Hyeuk Kim</dc:creator>
  <cp:lastModifiedBy>Se Hyeuk Kim</cp:lastModifiedBy>
  <dcterms:created xsi:type="dcterms:W3CDTF">2023-09-15T11:01:40Z</dcterms:created>
  <dcterms:modified xsi:type="dcterms:W3CDTF">2023-09-15T11:19:48Z</dcterms:modified>
</cp:coreProperties>
</file>