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CBMR\Shared Info\Pers_Group\SCOP_Projects\SCOP_2019_17_Christoffer_Clemmensen_fasted_brain\info\"/>
    </mc:Choice>
  </mc:AlternateContent>
  <bookViews>
    <workbookView xWindow="0" yWindow="465" windowWidth="38940" windowHeight="21840" activeTab="2"/>
  </bookViews>
  <sheets>
    <sheet name="Single Cell 2 overview" sheetId="1" r:id="rId1"/>
    <sheet name="Bulk samples" sheetId="2" r:id="rId2"/>
    <sheet name="Library pre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3" i="3"/>
  <c r="G79" i="3"/>
  <c r="G28" i="3"/>
  <c r="G29" i="3"/>
  <c r="G30" i="3"/>
  <c r="G31" i="3"/>
  <c r="G32" i="3"/>
  <c r="G33" i="3"/>
  <c r="G34" i="3"/>
  <c r="G35" i="3"/>
  <c r="G36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4" i="3"/>
  <c r="G55" i="3"/>
  <c r="G56" i="3"/>
  <c r="G57" i="3"/>
  <c r="G58" i="3"/>
  <c r="G59" i="3"/>
  <c r="G60" i="3"/>
  <c r="G61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27" i="3"/>
  <c r="F79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27" i="3"/>
  <c r="N5" i="1" l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N13" i="1"/>
  <c r="O13" i="1"/>
  <c r="P13" i="1"/>
  <c r="Q13" i="1"/>
  <c r="R13" i="1"/>
  <c r="S13" i="1"/>
  <c r="T13" i="1"/>
  <c r="U13" i="1"/>
  <c r="V13" i="1"/>
  <c r="W13" i="1"/>
  <c r="X13" i="1"/>
  <c r="N14" i="1"/>
  <c r="O14" i="1"/>
  <c r="P14" i="1"/>
  <c r="Q14" i="1"/>
  <c r="R14" i="1"/>
  <c r="S14" i="1"/>
  <c r="T14" i="1"/>
  <c r="U14" i="1"/>
  <c r="V14" i="1"/>
  <c r="W14" i="1"/>
  <c r="X14" i="1"/>
  <c r="N15" i="1"/>
  <c r="O15" i="1"/>
  <c r="P15" i="1"/>
  <c r="Q15" i="1"/>
  <c r="R15" i="1"/>
  <c r="S15" i="1"/>
  <c r="T15" i="1"/>
  <c r="U15" i="1"/>
  <c r="V15" i="1"/>
  <c r="W15" i="1"/>
  <c r="X15" i="1"/>
  <c r="N16" i="1"/>
  <c r="O16" i="1"/>
  <c r="P16" i="1"/>
  <c r="Q16" i="1"/>
  <c r="R16" i="1"/>
  <c r="S16" i="1"/>
  <c r="T16" i="1"/>
  <c r="U16" i="1"/>
  <c r="V16" i="1"/>
  <c r="W16" i="1"/>
  <c r="X16" i="1"/>
  <c r="N17" i="1"/>
  <c r="O17" i="1"/>
  <c r="P17" i="1"/>
  <c r="Q17" i="1"/>
  <c r="R17" i="1"/>
  <c r="S17" i="1"/>
  <c r="T17" i="1"/>
  <c r="U17" i="1"/>
  <c r="V17" i="1"/>
  <c r="W17" i="1"/>
  <c r="X17" i="1"/>
  <c r="N18" i="1"/>
  <c r="O18" i="1"/>
  <c r="P18" i="1"/>
  <c r="Q18" i="1"/>
  <c r="R18" i="1"/>
  <c r="S18" i="1"/>
  <c r="T18" i="1"/>
  <c r="U18" i="1"/>
  <c r="V18" i="1"/>
  <c r="W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O20" i="1"/>
  <c r="P20" i="1"/>
  <c r="Q20" i="1"/>
  <c r="R20" i="1"/>
  <c r="S20" i="1"/>
  <c r="T20" i="1"/>
  <c r="U20" i="1"/>
  <c r="V20" i="1"/>
  <c r="W20" i="1"/>
  <c r="X20" i="1"/>
  <c r="N21" i="1"/>
  <c r="O21" i="1"/>
  <c r="P21" i="1"/>
  <c r="Q21" i="1"/>
  <c r="R21" i="1"/>
  <c r="S21" i="1"/>
  <c r="T21" i="1"/>
  <c r="U21" i="1"/>
  <c r="V21" i="1"/>
  <c r="W21" i="1"/>
  <c r="X21" i="1"/>
  <c r="N22" i="1"/>
  <c r="O22" i="1"/>
  <c r="P22" i="1"/>
  <c r="Q22" i="1"/>
  <c r="R22" i="1"/>
  <c r="S22" i="1"/>
  <c r="T22" i="1"/>
  <c r="U22" i="1"/>
  <c r="V22" i="1"/>
  <c r="W22" i="1"/>
  <c r="X22" i="1"/>
  <c r="O4" i="1"/>
  <c r="P4" i="1"/>
  <c r="Q4" i="1"/>
  <c r="R4" i="1"/>
  <c r="S4" i="1"/>
  <c r="T4" i="1"/>
  <c r="U4" i="1"/>
  <c r="V4" i="1"/>
  <c r="W4" i="1"/>
  <c r="X4" i="1"/>
  <c r="N4" i="1"/>
  <c r="E27" i="1" l="1"/>
  <c r="E28" i="1"/>
  <c r="E29" i="1"/>
  <c r="E30" i="1"/>
  <c r="E31" i="1"/>
  <c r="E32" i="1"/>
  <c r="E33" i="1"/>
  <c r="E34" i="1"/>
  <c r="E35" i="1"/>
  <c r="E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6" i="1"/>
</calcChain>
</file>

<file path=xl/sharedStrings.xml><?xml version="1.0" encoding="utf-8"?>
<sst xmlns="http://schemas.openxmlformats.org/spreadsheetml/2006/main" count="648" uniqueCount="206">
  <si>
    <t>Animal ID</t>
  </si>
  <si>
    <t>Group 1</t>
  </si>
  <si>
    <t>Chow ad lib</t>
  </si>
  <si>
    <t>Group 2</t>
  </si>
  <si>
    <t>Chow fasted</t>
  </si>
  <si>
    <t>N/A</t>
  </si>
  <si>
    <t>Notes</t>
  </si>
  <si>
    <t>Delta BW</t>
  </si>
  <si>
    <t>Delta FI</t>
  </si>
  <si>
    <t>142.1</t>
  </si>
  <si>
    <t>142.2</t>
  </si>
  <si>
    <t>143.1</t>
  </si>
  <si>
    <t>143.2</t>
  </si>
  <si>
    <t>144.1</t>
  </si>
  <si>
    <t>144.2</t>
  </si>
  <si>
    <t>145.1</t>
  </si>
  <si>
    <t>145.2</t>
  </si>
  <si>
    <t>142.3</t>
  </si>
  <si>
    <t>144.3</t>
  </si>
  <si>
    <t>142.4</t>
  </si>
  <si>
    <t>142.5</t>
  </si>
  <si>
    <t>143.3</t>
  </si>
  <si>
    <t>143.4</t>
  </si>
  <si>
    <t>143.5</t>
  </si>
  <si>
    <t>144.4</t>
  </si>
  <si>
    <t>144.5</t>
  </si>
  <si>
    <t>145.3</t>
  </si>
  <si>
    <t>145.4</t>
  </si>
  <si>
    <t>145.5</t>
  </si>
  <si>
    <t>Pre BW
21/6-19</t>
  </si>
  <si>
    <t>BW
24/6-19</t>
  </si>
  <si>
    <t>FI
24/6-19</t>
  </si>
  <si>
    <t>9.00</t>
  </si>
  <si>
    <t>9.10</t>
  </si>
  <si>
    <t>9.45</t>
  </si>
  <si>
    <t>9.50</t>
  </si>
  <si>
    <t>10.05</t>
  </si>
  <si>
    <t>10.15</t>
  </si>
  <si>
    <t>10.35</t>
  </si>
  <si>
    <t>10.40</t>
  </si>
  <si>
    <t>11.00</t>
  </si>
  <si>
    <t>11.05</t>
  </si>
  <si>
    <t>9.25</t>
  </si>
  <si>
    <t>9.35</t>
  </si>
  <si>
    <t>9.55</t>
  </si>
  <si>
    <t>10.00</t>
  </si>
  <si>
    <t>10.20</t>
  </si>
  <si>
    <t>10.30</t>
  </si>
  <si>
    <t>10.50</t>
  </si>
  <si>
    <t>10.55</t>
  </si>
  <si>
    <t>11.10</t>
  </si>
  <si>
    <t>11.20</t>
  </si>
  <si>
    <t>Mistet sample</t>
  </si>
  <si>
    <t>Usikker hypothalamus</t>
  </si>
  <si>
    <t>Inf. Colliculus suboptimal</t>
  </si>
  <si>
    <t>Let apatisk</t>
  </si>
  <si>
    <t>BW
25/6-19</t>
  </si>
  <si>
    <t>FI
25/6-19</t>
  </si>
  <si>
    <t>Time of
euthanization</t>
  </si>
  <si>
    <t>Sup. Colliculus for 142.3 er i rør 145.4</t>
  </si>
  <si>
    <t>Sup. Colliculus for 145.4 er i rør 142.3</t>
  </si>
  <si>
    <t>Hypothalamus</t>
  </si>
  <si>
    <t>Prefrontal cortex Left</t>
  </si>
  <si>
    <t>Prefrontal cortex right</t>
  </si>
  <si>
    <t>Superior Colliculus left</t>
  </si>
  <si>
    <t>Superior Colliculus right</t>
  </si>
  <si>
    <t>Inferior Colliculus left</t>
  </si>
  <si>
    <t>Inferior Colliculus right</t>
  </si>
  <si>
    <t>Zona Incerta left</t>
  </si>
  <si>
    <t>Zona Incerta right</t>
  </si>
  <si>
    <t>Hippocampus left</t>
  </si>
  <si>
    <t>Hippocampus  right</t>
  </si>
  <si>
    <t>KLE note</t>
  </si>
  <si>
    <t xml:space="preserve"> all samples lost?</t>
  </si>
  <si>
    <t>for bulk</t>
  </si>
  <si>
    <t>lost?</t>
  </si>
  <si>
    <t>SCOP_17_bulk_#</t>
  </si>
  <si>
    <t>_Hyp</t>
  </si>
  <si>
    <t>_chow</t>
  </si>
  <si>
    <t>_fast</t>
  </si>
  <si>
    <t>_PCL</t>
  </si>
  <si>
    <t>_PCR</t>
  </si>
  <si>
    <t>_SCL</t>
  </si>
  <si>
    <t>_SCR</t>
  </si>
  <si>
    <t>_ICL</t>
  </si>
  <si>
    <t>_ICR</t>
  </si>
  <si>
    <t>_ZIL</t>
  </si>
  <si>
    <t>_ZIR</t>
  </si>
  <si>
    <t>_HIPL</t>
  </si>
  <si>
    <t>_HIPR</t>
  </si>
  <si>
    <t>142.2_Hyp_chow</t>
  </si>
  <si>
    <t>143.1_Hyp_chow</t>
  </si>
  <si>
    <t>143.2_Hyp_chow</t>
  </si>
  <si>
    <t>144.1_Hyp_chow</t>
  </si>
  <si>
    <t>144.2_Hyp_chow</t>
  </si>
  <si>
    <t>145.1_Hyp_chow</t>
  </si>
  <si>
    <t>145.2_Hyp_chow</t>
  </si>
  <si>
    <t>142.3_Hyp_chow</t>
  </si>
  <si>
    <t>144.3_Hyp_chow</t>
  </si>
  <si>
    <t>142.4_Hyp_fast</t>
  </si>
  <si>
    <t>142.5_Hyp_fast</t>
  </si>
  <si>
    <t>143.3_Hyp_fast</t>
  </si>
  <si>
    <t>143.4_Hyp_fast</t>
  </si>
  <si>
    <t>143.5_Hyp_fast</t>
  </si>
  <si>
    <t>144.4_Hyp_fast</t>
  </si>
  <si>
    <t>144.5_Hyp_fast</t>
  </si>
  <si>
    <t>145.3_Hyp_fast</t>
  </si>
  <si>
    <t>145.4_Hyp_fast</t>
  </si>
  <si>
    <t>145.5_Hyp_fast</t>
  </si>
  <si>
    <t>142.2_SCL_chow</t>
  </si>
  <si>
    <t>143.1_SCL_chow</t>
  </si>
  <si>
    <t>143.2_SCL_chow</t>
  </si>
  <si>
    <t>144.1_SCL_chow</t>
  </si>
  <si>
    <t>144.2_SCL_chow</t>
  </si>
  <si>
    <t>145.1_SCL_chow</t>
  </si>
  <si>
    <t>145.2_SCL_chow</t>
  </si>
  <si>
    <t>142.3_SCL_chow</t>
  </si>
  <si>
    <t>144.3_SCL_chow</t>
  </si>
  <si>
    <t>142.4_SCL_fast</t>
  </si>
  <si>
    <t>142.5_SCL_fast</t>
  </si>
  <si>
    <t>143.3_SCL_fast</t>
  </si>
  <si>
    <t>143.4_SCL_fast</t>
  </si>
  <si>
    <t>143.5_SCL_fast</t>
  </si>
  <si>
    <t>144.4_SCL_fast</t>
  </si>
  <si>
    <t>144.5_SCL_fast</t>
  </si>
  <si>
    <t>145.3_SCL_fast</t>
  </si>
  <si>
    <t>145.4_SCL_fast</t>
  </si>
  <si>
    <t>145.5_SCL_fast</t>
  </si>
  <si>
    <t>142.2_ICL_chow</t>
  </si>
  <si>
    <t>143.1_ICL_chow</t>
  </si>
  <si>
    <t>143.2_ICL_chow</t>
  </si>
  <si>
    <t>144.1_ICL_chow</t>
  </si>
  <si>
    <t>144.2_ICL_chow</t>
  </si>
  <si>
    <t>145.1_ICL_chow</t>
  </si>
  <si>
    <t>145.2_ICL_chow</t>
  </si>
  <si>
    <t>142.3_ICL_chow</t>
  </si>
  <si>
    <t>144.3_ICL_chow</t>
  </si>
  <si>
    <t>142.4_ICL_fast</t>
  </si>
  <si>
    <t>142.5_ICL_fast</t>
  </si>
  <si>
    <t>143.3_ICL_fast</t>
  </si>
  <si>
    <t>143.4_ICL_fast</t>
  </si>
  <si>
    <t>143.5_ICL_fast</t>
  </si>
  <si>
    <t>144.4_ICL_fast</t>
  </si>
  <si>
    <t>144.5_ICL_fast</t>
  </si>
  <si>
    <t>145.3_ICL_fast</t>
  </si>
  <si>
    <t>145.4_ICL_fast</t>
  </si>
  <si>
    <t>145.5_ICL_fast</t>
  </si>
  <si>
    <t>142.2_ZIL_chow</t>
  </si>
  <si>
    <t>143.1_ZIL_chow</t>
  </si>
  <si>
    <t>143.2_ZIL_chow</t>
  </si>
  <si>
    <t>144.1_ZIL_chow</t>
  </si>
  <si>
    <t>144.2_ZIL_chow</t>
  </si>
  <si>
    <t>145.1_ZIL_chow</t>
  </si>
  <si>
    <t>145.2_ZIL_chow</t>
  </si>
  <si>
    <t>142.3_ZIL_chow</t>
  </si>
  <si>
    <t>144.3_ZIL_chow</t>
  </si>
  <si>
    <t>142.4_ZIL_fast</t>
  </si>
  <si>
    <t>142.5_ZIL_fast</t>
  </si>
  <si>
    <t>143.3_ZIL_fast</t>
  </si>
  <si>
    <t>143.4_ZIL_fast</t>
  </si>
  <si>
    <t>143.5_ZIL_fast</t>
  </si>
  <si>
    <t>144.4_ZIL_fast</t>
  </si>
  <si>
    <t>144.5_ZIL_fast</t>
  </si>
  <si>
    <t>145.3_ZIL_fast</t>
  </si>
  <si>
    <t>145.4_ZIL_fast</t>
  </si>
  <si>
    <t>145.5_ZIL_fast</t>
  </si>
  <si>
    <t>142.2_HIPL_chow</t>
  </si>
  <si>
    <t>143.1_HIPL_chow</t>
  </si>
  <si>
    <t>143.2_HIPL_chow</t>
  </si>
  <si>
    <t>144.1_HIPL_chow</t>
  </si>
  <si>
    <t>144.2_HIPL_chow</t>
  </si>
  <si>
    <t>145.1_HIPL_chow</t>
  </si>
  <si>
    <t>145.2_HIPL_chow</t>
  </si>
  <si>
    <t>142.3_HIPL_chow</t>
  </si>
  <si>
    <t>144.3_HIPL_chow</t>
  </si>
  <si>
    <t>142.4_HIPL_fast</t>
  </si>
  <si>
    <t>142.5_HIPL_fast</t>
  </si>
  <si>
    <t>143.3_HIPL_fast</t>
  </si>
  <si>
    <t>143.4_HIPL_fast</t>
  </si>
  <si>
    <t>143.5_HIPL_fast</t>
  </si>
  <si>
    <t>144.4_HIPL_fast</t>
  </si>
  <si>
    <t>144.5_HIPL_fast</t>
  </si>
  <si>
    <t>145.3_HIPL_fast</t>
  </si>
  <si>
    <t>145.4_HIPL_fast</t>
  </si>
  <si>
    <t>145.5_HIPL_fast</t>
  </si>
  <si>
    <t>note</t>
  </si>
  <si>
    <t>142.3_SCL_chow er i rør 145.4_SCL_fast</t>
  </si>
  <si>
    <t>145.4_SCL_fast er i rør 142.3_SCL_chow</t>
  </si>
  <si>
    <t>animal</t>
  </si>
  <si>
    <t>Randomized in groups of 24 for bulk RNA-Seq</t>
  </si>
  <si>
    <t>RNA</t>
  </si>
  <si>
    <t>RNA conc. (Qubit)</t>
  </si>
  <si>
    <t>SCOP_17 RNA 1</t>
  </si>
  <si>
    <t>SCOP_17 RNA 2</t>
  </si>
  <si>
    <t>Storage box, -80</t>
  </si>
  <si>
    <t>* estimated value based on Abs</t>
  </si>
  <si>
    <t>*497</t>
  </si>
  <si>
    <t>sample conc. too low to measure</t>
  </si>
  <si>
    <t>No sample detected</t>
  </si>
  <si>
    <t>18S + 28S present</t>
  </si>
  <si>
    <t>TapeStation quality (only selected samples)</t>
  </si>
  <si>
    <t>Total amount of RNA purified [ng] (in 10 µl)</t>
  </si>
  <si>
    <t>RNA conc. (Qubit) [ng/µl]</t>
  </si>
  <si>
    <t>Vol H2O to 12 µl</t>
  </si>
  <si>
    <t>10 µl</t>
  </si>
  <si>
    <t>Vol sample to 100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</si>
</sst>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7">
    <xf numFmtId="0" fontId="0" fillId="0" borderId="0" xfId="0"/>
    <xf numFmtId="0" fontId="1" fillId="3" borderId="3" xfId="2" applyBorder="1"/>
    <xf numFmtId="0" fontId="1" fillId="3" borderId="4" xfId="2" applyBorder="1"/>
    <xf numFmtId="0" fontId="1" fillId="3" borderId="6" xfId="2" applyBorder="1"/>
    <xf numFmtId="0" fontId="1" fillId="2" borderId="3" xfId="1" applyBorder="1"/>
    <xf numFmtId="0" fontId="1" fillId="2" borderId="6" xfId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3" borderId="10" xfId="2" applyBorder="1"/>
    <xf numFmtId="0" fontId="1" fillId="2" borderId="10" xfId="1" applyBorder="1"/>
    <xf numFmtId="0" fontId="1" fillId="3" borderId="11" xfId="2" applyBorder="1"/>
    <xf numFmtId="0" fontId="1" fillId="3" borderId="8" xfId="2" applyBorder="1"/>
    <xf numFmtId="0" fontId="1" fillId="3" borderId="9" xfId="2" applyBorder="1"/>
    <xf numFmtId="0" fontId="1" fillId="2" borderId="8" xfId="1" applyBorder="1"/>
    <xf numFmtId="0" fontId="1" fillId="2" borderId="9" xfId="1" applyBorder="1"/>
    <xf numFmtId="0" fontId="0" fillId="3" borderId="15" xfId="2" applyFont="1" applyBorder="1"/>
    <xf numFmtId="0" fontId="0" fillId="3" borderId="14" xfId="2" applyFont="1" applyBorder="1"/>
    <xf numFmtId="0" fontId="0" fillId="2" borderId="15" xfId="1" applyFont="1" applyBorder="1"/>
    <xf numFmtId="0" fontId="0" fillId="2" borderId="14" xfId="1" applyFont="1" applyBorder="1"/>
    <xf numFmtId="0" fontId="0" fillId="3" borderId="3" xfId="2" applyFont="1" applyBorder="1"/>
    <xf numFmtId="0" fontId="0" fillId="2" borderId="3" xfId="1" applyFont="1" applyBorder="1"/>
    <xf numFmtId="0" fontId="0" fillId="0" borderId="16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3" xfId="0" applyBorder="1"/>
    <xf numFmtId="0" fontId="0" fillId="3" borderId="11" xfId="2" applyFont="1" applyBorder="1"/>
    <xf numFmtId="0" fontId="0" fillId="3" borderId="12" xfId="2" applyFont="1" applyBorder="1"/>
    <xf numFmtId="0" fontId="0" fillId="2" borderId="11" xfId="1" applyFont="1" applyBorder="1"/>
    <xf numFmtId="0" fontId="0" fillId="2" borderId="12" xfId="1" applyFont="1" applyBorder="1"/>
    <xf numFmtId="0" fontId="0" fillId="2" borderId="4" xfId="1" applyFont="1" applyBorder="1" applyAlignment="1">
      <alignment horizontal="right"/>
    </xf>
    <xf numFmtId="0" fontId="1" fillId="2" borderId="4" xfId="1" applyBorder="1" applyAlignment="1">
      <alignment horizontal="right"/>
    </xf>
    <xf numFmtId="0" fontId="1" fillId="2" borderId="5" xfId="1" applyBorder="1" applyAlignment="1">
      <alignment horizontal="right"/>
    </xf>
    <xf numFmtId="0" fontId="0" fillId="3" borderId="5" xfId="2" applyFont="1" applyBorder="1" applyAlignment="1">
      <alignment horizontal="right"/>
    </xf>
    <xf numFmtId="0" fontId="1" fillId="3" borderId="5" xfId="2" applyBorder="1" applyAlignment="1">
      <alignment horizontal="right"/>
    </xf>
    <xf numFmtId="0" fontId="0" fillId="0" borderId="0" xfId="0" applyAlignment="1">
      <alignment horizontal="right"/>
    </xf>
    <xf numFmtId="0" fontId="0" fillId="3" borderId="17" xfId="2" applyFont="1" applyBorder="1"/>
    <xf numFmtId="0" fontId="0" fillId="3" borderId="18" xfId="2" applyFont="1" applyBorder="1"/>
    <xf numFmtId="0" fontId="0" fillId="2" borderId="17" xfId="1" applyFont="1" applyBorder="1"/>
    <xf numFmtId="0" fontId="0" fillId="2" borderId="18" xfId="1" applyFont="1" applyBorder="1"/>
    <xf numFmtId="0" fontId="0" fillId="0" borderId="20" xfId="0" applyBorder="1"/>
    <xf numFmtId="0" fontId="0" fillId="3" borderId="12" xfId="2" applyFont="1" applyBorder="1" applyAlignment="1">
      <alignment horizontal="right"/>
    </xf>
    <xf numFmtId="0" fontId="1" fillId="3" borderId="12" xfId="2" applyBorder="1" applyAlignment="1">
      <alignment horizontal="right"/>
    </xf>
    <xf numFmtId="0" fontId="0" fillId="2" borderId="11" xfId="1" applyFont="1" applyBorder="1" applyAlignment="1">
      <alignment horizontal="right"/>
    </xf>
    <xf numFmtId="0" fontId="1" fillId="2" borderId="12" xfId="1" applyBorder="1" applyAlignment="1">
      <alignment horizontal="right"/>
    </xf>
    <xf numFmtId="0" fontId="0" fillId="3" borderId="21" xfId="2" applyFont="1" applyBorder="1"/>
    <xf numFmtId="0" fontId="0" fillId="3" borderId="22" xfId="2" applyFont="1" applyBorder="1"/>
    <xf numFmtId="0" fontId="0" fillId="2" borderId="21" xfId="1" applyFont="1" applyBorder="1"/>
    <xf numFmtId="0" fontId="0" fillId="2" borderId="22" xfId="1" applyFont="1" applyBorder="1"/>
    <xf numFmtId="0" fontId="0" fillId="0" borderId="0" xfId="0" applyBorder="1"/>
    <xf numFmtId="0" fontId="1" fillId="3" borderId="5" xfId="2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7" xfId="1" applyBorder="1" applyAlignment="1">
      <alignment horizontal="right"/>
    </xf>
    <xf numFmtId="0" fontId="0" fillId="2" borderId="19" xfId="1" applyFont="1" applyBorder="1"/>
    <xf numFmtId="0" fontId="0" fillId="2" borderId="13" xfId="1" applyFont="1" applyBorder="1"/>
    <xf numFmtId="0" fontId="0" fillId="2" borderId="23" xfId="1" applyFont="1" applyBorder="1"/>
    <xf numFmtId="0" fontId="1" fillId="2" borderId="24" xfId="1" applyBorder="1"/>
    <xf numFmtId="0" fontId="1" fillId="2" borderId="13" xfId="1" applyBorder="1" applyAlignment="1">
      <alignment horizontal="right"/>
    </xf>
    <xf numFmtId="0" fontId="2" fillId="2" borderId="12" xfId="1" applyFont="1" applyBorder="1"/>
    <xf numFmtId="0" fontId="2" fillId="3" borderId="12" xfId="2" applyFont="1" applyBorder="1"/>
    <xf numFmtId="0" fontId="0" fillId="0" borderId="25" xfId="0" applyFill="1" applyBorder="1" applyAlignment="1">
      <alignment vertical="top" wrapText="1"/>
    </xf>
    <xf numFmtId="0" fontId="0" fillId="0" borderId="0" xfId="0" applyAlignment="1">
      <alignment vertical="center"/>
    </xf>
    <xf numFmtId="0" fontId="0" fillId="3" borderId="0" xfId="2" applyFont="1" applyBorder="1"/>
    <xf numFmtId="0" fontId="2" fillId="3" borderId="0" xfId="2" applyFont="1" applyBorder="1"/>
    <xf numFmtId="0" fontId="0" fillId="2" borderId="0" xfId="1" applyFont="1" applyBorder="1"/>
    <xf numFmtId="0" fontId="2" fillId="2" borderId="0" xfId="1" applyFont="1" applyBorder="1"/>
    <xf numFmtId="0" fontId="0" fillId="0" borderId="5" xfId="0" applyBorder="1"/>
    <xf numFmtId="0" fontId="0" fillId="5" borderId="5" xfId="0" applyFill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7" xfId="0" applyBorder="1"/>
    <xf numFmtId="0" fontId="0" fillId="0" borderId="29" xfId="0" applyBorder="1"/>
    <xf numFmtId="0" fontId="0" fillId="0" borderId="30" xfId="0" applyBorder="1"/>
    <xf numFmtId="0" fontId="0" fillId="5" borderId="30" xfId="0" applyFill="1" applyBorder="1" applyAlignment="1">
      <alignment vertical="center"/>
    </xf>
    <xf numFmtId="0" fontId="0" fillId="5" borderId="30" xfId="0" applyFill="1" applyBorder="1"/>
    <xf numFmtId="0" fontId="0" fillId="0" borderId="31" xfId="0" applyBorder="1"/>
    <xf numFmtId="0" fontId="0" fillId="0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26" xfId="0" applyBorder="1"/>
    <xf numFmtId="0" fontId="0" fillId="0" borderId="4" xfId="0" applyBorder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5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36" xfId="0" applyBorder="1"/>
    <xf numFmtId="2" fontId="0" fillId="0" borderId="17" xfId="0" applyNumberFormat="1" applyBorder="1"/>
    <xf numFmtId="173" fontId="0" fillId="0" borderId="17" xfId="0" applyNumberFormat="1" applyBorder="1"/>
  </cellXfs>
  <cellStyles count="3">
    <cellStyle name="20 % - Farve2" xfId="1" builtinId="34"/>
    <cellStyle name="20 % - Farve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4"/>
  <sheetViews>
    <sheetView view="pageBreakPreview" topLeftCell="B1" zoomScale="60" zoomScaleNormal="100" workbookViewId="0">
      <selection activeCell="J50" sqref="J50"/>
    </sheetView>
  </sheetViews>
  <sheetFormatPr defaultColWidth="8.85546875" defaultRowHeight="15" x14ac:dyDescent="0.25"/>
  <cols>
    <col min="2" max="2" width="13.28515625" customWidth="1"/>
    <col min="3" max="3" width="7.42578125" style="24" customWidth="1"/>
    <col min="4" max="4" width="7.42578125" style="48" customWidth="1"/>
    <col min="5" max="9" width="13.28515625" customWidth="1"/>
    <col min="10" max="10" width="41.85546875" customWidth="1"/>
    <col min="11" max="11" width="9" customWidth="1"/>
    <col min="12" max="12" width="20" customWidth="1"/>
    <col min="13" max="13" width="14.42578125" customWidth="1"/>
    <col min="14" max="14" width="16.7109375" style="62" customWidth="1"/>
    <col min="15" max="24" width="16.7109375" customWidth="1"/>
  </cols>
  <sheetData>
    <row r="1" spans="1:24" ht="15.75" thickBot="1" x14ac:dyDescent="0.3">
      <c r="N1" s="62" t="s">
        <v>77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24" ht="46.5" customHeight="1" thickBot="1" x14ac:dyDescent="0.3">
      <c r="B2" s="6"/>
      <c r="C2" s="23" t="s">
        <v>0</v>
      </c>
      <c r="D2" s="22" t="s">
        <v>29</v>
      </c>
      <c r="E2" s="23" t="s">
        <v>30</v>
      </c>
      <c r="F2" s="7" t="s">
        <v>31</v>
      </c>
      <c r="G2" s="7" t="s">
        <v>56</v>
      </c>
      <c r="H2" s="7" t="s">
        <v>57</v>
      </c>
      <c r="I2" s="8" t="s">
        <v>58</v>
      </c>
      <c r="J2" s="8" t="s">
        <v>6</v>
      </c>
      <c r="K2" s="61"/>
      <c r="L2" s="77" t="s">
        <v>72</v>
      </c>
      <c r="M2" s="78" t="s">
        <v>74</v>
      </c>
      <c r="N2" s="79" t="s">
        <v>61</v>
      </c>
      <c r="O2" s="79" t="s">
        <v>62</v>
      </c>
      <c r="P2" s="79" t="s">
        <v>63</v>
      </c>
      <c r="Q2" s="79" t="s">
        <v>64</v>
      </c>
      <c r="R2" s="79" t="s">
        <v>65</v>
      </c>
      <c r="S2" s="79" t="s">
        <v>66</v>
      </c>
      <c r="T2" s="79" t="s">
        <v>67</v>
      </c>
      <c r="U2" s="79" t="s">
        <v>68</v>
      </c>
      <c r="V2" s="79" t="s">
        <v>69</v>
      </c>
      <c r="W2" s="79" t="s">
        <v>70</v>
      </c>
      <c r="X2" s="80" t="s">
        <v>71</v>
      </c>
    </row>
    <row r="3" spans="1:24" x14ac:dyDescent="0.25">
      <c r="A3" t="s">
        <v>78</v>
      </c>
      <c r="B3" s="9"/>
      <c r="C3" s="16" t="s">
        <v>9</v>
      </c>
      <c r="D3" s="44">
        <v>25.7</v>
      </c>
      <c r="E3" s="2">
        <v>26.6</v>
      </c>
      <c r="F3" s="2">
        <v>554</v>
      </c>
      <c r="G3" s="2">
        <v>26.3</v>
      </c>
      <c r="H3" s="2">
        <v>549.70000000000005</v>
      </c>
      <c r="I3" s="35" t="s">
        <v>32</v>
      </c>
      <c r="J3" s="25" t="s">
        <v>52</v>
      </c>
      <c r="K3" s="63"/>
      <c r="L3" s="72" t="s">
        <v>73</v>
      </c>
      <c r="M3" s="73"/>
      <c r="N3" s="74" t="s">
        <v>75</v>
      </c>
      <c r="O3" s="73" t="s">
        <v>75</v>
      </c>
      <c r="P3" s="73" t="s">
        <v>75</v>
      </c>
      <c r="Q3" s="75" t="s">
        <v>75</v>
      </c>
      <c r="R3" s="73" t="s">
        <v>75</v>
      </c>
      <c r="S3" s="75" t="s">
        <v>75</v>
      </c>
      <c r="T3" s="73" t="s">
        <v>75</v>
      </c>
      <c r="U3" s="75" t="s">
        <v>75</v>
      </c>
      <c r="V3" s="73" t="s">
        <v>75</v>
      </c>
      <c r="W3" s="75" t="s">
        <v>75</v>
      </c>
      <c r="X3" s="76" t="s">
        <v>75</v>
      </c>
    </row>
    <row r="4" spans="1:24" x14ac:dyDescent="0.25">
      <c r="A4" t="s">
        <v>78</v>
      </c>
      <c r="B4" s="20" t="s">
        <v>1</v>
      </c>
      <c r="C4" s="17" t="s">
        <v>10</v>
      </c>
      <c r="D4" s="45">
        <v>26.5</v>
      </c>
      <c r="E4" s="49">
        <v>26</v>
      </c>
      <c r="F4" s="32">
        <v>601.9</v>
      </c>
      <c r="G4" s="33">
        <v>26.9</v>
      </c>
      <c r="H4" s="32">
        <v>598.6</v>
      </c>
      <c r="I4" s="36" t="s">
        <v>33</v>
      </c>
      <c r="J4" s="26" t="s">
        <v>53</v>
      </c>
      <c r="K4" s="63"/>
      <c r="L4" s="69"/>
      <c r="M4" s="67"/>
      <c r="N4" s="68" t="str">
        <f>CONCATENATE($C4,N$1,$A4)</f>
        <v>142.2_Hyp_chow</v>
      </c>
      <c r="O4" s="81" t="str">
        <f t="shared" ref="O4:X19" si="0">CONCATENATE($C4,O$1,$A4)</f>
        <v>142.2_PCL_chow</v>
      </c>
      <c r="P4" s="81" t="str">
        <f t="shared" si="0"/>
        <v>142.2_PCR_chow</v>
      </c>
      <c r="Q4" s="68" t="str">
        <f t="shared" si="0"/>
        <v>142.2_SCL_chow</v>
      </c>
      <c r="R4" s="81" t="str">
        <f t="shared" si="0"/>
        <v>142.2_SCR_chow</v>
      </c>
      <c r="S4" s="68" t="str">
        <f t="shared" si="0"/>
        <v>142.2_ICL_chow</v>
      </c>
      <c r="T4" s="81" t="str">
        <f t="shared" si="0"/>
        <v>142.2_ICR_chow</v>
      </c>
      <c r="U4" s="68" t="str">
        <f t="shared" si="0"/>
        <v>142.2_ZIL_chow</v>
      </c>
      <c r="V4" s="81" t="str">
        <f t="shared" si="0"/>
        <v>142.2_ZIR_chow</v>
      </c>
      <c r="W4" s="68" t="str">
        <f t="shared" si="0"/>
        <v>142.2_HIPL_chow</v>
      </c>
      <c r="X4" s="81" t="str">
        <f t="shared" si="0"/>
        <v>142.2_HIPR_chow</v>
      </c>
    </row>
    <row r="5" spans="1:24" x14ac:dyDescent="0.25">
      <c r="A5" t="s">
        <v>78</v>
      </c>
      <c r="B5" s="20" t="s">
        <v>2</v>
      </c>
      <c r="C5" s="17" t="s">
        <v>11</v>
      </c>
      <c r="D5" s="45">
        <v>21.5</v>
      </c>
      <c r="E5" s="49">
        <v>22.7</v>
      </c>
      <c r="F5" s="32">
        <v>663.5</v>
      </c>
      <c r="G5" s="33">
        <v>23</v>
      </c>
      <c r="H5" s="32">
        <v>660.1</v>
      </c>
      <c r="I5" s="36" t="s">
        <v>34</v>
      </c>
      <c r="J5" s="26"/>
      <c r="K5" s="63"/>
      <c r="L5" s="69"/>
      <c r="M5" s="67"/>
      <c r="N5" s="68" t="str">
        <f t="shared" ref="N5:X22" si="1">CONCATENATE($C5,N$1,$A5)</f>
        <v>143.1_Hyp_chow</v>
      </c>
      <c r="O5" s="81" t="str">
        <f t="shared" si="0"/>
        <v>143.1_PCL_chow</v>
      </c>
      <c r="P5" s="81" t="str">
        <f t="shared" si="0"/>
        <v>143.1_PCR_chow</v>
      </c>
      <c r="Q5" s="68" t="str">
        <f t="shared" si="0"/>
        <v>143.1_SCL_chow</v>
      </c>
      <c r="R5" s="81" t="str">
        <f t="shared" si="0"/>
        <v>143.1_SCR_chow</v>
      </c>
      <c r="S5" s="68" t="str">
        <f t="shared" si="0"/>
        <v>143.1_ICL_chow</v>
      </c>
      <c r="T5" s="81" t="str">
        <f t="shared" si="0"/>
        <v>143.1_ICR_chow</v>
      </c>
      <c r="U5" s="68" t="str">
        <f t="shared" si="0"/>
        <v>143.1_ZIL_chow</v>
      </c>
      <c r="V5" s="81" t="str">
        <f t="shared" si="0"/>
        <v>143.1_ZIR_chow</v>
      </c>
      <c r="W5" s="68" t="str">
        <f t="shared" si="0"/>
        <v>143.1_HIPL_chow</v>
      </c>
      <c r="X5" s="81" t="str">
        <f t="shared" si="0"/>
        <v>143.1_HIPR_chow</v>
      </c>
    </row>
    <row r="6" spans="1:24" x14ac:dyDescent="0.25">
      <c r="A6" t="s">
        <v>78</v>
      </c>
      <c r="B6" s="20"/>
      <c r="C6" s="17" t="s">
        <v>12</v>
      </c>
      <c r="D6" s="45">
        <v>24.7</v>
      </c>
      <c r="E6" s="49">
        <v>25.1</v>
      </c>
      <c r="F6" s="32">
        <v>634.20000000000005</v>
      </c>
      <c r="G6" s="33">
        <v>25.5</v>
      </c>
      <c r="H6" s="32">
        <v>630</v>
      </c>
      <c r="I6" s="36" t="s">
        <v>35</v>
      </c>
      <c r="J6" s="26"/>
      <c r="K6" s="63"/>
      <c r="L6" s="69"/>
      <c r="M6" s="67"/>
      <c r="N6" s="68" t="str">
        <f t="shared" si="1"/>
        <v>143.2_Hyp_chow</v>
      </c>
      <c r="O6" s="81" t="str">
        <f t="shared" si="0"/>
        <v>143.2_PCL_chow</v>
      </c>
      <c r="P6" s="81" t="str">
        <f t="shared" si="0"/>
        <v>143.2_PCR_chow</v>
      </c>
      <c r="Q6" s="68" t="str">
        <f t="shared" si="0"/>
        <v>143.2_SCL_chow</v>
      </c>
      <c r="R6" s="81" t="str">
        <f t="shared" si="0"/>
        <v>143.2_SCR_chow</v>
      </c>
      <c r="S6" s="68" t="str">
        <f t="shared" si="0"/>
        <v>143.2_ICL_chow</v>
      </c>
      <c r="T6" s="81" t="str">
        <f t="shared" si="0"/>
        <v>143.2_ICR_chow</v>
      </c>
      <c r="U6" s="68" t="str">
        <f t="shared" si="0"/>
        <v>143.2_ZIL_chow</v>
      </c>
      <c r="V6" s="81" t="str">
        <f t="shared" si="0"/>
        <v>143.2_ZIR_chow</v>
      </c>
      <c r="W6" s="68" t="str">
        <f t="shared" si="0"/>
        <v>143.2_HIPL_chow</v>
      </c>
      <c r="X6" s="81" t="str">
        <f t="shared" si="0"/>
        <v>143.2_HIPR_chow</v>
      </c>
    </row>
    <row r="7" spans="1:24" x14ac:dyDescent="0.25">
      <c r="A7" t="s">
        <v>78</v>
      </c>
      <c r="B7" s="20"/>
      <c r="C7" s="17" t="s">
        <v>13</v>
      </c>
      <c r="D7" s="45">
        <v>25.1</v>
      </c>
      <c r="E7" s="49">
        <v>25.7</v>
      </c>
      <c r="F7" s="32">
        <v>654.1</v>
      </c>
      <c r="G7" s="33">
        <v>25.8</v>
      </c>
      <c r="H7" s="32">
        <v>649.6</v>
      </c>
      <c r="I7" s="36" t="s">
        <v>36</v>
      </c>
      <c r="J7" s="26"/>
      <c r="K7" s="63"/>
      <c r="L7" s="69"/>
      <c r="M7" s="67"/>
      <c r="N7" s="68" t="str">
        <f t="shared" si="1"/>
        <v>144.1_Hyp_chow</v>
      </c>
      <c r="O7" s="81" t="str">
        <f t="shared" si="0"/>
        <v>144.1_PCL_chow</v>
      </c>
      <c r="P7" s="81" t="str">
        <f t="shared" si="0"/>
        <v>144.1_PCR_chow</v>
      </c>
      <c r="Q7" s="68" t="str">
        <f t="shared" si="0"/>
        <v>144.1_SCL_chow</v>
      </c>
      <c r="R7" s="81" t="str">
        <f t="shared" si="0"/>
        <v>144.1_SCR_chow</v>
      </c>
      <c r="S7" s="68" t="str">
        <f t="shared" si="0"/>
        <v>144.1_ICL_chow</v>
      </c>
      <c r="T7" s="81" t="str">
        <f t="shared" si="0"/>
        <v>144.1_ICR_chow</v>
      </c>
      <c r="U7" s="68" t="str">
        <f t="shared" si="0"/>
        <v>144.1_ZIL_chow</v>
      </c>
      <c r="V7" s="81" t="str">
        <f t="shared" si="0"/>
        <v>144.1_ZIR_chow</v>
      </c>
      <c r="W7" s="68" t="str">
        <f t="shared" si="0"/>
        <v>144.1_HIPL_chow</v>
      </c>
      <c r="X7" s="81" t="str">
        <f t="shared" si="0"/>
        <v>144.1_HIPR_chow</v>
      </c>
    </row>
    <row r="8" spans="1:24" x14ac:dyDescent="0.25">
      <c r="A8" t="s">
        <v>78</v>
      </c>
      <c r="B8" s="20"/>
      <c r="C8" s="17" t="s">
        <v>14</v>
      </c>
      <c r="D8" s="45">
        <v>28.3</v>
      </c>
      <c r="E8" s="49">
        <v>28.5</v>
      </c>
      <c r="F8" s="32">
        <v>656.7</v>
      </c>
      <c r="G8" s="33">
        <v>28.4</v>
      </c>
      <c r="H8" s="32">
        <v>652.4</v>
      </c>
      <c r="I8" s="36" t="s">
        <v>37</v>
      </c>
      <c r="J8" s="26"/>
      <c r="K8" s="63"/>
      <c r="L8" s="69"/>
      <c r="M8" s="67"/>
      <c r="N8" s="68" t="str">
        <f t="shared" si="1"/>
        <v>144.2_Hyp_chow</v>
      </c>
      <c r="O8" s="81" t="str">
        <f t="shared" si="0"/>
        <v>144.2_PCL_chow</v>
      </c>
      <c r="P8" s="81" t="str">
        <f t="shared" si="0"/>
        <v>144.2_PCR_chow</v>
      </c>
      <c r="Q8" s="68" t="str">
        <f t="shared" si="0"/>
        <v>144.2_SCL_chow</v>
      </c>
      <c r="R8" s="81" t="str">
        <f t="shared" si="0"/>
        <v>144.2_SCR_chow</v>
      </c>
      <c r="S8" s="68" t="str">
        <f t="shared" si="0"/>
        <v>144.2_ICL_chow</v>
      </c>
      <c r="T8" s="81" t="str">
        <f t="shared" si="0"/>
        <v>144.2_ICR_chow</v>
      </c>
      <c r="U8" s="68" t="str">
        <f t="shared" si="0"/>
        <v>144.2_ZIL_chow</v>
      </c>
      <c r="V8" s="81" t="str">
        <f t="shared" si="0"/>
        <v>144.2_ZIR_chow</v>
      </c>
      <c r="W8" s="68" t="str">
        <f t="shared" si="0"/>
        <v>144.2_HIPL_chow</v>
      </c>
      <c r="X8" s="81" t="str">
        <f t="shared" si="0"/>
        <v>144.2_HIPR_chow</v>
      </c>
    </row>
    <row r="9" spans="1:24" x14ac:dyDescent="0.25">
      <c r="A9" t="s">
        <v>78</v>
      </c>
      <c r="B9" s="20"/>
      <c r="C9" s="17" t="s">
        <v>15</v>
      </c>
      <c r="D9" s="45">
        <v>23.7</v>
      </c>
      <c r="E9" s="49">
        <v>24.5</v>
      </c>
      <c r="F9" s="33">
        <v>687.5</v>
      </c>
      <c r="G9" s="33">
        <v>24.5</v>
      </c>
      <c r="H9" s="33">
        <v>683.1</v>
      </c>
      <c r="I9" s="36" t="s">
        <v>38</v>
      </c>
      <c r="J9" s="26" t="s">
        <v>54</v>
      </c>
      <c r="K9" s="63"/>
      <c r="L9" s="69"/>
      <c r="M9" s="67"/>
      <c r="N9" s="68" t="str">
        <f t="shared" si="1"/>
        <v>145.1_Hyp_chow</v>
      </c>
      <c r="O9" s="81" t="str">
        <f t="shared" si="0"/>
        <v>145.1_PCL_chow</v>
      </c>
      <c r="P9" s="81" t="str">
        <f t="shared" si="0"/>
        <v>145.1_PCR_chow</v>
      </c>
      <c r="Q9" s="68" t="str">
        <f t="shared" si="0"/>
        <v>145.1_SCL_chow</v>
      </c>
      <c r="R9" s="81" t="str">
        <f t="shared" si="0"/>
        <v>145.1_SCR_chow</v>
      </c>
      <c r="S9" s="68" t="str">
        <f t="shared" si="0"/>
        <v>145.1_ICL_chow</v>
      </c>
      <c r="T9" s="81" t="str">
        <f t="shared" si="0"/>
        <v>145.1_ICR_chow</v>
      </c>
      <c r="U9" s="68" t="str">
        <f t="shared" si="0"/>
        <v>145.1_ZIL_chow</v>
      </c>
      <c r="V9" s="81" t="str">
        <f t="shared" si="0"/>
        <v>145.1_ZIR_chow</v>
      </c>
      <c r="W9" s="68" t="str">
        <f t="shared" si="0"/>
        <v>145.1_HIPL_chow</v>
      </c>
      <c r="X9" s="81" t="str">
        <f t="shared" si="0"/>
        <v>145.1_HIPR_chow</v>
      </c>
    </row>
    <row r="10" spans="1:24" x14ac:dyDescent="0.25">
      <c r="A10" t="s">
        <v>78</v>
      </c>
      <c r="B10" s="20"/>
      <c r="C10" s="17" t="s">
        <v>16</v>
      </c>
      <c r="D10" s="45">
        <v>26.7</v>
      </c>
      <c r="E10" s="49">
        <v>26.6</v>
      </c>
      <c r="F10" s="32">
        <v>683</v>
      </c>
      <c r="G10" s="33">
        <v>26.7</v>
      </c>
      <c r="H10" s="32">
        <v>679.5</v>
      </c>
      <c r="I10" s="36" t="s">
        <v>39</v>
      </c>
      <c r="J10" s="26"/>
      <c r="K10" s="63"/>
      <c r="L10" s="69"/>
      <c r="M10" s="67"/>
      <c r="N10" s="68" t="str">
        <f t="shared" si="1"/>
        <v>145.2_Hyp_chow</v>
      </c>
      <c r="O10" s="81" t="str">
        <f t="shared" si="0"/>
        <v>145.2_PCL_chow</v>
      </c>
      <c r="P10" s="81" t="str">
        <f t="shared" si="0"/>
        <v>145.2_PCR_chow</v>
      </c>
      <c r="Q10" s="68" t="str">
        <f t="shared" si="0"/>
        <v>145.2_SCL_chow</v>
      </c>
      <c r="R10" s="81" t="str">
        <f t="shared" si="0"/>
        <v>145.2_SCR_chow</v>
      </c>
      <c r="S10" s="68" t="str">
        <f t="shared" si="0"/>
        <v>145.2_ICL_chow</v>
      </c>
      <c r="T10" s="81" t="str">
        <f t="shared" si="0"/>
        <v>145.2_ICR_chow</v>
      </c>
      <c r="U10" s="68" t="str">
        <f t="shared" si="0"/>
        <v>145.2_ZIL_chow</v>
      </c>
      <c r="V10" s="81" t="str">
        <f t="shared" si="0"/>
        <v>145.2_ZIR_chow</v>
      </c>
      <c r="W10" s="68" t="str">
        <f t="shared" si="0"/>
        <v>145.2_HIPL_chow</v>
      </c>
      <c r="X10" s="81" t="str">
        <f t="shared" si="0"/>
        <v>145.2_HIPR_chow</v>
      </c>
    </row>
    <row r="11" spans="1:24" x14ac:dyDescent="0.25">
      <c r="A11" t="s">
        <v>78</v>
      </c>
      <c r="B11" s="1"/>
      <c r="C11" s="17" t="s">
        <v>17</v>
      </c>
      <c r="D11" s="45">
        <v>25.5</v>
      </c>
      <c r="E11" s="49">
        <v>25.9</v>
      </c>
      <c r="F11" s="33">
        <v>593.1</v>
      </c>
      <c r="G11" s="33">
        <v>25.8</v>
      </c>
      <c r="H11" s="33">
        <v>589.1</v>
      </c>
      <c r="I11" s="36" t="s">
        <v>40</v>
      </c>
      <c r="J11" s="60" t="s">
        <v>59</v>
      </c>
      <c r="K11" s="64"/>
      <c r="L11" s="69"/>
      <c r="M11" s="67"/>
      <c r="N11" s="68" t="str">
        <f t="shared" si="1"/>
        <v>142.3_Hyp_chow</v>
      </c>
      <c r="O11" s="81" t="str">
        <f t="shared" si="0"/>
        <v>142.3_PCL_chow</v>
      </c>
      <c r="P11" s="81" t="str">
        <f t="shared" si="0"/>
        <v>142.3_PCR_chow</v>
      </c>
      <c r="Q11" s="68" t="str">
        <f t="shared" si="0"/>
        <v>142.3_SCL_chow</v>
      </c>
      <c r="R11" s="81" t="str">
        <f t="shared" si="0"/>
        <v>142.3_SCR_chow</v>
      </c>
      <c r="S11" s="68" t="str">
        <f t="shared" si="0"/>
        <v>142.3_ICL_chow</v>
      </c>
      <c r="T11" s="81" t="str">
        <f t="shared" si="0"/>
        <v>142.3_ICR_chow</v>
      </c>
      <c r="U11" s="68" t="str">
        <f t="shared" si="0"/>
        <v>142.3_ZIL_chow</v>
      </c>
      <c r="V11" s="81" t="str">
        <f t="shared" si="0"/>
        <v>142.3_ZIR_chow</v>
      </c>
      <c r="W11" s="68" t="str">
        <f t="shared" si="0"/>
        <v>142.3_HIPL_chow</v>
      </c>
      <c r="X11" s="81" t="str">
        <f t="shared" si="0"/>
        <v>142.3_HIPR_chow</v>
      </c>
    </row>
    <row r="12" spans="1:24" ht="15.75" thickBot="1" x14ac:dyDescent="0.3">
      <c r="A12" t="s">
        <v>78</v>
      </c>
      <c r="B12" s="3"/>
      <c r="C12" s="17" t="s">
        <v>18</v>
      </c>
      <c r="D12" s="45">
        <v>24.4</v>
      </c>
      <c r="E12" s="49">
        <v>24.8</v>
      </c>
      <c r="F12" s="32">
        <v>642.79999999999995</v>
      </c>
      <c r="G12" s="33">
        <v>24.8</v>
      </c>
      <c r="H12" s="32">
        <v>638.70000000000005</v>
      </c>
      <c r="I12" s="36" t="s">
        <v>41</v>
      </c>
      <c r="J12" s="26"/>
      <c r="K12" s="63"/>
      <c r="L12" s="69"/>
      <c r="M12" s="67"/>
      <c r="N12" s="68" t="str">
        <f t="shared" si="1"/>
        <v>144.3_Hyp_chow</v>
      </c>
      <c r="O12" s="81" t="str">
        <f t="shared" si="0"/>
        <v>144.3_PCL_chow</v>
      </c>
      <c r="P12" s="81" t="str">
        <f t="shared" si="0"/>
        <v>144.3_PCR_chow</v>
      </c>
      <c r="Q12" s="68" t="str">
        <f t="shared" si="0"/>
        <v>144.3_SCL_chow</v>
      </c>
      <c r="R12" s="81" t="str">
        <f t="shared" si="0"/>
        <v>144.3_SCR_chow</v>
      </c>
      <c r="S12" s="68" t="str">
        <f t="shared" si="0"/>
        <v>144.3_ICL_chow</v>
      </c>
      <c r="T12" s="81" t="str">
        <f t="shared" si="0"/>
        <v>144.3_ICR_chow</v>
      </c>
      <c r="U12" s="68" t="str">
        <f t="shared" si="0"/>
        <v>144.3_ZIL_chow</v>
      </c>
      <c r="V12" s="81" t="str">
        <f t="shared" si="0"/>
        <v>144.3_ZIR_chow</v>
      </c>
      <c r="W12" s="68" t="str">
        <f t="shared" si="0"/>
        <v>144.3_HIPL_chow</v>
      </c>
      <c r="X12" s="81" t="str">
        <f t="shared" si="0"/>
        <v>144.3_HIPR_chow</v>
      </c>
    </row>
    <row r="13" spans="1:24" x14ac:dyDescent="0.25">
      <c r="A13" t="s">
        <v>79</v>
      </c>
      <c r="B13" s="10"/>
      <c r="C13" s="18" t="s">
        <v>19</v>
      </c>
      <c r="D13" s="46">
        <v>24.6</v>
      </c>
      <c r="E13" s="50">
        <v>25.1</v>
      </c>
      <c r="F13" s="29" t="s">
        <v>5</v>
      </c>
      <c r="G13" s="30">
        <v>20.2</v>
      </c>
      <c r="H13" s="29" t="s">
        <v>5</v>
      </c>
      <c r="I13" s="37" t="s">
        <v>42</v>
      </c>
      <c r="J13" s="27"/>
      <c r="K13" s="65"/>
      <c r="L13" s="69"/>
      <c r="M13" s="67"/>
      <c r="N13" s="68" t="str">
        <f t="shared" si="1"/>
        <v>142.4_Hyp_fast</v>
      </c>
      <c r="O13" s="81" t="str">
        <f t="shared" si="0"/>
        <v>142.4_PCL_fast</v>
      </c>
      <c r="P13" s="81" t="str">
        <f t="shared" si="0"/>
        <v>142.4_PCR_fast</v>
      </c>
      <c r="Q13" s="68" t="str">
        <f t="shared" si="0"/>
        <v>142.4_SCL_fast</v>
      </c>
      <c r="R13" s="81" t="str">
        <f t="shared" si="0"/>
        <v>142.4_SCR_fast</v>
      </c>
      <c r="S13" s="68" t="str">
        <f t="shared" si="0"/>
        <v>142.4_ICL_fast</v>
      </c>
      <c r="T13" s="81" t="str">
        <f t="shared" si="0"/>
        <v>142.4_ICR_fast</v>
      </c>
      <c r="U13" s="68" t="str">
        <f t="shared" si="0"/>
        <v>142.4_ZIL_fast</v>
      </c>
      <c r="V13" s="81" t="str">
        <f t="shared" si="0"/>
        <v>142.4_ZIR_fast</v>
      </c>
      <c r="W13" s="68" t="str">
        <f t="shared" si="0"/>
        <v>142.4_HIPL_fast</v>
      </c>
      <c r="X13" s="81" t="str">
        <f t="shared" si="0"/>
        <v>142.4_HIPR_fast</v>
      </c>
    </row>
    <row r="14" spans="1:24" x14ac:dyDescent="0.25">
      <c r="A14" t="s">
        <v>79</v>
      </c>
      <c r="B14" s="21" t="s">
        <v>3</v>
      </c>
      <c r="C14" s="19" t="s">
        <v>20</v>
      </c>
      <c r="D14" s="47">
        <v>24.9</v>
      </c>
      <c r="E14" s="51">
        <v>25.2</v>
      </c>
      <c r="F14" s="31" t="s">
        <v>5</v>
      </c>
      <c r="G14" s="31">
        <v>20.9</v>
      </c>
      <c r="H14" s="31" t="s">
        <v>5</v>
      </c>
      <c r="I14" s="38" t="s">
        <v>43</v>
      </c>
      <c r="J14" s="28"/>
      <c r="K14" s="65"/>
      <c r="L14" s="69"/>
      <c r="M14" s="67"/>
      <c r="N14" s="68" t="str">
        <f t="shared" si="1"/>
        <v>142.5_Hyp_fast</v>
      </c>
      <c r="O14" s="81" t="str">
        <f t="shared" si="0"/>
        <v>142.5_PCL_fast</v>
      </c>
      <c r="P14" s="81" t="str">
        <f t="shared" si="0"/>
        <v>142.5_PCR_fast</v>
      </c>
      <c r="Q14" s="68" t="str">
        <f t="shared" si="0"/>
        <v>142.5_SCL_fast</v>
      </c>
      <c r="R14" s="81" t="str">
        <f t="shared" si="0"/>
        <v>142.5_SCR_fast</v>
      </c>
      <c r="S14" s="68" t="str">
        <f t="shared" si="0"/>
        <v>142.5_ICL_fast</v>
      </c>
      <c r="T14" s="81" t="str">
        <f t="shared" si="0"/>
        <v>142.5_ICR_fast</v>
      </c>
      <c r="U14" s="68" t="str">
        <f t="shared" si="0"/>
        <v>142.5_ZIL_fast</v>
      </c>
      <c r="V14" s="81" t="str">
        <f t="shared" si="0"/>
        <v>142.5_ZIR_fast</v>
      </c>
      <c r="W14" s="68" t="str">
        <f t="shared" si="0"/>
        <v>142.5_HIPL_fast</v>
      </c>
      <c r="X14" s="81" t="str">
        <f t="shared" si="0"/>
        <v>142.5_HIPR_fast</v>
      </c>
    </row>
    <row r="15" spans="1:24" x14ac:dyDescent="0.25">
      <c r="A15" t="s">
        <v>79</v>
      </c>
      <c r="B15" s="21" t="s">
        <v>4</v>
      </c>
      <c r="C15" s="19" t="s">
        <v>21</v>
      </c>
      <c r="D15" s="47">
        <v>25.3</v>
      </c>
      <c r="E15" s="51">
        <v>25.6</v>
      </c>
      <c r="F15" s="31" t="s">
        <v>5</v>
      </c>
      <c r="G15" s="31">
        <v>20.5</v>
      </c>
      <c r="H15" s="31" t="s">
        <v>5</v>
      </c>
      <c r="I15" s="38" t="s">
        <v>44</v>
      </c>
      <c r="J15" s="28" t="s">
        <v>55</v>
      </c>
      <c r="K15" s="65"/>
      <c r="L15" s="69"/>
      <c r="M15" s="67"/>
      <c r="N15" s="68" t="str">
        <f t="shared" si="1"/>
        <v>143.3_Hyp_fast</v>
      </c>
      <c r="O15" s="81" t="str">
        <f t="shared" si="0"/>
        <v>143.3_PCL_fast</v>
      </c>
      <c r="P15" s="81" t="str">
        <f t="shared" si="0"/>
        <v>143.3_PCR_fast</v>
      </c>
      <c r="Q15" s="68" t="str">
        <f t="shared" si="0"/>
        <v>143.3_SCL_fast</v>
      </c>
      <c r="R15" s="81" t="str">
        <f t="shared" si="0"/>
        <v>143.3_SCR_fast</v>
      </c>
      <c r="S15" s="68" t="str">
        <f t="shared" si="0"/>
        <v>143.3_ICL_fast</v>
      </c>
      <c r="T15" s="81" t="str">
        <f t="shared" si="0"/>
        <v>143.3_ICR_fast</v>
      </c>
      <c r="U15" s="68" t="str">
        <f t="shared" si="0"/>
        <v>143.3_ZIL_fast</v>
      </c>
      <c r="V15" s="81" t="str">
        <f t="shared" si="0"/>
        <v>143.3_ZIR_fast</v>
      </c>
      <c r="W15" s="68" t="str">
        <f t="shared" si="0"/>
        <v>143.3_HIPL_fast</v>
      </c>
      <c r="X15" s="81" t="str">
        <f t="shared" si="0"/>
        <v>143.3_HIPR_fast</v>
      </c>
    </row>
    <row r="16" spans="1:24" x14ac:dyDescent="0.25">
      <c r="A16" t="s">
        <v>79</v>
      </c>
      <c r="B16" s="21"/>
      <c r="C16" s="19" t="s">
        <v>22</v>
      </c>
      <c r="D16" s="47">
        <v>24.7</v>
      </c>
      <c r="E16" s="51">
        <v>25.1</v>
      </c>
      <c r="F16" s="31" t="s">
        <v>5</v>
      </c>
      <c r="G16" s="31">
        <v>20</v>
      </c>
      <c r="H16" s="31" t="s">
        <v>5</v>
      </c>
      <c r="I16" s="38" t="s">
        <v>45</v>
      </c>
      <c r="J16" s="28"/>
      <c r="K16" s="65"/>
      <c r="L16" s="69"/>
      <c r="M16" s="67"/>
      <c r="N16" s="68" t="str">
        <f t="shared" si="1"/>
        <v>143.4_Hyp_fast</v>
      </c>
      <c r="O16" s="81" t="str">
        <f t="shared" si="0"/>
        <v>143.4_PCL_fast</v>
      </c>
      <c r="P16" s="81" t="str">
        <f t="shared" si="0"/>
        <v>143.4_PCR_fast</v>
      </c>
      <c r="Q16" s="68" t="str">
        <f t="shared" si="0"/>
        <v>143.4_SCL_fast</v>
      </c>
      <c r="R16" s="81" t="str">
        <f t="shared" si="0"/>
        <v>143.4_SCR_fast</v>
      </c>
      <c r="S16" s="68" t="str">
        <f t="shared" si="0"/>
        <v>143.4_ICL_fast</v>
      </c>
      <c r="T16" s="81" t="str">
        <f t="shared" si="0"/>
        <v>143.4_ICR_fast</v>
      </c>
      <c r="U16" s="68" t="str">
        <f t="shared" si="0"/>
        <v>143.4_ZIL_fast</v>
      </c>
      <c r="V16" s="81" t="str">
        <f t="shared" si="0"/>
        <v>143.4_ZIR_fast</v>
      </c>
      <c r="W16" s="68" t="str">
        <f t="shared" si="0"/>
        <v>143.4_HIPL_fast</v>
      </c>
      <c r="X16" s="81" t="str">
        <f t="shared" si="0"/>
        <v>143.4_HIPR_fast</v>
      </c>
    </row>
    <row r="17" spans="1:24" x14ac:dyDescent="0.25">
      <c r="A17" t="s">
        <v>79</v>
      </c>
      <c r="B17" s="21"/>
      <c r="C17" s="19" t="s">
        <v>23</v>
      </c>
      <c r="D17" s="47">
        <v>28.7</v>
      </c>
      <c r="E17" s="51">
        <v>29</v>
      </c>
      <c r="F17" s="31" t="s">
        <v>5</v>
      </c>
      <c r="G17" s="31">
        <v>23.4</v>
      </c>
      <c r="H17" s="31" t="s">
        <v>5</v>
      </c>
      <c r="I17" s="38" t="s">
        <v>46</v>
      </c>
      <c r="J17" s="28" t="s">
        <v>53</v>
      </c>
      <c r="K17" s="65"/>
      <c r="L17" s="69"/>
      <c r="M17" s="67"/>
      <c r="N17" s="68" t="str">
        <f t="shared" si="1"/>
        <v>143.5_Hyp_fast</v>
      </c>
      <c r="O17" s="81" t="str">
        <f t="shared" si="0"/>
        <v>143.5_PCL_fast</v>
      </c>
      <c r="P17" s="81" t="str">
        <f t="shared" si="0"/>
        <v>143.5_PCR_fast</v>
      </c>
      <c r="Q17" s="68" t="str">
        <f t="shared" si="0"/>
        <v>143.5_SCL_fast</v>
      </c>
      <c r="R17" s="81" t="str">
        <f t="shared" si="0"/>
        <v>143.5_SCR_fast</v>
      </c>
      <c r="S17" s="68" t="str">
        <f t="shared" si="0"/>
        <v>143.5_ICL_fast</v>
      </c>
      <c r="T17" s="81" t="str">
        <f t="shared" si="0"/>
        <v>143.5_ICR_fast</v>
      </c>
      <c r="U17" s="68" t="str">
        <f t="shared" si="0"/>
        <v>143.5_ZIL_fast</v>
      </c>
      <c r="V17" s="81" t="str">
        <f t="shared" si="0"/>
        <v>143.5_ZIR_fast</v>
      </c>
      <c r="W17" s="68" t="str">
        <f t="shared" si="0"/>
        <v>143.5_HIPL_fast</v>
      </c>
      <c r="X17" s="81" t="str">
        <f t="shared" si="0"/>
        <v>143.5_HIPR_fast</v>
      </c>
    </row>
    <row r="18" spans="1:24" x14ac:dyDescent="0.25">
      <c r="A18" t="s">
        <v>79</v>
      </c>
      <c r="B18" s="21"/>
      <c r="C18" s="19" t="s">
        <v>24</v>
      </c>
      <c r="D18" s="47">
        <v>24.5</v>
      </c>
      <c r="E18" s="51">
        <v>25.1</v>
      </c>
      <c r="F18" s="31" t="s">
        <v>5</v>
      </c>
      <c r="G18" s="31">
        <v>19.899999999999999</v>
      </c>
      <c r="H18" s="31" t="s">
        <v>5</v>
      </c>
      <c r="I18" s="38" t="s">
        <v>47</v>
      </c>
      <c r="J18" s="28"/>
      <c r="K18" s="65"/>
      <c r="L18" s="69"/>
      <c r="M18" s="67"/>
      <c r="N18" s="68" t="str">
        <f t="shared" si="1"/>
        <v>144.4_Hyp_fast</v>
      </c>
      <c r="O18" s="81" t="str">
        <f t="shared" si="0"/>
        <v>144.4_PCL_fast</v>
      </c>
      <c r="P18" s="81" t="str">
        <f t="shared" si="0"/>
        <v>144.4_PCR_fast</v>
      </c>
      <c r="Q18" s="68" t="str">
        <f t="shared" si="0"/>
        <v>144.4_SCL_fast</v>
      </c>
      <c r="R18" s="81" t="str">
        <f t="shared" si="0"/>
        <v>144.4_SCR_fast</v>
      </c>
      <c r="S18" s="68" t="str">
        <f t="shared" si="0"/>
        <v>144.4_ICL_fast</v>
      </c>
      <c r="T18" s="81" t="str">
        <f t="shared" si="0"/>
        <v>144.4_ICR_fast</v>
      </c>
      <c r="U18" s="68" t="str">
        <f t="shared" si="0"/>
        <v>144.4_ZIL_fast</v>
      </c>
      <c r="V18" s="81" t="str">
        <f t="shared" si="0"/>
        <v>144.4_ZIR_fast</v>
      </c>
      <c r="W18" s="68" t="str">
        <f t="shared" si="0"/>
        <v>144.4_HIPL_fast</v>
      </c>
      <c r="X18" s="81" t="str">
        <f t="shared" si="0"/>
        <v>144.4_HIPR_fast</v>
      </c>
    </row>
    <row r="19" spans="1:24" x14ac:dyDescent="0.25">
      <c r="A19" t="s">
        <v>79</v>
      </c>
      <c r="B19" s="21"/>
      <c r="C19" s="19" t="s">
        <v>25</v>
      </c>
      <c r="D19" s="47">
        <v>27.4</v>
      </c>
      <c r="E19" s="51">
        <v>27.5</v>
      </c>
      <c r="F19" s="31" t="s">
        <v>5</v>
      </c>
      <c r="G19" s="31">
        <v>22</v>
      </c>
      <c r="H19" s="31" t="s">
        <v>5</v>
      </c>
      <c r="I19" s="38" t="s">
        <v>48</v>
      </c>
      <c r="J19" s="28"/>
      <c r="K19" s="65"/>
      <c r="L19" s="69"/>
      <c r="M19" s="67"/>
      <c r="N19" s="68" t="str">
        <f t="shared" si="1"/>
        <v>144.5_Hyp_fast</v>
      </c>
      <c r="O19" s="81" t="str">
        <f t="shared" si="0"/>
        <v>144.5_PCL_fast</v>
      </c>
      <c r="P19" s="81" t="str">
        <f t="shared" si="0"/>
        <v>144.5_PCR_fast</v>
      </c>
      <c r="Q19" s="68" t="str">
        <f t="shared" si="0"/>
        <v>144.5_SCL_fast</v>
      </c>
      <c r="R19" s="81" t="str">
        <f t="shared" si="0"/>
        <v>144.5_SCR_fast</v>
      </c>
      <c r="S19" s="68" t="str">
        <f t="shared" si="0"/>
        <v>144.5_ICL_fast</v>
      </c>
      <c r="T19" s="81" t="str">
        <f t="shared" si="0"/>
        <v>144.5_ICR_fast</v>
      </c>
      <c r="U19" s="68" t="str">
        <f t="shared" si="0"/>
        <v>144.5_ZIL_fast</v>
      </c>
      <c r="V19" s="81" t="str">
        <f t="shared" si="0"/>
        <v>144.5_ZIR_fast</v>
      </c>
      <c r="W19" s="68" t="str">
        <f t="shared" si="0"/>
        <v>144.5_HIPL_fast</v>
      </c>
      <c r="X19" s="81" t="str">
        <f t="shared" si="0"/>
        <v>144.5_HIPR_fast</v>
      </c>
    </row>
    <row r="20" spans="1:24" x14ac:dyDescent="0.25">
      <c r="A20" t="s">
        <v>79</v>
      </c>
      <c r="B20" s="21"/>
      <c r="C20" s="19" t="s">
        <v>26</v>
      </c>
      <c r="D20" s="47">
        <v>23.3</v>
      </c>
      <c r="E20" s="51">
        <v>23.1</v>
      </c>
      <c r="F20" s="31" t="s">
        <v>5</v>
      </c>
      <c r="G20" s="31">
        <v>18.8</v>
      </c>
      <c r="H20" s="31" t="s">
        <v>5</v>
      </c>
      <c r="I20" s="38" t="s">
        <v>49</v>
      </c>
      <c r="J20" s="28"/>
      <c r="K20" s="65"/>
      <c r="L20" s="69"/>
      <c r="M20" s="67"/>
      <c r="N20" s="68" t="str">
        <f t="shared" si="1"/>
        <v>145.3_Hyp_fast</v>
      </c>
      <c r="O20" s="81" t="str">
        <f t="shared" si="1"/>
        <v>145.3_PCL_fast</v>
      </c>
      <c r="P20" s="81" t="str">
        <f t="shared" si="1"/>
        <v>145.3_PCR_fast</v>
      </c>
      <c r="Q20" s="68" t="str">
        <f t="shared" si="1"/>
        <v>145.3_SCL_fast</v>
      </c>
      <c r="R20" s="81" t="str">
        <f t="shared" si="1"/>
        <v>145.3_SCR_fast</v>
      </c>
      <c r="S20" s="68" t="str">
        <f t="shared" si="1"/>
        <v>145.3_ICL_fast</v>
      </c>
      <c r="T20" s="81" t="str">
        <f t="shared" si="1"/>
        <v>145.3_ICR_fast</v>
      </c>
      <c r="U20" s="68" t="str">
        <f t="shared" si="1"/>
        <v>145.3_ZIL_fast</v>
      </c>
      <c r="V20" s="81" t="str">
        <f t="shared" si="1"/>
        <v>145.3_ZIR_fast</v>
      </c>
      <c r="W20" s="68" t="str">
        <f t="shared" si="1"/>
        <v>145.3_HIPL_fast</v>
      </c>
      <c r="X20" s="81" t="str">
        <f t="shared" si="1"/>
        <v>145.3_HIPR_fast</v>
      </c>
    </row>
    <row r="21" spans="1:24" x14ac:dyDescent="0.25">
      <c r="A21" t="s">
        <v>79</v>
      </c>
      <c r="B21" s="4"/>
      <c r="C21" s="19" t="s">
        <v>27</v>
      </c>
      <c r="D21" s="47">
        <v>23.8</v>
      </c>
      <c r="E21" s="51">
        <v>24.8</v>
      </c>
      <c r="F21" s="31" t="s">
        <v>5</v>
      </c>
      <c r="G21" s="31">
        <v>19.5</v>
      </c>
      <c r="H21" s="31" t="s">
        <v>5</v>
      </c>
      <c r="I21" s="38" t="s">
        <v>50</v>
      </c>
      <c r="J21" s="59" t="s">
        <v>60</v>
      </c>
      <c r="K21" s="66"/>
      <c r="L21" s="69"/>
      <c r="M21" s="67"/>
      <c r="N21" s="68" t="str">
        <f t="shared" si="1"/>
        <v>145.4_Hyp_fast</v>
      </c>
      <c r="O21" s="81" t="str">
        <f t="shared" si="1"/>
        <v>145.4_PCL_fast</v>
      </c>
      <c r="P21" s="81" t="str">
        <f t="shared" si="1"/>
        <v>145.4_PCR_fast</v>
      </c>
      <c r="Q21" s="68" t="str">
        <f t="shared" si="1"/>
        <v>145.4_SCL_fast</v>
      </c>
      <c r="R21" s="81" t="str">
        <f t="shared" si="1"/>
        <v>145.4_SCR_fast</v>
      </c>
      <c r="S21" s="68" t="str">
        <f t="shared" si="1"/>
        <v>145.4_ICL_fast</v>
      </c>
      <c r="T21" s="81" t="str">
        <f t="shared" si="1"/>
        <v>145.4_ICR_fast</v>
      </c>
      <c r="U21" s="68" t="str">
        <f t="shared" si="1"/>
        <v>145.4_ZIL_fast</v>
      </c>
      <c r="V21" s="81" t="str">
        <f t="shared" si="1"/>
        <v>145.4_ZIR_fast</v>
      </c>
      <c r="W21" s="68" t="str">
        <f t="shared" si="1"/>
        <v>145.4_HIPL_fast</v>
      </c>
      <c r="X21" s="81" t="str">
        <f t="shared" si="1"/>
        <v>145.4_HIPR_fast</v>
      </c>
    </row>
    <row r="22" spans="1:24" ht="15.75" thickBot="1" x14ac:dyDescent="0.3">
      <c r="A22" t="s">
        <v>79</v>
      </c>
      <c r="B22" s="5"/>
      <c r="C22" s="19" t="s">
        <v>28</v>
      </c>
      <c r="D22" s="47">
        <v>24.1</v>
      </c>
      <c r="E22" s="52">
        <v>24.2</v>
      </c>
      <c r="F22" s="53" t="s">
        <v>5</v>
      </c>
      <c r="G22" s="53">
        <v>19.899999999999999</v>
      </c>
      <c r="H22" s="53" t="s">
        <v>5</v>
      </c>
      <c r="I22" s="54" t="s">
        <v>51</v>
      </c>
      <c r="J22" s="55"/>
      <c r="K22" s="65"/>
      <c r="L22" s="70"/>
      <c r="M22" s="71"/>
      <c r="N22" s="68" t="str">
        <f t="shared" si="1"/>
        <v>145.5_Hyp_fast</v>
      </c>
      <c r="O22" s="81" t="str">
        <f t="shared" si="1"/>
        <v>145.5_PCL_fast</v>
      </c>
      <c r="P22" s="81" t="str">
        <f t="shared" si="1"/>
        <v>145.5_PCR_fast</v>
      </c>
      <c r="Q22" s="68" t="str">
        <f t="shared" si="1"/>
        <v>145.5_SCL_fast</v>
      </c>
      <c r="R22" s="81" t="str">
        <f t="shared" si="1"/>
        <v>145.5_SCR_fast</v>
      </c>
      <c r="S22" s="68" t="str">
        <f t="shared" si="1"/>
        <v>145.5_ICL_fast</v>
      </c>
      <c r="T22" s="81" t="str">
        <f t="shared" si="1"/>
        <v>145.5_ICR_fast</v>
      </c>
      <c r="U22" s="68" t="str">
        <f t="shared" si="1"/>
        <v>145.5_ZIL_fast</v>
      </c>
      <c r="V22" s="81" t="str">
        <f t="shared" si="1"/>
        <v>145.5_ZIR_fast</v>
      </c>
      <c r="W22" s="68" t="str">
        <f t="shared" si="1"/>
        <v>145.5_HIPL_fast</v>
      </c>
      <c r="X22" s="81" t="str">
        <f t="shared" si="1"/>
        <v>145.5_HIPR_fast</v>
      </c>
    </row>
    <row r="23" spans="1:24" x14ac:dyDescent="0.25">
      <c r="C23" s="39"/>
      <c r="D23" s="39"/>
      <c r="E23" s="48"/>
      <c r="F23" s="34"/>
      <c r="G23" s="34"/>
      <c r="H23" s="34"/>
      <c r="N23" s="62">
        <v>19</v>
      </c>
      <c r="Q23">
        <v>19</v>
      </c>
      <c r="S23">
        <v>19</v>
      </c>
      <c r="U23">
        <v>19</v>
      </c>
      <c r="W23">
        <v>19</v>
      </c>
    </row>
    <row r="24" spans="1:24" ht="15.75" thickBot="1" x14ac:dyDescent="0.3">
      <c r="C24"/>
      <c r="D24"/>
    </row>
    <row r="25" spans="1:24" ht="30.75" thickBot="1" x14ac:dyDescent="0.3">
      <c r="B25" s="6"/>
      <c r="C25" s="23" t="s">
        <v>0</v>
      </c>
      <c r="D25" s="22" t="s">
        <v>7</v>
      </c>
      <c r="E25" s="23" t="s">
        <v>8</v>
      </c>
    </row>
    <row r="26" spans="1:24" x14ac:dyDescent="0.25">
      <c r="B26" s="9"/>
      <c r="C26" s="16" t="s">
        <v>9</v>
      </c>
      <c r="D26" s="12">
        <f>G3-E3</f>
        <v>-0.30000000000000071</v>
      </c>
      <c r="E26" s="11">
        <f>H3-F3</f>
        <v>-4.2999999999999545</v>
      </c>
    </row>
    <row r="27" spans="1:24" x14ac:dyDescent="0.25">
      <c r="B27" s="20" t="s">
        <v>1</v>
      </c>
      <c r="C27" s="17" t="s">
        <v>10</v>
      </c>
      <c r="D27" s="13">
        <f t="shared" ref="D27:D45" si="2">G4-E4</f>
        <v>0.89999999999999858</v>
      </c>
      <c r="E27" s="40">
        <f t="shared" ref="E27:E35" si="3">H4-F4</f>
        <v>-3.2999999999999545</v>
      </c>
    </row>
    <row r="28" spans="1:24" x14ac:dyDescent="0.25">
      <c r="B28" s="20" t="s">
        <v>2</v>
      </c>
      <c r="C28" s="17" t="s">
        <v>11</v>
      </c>
      <c r="D28" s="13">
        <f t="shared" si="2"/>
        <v>0.30000000000000071</v>
      </c>
      <c r="E28" s="40">
        <f t="shared" si="3"/>
        <v>-3.3999999999999773</v>
      </c>
    </row>
    <row r="29" spans="1:24" x14ac:dyDescent="0.25">
      <c r="B29" s="20"/>
      <c r="C29" s="17" t="s">
        <v>12</v>
      </c>
      <c r="D29" s="13">
        <f t="shared" si="2"/>
        <v>0.39999999999999858</v>
      </c>
      <c r="E29" s="40">
        <f t="shared" si="3"/>
        <v>-4.2000000000000455</v>
      </c>
    </row>
    <row r="30" spans="1:24" x14ac:dyDescent="0.25">
      <c r="B30" s="20"/>
      <c r="C30" s="17" t="s">
        <v>13</v>
      </c>
      <c r="D30" s="13">
        <f t="shared" si="2"/>
        <v>0.10000000000000142</v>
      </c>
      <c r="E30" s="40">
        <f t="shared" si="3"/>
        <v>-4.5</v>
      </c>
    </row>
    <row r="31" spans="1:24" x14ac:dyDescent="0.25">
      <c r="B31" s="20"/>
      <c r="C31" s="17" t="s">
        <v>14</v>
      </c>
      <c r="D31" s="13">
        <f t="shared" si="2"/>
        <v>-0.10000000000000142</v>
      </c>
      <c r="E31" s="40">
        <f t="shared" si="3"/>
        <v>-4.3000000000000682</v>
      </c>
    </row>
    <row r="32" spans="1:24" x14ac:dyDescent="0.25">
      <c r="B32" s="20"/>
      <c r="C32" s="17" t="s">
        <v>15</v>
      </c>
      <c r="D32" s="13">
        <f t="shared" si="2"/>
        <v>0</v>
      </c>
      <c r="E32" s="41">
        <f t="shared" si="3"/>
        <v>-4.3999999999999773</v>
      </c>
    </row>
    <row r="33" spans="2:5" x14ac:dyDescent="0.25">
      <c r="B33" s="1"/>
      <c r="C33" s="17" t="s">
        <v>16</v>
      </c>
      <c r="D33" s="13">
        <f t="shared" si="2"/>
        <v>9.9999999999997868E-2</v>
      </c>
      <c r="E33" s="40">
        <f t="shared" si="3"/>
        <v>-3.5</v>
      </c>
    </row>
    <row r="34" spans="2:5" x14ac:dyDescent="0.25">
      <c r="B34" s="1"/>
      <c r="C34" s="17" t="s">
        <v>17</v>
      </c>
      <c r="D34" s="13">
        <f t="shared" si="2"/>
        <v>-9.9999999999997868E-2</v>
      </c>
      <c r="E34" s="41">
        <f t="shared" si="3"/>
        <v>-4</v>
      </c>
    </row>
    <row r="35" spans="2:5" ht="15.75" thickBot="1" x14ac:dyDescent="0.3">
      <c r="B35" s="3"/>
      <c r="C35" s="17" t="s">
        <v>18</v>
      </c>
      <c r="D35" s="13">
        <f t="shared" si="2"/>
        <v>0</v>
      </c>
      <c r="E35" s="41">
        <f t="shared" si="3"/>
        <v>-4.0999999999999091</v>
      </c>
    </row>
    <row r="36" spans="2:5" x14ac:dyDescent="0.25">
      <c r="B36" s="10"/>
      <c r="C36" s="18" t="s">
        <v>19</v>
      </c>
      <c r="D36" s="14">
        <f t="shared" si="2"/>
        <v>-4.9000000000000021</v>
      </c>
      <c r="E36" s="42" t="s">
        <v>5</v>
      </c>
    </row>
    <row r="37" spans="2:5" x14ac:dyDescent="0.25">
      <c r="B37" s="21" t="s">
        <v>3</v>
      </c>
      <c r="C37" s="19" t="s">
        <v>20</v>
      </c>
      <c r="D37" s="15">
        <f t="shared" si="2"/>
        <v>-4.3000000000000007</v>
      </c>
      <c r="E37" s="43" t="s">
        <v>5</v>
      </c>
    </row>
    <row r="38" spans="2:5" x14ac:dyDescent="0.25">
      <c r="B38" s="21" t="s">
        <v>4</v>
      </c>
      <c r="C38" s="19" t="s">
        <v>21</v>
      </c>
      <c r="D38" s="15">
        <f t="shared" si="2"/>
        <v>-5.1000000000000014</v>
      </c>
      <c r="E38" s="43" t="s">
        <v>5</v>
      </c>
    </row>
    <row r="39" spans="2:5" x14ac:dyDescent="0.25">
      <c r="B39" s="21"/>
      <c r="C39" s="19" t="s">
        <v>22</v>
      </c>
      <c r="D39" s="15">
        <f t="shared" si="2"/>
        <v>-5.1000000000000014</v>
      </c>
      <c r="E39" s="43" t="s">
        <v>5</v>
      </c>
    </row>
    <row r="40" spans="2:5" x14ac:dyDescent="0.25">
      <c r="B40" s="21"/>
      <c r="C40" s="19" t="s">
        <v>23</v>
      </c>
      <c r="D40" s="15">
        <f t="shared" si="2"/>
        <v>-5.6000000000000014</v>
      </c>
      <c r="E40" s="43" t="s">
        <v>5</v>
      </c>
    </row>
    <row r="41" spans="2:5" x14ac:dyDescent="0.25">
      <c r="B41" s="21"/>
      <c r="C41" s="19" t="s">
        <v>24</v>
      </c>
      <c r="D41" s="15">
        <f t="shared" si="2"/>
        <v>-5.2000000000000028</v>
      </c>
      <c r="E41" s="43" t="s">
        <v>5</v>
      </c>
    </row>
    <row r="42" spans="2:5" x14ac:dyDescent="0.25">
      <c r="B42" s="21"/>
      <c r="C42" s="19" t="s">
        <v>25</v>
      </c>
      <c r="D42" s="15">
        <f t="shared" si="2"/>
        <v>-5.5</v>
      </c>
      <c r="E42" s="43" t="s">
        <v>5</v>
      </c>
    </row>
    <row r="43" spans="2:5" x14ac:dyDescent="0.25">
      <c r="B43" s="21"/>
      <c r="C43" s="19" t="s">
        <v>26</v>
      </c>
      <c r="D43" s="15">
        <f t="shared" si="2"/>
        <v>-4.3000000000000007</v>
      </c>
      <c r="E43" s="43" t="s">
        <v>5</v>
      </c>
    </row>
    <row r="44" spans="2:5" x14ac:dyDescent="0.25">
      <c r="B44" s="4"/>
      <c r="C44" s="19" t="s">
        <v>27</v>
      </c>
      <c r="D44" s="15">
        <f t="shared" si="2"/>
        <v>-5.3000000000000007</v>
      </c>
      <c r="E44" s="43" t="s">
        <v>5</v>
      </c>
    </row>
    <row r="45" spans="2:5" ht="15.75" thickBot="1" x14ac:dyDescent="0.3">
      <c r="B45" s="5"/>
      <c r="C45" s="56" t="s">
        <v>28</v>
      </c>
      <c r="D45" s="57">
        <f t="shared" si="2"/>
        <v>-4.3000000000000007</v>
      </c>
      <c r="E45" s="58" t="s">
        <v>5</v>
      </c>
    </row>
    <row r="46" spans="2:5" x14ac:dyDescent="0.25">
      <c r="C46"/>
      <c r="D46"/>
    </row>
    <row r="47" spans="2:5" x14ac:dyDescent="0.25">
      <c r="C47"/>
      <c r="D47"/>
    </row>
    <row r="48" spans="2:5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spans="3:4" x14ac:dyDescent="0.25">
      <c r="C849"/>
      <c r="D849"/>
    </row>
    <row r="850" spans="3:4" x14ac:dyDescent="0.25">
      <c r="C850"/>
      <c r="D850"/>
    </row>
    <row r="851" spans="3:4" x14ac:dyDescent="0.25">
      <c r="C851"/>
      <c r="D851"/>
    </row>
    <row r="852" spans="3:4" x14ac:dyDescent="0.25">
      <c r="C852"/>
      <c r="D852"/>
    </row>
    <row r="853" spans="3:4" x14ac:dyDescent="0.25">
      <c r="C853"/>
      <c r="D853"/>
    </row>
    <row r="854" spans="3:4" x14ac:dyDescent="0.25">
      <c r="C854"/>
      <c r="D854"/>
    </row>
    <row r="855" spans="3:4" x14ac:dyDescent="0.25">
      <c r="C855"/>
      <c r="D855"/>
    </row>
    <row r="856" spans="3:4" x14ac:dyDescent="0.25">
      <c r="C856"/>
      <c r="D856"/>
    </row>
    <row r="857" spans="3:4" x14ac:dyDescent="0.25">
      <c r="C857"/>
      <c r="D857"/>
    </row>
    <row r="858" spans="3:4" x14ac:dyDescent="0.25">
      <c r="C858"/>
      <c r="D858"/>
    </row>
    <row r="859" spans="3:4" x14ac:dyDescent="0.25">
      <c r="C859"/>
      <c r="D859"/>
    </row>
    <row r="860" spans="3:4" x14ac:dyDescent="0.25">
      <c r="C860"/>
      <c r="D860"/>
    </row>
    <row r="861" spans="3:4" x14ac:dyDescent="0.25">
      <c r="C861"/>
      <c r="D861"/>
    </row>
    <row r="862" spans="3:4" x14ac:dyDescent="0.25">
      <c r="C862"/>
      <c r="D862"/>
    </row>
    <row r="863" spans="3:4" x14ac:dyDescent="0.25">
      <c r="C863"/>
      <c r="D863"/>
    </row>
    <row r="864" spans="3:4" x14ac:dyDescent="0.25">
      <c r="C864"/>
      <c r="D864"/>
    </row>
    <row r="865" spans="3:4" x14ac:dyDescent="0.25">
      <c r="C865"/>
      <c r="D865"/>
    </row>
    <row r="866" spans="3:4" x14ac:dyDescent="0.25">
      <c r="C866"/>
      <c r="D866"/>
    </row>
    <row r="867" spans="3:4" x14ac:dyDescent="0.25">
      <c r="C867"/>
      <c r="D867"/>
    </row>
    <row r="868" spans="3:4" x14ac:dyDescent="0.25">
      <c r="C868"/>
      <c r="D868"/>
    </row>
    <row r="869" spans="3:4" x14ac:dyDescent="0.25">
      <c r="C869"/>
      <c r="D869"/>
    </row>
    <row r="870" spans="3:4" x14ac:dyDescent="0.25">
      <c r="C870"/>
      <c r="D870"/>
    </row>
    <row r="871" spans="3:4" x14ac:dyDescent="0.25">
      <c r="C871"/>
      <c r="D871"/>
    </row>
    <row r="872" spans="3:4" x14ac:dyDescent="0.25">
      <c r="C872"/>
      <c r="D872"/>
    </row>
    <row r="873" spans="3:4" x14ac:dyDescent="0.25">
      <c r="C873"/>
      <c r="D873"/>
    </row>
    <row r="874" spans="3:4" x14ac:dyDescent="0.25">
      <c r="C874"/>
      <c r="D874"/>
    </row>
    <row r="875" spans="3:4" x14ac:dyDescent="0.25">
      <c r="C875"/>
      <c r="D875"/>
    </row>
    <row r="876" spans="3:4" x14ac:dyDescent="0.25">
      <c r="C876"/>
      <c r="D876"/>
    </row>
    <row r="877" spans="3:4" x14ac:dyDescent="0.25">
      <c r="C877"/>
      <c r="D877"/>
    </row>
    <row r="878" spans="3:4" x14ac:dyDescent="0.25">
      <c r="C878"/>
      <c r="D878"/>
    </row>
    <row r="879" spans="3:4" x14ac:dyDescent="0.25">
      <c r="C879"/>
      <c r="D879"/>
    </row>
    <row r="880" spans="3:4" x14ac:dyDescent="0.25">
      <c r="C880"/>
      <c r="D880"/>
    </row>
    <row r="881" spans="3:4" x14ac:dyDescent="0.25">
      <c r="C881"/>
      <c r="D881"/>
    </row>
    <row r="882" spans="3:4" x14ac:dyDescent="0.25">
      <c r="C882"/>
      <c r="D882"/>
    </row>
    <row r="883" spans="3:4" x14ac:dyDescent="0.25">
      <c r="C883"/>
      <c r="D883"/>
    </row>
    <row r="884" spans="3:4" x14ac:dyDescent="0.25">
      <c r="C884"/>
      <c r="D884"/>
    </row>
    <row r="885" spans="3:4" x14ac:dyDescent="0.25">
      <c r="C885"/>
      <c r="D885"/>
    </row>
    <row r="886" spans="3:4" x14ac:dyDescent="0.25">
      <c r="C886"/>
      <c r="D886"/>
    </row>
    <row r="887" spans="3:4" x14ac:dyDescent="0.25">
      <c r="C887"/>
      <c r="D887"/>
    </row>
    <row r="888" spans="3:4" x14ac:dyDescent="0.25">
      <c r="C888"/>
      <c r="D888"/>
    </row>
    <row r="889" spans="3:4" x14ac:dyDescent="0.25">
      <c r="C889"/>
      <c r="D889"/>
    </row>
    <row r="890" spans="3:4" x14ac:dyDescent="0.25">
      <c r="C890"/>
      <c r="D890"/>
    </row>
    <row r="891" spans="3:4" x14ac:dyDescent="0.25">
      <c r="C891"/>
      <c r="D891"/>
    </row>
    <row r="892" spans="3:4" x14ac:dyDescent="0.25">
      <c r="C892"/>
      <c r="D892"/>
    </row>
    <row r="893" spans="3:4" x14ac:dyDescent="0.25">
      <c r="C893"/>
      <c r="D893"/>
    </row>
    <row r="894" spans="3:4" x14ac:dyDescent="0.25">
      <c r="C894"/>
      <c r="D894"/>
    </row>
    <row r="895" spans="3:4" x14ac:dyDescent="0.25">
      <c r="C895"/>
      <c r="D895"/>
    </row>
    <row r="896" spans="3:4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  <row r="949" spans="3:4" x14ac:dyDescent="0.25">
      <c r="C949"/>
      <c r="D949"/>
    </row>
    <row r="950" spans="3:4" x14ac:dyDescent="0.25">
      <c r="C950"/>
      <c r="D950"/>
    </row>
    <row r="951" spans="3:4" x14ac:dyDescent="0.25">
      <c r="C951"/>
      <c r="D951"/>
    </row>
    <row r="952" spans="3:4" x14ac:dyDescent="0.25">
      <c r="C952"/>
      <c r="D952"/>
    </row>
    <row r="953" spans="3:4" x14ac:dyDescent="0.25">
      <c r="C953"/>
      <c r="D953"/>
    </row>
    <row r="954" spans="3:4" x14ac:dyDescent="0.25">
      <c r="C954"/>
      <c r="D954"/>
    </row>
    <row r="955" spans="3:4" x14ac:dyDescent="0.25">
      <c r="C955"/>
      <c r="D955"/>
    </row>
    <row r="956" spans="3:4" x14ac:dyDescent="0.25">
      <c r="C956"/>
      <c r="D956"/>
    </row>
    <row r="957" spans="3:4" x14ac:dyDescent="0.25">
      <c r="C957"/>
      <c r="D957"/>
    </row>
    <row r="958" spans="3:4" x14ac:dyDescent="0.25">
      <c r="C958"/>
      <c r="D958"/>
    </row>
    <row r="959" spans="3:4" x14ac:dyDescent="0.25">
      <c r="C959"/>
      <c r="D959"/>
    </row>
    <row r="960" spans="3:4" x14ac:dyDescent="0.25">
      <c r="C960"/>
      <c r="D960"/>
    </row>
    <row r="961" spans="3:4" x14ac:dyDescent="0.25">
      <c r="C961"/>
      <c r="D961"/>
    </row>
    <row r="962" spans="3:4" x14ac:dyDescent="0.25">
      <c r="C962"/>
      <c r="D962"/>
    </row>
    <row r="963" spans="3:4" x14ac:dyDescent="0.25">
      <c r="C963"/>
      <c r="D963"/>
    </row>
    <row r="964" spans="3:4" x14ac:dyDescent="0.25">
      <c r="C964"/>
      <c r="D964"/>
    </row>
    <row r="965" spans="3:4" x14ac:dyDescent="0.25">
      <c r="C965"/>
      <c r="D965"/>
    </row>
    <row r="966" spans="3:4" x14ac:dyDescent="0.25">
      <c r="C966"/>
      <c r="D966"/>
    </row>
    <row r="967" spans="3:4" x14ac:dyDescent="0.25">
      <c r="C967"/>
      <c r="D967"/>
    </row>
    <row r="968" spans="3:4" x14ac:dyDescent="0.25">
      <c r="C968"/>
      <c r="D968"/>
    </row>
    <row r="969" spans="3:4" x14ac:dyDescent="0.25">
      <c r="C969"/>
      <c r="D969"/>
    </row>
    <row r="970" spans="3:4" x14ac:dyDescent="0.25">
      <c r="C970"/>
      <c r="D970"/>
    </row>
    <row r="971" spans="3:4" x14ac:dyDescent="0.25">
      <c r="C971"/>
      <c r="D971"/>
    </row>
    <row r="972" spans="3:4" x14ac:dyDescent="0.25">
      <c r="C972"/>
      <c r="D972"/>
    </row>
    <row r="973" spans="3:4" x14ac:dyDescent="0.25">
      <c r="C973"/>
      <c r="D973"/>
    </row>
    <row r="974" spans="3:4" x14ac:dyDescent="0.25">
      <c r="C974"/>
      <c r="D974"/>
    </row>
    <row r="975" spans="3:4" x14ac:dyDescent="0.25">
      <c r="C975"/>
      <c r="D975"/>
    </row>
    <row r="976" spans="3:4" x14ac:dyDescent="0.25">
      <c r="C976"/>
      <c r="D976"/>
    </row>
    <row r="977" spans="3:4" x14ac:dyDescent="0.25">
      <c r="C977"/>
      <c r="D977"/>
    </row>
    <row r="978" spans="3:4" x14ac:dyDescent="0.25">
      <c r="C978"/>
      <c r="D978"/>
    </row>
    <row r="979" spans="3:4" x14ac:dyDescent="0.25">
      <c r="C979"/>
      <c r="D979"/>
    </row>
    <row r="980" spans="3:4" x14ac:dyDescent="0.25">
      <c r="C980"/>
      <c r="D980"/>
    </row>
    <row r="981" spans="3:4" x14ac:dyDescent="0.25">
      <c r="C981"/>
      <c r="D981"/>
    </row>
    <row r="982" spans="3:4" x14ac:dyDescent="0.25">
      <c r="C982"/>
      <c r="D982"/>
    </row>
    <row r="983" spans="3:4" x14ac:dyDescent="0.25">
      <c r="C983"/>
      <c r="D983"/>
    </row>
    <row r="984" spans="3:4" x14ac:dyDescent="0.25">
      <c r="C984"/>
      <c r="D984"/>
    </row>
    <row r="985" spans="3:4" x14ac:dyDescent="0.25">
      <c r="C985"/>
      <c r="D985"/>
    </row>
    <row r="986" spans="3:4" x14ac:dyDescent="0.25">
      <c r="C986"/>
      <c r="D986"/>
    </row>
    <row r="987" spans="3:4" x14ac:dyDescent="0.25">
      <c r="C987"/>
      <c r="D987"/>
    </row>
    <row r="988" spans="3:4" x14ac:dyDescent="0.25">
      <c r="C988"/>
      <c r="D988"/>
    </row>
    <row r="989" spans="3:4" x14ac:dyDescent="0.25">
      <c r="C989"/>
      <c r="D989"/>
    </row>
    <row r="990" spans="3:4" x14ac:dyDescent="0.25">
      <c r="C990"/>
      <c r="D990"/>
    </row>
    <row r="991" spans="3:4" x14ac:dyDescent="0.25">
      <c r="C991"/>
      <c r="D991"/>
    </row>
    <row r="992" spans="3:4" x14ac:dyDescent="0.25">
      <c r="C992"/>
      <c r="D992"/>
    </row>
    <row r="993" spans="3:4" x14ac:dyDescent="0.25">
      <c r="C993"/>
      <c r="D993"/>
    </row>
    <row r="994" spans="3:4" x14ac:dyDescent="0.25">
      <c r="C994"/>
      <c r="D994"/>
    </row>
    <row r="995" spans="3:4" x14ac:dyDescent="0.25">
      <c r="C995"/>
      <c r="D995"/>
    </row>
    <row r="996" spans="3:4" x14ac:dyDescent="0.25">
      <c r="C996"/>
      <c r="D996"/>
    </row>
    <row r="997" spans="3:4" x14ac:dyDescent="0.25">
      <c r="C997"/>
      <c r="D997"/>
    </row>
    <row r="998" spans="3:4" x14ac:dyDescent="0.25">
      <c r="C998"/>
      <c r="D998"/>
    </row>
    <row r="999" spans="3:4" x14ac:dyDescent="0.25">
      <c r="C999"/>
      <c r="D999"/>
    </row>
    <row r="1000" spans="3:4" x14ac:dyDescent="0.25">
      <c r="C1000"/>
      <c r="D1000"/>
    </row>
    <row r="1001" spans="3:4" x14ac:dyDescent="0.25">
      <c r="C1001"/>
      <c r="D1001"/>
    </row>
    <row r="1002" spans="3:4" x14ac:dyDescent="0.25">
      <c r="C1002"/>
      <c r="D1002"/>
    </row>
    <row r="1003" spans="3:4" x14ac:dyDescent="0.25">
      <c r="C1003"/>
      <c r="D1003"/>
    </row>
    <row r="1004" spans="3:4" x14ac:dyDescent="0.25">
      <c r="C1004"/>
      <c r="D1004"/>
    </row>
    <row r="1005" spans="3:4" x14ac:dyDescent="0.25">
      <c r="C1005"/>
      <c r="D1005"/>
    </row>
    <row r="1006" spans="3:4" x14ac:dyDescent="0.25">
      <c r="C1006"/>
      <c r="D1006"/>
    </row>
    <row r="1007" spans="3:4" x14ac:dyDescent="0.25">
      <c r="C1007"/>
      <c r="D1007"/>
    </row>
    <row r="1008" spans="3:4" x14ac:dyDescent="0.25">
      <c r="C1008"/>
      <c r="D1008"/>
    </row>
    <row r="1009" spans="3:4" x14ac:dyDescent="0.25">
      <c r="C1009"/>
      <c r="D1009"/>
    </row>
    <row r="1010" spans="3:4" x14ac:dyDescent="0.25">
      <c r="C1010"/>
      <c r="D1010"/>
    </row>
    <row r="1011" spans="3:4" x14ac:dyDescent="0.25">
      <c r="C1011"/>
      <c r="D1011"/>
    </row>
    <row r="1012" spans="3:4" x14ac:dyDescent="0.25">
      <c r="C1012"/>
      <c r="D1012"/>
    </row>
    <row r="1013" spans="3:4" x14ac:dyDescent="0.25">
      <c r="C1013"/>
      <c r="D1013"/>
    </row>
    <row r="1014" spans="3:4" x14ac:dyDescent="0.25">
      <c r="C1014"/>
      <c r="D1014"/>
    </row>
    <row r="1015" spans="3:4" x14ac:dyDescent="0.25">
      <c r="C1015"/>
      <c r="D1015"/>
    </row>
    <row r="1016" spans="3:4" x14ac:dyDescent="0.25">
      <c r="C1016"/>
      <c r="D1016"/>
    </row>
    <row r="1017" spans="3:4" x14ac:dyDescent="0.25">
      <c r="C1017"/>
      <c r="D1017"/>
    </row>
    <row r="1018" spans="3:4" x14ac:dyDescent="0.25">
      <c r="C1018"/>
      <c r="D1018"/>
    </row>
    <row r="1019" spans="3:4" x14ac:dyDescent="0.25">
      <c r="C1019"/>
      <c r="D1019"/>
    </row>
    <row r="1020" spans="3:4" x14ac:dyDescent="0.25">
      <c r="C1020"/>
      <c r="D1020"/>
    </row>
    <row r="1021" spans="3:4" x14ac:dyDescent="0.25">
      <c r="C1021"/>
      <c r="D1021"/>
    </row>
    <row r="1022" spans="3:4" x14ac:dyDescent="0.25">
      <c r="C1022"/>
      <c r="D1022"/>
    </row>
    <row r="1023" spans="3:4" x14ac:dyDescent="0.25">
      <c r="C1023"/>
      <c r="D1023"/>
    </row>
    <row r="1024" spans="3:4" x14ac:dyDescent="0.25">
      <c r="C1024"/>
      <c r="D1024"/>
    </row>
    <row r="1025" spans="3:4" x14ac:dyDescent="0.25">
      <c r="C1025"/>
      <c r="D1025"/>
    </row>
    <row r="1026" spans="3:4" x14ac:dyDescent="0.25">
      <c r="C1026"/>
      <c r="D1026"/>
    </row>
    <row r="1027" spans="3:4" x14ac:dyDescent="0.25">
      <c r="C1027"/>
      <c r="D1027"/>
    </row>
    <row r="1028" spans="3:4" x14ac:dyDescent="0.25">
      <c r="C1028"/>
      <c r="D1028"/>
    </row>
    <row r="1029" spans="3:4" x14ac:dyDescent="0.25">
      <c r="C1029"/>
      <c r="D1029"/>
    </row>
    <row r="1030" spans="3:4" x14ac:dyDescent="0.25">
      <c r="C1030"/>
      <c r="D1030"/>
    </row>
    <row r="1031" spans="3:4" x14ac:dyDescent="0.25">
      <c r="C1031"/>
      <c r="D1031"/>
    </row>
    <row r="1032" spans="3:4" x14ac:dyDescent="0.25">
      <c r="C1032"/>
      <c r="D1032"/>
    </row>
    <row r="1033" spans="3:4" x14ac:dyDescent="0.25">
      <c r="C1033"/>
      <c r="D1033"/>
    </row>
    <row r="1034" spans="3:4" x14ac:dyDescent="0.25">
      <c r="C1034"/>
      <c r="D1034"/>
    </row>
    <row r="1035" spans="3:4" x14ac:dyDescent="0.25">
      <c r="C1035"/>
      <c r="D1035"/>
    </row>
    <row r="1036" spans="3:4" x14ac:dyDescent="0.25">
      <c r="C1036"/>
      <c r="D1036"/>
    </row>
    <row r="1037" spans="3:4" x14ac:dyDescent="0.25">
      <c r="C1037"/>
      <c r="D1037"/>
    </row>
    <row r="1038" spans="3:4" x14ac:dyDescent="0.25">
      <c r="C1038"/>
      <c r="D1038"/>
    </row>
    <row r="1039" spans="3:4" x14ac:dyDescent="0.25">
      <c r="C1039"/>
      <c r="D1039"/>
    </row>
    <row r="1040" spans="3:4" x14ac:dyDescent="0.25">
      <c r="C1040"/>
      <c r="D1040"/>
    </row>
    <row r="1041" spans="3:4" x14ac:dyDescent="0.25">
      <c r="C1041"/>
      <c r="D1041"/>
    </row>
    <row r="1042" spans="3:4" x14ac:dyDescent="0.25">
      <c r="C1042"/>
      <c r="D1042"/>
    </row>
    <row r="1043" spans="3:4" x14ac:dyDescent="0.25">
      <c r="C1043"/>
      <c r="D1043"/>
    </row>
    <row r="1044" spans="3:4" x14ac:dyDescent="0.25">
      <c r="C1044"/>
      <c r="D1044"/>
    </row>
    <row r="1045" spans="3:4" x14ac:dyDescent="0.25">
      <c r="C1045"/>
      <c r="D1045"/>
    </row>
    <row r="1046" spans="3:4" x14ac:dyDescent="0.25">
      <c r="C1046"/>
      <c r="D1046"/>
    </row>
    <row r="1047" spans="3:4" x14ac:dyDescent="0.25">
      <c r="C1047"/>
      <c r="D1047"/>
    </row>
    <row r="1048" spans="3:4" x14ac:dyDescent="0.25">
      <c r="C1048"/>
      <c r="D1048"/>
    </row>
    <row r="1049" spans="3:4" x14ac:dyDescent="0.25">
      <c r="C1049"/>
      <c r="D1049"/>
    </row>
    <row r="1050" spans="3:4" x14ac:dyDescent="0.25">
      <c r="C1050"/>
      <c r="D1050"/>
    </row>
    <row r="1051" spans="3:4" x14ac:dyDescent="0.25">
      <c r="C1051"/>
      <c r="D1051"/>
    </row>
    <row r="1052" spans="3:4" x14ac:dyDescent="0.25">
      <c r="C1052"/>
      <c r="D1052"/>
    </row>
    <row r="1053" spans="3:4" x14ac:dyDescent="0.25">
      <c r="C1053"/>
      <c r="D1053"/>
    </row>
    <row r="1054" spans="3:4" x14ac:dyDescent="0.25">
      <c r="C1054"/>
      <c r="D1054"/>
    </row>
    <row r="1055" spans="3:4" x14ac:dyDescent="0.25">
      <c r="C1055"/>
      <c r="D1055"/>
    </row>
    <row r="1056" spans="3:4" x14ac:dyDescent="0.25">
      <c r="C1056"/>
      <c r="D1056"/>
    </row>
    <row r="1057" spans="3:4" x14ac:dyDescent="0.25">
      <c r="C1057"/>
      <c r="D1057"/>
    </row>
    <row r="1058" spans="3:4" x14ac:dyDescent="0.25">
      <c r="C1058"/>
      <c r="D1058"/>
    </row>
    <row r="1059" spans="3:4" x14ac:dyDescent="0.25">
      <c r="C1059"/>
      <c r="D1059"/>
    </row>
    <row r="1060" spans="3:4" x14ac:dyDescent="0.25">
      <c r="C1060"/>
      <c r="D1060"/>
    </row>
    <row r="1061" spans="3:4" x14ac:dyDescent="0.25">
      <c r="C1061"/>
      <c r="D1061"/>
    </row>
    <row r="1062" spans="3:4" x14ac:dyDescent="0.25">
      <c r="C1062"/>
      <c r="D1062"/>
    </row>
    <row r="1063" spans="3:4" x14ac:dyDescent="0.25">
      <c r="C1063"/>
      <c r="D1063"/>
    </row>
    <row r="1064" spans="3:4" x14ac:dyDescent="0.25">
      <c r="C1064"/>
      <c r="D1064"/>
    </row>
    <row r="1065" spans="3:4" x14ac:dyDescent="0.25">
      <c r="C1065"/>
      <c r="D1065"/>
    </row>
    <row r="1066" spans="3:4" x14ac:dyDescent="0.25">
      <c r="C1066"/>
      <c r="D1066"/>
    </row>
    <row r="1067" spans="3:4" x14ac:dyDescent="0.25">
      <c r="C1067"/>
      <c r="D1067"/>
    </row>
    <row r="1068" spans="3:4" x14ac:dyDescent="0.25">
      <c r="C1068"/>
      <c r="D1068"/>
    </row>
    <row r="1069" spans="3:4" x14ac:dyDescent="0.25">
      <c r="C1069"/>
      <c r="D1069"/>
    </row>
    <row r="1070" spans="3:4" x14ac:dyDescent="0.25">
      <c r="C1070"/>
      <c r="D1070"/>
    </row>
    <row r="1071" spans="3:4" x14ac:dyDescent="0.25">
      <c r="C1071"/>
      <c r="D1071"/>
    </row>
    <row r="1072" spans="3:4" x14ac:dyDescent="0.25">
      <c r="C1072"/>
      <c r="D1072"/>
    </row>
    <row r="1073" spans="3:4" x14ac:dyDescent="0.25">
      <c r="C1073"/>
      <c r="D1073"/>
    </row>
    <row r="1074" spans="3:4" x14ac:dyDescent="0.25">
      <c r="C1074"/>
      <c r="D1074"/>
    </row>
    <row r="1075" spans="3:4" x14ac:dyDescent="0.25">
      <c r="C1075"/>
      <c r="D1075"/>
    </row>
    <row r="1076" spans="3:4" x14ac:dyDescent="0.25">
      <c r="C1076"/>
      <c r="D1076"/>
    </row>
    <row r="1077" spans="3:4" x14ac:dyDescent="0.25">
      <c r="C1077"/>
      <c r="D1077"/>
    </row>
    <row r="1078" spans="3:4" x14ac:dyDescent="0.25">
      <c r="C1078"/>
      <c r="D1078"/>
    </row>
    <row r="1079" spans="3:4" x14ac:dyDescent="0.25">
      <c r="C1079"/>
      <c r="D1079"/>
    </row>
    <row r="1080" spans="3:4" x14ac:dyDescent="0.25">
      <c r="C1080"/>
      <c r="D1080"/>
    </row>
    <row r="1081" spans="3:4" x14ac:dyDescent="0.25">
      <c r="C1081"/>
      <c r="D1081"/>
    </row>
    <row r="1082" spans="3:4" x14ac:dyDescent="0.25">
      <c r="C1082"/>
      <c r="D1082"/>
    </row>
    <row r="1083" spans="3:4" x14ac:dyDescent="0.25">
      <c r="C1083"/>
      <c r="D1083"/>
    </row>
    <row r="1084" spans="3:4" x14ac:dyDescent="0.25">
      <c r="C1084"/>
      <c r="D1084"/>
    </row>
    <row r="1085" spans="3:4" x14ac:dyDescent="0.25">
      <c r="C1085"/>
      <c r="D1085"/>
    </row>
    <row r="1086" spans="3:4" x14ac:dyDescent="0.25">
      <c r="C1086"/>
      <c r="D1086"/>
    </row>
    <row r="1087" spans="3:4" x14ac:dyDescent="0.25">
      <c r="C1087"/>
      <c r="D1087"/>
    </row>
    <row r="1088" spans="3:4" x14ac:dyDescent="0.25">
      <c r="C1088"/>
      <c r="D1088"/>
    </row>
    <row r="1089" spans="3:4" x14ac:dyDescent="0.25">
      <c r="C1089"/>
      <c r="D1089"/>
    </row>
    <row r="1090" spans="3:4" x14ac:dyDescent="0.25">
      <c r="C1090"/>
      <c r="D1090"/>
    </row>
    <row r="1091" spans="3:4" x14ac:dyDescent="0.25">
      <c r="C1091"/>
      <c r="D1091"/>
    </row>
    <row r="1092" spans="3:4" x14ac:dyDescent="0.25">
      <c r="C1092"/>
      <c r="D1092"/>
    </row>
    <row r="1093" spans="3:4" x14ac:dyDescent="0.25">
      <c r="C1093"/>
      <c r="D1093"/>
    </row>
    <row r="1094" spans="3:4" x14ac:dyDescent="0.25">
      <c r="C1094"/>
      <c r="D1094"/>
    </row>
    <row r="1095" spans="3:4" x14ac:dyDescent="0.25">
      <c r="C1095"/>
      <c r="D1095"/>
    </row>
    <row r="1096" spans="3:4" x14ac:dyDescent="0.25">
      <c r="C1096"/>
      <c r="D1096"/>
    </row>
    <row r="1097" spans="3:4" x14ac:dyDescent="0.25">
      <c r="C1097"/>
      <c r="D1097"/>
    </row>
    <row r="1098" spans="3:4" x14ac:dyDescent="0.25">
      <c r="C1098"/>
      <c r="D1098"/>
    </row>
    <row r="1099" spans="3:4" x14ac:dyDescent="0.25">
      <c r="C1099"/>
      <c r="D1099"/>
    </row>
    <row r="1100" spans="3:4" x14ac:dyDescent="0.25">
      <c r="C1100"/>
      <c r="D1100"/>
    </row>
    <row r="1101" spans="3:4" x14ac:dyDescent="0.25">
      <c r="C1101"/>
      <c r="D1101"/>
    </row>
    <row r="1102" spans="3:4" x14ac:dyDescent="0.25">
      <c r="C1102"/>
      <c r="D1102"/>
    </row>
    <row r="1103" spans="3:4" x14ac:dyDescent="0.25">
      <c r="C1103"/>
      <c r="D1103"/>
    </row>
    <row r="1104" spans="3:4" x14ac:dyDescent="0.25">
      <c r="C1104"/>
      <c r="D1104"/>
    </row>
    <row r="1105" spans="3:4" x14ac:dyDescent="0.25">
      <c r="C1105"/>
      <c r="D1105"/>
    </row>
    <row r="1106" spans="3:4" x14ac:dyDescent="0.25">
      <c r="C1106"/>
      <c r="D1106"/>
    </row>
    <row r="1107" spans="3:4" x14ac:dyDescent="0.25">
      <c r="C1107"/>
      <c r="D1107"/>
    </row>
    <row r="1108" spans="3:4" x14ac:dyDescent="0.25">
      <c r="C1108"/>
      <c r="D1108"/>
    </row>
    <row r="1109" spans="3:4" x14ac:dyDescent="0.25">
      <c r="C1109"/>
      <c r="D1109"/>
    </row>
    <row r="1110" spans="3:4" x14ac:dyDescent="0.25">
      <c r="C1110"/>
      <c r="D1110"/>
    </row>
    <row r="1111" spans="3:4" x14ac:dyDescent="0.25">
      <c r="C1111"/>
      <c r="D1111"/>
    </row>
    <row r="1112" spans="3:4" x14ac:dyDescent="0.25">
      <c r="C1112"/>
      <c r="D1112"/>
    </row>
    <row r="1113" spans="3:4" x14ac:dyDescent="0.25">
      <c r="C1113"/>
      <c r="D1113"/>
    </row>
    <row r="1114" spans="3:4" x14ac:dyDescent="0.25">
      <c r="C1114"/>
      <c r="D1114"/>
    </row>
    <row r="1115" spans="3:4" x14ac:dyDescent="0.25">
      <c r="C1115"/>
      <c r="D1115"/>
    </row>
    <row r="1116" spans="3:4" x14ac:dyDescent="0.25">
      <c r="C1116"/>
      <c r="D1116"/>
    </row>
    <row r="1117" spans="3:4" x14ac:dyDescent="0.25">
      <c r="C1117"/>
      <c r="D1117"/>
    </row>
    <row r="1118" spans="3:4" x14ac:dyDescent="0.25">
      <c r="C1118"/>
      <c r="D1118"/>
    </row>
    <row r="1119" spans="3:4" x14ac:dyDescent="0.25">
      <c r="C1119"/>
      <c r="D1119"/>
    </row>
    <row r="1120" spans="3:4" x14ac:dyDescent="0.25">
      <c r="C1120"/>
      <c r="D1120"/>
    </row>
    <row r="1121" spans="3:4" x14ac:dyDescent="0.25">
      <c r="C1121"/>
      <c r="D1121"/>
    </row>
    <row r="1122" spans="3:4" x14ac:dyDescent="0.25">
      <c r="C1122"/>
      <c r="D1122"/>
    </row>
    <row r="1123" spans="3:4" x14ac:dyDescent="0.25">
      <c r="C1123"/>
      <c r="D1123"/>
    </row>
    <row r="1124" spans="3:4" x14ac:dyDescent="0.25">
      <c r="C1124"/>
      <c r="D1124"/>
    </row>
    <row r="1125" spans="3:4" x14ac:dyDescent="0.25">
      <c r="C1125"/>
      <c r="D1125"/>
    </row>
    <row r="1126" spans="3:4" x14ac:dyDescent="0.25">
      <c r="C1126"/>
      <c r="D1126"/>
    </row>
    <row r="1127" spans="3:4" x14ac:dyDescent="0.25">
      <c r="C1127"/>
      <c r="D1127"/>
    </row>
    <row r="1128" spans="3:4" x14ac:dyDescent="0.25">
      <c r="C1128"/>
      <c r="D1128"/>
    </row>
    <row r="1129" spans="3:4" x14ac:dyDescent="0.25">
      <c r="C1129"/>
      <c r="D1129"/>
    </row>
    <row r="1130" spans="3:4" x14ac:dyDescent="0.25">
      <c r="C1130"/>
      <c r="D1130"/>
    </row>
    <row r="1131" spans="3:4" x14ac:dyDescent="0.25">
      <c r="C1131"/>
      <c r="D1131"/>
    </row>
    <row r="1132" spans="3:4" x14ac:dyDescent="0.25">
      <c r="C1132"/>
      <c r="D1132"/>
    </row>
    <row r="1133" spans="3:4" x14ac:dyDescent="0.25">
      <c r="C1133"/>
      <c r="D1133"/>
    </row>
    <row r="1134" spans="3:4" x14ac:dyDescent="0.25">
      <c r="C1134"/>
      <c r="D1134"/>
    </row>
    <row r="1135" spans="3:4" x14ac:dyDescent="0.25">
      <c r="C1135"/>
      <c r="D1135"/>
    </row>
    <row r="1136" spans="3:4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4" x14ac:dyDescent="0.25">
      <c r="C1169"/>
      <c r="D1169"/>
    </row>
    <row r="1170" spans="3:4" x14ac:dyDescent="0.25">
      <c r="C1170"/>
      <c r="D1170"/>
    </row>
    <row r="1171" spans="3:4" x14ac:dyDescent="0.25">
      <c r="C1171"/>
      <c r="D1171"/>
    </row>
    <row r="1172" spans="3:4" x14ac:dyDescent="0.25">
      <c r="C1172"/>
      <c r="D1172"/>
    </row>
    <row r="1173" spans="3:4" x14ac:dyDescent="0.25">
      <c r="C1173"/>
      <c r="D1173"/>
    </row>
    <row r="1174" spans="3:4" x14ac:dyDescent="0.25">
      <c r="C1174"/>
      <c r="D1174"/>
    </row>
    <row r="1175" spans="3:4" x14ac:dyDescent="0.25">
      <c r="C1175"/>
      <c r="D1175"/>
    </row>
    <row r="1176" spans="3:4" x14ac:dyDescent="0.25">
      <c r="C1176"/>
      <c r="D1176"/>
    </row>
    <row r="1177" spans="3:4" x14ac:dyDescent="0.25">
      <c r="C1177"/>
      <c r="D1177"/>
    </row>
    <row r="1178" spans="3:4" x14ac:dyDescent="0.25">
      <c r="C1178"/>
      <c r="D1178"/>
    </row>
    <row r="1179" spans="3:4" x14ac:dyDescent="0.25">
      <c r="C1179"/>
      <c r="D1179"/>
    </row>
    <row r="1180" spans="3:4" x14ac:dyDescent="0.25">
      <c r="C1180"/>
      <c r="D1180"/>
    </row>
    <row r="1181" spans="3:4" x14ac:dyDescent="0.25">
      <c r="C1181"/>
      <c r="D1181"/>
    </row>
    <row r="1182" spans="3:4" x14ac:dyDescent="0.25">
      <c r="C1182"/>
      <c r="D1182"/>
    </row>
    <row r="1183" spans="3:4" x14ac:dyDescent="0.25">
      <c r="C1183"/>
      <c r="D1183"/>
    </row>
    <row r="1184" spans="3:4" x14ac:dyDescent="0.25">
      <c r="C1184"/>
      <c r="D1184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4" x14ac:dyDescent="0.25">
      <c r="C1249"/>
      <c r="D1249"/>
    </row>
    <row r="1250" spans="3:4" x14ac:dyDescent="0.25">
      <c r="C1250"/>
      <c r="D1250"/>
    </row>
    <row r="1251" spans="3:4" x14ac:dyDescent="0.25">
      <c r="C1251"/>
      <c r="D1251"/>
    </row>
    <row r="1252" spans="3:4" x14ac:dyDescent="0.25">
      <c r="C1252"/>
      <c r="D1252"/>
    </row>
    <row r="1253" spans="3:4" x14ac:dyDescent="0.25">
      <c r="C1253"/>
      <c r="D1253"/>
    </row>
    <row r="1254" spans="3:4" x14ac:dyDescent="0.25">
      <c r="C1254"/>
      <c r="D1254"/>
    </row>
    <row r="1255" spans="3:4" x14ac:dyDescent="0.25">
      <c r="C1255"/>
      <c r="D1255"/>
    </row>
    <row r="1256" spans="3:4" x14ac:dyDescent="0.25">
      <c r="C1256"/>
      <c r="D1256"/>
    </row>
    <row r="1257" spans="3:4" x14ac:dyDescent="0.25">
      <c r="C1257"/>
      <c r="D1257"/>
    </row>
    <row r="1258" spans="3:4" x14ac:dyDescent="0.25">
      <c r="C1258"/>
      <c r="D1258"/>
    </row>
    <row r="1259" spans="3:4" x14ac:dyDescent="0.25">
      <c r="C1259"/>
      <c r="D1259"/>
    </row>
    <row r="1260" spans="3:4" x14ac:dyDescent="0.25">
      <c r="C1260"/>
      <c r="D1260"/>
    </row>
    <row r="1261" spans="3:4" x14ac:dyDescent="0.25">
      <c r="C1261"/>
      <c r="D1261"/>
    </row>
    <row r="1262" spans="3:4" x14ac:dyDescent="0.25">
      <c r="C1262"/>
      <c r="D1262"/>
    </row>
    <row r="1263" spans="3:4" x14ac:dyDescent="0.25">
      <c r="C1263"/>
      <c r="D1263"/>
    </row>
    <row r="1264" spans="3:4" x14ac:dyDescent="0.25">
      <c r="C1264"/>
      <c r="D1264"/>
    </row>
    <row r="1265" spans="3:4" x14ac:dyDescent="0.25">
      <c r="C1265"/>
      <c r="D1265"/>
    </row>
    <row r="1266" spans="3:4" x14ac:dyDescent="0.25">
      <c r="C1266"/>
      <c r="D1266"/>
    </row>
    <row r="1267" spans="3:4" x14ac:dyDescent="0.25">
      <c r="C1267"/>
      <c r="D1267"/>
    </row>
    <row r="1268" spans="3:4" x14ac:dyDescent="0.25">
      <c r="C1268"/>
      <c r="D1268"/>
    </row>
    <row r="1269" spans="3:4" x14ac:dyDescent="0.25">
      <c r="C1269"/>
      <c r="D1269"/>
    </row>
    <row r="1270" spans="3:4" x14ac:dyDescent="0.25">
      <c r="C1270"/>
      <c r="D1270"/>
    </row>
    <row r="1271" spans="3:4" x14ac:dyDescent="0.25">
      <c r="C1271"/>
      <c r="D1271"/>
    </row>
    <row r="1272" spans="3:4" x14ac:dyDescent="0.25">
      <c r="C1272"/>
      <c r="D1272"/>
    </row>
    <row r="1273" spans="3:4" x14ac:dyDescent="0.25">
      <c r="C1273"/>
      <c r="D1273"/>
    </row>
    <row r="1274" spans="3:4" x14ac:dyDescent="0.25">
      <c r="C1274"/>
      <c r="D1274"/>
    </row>
  </sheetData>
  <pageMargins left="0.7" right="0.7" top="0.75" bottom="0.75" header="0.3" footer="0.3"/>
  <pageSetup paperSize="9" scale="57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22" zoomScaleNormal="100" workbookViewId="0">
      <selection activeCell="A22" sqref="A1:XFD1048576"/>
    </sheetView>
  </sheetViews>
  <sheetFormatPr defaultRowHeight="15" x14ac:dyDescent="0.25"/>
  <cols>
    <col min="1" max="1" width="16.5703125" customWidth="1"/>
    <col min="2" max="2" width="17.140625" customWidth="1"/>
    <col min="3" max="3" width="36.28515625" customWidth="1"/>
    <col min="4" max="4" width="15.28515625" bestFit="1" customWidth="1"/>
    <col min="5" max="5" width="16.85546875" bestFit="1" customWidth="1"/>
    <col min="6" max="6" width="40.5703125" bestFit="1" customWidth="1"/>
  </cols>
  <sheetData>
    <row r="1" spans="1:8" x14ac:dyDescent="0.25">
      <c r="A1" s="84" t="s">
        <v>189</v>
      </c>
      <c r="D1" s="92" t="s">
        <v>190</v>
      </c>
      <c r="E1" s="92"/>
      <c r="F1" s="92"/>
    </row>
    <row r="2" spans="1:8" ht="15.75" thickBot="1" x14ac:dyDescent="0.3">
      <c r="A2" t="s">
        <v>76</v>
      </c>
      <c r="B2" t="s">
        <v>188</v>
      </c>
      <c r="C2" t="s">
        <v>185</v>
      </c>
      <c r="D2" s="84" t="s">
        <v>194</v>
      </c>
      <c r="E2" s="84" t="s">
        <v>191</v>
      </c>
      <c r="F2" s="84" t="s">
        <v>200</v>
      </c>
    </row>
    <row r="3" spans="1:8" x14ac:dyDescent="0.25">
      <c r="A3" s="82">
        <v>1</v>
      </c>
      <c r="B3" s="83" t="s">
        <v>169</v>
      </c>
      <c r="C3" s="85"/>
      <c r="D3" s="83" t="s">
        <v>192</v>
      </c>
      <c r="E3" s="83" t="e">
        <v>#VALUE!</v>
      </c>
      <c r="F3" s="88"/>
    </row>
    <row r="4" spans="1:8" x14ac:dyDescent="0.25">
      <c r="A4" s="69">
        <v>2</v>
      </c>
      <c r="B4" s="67" t="s">
        <v>95</v>
      </c>
      <c r="C4" s="86"/>
      <c r="D4" s="67" t="s">
        <v>192</v>
      </c>
      <c r="E4" s="67" t="e">
        <v>#VALUE!</v>
      </c>
      <c r="F4" s="89" t="s">
        <v>198</v>
      </c>
    </row>
    <row r="5" spans="1:8" x14ac:dyDescent="0.25">
      <c r="A5" s="69">
        <v>3</v>
      </c>
      <c r="B5" s="67" t="s">
        <v>121</v>
      </c>
      <c r="C5" s="86"/>
      <c r="D5" s="67" t="s">
        <v>192</v>
      </c>
      <c r="E5" s="67" t="e">
        <v>#VALUE!</v>
      </c>
      <c r="F5" s="89"/>
    </row>
    <row r="6" spans="1:8" x14ac:dyDescent="0.25">
      <c r="A6" s="69">
        <v>4</v>
      </c>
      <c r="B6" s="67" t="s">
        <v>142</v>
      </c>
      <c r="C6" s="86"/>
      <c r="D6" s="67" t="s">
        <v>192</v>
      </c>
      <c r="E6" s="67" t="e">
        <v>#VALUE!</v>
      </c>
      <c r="F6" s="89" t="s">
        <v>198</v>
      </c>
    </row>
    <row r="7" spans="1:8" x14ac:dyDescent="0.25">
      <c r="A7" s="69">
        <v>5</v>
      </c>
      <c r="B7" s="67" t="s">
        <v>164</v>
      </c>
      <c r="C7" s="86"/>
      <c r="D7" s="67" t="s">
        <v>192</v>
      </c>
      <c r="E7" s="67" t="e">
        <v>#VALUE!</v>
      </c>
      <c r="F7" s="89"/>
    </row>
    <row r="8" spans="1:8" x14ac:dyDescent="0.25">
      <c r="A8" s="69">
        <v>6</v>
      </c>
      <c r="B8" s="67" t="s">
        <v>175</v>
      </c>
      <c r="C8" s="86"/>
      <c r="D8" s="67" t="s">
        <v>192</v>
      </c>
      <c r="E8" s="67" t="e">
        <v>#VALUE!</v>
      </c>
      <c r="F8" s="89"/>
    </row>
    <row r="9" spans="1:8" x14ac:dyDescent="0.25">
      <c r="A9" s="69">
        <v>7</v>
      </c>
      <c r="B9" s="67" t="s">
        <v>149</v>
      </c>
      <c r="C9" s="86"/>
      <c r="D9" s="67" t="s">
        <v>192</v>
      </c>
      <c r="E9" s="67" t="e">
        <v>#VALUE!</v>
      </c>
      <c r="F9" s="89" t="s">
        <v>198</v>
      </c>
      <c r="G9" s="67" t="e">
        <v>#VALUE!</v>
      </c>
      <c r="H9" t="s">
        <v>197</v>
      </c>
    </row>
    <row r="10" spans="1:8" x14ac:dyDescent="0.25">
      <c r="A10" s="69">
        <v>8</v>
      </c>
      <c r="B10" s="67" t="s">
        <v>172</v>
      </c>
      <c r="C10" s="86"/>
      <c r="D10" s="67" t="s">
        <v>192</v>
      </c>
      <c r="E10" s="67" t="e">
        <v>#VALUE!</v>
      </c>
      <c r="F10" s="89"/>
    </row>
    <row r="11" spans="1:8" x14ac:dyDescent="0.25">
      <c r="A11" s="69">
        <v>9</v>
      </c>
      <c r="B11" s="67" t="s">
        <v>167</v>
      </c>
      <c r="C11" s="86"/>
      <c r="D11" s="67" t="s">
        <v>192</v>
      </c>
      <c r="E11" s="67" t="e">
        <v>#VALUE!</v>
      </c>
      <c r="F11" s="89"/>
    </row>
    <row r="12" spans="1:8" x14ac:dyDescent="0.25">
      <c r="A12" s="69">
        <v>10</v>
      </c>
      <c r="B12" s="67" t="s">
        <v>105</v>
      </c>
      <c r="C12" s="86"/>
      <c r="D12" s="67" t="s">
        <v>192</v>
      </c>
      <c r="E12" s="67" t="e">
        <v>#VALUE!</v>
      </c>
      <c r="F12" s="89" t="s">
        <v>198</v>
      </c>
    </row>
    <row r="13" spans="1:8" x14ac:dyDescent="0.25">
      <c r="A13" s="69">
        <v>11</v>
      </c>
      <c r="B13" s="67" t="s">
        <v>151</v>
      </c>
      <c r="C13" s="86"/>
      <c r="D13" s="67" t="s">
        <v>192</v>
      </c>
      <c r="E13" s="67" t="e">
        <v>#VALUE!</v>
      </c>
      <c r="F13" s="89"/>
    </row>
    <row r="14" spans="1:8" x14ac:dyDescent="0.25">
      <c r="A14" s="69">
        <v>12</v>
      </c>
      <c r="B14" s="67" t="s">
        <v>103</v>
      </c>
      <c r="C14" s="86"/>
      <c r="D14" s="67" t="s">
        <v>192</v>
      </c>
      <c r="E14" s="67" t="e">
        <v>#VALUE!</v>
      </c>
      <c r="F14" s="89"/>
    </row>
    <row r="15" spans="1:8" x14ac:dyDescent="0.25">
      <c r="A15" s="69">
        <v>13</v>
      </c>
      <c r="B15" s="67" t="s">
        <v>120</v>
      </c>
      <c r="C15" s="86"/>
      <c r="D15" s="67" t="s">
        <v>192</v>
      </c>
      <c r="E15" s="67" t="e">
        <v>#VALUE!</v>
      </c>
      <c r="F15" s="89"/>
    </row>
    <row r="16" spans="1:8" x14ac:dyDescent="0.25">
      <c r="A16" s="69">
        <v>14</v>
      </c>
      <c r="B16" s="67" t="s">
        <v>122</v>
      </c>
      <c r="C16" s="86"/>
      <c r="D16" s="67" t="s">
        <v>192</v>
      </c>
      <c r="E16" s="67" t="e">
        <v>#VALUE!</v>
      </c>
      <c r="F16" s="89" t="s">
        <v>198</v>
      </c>
    </row>
    <row r="17" spans="1:6" x14ac:dyDescent="0.25">
      <c r="A17" s="69">
        <v>15</v>
      </c>
      <c r="B17" s="67" t="s">
        <v>180</v>
      </c>
      <c r="C17" s="86"/>
      <c r="D17" s="67" t="s">
        <v>192</v>
      </c>
      <c r="E17" s="67" t="e">
        <v>#VALUE!</v>
      </c>
      <c r="F17" s="89"/>
    </row>
    <row r="18" spans="1:6" x14ac:dyDescent="0.25">
      <c r="A18" s="69">
        <v>16</v>
      </c>
      <c r="B18" s="67" t="s">
        <v>118</v>
      </c>
      <c r="C18" s="86"/>
      <c r="D18" s="67" t="s">
        <v>192</v>
      </c>
      <c r="E18" s="67" t="e">
        <v>#VALUE!</v>
      </c>
      <c r="F18" s="89"/>
    </row>
    <row r="19" spans="1:6" x14ac:dyDescent="0.25">
      <c r="A19" s="69">
        <v>17</v>
      </c>
      <c r="B19" s="67" t="s">
        <v>108</v>
      </c>
      <c r="C19" s="86"/>
      <c r="D19" s="67" t="s">
        <v>192</v>
      </c>
      <c r="E19" s="67" t="e">
        <v>#VALUE!</v>
      </c>
      <c r="F19" s="89"/>
    </row>
    <row r="20" spans="1:6" x14ac:dyDescent="0.25">
      <c r="A20" s="69">
        <v>18</v>
      </c>
      <c r="B20" s="67" t="s">
        <v>159</v>
      </c>
      <c r="C20" s="86"/>
      <c r="D20" s="67" t="s">
        <v>192</v>
      </c>
      <c r="E20" s="67" t="e">
        <v>#VALUE!</v>
      </c>
      <c r="F20" s="89"/>
    </row>
    <row r="21" spans="1:6" x14ac:dyDescent="0.25">
      <c r="A21" s="69">
        <v>19</v>
      </c>
      <c r="B21" s="67" t="s">
        <v>90</v>
      </c>
      <c r="C21" s="86"/>
      <c r="D21" s="67" t="s">
        <v>192</v>
      </c>
      <c r="E21" s="67" t="e">
        <v>#VALUE!</v>
      </c>
      <c r="F21" s="89" t="s">
        <v>198</v>
      </c>
    </row>
    <row r="22" spans="1:6" x14ac:dyDescent="0.25">
      <c r="A22" s="69">
        <v>20</v>
      </c>
      <c r="B22" s="67" t="s">
        <v>154</v>
      </c>
      <c r="C22" s="86"/>
      <c r="D22" s="67" t="s">
        <v>192</v>
      </c>
      <c r="E22" s="67" t="e">
        <v>#VALUE!</v>
      </c>
      <c r="F22" s="89"/>
    </row>
    <row r="23" spans="1:6" x14ac:dyDescent="0.25">
      <c r="A23" s="69">
        <v>21</v>
      </c>
      <c r="B23" s="67" t="s">
        <v>109</v>
      </c>
      <c r="C23" s="86"/>
      <c r="D23" s="67" t="s">
        <v>192</v>
      </c>
      <c r="E23" s="67" t="e">
        <v>#VALUE!</v>
      </c>
      <c r="F23" s="89"/>
    </row>
    <row r="24" spans="1:6" x14ac:dyDescent="0.25">
      <c r="A24" s="69">
        <v>22</v>
      </c>
      <c r="B24" s="67" t="s">
        <v>144</v>
      </c>
      <c r="C24" s="86"/>
      <c r="D24" s="67" t="s">
        <v>192</v>
      </c>
      <c r="E24" s="67" t="e">
        <v>#VALUE!</v>
      </c>
      <c r="F24" s="89"/>
    </row>
    <row r="25" spans="1:6" x14ac:dyDescent="0.25">
      <c r="A25" s="69">
        <v>23</v>
      </c>
      <c r="B25" s="67" t="s">
        <v>134</v>
      </c>
      <c r="C25" s="86"/>
      <c r="D25" s="67" t="s">
        <v>192</v>
      </c>
      <c r="E25" s="67" t="e">
        <v>#VALUE!</v>
      </c>
      <c r="F25" s="89"/>
    </row>
    <row r="26" spans="1:6" ht="15.75" thickBot="1" x14ac:dyDescent="0.3">
      <c r="A26" s="70">
        <v>24</v>
      </c>
      <c r="B26" s="71" t="s">
        <v>132</v>
      </c>
      <c r="C26" s="87"/>
      <c r="D26" s="71" t="s">
        <v>192</v>
      </c>
      <c r="E26" s="71" t="e">
        <v>#VALUE!</v>
      </c>
      <c r="F26" s="89" t="s">
        <v>198</v>
      </c>
    </row>
    <row r="27" spans="1:6" x14ac:dyDescent="0.25">
      <c r="A27" s="82">
        <v>25</v>
      </c>
      <c r="B27" s="83" t="s">
        <v>133</v>
      </c>
      <c r="C27" s="85"/>
      <c r="D27" s="83" t="s">
        <v>192</v>
      </c>
      <c r="E27" s="83">
        <v>19.14</v>
      </c>
      <c r="F27" s="88"/>
    </row>
    <row r="28" spans="1:6" x14ac:dyDescent="0.25">
      <c r="A28" s="69">
        <v>26</v>
      </c>
      <c r="B28" s="67" t="s">
        <v>94</v>
      </c>
      <c r="C28" s="86"/>
      <c r="D28" s="67" t="s">
        <v>192</v>
      </c>
      <c r="E28" s="67">
        <v>233.4</v>
      </c>
      <c r="F28" s="89"/>
    </row>
    <row r="29" spans="1:6" x14ac:dyDescent="0.25">
      <c r="A29" s="69">
        <v>27</v>
      </c>
      <c r="B29" s="67" t="s">
        <v>168</v>
      </c>
      <c r="C29" s="86"/>
      <c r="D29" s="67" t="s">
        <v>192</v>
      </c>
      <c r="E29" s="67">
        <v>135</v>
      </c>
      <c r="F29" s="89"/>
    </row>
    <row r="30" spans="1:6" x14ac:dyDescent="0.25">
      <c r="A30" s="69">
        <v>28</v>
      </c>
      <c r="B30" s="67" t="s">
        <v>111</v>
      </c>
      <c r="C30" s="86"/>
      <c r="D30" s="67" t="s">
        <v>192</v>
      </c>
      <c r="E30" s="67">
        <v>28.2</v>
      </c>
      <c r="F30" s="89"/>
    </row>
    <row r="31" spans="1:6" x14ac:dyDescent="0.25">
      <c r="A31" s="69">
        <v>29</v>
      </c>
      <c r="B31" s="67" t="s">
        <v>135</v>
      </c>
      <c r="C31" s="86"/>
      <c r="D31" s="67" t="s">
        <v>192</v>
      </c>
      <c r="E31" s="67">
        <v>81</v>
      </c>
      <c r="F31" s="89" t="s">
        <v>199</v>
      </c>
    </row>
    <row r="32" spans="1:6" x14ac:dyDescent="0.25">
      <c r="A32" s="69">
        <v>30</v>
      </c>
      <c r="B32" s="67" t="s">
        <v>147</v>
      </c>
      <c r="C32" s="86"/>
      <c r="D32" s="67" t="s">
        <v>192</v>
      </c>
      <c r="E32" s="67">
        <v>13.8</v>
      </c>
      <c r="F32" s="89" t="s">
        <v>199</v>
      </c>
    </row>
    <row r="33" spans="1:8" x14ac:dyDescent="0.25">
      <c r="A33" s="69">
        <v>31</v>
      </c>
      <c r="B33" s="67" t="s">
        <v>91</v>
      </c>
      <c r="C33" s="86"/>
      <c r="D33" s="67" t="s">
        <v>192</v>
      </c>
      <c r="E33" s="67">
        <v>330</v>
      </c>
      <c r="F33" s="89"/>
    </row>
    <row r="34" spans="1:8" x14ac:dyDescent="0.25">
      <c r="A34" s="69">
        <v>32</v>
      </c>
      <c r="B34" s="67" t="s">
        <v>174</v>
      </c>
      <c r="C34" s="86"/>
      <c r="D34" s="67" t="s">
        <v>192</v>
      </c>
      <c r="E34" s="67">
        <v>108.6</v>
      </c>
      <c r="F34" s="89" t="s">
        <v>199</v>
      </c>
    </row>
    <row r="35" spans="1:8" x14ac:dyDescent="0.25">
      <c r="A35" s="69">
        <v>33</v>
      </c>
      <c r="B35" s="67" t="s">
        <v>176</v>
      </c>
      <c r="C35" s="86"/>
      <c r="D35" s="67" t="s">
        <v>192</v>
      </c>
      <c r="E35" s="67">
        <v>73.8</v>
      </c>
      <c r="F35" s="89" t="s">
        <v>199</v>
      </c>
    </row>
    <row r="36" spans="1:8" x14ac:dyDescent="0.25">
      <c r="A36" s="69">
        <v>34</v>
      </c>
      <c r="B36" s="67" t="s">
        <v>158</v>
      </c>
      <c r="C36" s="86"/>
      <c r="D36" s="67" t="s">
        <v>192</v>
      </c>
      <c r="E36" s="67">
        <v>27.06</v>
      </c>
      <c r="F36" s="89"/>
    </row>
    <row r="37" spans="1:8" x14ac:dyDescent="0.25">
      <c r="A37" s="69">
        <v>35</v>
      </c>
      <c r="B37" s="67" t="s">
        <v>153</v>
      </c>
      <c r="C37" s="86"/>
      <c r="D37" s="67" t="s">
        <v>192</v>
      </c>
      <c r="E37" s="67" t="e">
        <v>#VALUE!</v>
      </c>
      <c r="F37" s="89"/>
      <c r="G37" s="67" t="e">
        <v>#VALUE!</v>
      </c>
      <c r="H37" t="s">
        <v>197</v>
      </c>
    </row>
    <row r="38" spans="1:8" x14ac:dyDescent="0.25">
      <c r="A38" s="69">
        <v>36</v>
      </c>
      <c r="B38" s="67" t="s">
        <v>124</v>
      </c>
      <c r="C38" s="86"/>
      <c r="D38" s="67" t="s">
        <v>192</v>
      </c>
      <c r="E38" s="67">
        <v>45.9</v>
      </c>
      <c r="F38" s="89"/>
    </row>
    <row r="39" spans="1:8" x14ac:dyDescent="0.25">
      <c r="A39" s="69">
        <v>37</v>
      </c>
      <c r="B39" s="67" t="s">
        <v>104</v>
      </c>
      <c r="C39" s="86"/>
      <c r="D39" s="67" t="s">
        <v>192</v>
      </c>
      <c r="E39" s="67">
        <v>264.60000000000002</v>
      </c>
      <c r="F39" s="89"/>
    </row>
    <row r="40" spans="1:8" x14ac:dyDescent="0.25">
      <c r="A40" s="69">
        <v>38</v>
      </c>
      <c r="B40" s="67" t="s">
        <v>113</v>
      </c>
      <c r="C40" s="86"/>
      <c r="D40" s="67" t="s">
        <v>192</v>
      </c>
      <c r="E40" s="67">
        <v>29.82</v>
      </c>
      <c r="F40" s="89"/>
    </row>
    <row r="41" spans="1:8" x14ac:dyDescent="0.25">
      <c r="A41" s="69">
        <v>39</v>
      </c>
      <c r="B41" s="67" t="s">
        <v>157</v>
      </c>
      <c r="C41" s="86"/>
      <c r="D41" s="67" t="s">
        <v>192</v>
      </c>
      <c r="E41" s="67">
        <v>52.5</v>
      </c>
      <c r="F41" s="89"/>
    </row>
    <row r="42" spans="1:8" x14ac:dyDescent="0.25">
      <c r="A42" s="69">
        <v>40</v>
      </c>
      <c r="B42" s="67" t="s">
        <v>102</v>
      </c>
      <c r="C42" s="86"/>
      <c r="D42" s="67" t="s">
        <v>192</v>
      </c>
      <c r="E42" s="67">
        <v>348</v>
      </c>
      <c r="F42" s="89"/>
    </row>
    <row r="43" spans="1:8" x14ac:dyDescent="0.25">
      <c r="A43" s="69">
        <v>41</v>
      </c>
      <c r="B43" s="67" t="s">
        <v>183</v>
      </c>
      <c r="C43" s="86"/>
      <c r="D43" s="67" t="s">
        <v>192</v>
      </c>
      <c r="E43" s="67">
        <v>90</v>
      </c>
      <c r="F43" s="89" t="s">
        <v>199</v>
      </c>
    </row>
    <row r="44" spans="1:8" x14ac:dyDescent="0.25">
      <c r="A44" s="69">
        <v>42</v>
      </c>
      <c r="B44" s="67" t="s">
        <v>127</v>
      </c>
      <c r="C44" s="86"/>
      <c r="D44" s="67" t="s">
        <v>192</v>
      </c>
      <c r="E44" s="67">
        <v>47.28</v>
      </c>
      <c r="F44" s="89"/>
    </row>
    <row r="45" spans="1:8" x14ac:dyDescent="0.25">
      <c r="A45" s="69">
        <v>43</v>
      </c>
      <c r="B45" s="67" t="s">
        <v>137</v>
      </c>
      <c r="C45" s="86"/>
      <c r="D45" s="67" t="s">
        <v>192</v>
      </c>
      <c r="E45" s="67">
        <v>24.9</v>
      </c>
      <c r="F45" s="89"/>
    </row>
    <row r="46" spans="1:8" x14ac:dyDescent="0.25">
      <c r="A46" s="69">
        <v>44</v>
      </c>
      <c r="B46" s="67" t="s">
        <v>156</v>
      </c>
      <c r="C46" s="86"/>
      <c r="D46" s="67" t="s">
        <v>192</v>
      </c>
      <c r="E46" s="67">
        <v>27</v>
      </c>
      <c r="F46" s="89" t="s">
        <v>199</v>
      </c>
    </row>
    <row r="47" spans="1:8" x14ac:dyDescent="0.25">
      <c r="A47" s="69">
        <v>45</v>
      </c>
      <c r="B47" s="67" t="s">
        <v>136</v>
      </c>
      <c r="C47" s="86"/>
      <c r="D47" s="67" t="s">
        <v>192</v>
      </c>
      <c r="E47" s="67">
        <v>37.86</v>
      </c>
      <c r="F47" s="89" t="s">
        <v>199</v>
      </c>
    </row>
    <row r="48" spans="1:8" x14ac:dyDescent="0.25">
      <c r="A48" s="69">
        <v>46</v>
      </c>
      <c r="B48" s="67" t="s">
        <v>171</v>
      </c>
      <c r="C48" s="86"/>
      <c r="D48" s="67" t="s">
        <v>192</v>
      </c>
      <c r="E48" s="67">
        <v>36.479999999999997</v>
      </c>
      <c r="F48" s="89"/>
    </row>
    <row r="49" spans="1:8" x14ac:dyDescent="0.25">
      <c r="A49" s="69">
        <v>47</v>
      </c>
      <c r="B49" s="67" t="s">
        <v>101</v>
      </c>
      <c r="C49" s="86"/>
      <c r="D49" s="67" t="s">
        <v>192</v>
      </c>
      <c r="E49" s="67">
        <v>168.6</v>
      </c>
      <c r="F49" s="89" t="s">
        <v>199</v>
      </c>
    </row>
    <row r="50" spans="1:8" ht="15.75" thickBot="1" x14ac:dyDescent="0.3">
      <c r="A50" s="70">
        <v>48</v>
      </c>
      <c r="B50" s="71" t="s">
        <v>145</v>
      </c>
      <c r="C50" s="87"/>
      <c r="D50" s="71" t="s">
        <v>192</v>
      </c>
      <c r="E50" s="71">
        <v>21.6</v>
      </c>
      <c r="F50" s="90"/>
    </row>
    <row r="51" spans="1:8" x14ac:dyDescent="0.25">
      <c r="A51" s="82">
        <v>49</v>
      </c>
      <c r="B51" s="83" t="s">
        <v>92</v>
      </c>
      <c r="C51" s="85"/>
      <c r="D51" s="83" t="s">
        <v>192</v>
      </c>
      <c r="E51" s="83">
        <v>312</v>
      </c>
      <c r="F51" s="88"/>
    </row>
    <row r="52" spans="1:8" x14ac:dyDescent="0.25">
      <c r="A52" s="69">
        <v>50</v>
      </c>
      <c r="B52" s="67" t="s">
        <v>116</v>
      </c>
      <c r="C52" s="86" t="s">
        <v>186</v>
      </c>
      <c r="D52" s="67" t="s">
        <v>192</v>
      </c>
      <c r="E52" s="67">
        <v>56.52</v>
      </c>
      <c r="F52" s="89"/>
    </row>
    <row r="53" spans="1:8" x14ac:dyDescent="0.25">
      <c r="A53" s="69">
        <v>51</v>
      </c>
      <c r="B53" s="67" t="s">
        <v>128</v>
      </c>
      <c r="C53" s="86"/>
      <c r="D53" s="67" t="s">
        <v>192</v>
      </c>
      <c r="E53" s="67" t="e">
        <v>#VALUE!</v>
      </c>
      <c r="F53" s="89" t="s">
        <v>199</v>
      </c>
      <c r="G53" s="67" t="e">
        <v>#VALUE!</v>
      </c>
      <c r="H53" t="s">
        <v>197</v>
      </c>
    </row>
    <row r="54" spans="1:8" x14ac:dyDescent="0.25">
      <c r="A54" s="69">
        <v>52</v>
      </c>
      <c r="B54" s="67" t="s">
        <v>131</v>
      </c>
      <c r="C54" s="86"/>
      <c r="D54" s="67" t="s">
        <v>192</v>
      </c>
      <c r="E54" s="67">
        <v>92.4</v>
      </c>
      <c r="F54" s="89"/>
    </row>
    <row r="55" spans="1:8" x14ac:dyDescent="0.25">
      <c r="A55" s="69">
        <v>53</v>
      </c>
      <c r="B55" s="67" t="s">
        <v>107</v>
      </c>
      <c r="C55" s="86"/>
      <c r="D55" s="67" t="s">
        <v>192</v>
      </c>
      <c r="E55" s="67">
        <v>474</v>
      </c>
      <c r="F55" s="89"/>
    </row>
    <row r="56" spans="1:8" x14ac:dyDescent="0.25">
      <c r="A56" s="69">
        <v>54</v>
      </c>
      <c r="B56" s="67" t="s">
        <v>126</v>
      </c>
      <c r="C56" s="86" t="s">
        <v>187</v>
      </c>
      <c r="D56" s="67" t="s">
        <v>192</v>
      </c>
      <c r="E56" s="67">
        <v>30.48</v>
      </c>
      <c r="F56" s="89"/>
    </row>
    <row r="57" spans="1:8" x14ac:dyDescent="0.25">
      <c r="A57" s="69">
        <v>55</v>
      </c>
      <c r="B57" s="67" t="s">
        <v>138</v>
      </c>
      <c r="C57" s="86"/>
      <c r="D57" s="67" t="s">
        <v>192</v>
      </c>
      <c r="E57" s="67">
        <v>42.06</v>
      </c>
      <c r="F57" s="89"/>
    </row>
    <row r="58" spans="1:8" x14ac:dyDescent="0.25">
      <c r="A58" s="69">
        <v>56</v>
      </c>
      <c r="B58" s="67" t="s">
        <v>146</v>
      </c>
      <c r="C58" s="86"/>
      <c r="D58" s="67" t="s">
        <v>192</v>
      </c>
      <c r="E58" s="67">
        <v>57.96</v>
      </c>
      <c r="F58" s="89" t="s">
        <v>199</v>
      </c>
    </row>
    <row r="59" spans="1:8" x14ac:dyDescent="0.25">
      <c r="A59" s="69">
        <v>57</v>
      </c>
      <c r="B59" s="67" t="s">
        <v>162</v>
      </c>
      <c r="C59" s="86"/>
      <c r="D59" s="67" t="s">
        <v>192</v>
      </c>
      <c r="E59" s="67">
        <v>49.26</v>
      </c>
      <c r="F59" s="89" t="s">
        <v>199</v>
      </c>
    </row>
    <row r="60" spans="1:8" x14ac:dyDescent="0.25">
      <c r="A60" s="69">
        <v>58</v>
      </c>
      <c r="B60" s="67" t="s">
        <v>115</v>
      </c>
      <c r="C60" s="86"/>
      <c r="D60" s="67" t="s">
        <v>192</v>
      </c>
      <c r="E60" s="67">
        <v>26.16</v>
      </c>
      <c r="F60" s="89"/>
    </row>
    <row r="61" spans="1:8" x14ac:dyDescent="0.25">
      <c r="A61" s="69">
        <v>59</v>
      </c>
      <c r="B61" s="67" t="s">
        <v>179</v>
      </c>
      <c r="C61" s="86"/>
      <c r="D61" s="67" t="s">
        <v>192</v>
      </c>
      <c r="E61" s="67">
        <v>27.54</v>
      </c>
      <c r="F61" s="89" t="s">
        <v>199</v>
      </c>
    </row>
    <row r="62" spans="1:8" x14ac:dyDescent="0.25">
      <c r="A62" s="69">
        <v>60</v>
      </c>
      <c r="B62" s="67" t="s">
        <v>143</v>
      </c>
      <c r="C62" s="86"/>
      <c r="D62" s="67" t="s">
        <v>192</v>
      </c>
      <c r="E62" s="67" t="e">
        <v>#VALUE!</v>
      </c>
      <c r="F62" s="89" t="s">
        <v>199</v>
      </c>
      <c r="G62" s="67" t="e">
        <v>#VALUE!</v>
      </c>
      <c r="H62" t="s">
        <v>197</v>
      </c>
    </row>
    <row r="63" spans="1:8" x14ac:dyDescent="0.25">
      <c r="A63" s="69">
        <v>61</v>
      </c>
      <c r="B63" s="67" t="s">
        <v>150</v>
      </c>
      <c r="C63" s="86"/>
      <c r="D63" s="67" t="s">
        <v>192</v>
      </c>
      <c r="E63" s="67">
        <v>18.48</v>
      </c>
      <c r="F63" s="89"/>
    </row>
    <row r="64" spans="1:8" x14ac:dyDescent="0.25">
      <c r="A64" s="69">
        <v>62</v>
      </c>
      <c r="B64" s="67" t="s">
        <v>97</v>
      </c>
      <c r="C64" s="86"/>
      <c r="D64" s="67" t="s">
        <v>192</v>
      </c>
      <c r="E64" s="67">
        <v>366</v>
      </c>
      <c r="F64" s="89" t="s">
        <v>199</v>
      </c>
    </row>
    <row r="65" spans="1:8" x14ac:dyDescent="0.25">
      <c r="A65" s="69">
        <v>63</v>
      </c>
      <c r="B65" s="67" t="s">
        <v>155</v>
      </c>
      <c r="C65" s="86"/>
      <c r="D65" s="67" t="s">
        <v>192</v>
      </c>
      <c r="E65" s="67">
        <v>93.6</v>
      </c>
      <c r="F65" s="89"/>
    </row>
    <row r="66" spans="1:8" x14ac:dyDescent="0.25">
      <c r="A66" s="69">
        <v>64</v>
      </c>
      <c r="B66" s="67" t="s">
        <v>98</v>
      </c>
      <c r="C66" s="86"/>
      <c r="D66" s="67" t="s">
        <v>192</v>
      </c>
      <c r="E66" s="67">
        <v>171</v>
      </c>
      <c r="F66" s="89"/>
    </row>
    <row r="67" spans="1:8" x14ac:dyDescent="0.25">
      <c r="A67" s="69">
        <v>65</v>
      </c>
      <c r="B67" s="67" t="s">
        <v>96</v>
      </c>
      <c r="C67" s="86"/>
      <c r="D67" s="67" t="s">
        <v>192</v>
      </c>
      <c r="E67" s="67">
        <v>92.4</v>
      </c>
      <c r="F67" s="89"/>
    </row>
    <row r="68" spans="1:8" x14ac:dyDescent="0.25">
      <c r="A68" s="69">
        <v>66</v>
      </c>
      <c r="B68" s="67" t="s">
        <v>163</v>
      </c>
      <c r="C68" s="86"/>
      <c r="D68" s="67" t="s">
        <v>192</v>
      </c>
      <c r="E68" s="67">
        <v>21.18</v>
      </c>
      <c r="F68" s="89" t="s">
        <v>199</v>
      </c>
    </row>
    <row r="69" spans="1:8" x14ac:dyDescent="0.25">
      <c r="A69" s="69">
        <v>67</v>
      </c>
      <c r="B69" s="67" t="s">
        <v>123</v>
      </c>
      <c r="C69" s="86"/>
      <c r="D69" s="67" t="s">
        <v>192</v>
      </c>
      <c r="E69" s="67">
        <v>35.94</v>
      </c>
      <c r="F69" s="89"/>
    </row>
    <row r="70" spans="1:8" x14ac:dyDescent="0.25">
      <c r="A70" s="69">
        <v>68</v>
      </c>
      <c r="B70" s="67" t="s">
        <v>129</v>
      </c>
      <c r="C70" s="86"/>
      <c r="D70" s="67" t="s">
        <v>192</v>
      </c>
      <c r="E70" s="67">
        <v>55.74</v>
      </c>
      <c r="F70" s="89"/>
    </row>
    <row r="71" spans="1:8" x14ac:dyDescent="0.25">
      <c r="A71" s="69">
        <v>69</v>
      </c>
      <c r="B71" s="67" t="s">
        <v>182</v>
      </c>
      <c r="C71" s="86"/>
      <c r="D71" s="67" t="s">
        <v>192</v>
      </c>
      <c r="E71" s="67">
        <v>37.32</v>
      </c>
      <c r="F71" s="89"/>
      <c r="G71" s="48"/>
      <c r="H71" s="48"/>
    </row>
    <row r="72" spans="1:8" x14ac:dyDescent="0.25">
      <c r="A72" s="69">
        <v>70</v>
      </c>
      <c r="B72" s="67" t="s">
        <v>177</v>
      </c>
      <c r="C72" s="86"/>
      <c r="D72" s="67" t="s">
        <v>192</v>
      </c>
      <c r="E72" s="67">
        <v>71.400000000000006</v>
      </c>
      <c r="F72" s="89" t="s">
        <v>199</v>
      </c>
      <c r="G72" s="48"/>
      <c r="H72" s="48"/>
    </row>
    <row r="73" spans="1:8" x14ac:dyDescent="0.25">
      <c r="A73" s="69">
        <v>71</v>
      </c>
      <c r="B73" s="67" t="s">
        <v>161</v>
      </c>
      <c r="C73" s="86"/>
      <c r="D73" s="67" t="s">
        <v>192</v>
      </c>
      <c r="E73" s="67">
        <v>33.119999999999997</v>
      </c>
      <c r="F73" s="89"/>
    </row>
    <row r="74" spans="1:8" ht="15.75" thickBot="1" x14ac:dyDescent="0.3">
      <c r="A74" s="70">
        <v>72</v>
      </c>
      <c r="B74" s="71" t="s">
        <v>178</v>
      </c>
      <c r="C74" s="87"/>
      <c r="D74" s="71" t="s">
        <v>192</v>
      </c>
      <c r="E74" s="71">
        <v>79.2</v>
      </c>
      <c r="F74" s="90"/>
    </row>
    <row r="75" spans="1:8" x14ac:dyDescent="0.25">
      <c r="A75" s="82">
        <v>73</v>
      </c>
      <c r="B75" s="83" t="s">
        <v>114</v>
      </c>
      <c r="C75" s="85"/>
      <c r="D75" s="83" t="s">
        <v>192</v>
      </c>
      <c r="E75" s="83">
        <v>58.86</v>
      </c>
      <c r="F75" s="88"/>
    </row>
    <row r="76" spans="1:8" x14ac:dyDescent="0.25">
      <c r="A76" s="69">
        <v>74</v>
      </c>
      <c r="B76" s="67" t="s">
        <v>170</v>
      </c>
      <c r="C76" s="86"/>
      <c r="D76" s="67" t="s">
        <v>192</v>
      </c>
      <c r="E76" s="67">
        <v>125.4</v>
      </c>
      <c r="F76" s="89"/>
    </row>
    <row r="77" spans="1:8" x14ac:dyDescent="0.25">
      <c r="A77" s="69">
        <v>75</v>
      </c>
      <c r="B77" s="67" t="s">
        <v>140</v>
      </c>
      <c r="C77" s="86"/>
      <c r="D77" s="67" t="s">
        <v>192</v>
      </c>
      <c r="E77" s="67">
        <v>65.400000000000006</v>
      </c>
      <c r="F77" s="89" t="s">
        <v>199</v>
      </c>
    </row>
    <row r="78" spans="1:8" x14ac:dyDescent="0.25">
      <c r="A78" s="69">
        <v>76</v>
      </c>
      <c r="B78" s="67" t="s">
        <v>160</v>
      </c>
      <c r="C78" s="86"/>
      <c r="D78" s="67" t="s">
        <v>192</v>
      </c>
      <c r="E78" s="67">
        <v>172.8</v>
      </c>
      <c r="F78" s="89"/>
    </row>
    <row r="79" spans="1:8" x14ac:dyDescent="0.25">
      <c r="A79" s="69">
        <v>77</v>
      </c>
      <c r="B79" s="67" t="s">
        <v>99</v>
      </c>
      <c r="C79" s="86"/>
      <c r="D79" s="67" t="s">
        <v>192</v>
      </c>
      <c r="E79" s="67" t="s">
        <v>196</v>
      </c>
      <c r="F79" s="89"/>
      <c r="G79" s="91" t="s">
        <v>195</v>
      </c>
    </row>
    <row r="80" spans="1:8" x14ac:dyDescent="0.25">
      <c r="A80" s="69">
        <v>78</v>
      </c>
      <c r="B80" s="67" t="s">
        <v>141</v>
      </c>
      <c r="C80" s="86"/>
      <c r="D80" s="67" t="s">
        <v>192</v>
      </c>
      <c r="E80" s="67">
        <v>85.2</v>
      </c>
      <c r="F80" s="89"/>
    </row>
    <row r="81" spans="1:6" x14ac:dyDescent="0.25">
      <c r="A81" s="69">
        <v>79</v>
      </c>
      <c r="B81" s="67" t="s">
        <v>148</v>
      </c>
      <c r="C81" s="86"/>
      <c r="D81" s="67" t="s">
        <v>192</v>
      </c>
      <c r="E81" s="67">
        <v>46.02</v>
      </c>
      <c r="F81" s="89" t="s">
        <v>199</v>
      </c>
    </row>
    <row r="82" spans="1:6" x14ac:dyDescent="0.25">
      <c r="A82" s="69">
        <v>80</v>
      </c>
      <c r="B82" s="67" t="s">
        <v>181</v>
      </c>
      <c r="C82" s="86"/>
      <c r="D82" s="67" t="s">
        <v>192</v>
      </c>
      <c r="E82" s="67">
        <v>71.400000000000006</v>
      </c>
      <c r="F82" s="89"/>
    </row>
    <row r="83" spans="1:6" x14ac:dyDescent="0.25">
      <c r="A83" s="69">
        <v>81</v>
      </c>
      <c r="B83" s="67" t="s">
        <v>106</v>
      </c>
      <c r="C83" s="86"/>
      <c r="D83" s="67" t="s">
        <v>193</v>
      </c>
      <c r="E83" s="67">
        <v>498</v>
      </c>
      <c r="F83" s="89"/>
    </row>
    <row r="84" spans="1:6" x14ac:dyDescent="0.25">
      <c r="A84" s="69">
        <v>82</v>
      </c>
      <c r="B84" s="67" t="s">
        <v>184</v>
      </c>
      <c r="C84" s="86"/>
      <c r="D84" s="67" t="s">
        <v>193</v>
      </c>
      <c r="E84" s="67">
        <v>204.6</v>
      </c>
      <c r="F84" s="89"/>
    </row>
    <row r="85" spans="1:6" x14ac:dyDescent="0.25">
      <c r="A85" s="69">
        <v>83</v>
      </c>
      <c r="B85" s="67" t="s">
        <v>173</v>
      </c>
      <c r="C85" s="86"/>
      <c r="D85" s="67" t="s">
        <v>193</v>
      </c>
      <c r="E85" s="67">
        <v>99</v>
      </c>
      <c r="F85" s="89" t="s">
        <v>199</v>
      </c>
    </row>
    <row r="86" spans="1:6" x14ac:dyDescent="0.25">
      <c r="A86" s="69">
        <v>84</v>
      </c>
      <c r="B86" s="67" t="s">
        <v>112</v>
      </c>
      <c r="C86" s="86"/>
      <c r="D86" s="67" t="s">
        <v>193</v>
      </c>
      <c r="E86" s="67">
        <v>13.8</v>
      </c>
      <c r="F86" s="89"/>
    </row>
    <row r="87" spans="1:6" x14ac:dyDescent="0.25">
      <c r="A87" s="69">
        <v>85</v>
      </c>
      <c r="B87" s="67" t="s">
        <v>139</v>
      </c>
      <c r="C87" s="86"/>
      <c r="D87" s="67" t="s">
        <v>193</v>
      </c>
      <c r="E87" s="67">
        <v>13.2</v>
      </c>
      <c r="F87" s="89"/>
    </row>
    <row r="88" spans="1:6" x14ac:dyDescent="0.25">
      <c r="A88" s="69">
        <v>86</v>
      </c>
      <c r="B88" s="67" t="s">
        <v>165</v>
      </c>
      <c r="C88" s="86"/>
      <c r="D88" s="67" t="s">
        <v>193</v>
      </c>
      <c r="E88" s="67">
        <v>97.2</v>
      </c>
      <c r="F88" s="89"/>
    </row>
    <row r="89" spans="1:6" x14ac:dyDescent="0.25">
      <c r="A89" s="69">
        <v>87</v>
      </c>
      <c r="B89" s="67" t="s">
        <v>125</v>
      </c>
      <c r="C89" s="86"/>
      <c r="D89" s="67" t="s">
        <v>193</v>
      </c>
      <c r="E89" s="67">
        <v>39.6</v>
      </c>
      <c r="F89" s="89" t="s">
        <v>199</v>
      </c>
    </row>
    <row r="90" spans="1:6" x14ac:dyDescent="0.25">
      <c r="A90" s="69">
        <v>88</v>
      </c>
      <c r="B90" s="67" t="s">
        <v>119</v>
      </c>
      <c r="C90" s="86"/>
      <c r="D90" s="67" t="s">
        <v>193</v>
      </c>
      <c r="E90" s="67">
        <v>19.86</v>
      </c>
      <c r="F90" s="89"/>
    </row>
    <row r="91" spans="1:6" x14ac:dyDescent="0.25">
      <c r="A91" s="69">
        <v>89</v>
      </c>
      <c r="B91" s="67" t="s">
        <v>110</v>
      </c>
      <c r="C91" s="86"/>
      <c r="D91" s="67" t="s">
        <v>193</v>
      </c>
      <c r="E91" s="67">
        <v>25.98</v>
      </c>
      <c r="F91" s="89" t="s">
        <v>199</v>
      </c>
    </row>
    <row r="92" spans="1:6" x14ac:dyDescent="0.25">
      <c r="A92" s="69">
        <v>90</v>
      </c>
      <c r="B92" s="67" t="s">
        <v>152</v>
      </c>
      <c r="C92" s="86"/>
      <c r="D92" s="67" t="s">
        <v>193</v>
      </c>
      <c r="E92" s="67">
        <v>76.2</v>
      </c>
      <c r="F92" s="89"/>
    </row>
    <row r="93" spans="1:6" x14ac:dyDescent="0.25">
      <c r="A93" s="69">
        <v>91</v>
      </c>
      <c r="B93" s="67" t="s">
        <v>166</v>
      </c>
      <c r="C93" s="86"/>
      <c r="D93" s="67" t="s">
        <v>193</v>
      </c>
      <c r="E93" s="67">
        <v>40.44</v>
      </c>
      <c r="F93" s="89"/>
    </row>
    <row r="94" spans="1:6" x14ac:dyDescent="0.25">
      <c r="A94" s="69">
        <v>92</v>
      </c>
      <c r="B94" s="67" t="s">
        <v>93</v>
      </c>
      <c r="C94" s="86"/>
      <c r="D94" s="67" t="s">
        <v>193</v>
      </c>
      <c r="E94" s="67">
        <v>195.6</v>
      </c>
      <c r="F94" s="89"/>
    </row>
    <row r="95" spans="1:6" x14ac:dyDescent="0.25">
      <c r="A95" s="69">
        <v>93</v>
      </c>
      <c r="B95" s="67" t="s">
        <v>100</v>
      </c>
      <c r="C95" s="86"/>
      <c r="D95" s="67" t="s">
        <v>193</v>
      </c>
      <c r="E95" s="67">
        <v>300</v>
      </c>
      <c r="F95" s="89" t="s">
        <v>199</v>
      </c>
    </row>
    <row r="96" spans="1:6" x14ac:dyDescent="0.25">
      <c r="A96" s="69">
        <v>94</v>
      </c>
      <c r="B96" s="67" t="s">
        <v>130</v>
      </c>
      <c r="C96" s="86"/>
      <c r="D96" s="67" t="s">
        <v>193</v>
      </c>
      <c r="E96" s="67">
        <v>69.599999999999994</v>
      </c>
      <c r="F96" s="89"/>
    </row>
    <row r="97" spans="1:6" x14ac:dyDescent="0.25">
      <c r="A97" s="69">
        <v>95</v>
      </c>
      <c r="B97" s="67" t="s">
        <v>117</v>
      </c>
      <c r="C97" s="86"/>
      <c r="D97" s="67" t="s">
        <v>193</v>
      </c>
      <c r="E97" s="67">
        <v>74.400000000000006</v>
      </c>
      <c r="F97" s="89" t="s">
        <v>199</v>
      </c>
    </row>
    <row r="98" spans="1:6" ht="15.75" thickBot="1" x14ac:dyDescent="0.3">
      <c r="A98" s="70"/>
      <c r="B98" s="71"/>
      <c r="C98" s="87"/>
      <c r="D98" s="71"/>
      <c r="E98" s="71"/>
      <c r="F98" s="90"/>
    </row>
  </sheetData>
  <sortState ref="A3:C97">
    <sortCondition ref="A3:A97"/>
  </sortState>
  <mergeCells count="1">
    <mergeCell ref="D1:F1"/>
  </mergeCells>
  <pageMargins left="0.7" right="0.7" top="0.75" bottom="0.75" header="0.3" footer="0.3"/>
  <pageSetup paperSize="9" scale="72" orientation="portrait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view="pageBreakPreview" topLeftCell="A43" zoomScale="60" zoomScaleNormal="100" workbookViewId="0">
      <selection activeCell="T61" sqref="T61"/>
    </sheetView>
  </sheetViews>
  <sheetFormatPr defaultRowHeight="15" x14ac:dyDescent="0.25"/>
  <cols>
    <col min="1" max="1" width="16.5703125" customWidth="1"/>
    <col min="2" max="2" width="17.140625" customWidth="1"/>
    <col min="3" max="3" width="36.28515625" customWidth="1"/>
    <col min="4" max="4" width="15.28515625" bestFit="1" customWidth="1"/>
    <col min="5" max="5" width="24.28515625" bestFit="1" customWidth="1"/>
    <col min="6" max="6" width="40" bestFit="1" customWidth="1"/>
    <col min="7" max="7" width="19.42578125" bestFit="1" customWidth="1"/>
    <col min="8" max="8" width="16.7109375" customWidth="1"/>
    <col min="9" max="9" width="40.5703125" bestFit="1" customWidth="1"/>
  </cols>
  <sheetData>
    <row r="1" spans="1:11" x14ac:dyDescent="0.25">
      <c r="A1" s="84" t="s">
        <v>189</v>
      </c>
      <c r="D1" s="93" t="s">
        <v>190</v>
      </c>
      <c r="E1" s="93"/>
      <c r="F1" s="93"/>
      <c r="G1" s="93"/>
      <c r="H1" s="93"/>
      <c r="I1" s="93"/>
    </row>
    <row r="2" spans="1:11" ht="15.75" thickBot="1" x14ac:dyDescent="0.3">
      <c r="A2" t="s">
        <v>76</v>
      </c>
      <c r="B2" t="s">
        <v>188</v>
      </c>
      <c r="C2" t="s">
        <v>185</v>
      </c>
      <c r="D2" s="84" t="s">
        <v>194</v>
      </c>
      <c r="E2" s="84" t="s">
        <v>202</v>
      </c>
      <c r="F2" s="84" t="s">
        <v>201</v>
      </c>
      <c r="G2" s="84" t="s">
        <v>205</v>
      </c>
      <c r="H2" s="84" t="s">
        <v>203</v>
      </c>
      <c r="I2" s="84" t="s">
        <v>200</v>
      </c>
    </row>
    <row r="3" spans="1:11" ht="15.75" thickBot="1" x14ac:dyDescent="0.3">
      <c r="A3" s="82">
        <v>1</v>
      </c>
      <c r="B3" s="83" t="s">
        <v>169</v>
      </c>
      <c r="C3" s="85"/>
      <c r="D3" s="83" t="s">
        <v>192</v>
      </c>
      <c r="E3" s="83" t="e">
        <v>#VALUE!</v>
      </c>
      <c r="F3" s="85"/>
      <c r="G3" s="85">
        <v>10</v>
      </c>
      <c r="H3" s="96">
        <f>12-G3</f>
        <v>2</v>
      </c>
      <c r="I3" s="88"/>
    </row>
    <row r="4" spans="1:11" ht="15.75" thickBot="1" x14ac:dyDescent="0.3">
      <c r="A4" s="69">
        <v>2</v>
      </c>
      <c r="B4" s="67" t="s">
        <v>95</v>
      </c>
      <c r="C4" s="86"/>
      <c r="D4" s="67" t="s">
        <v>192</v>
      </c>
      <c r="E4" s="67" t="e">
        <v>#VALUE!</v>
      </c>
      <c r="F4" s="86"/>
      <c r="G4" s="85">
        <v>10</v>
      </c>
      <c r="H4" s="96">
        <f t="shared" ref="H4:H67" si="0">12-G4</f>
        <v>2</v>
      </c>
      <c r="I4" s="89" t="s">
        <v>198</v>
      </c>
    </row>
    <row r="5" spans="1:11" ht="15.75" thickBot="1" x14ac:dyDescent="0.3">
      <c r="A5" s="69">
        <v>3</v>
      </c>
      <c r="B5" s="67" t="s">
        <v>121</v>
      </c>
      <c r="C5" s="86"/>
      <c r="D5" s="67" t="s">
        <v>192</v>
      </c>
      <c r="E5" s="67" t="e">
        <v>#VALUE!</v>
      </c>
      <c r="F5" s="86"/>
      <c r="G5" s="85">
        <v>10</v>
      </c>
      <c r="H5" s="96">
        <f t="shared" si="0"/>
        <v>2</v>
      </c>
      <c r="I5" s="89"/>
    </row>
    <row r="6" spans="1:11" ht="15.75" thickBot="1" x14ac:dyDescent="0.3">
      <c r="A6" s="69">
        <v>4</v>
      </c>
      <c r="B6" s="67" t="s">
        <v>142</v>
      </c>
      <c r="C6" s="86"/>
      <c r="D6" s="67" t="s">
        <v>192</v>
      </c>
      <c r="E6" s="67" t="e">
        <v>#VALUE!</v>
      </c>
      <c r="F6" s="86"/>
      <c r="G6" s="85">
        <v>10</v>
      </c>
      <c r="H6" s="96">
        <f t="shared" si="0"/>
        <v>2</v>
      </c>
      <c r="I6" s="89" t="s">
        <v>198</v>
      </c>
    </row>
    <row r="7" spans="1:11" ht="15.75" thickBot="1" x14ac:dyDescent="0.3">
      <c r="A7" s="69">
        <v>5</v>
      </c>
      <c r="B7" s="67" t="s">
        <v>164</v>
      </c>
      <c r="C7" s="86"/>
      <c r="D7" s="67" t="s">
        <v>192</v>
      </c>
      <c r="E7" s="67" t="e">
        <v>#VALUE!</v>
      </c>
      <c r="F7" s="86"/>
      <c r="G7" s="85">
        <v>10</v>
      </c>
      <c r="H7" s="96">
        <f t="shared" si="0"/>
        <v>2</v>
      </c>
      <c r="I7" s="89"/>
    </row>
    <row r="8" spans="1:11" ht="15.75" thickBot="1" x14ac:dyDescent="0.3">
      <c r="A8" s="69">
        <v>6</v>
      </c>
      <c r="B8" s="67" t="s">
        <v>175</v>
      </c>
      <c r="C8" s="86"/>
      <c r="D8" s="67" t="s">
        <v>192</v>
      </c>
      <c r="E8" s="67" t="e">
        <v>#VALUE!</v>
      </c>
      <c r="F8" s="86"/>
      <c r="G8" s="85">
        <v>10</v>
      </c>
      <c r="H8" s="96">
        <f t="shared" si="0"/>
        <v>2</v>
      </c>
      <c r="I8" s="89"/>
    </row>
    <row r="9" spans="1:11" ht="15.75" thickBot="1" x14ac:dyDescent="0.3">
      <c r="A9" s="69">
        <v>7</v>
      </c>
      <c r="B9" s="67" t="s">
        <v>149</v>
      </c>
      <c r="C9" s="86"/>
      <c r="D9" s="67" t="s">
        <v>192</v>
      </c>
      <c r="E9" s="67" t="e">
        <v>#VALUE!</v>
      </c>
      <c r="F9" s="86"/>
      <c r="G9" s="85">
        <v>10</v>
      </c>
      <c r="H9" s="96">
        <f t="shared" si="0"/>
        <v>2</v>
      </c>
      <c r="I9" s="89" t="s">
        <v>198</v>
      </c>
      <c r="J9" s="67" t="e">
        <v>#VALUE!</v>
      </c>
      <c r="K9" t="s">
        <v>197</v>
      </c>
    </row>
    <row r="10" spans="1:11" ht="15.75" thickBot="1" x14ac:dyDescent="0.3">
      <c r="A10" s="69">
        <v>8</v>
      </c>
      <c r="B10" s="67" t="s">
        <v>172</v>
      </c>
      <c r="C10" s="86"/>
      <c r="D10" s="67" t="s">
        <v>192</v>
      </c>
      <c r="E10" s="67" t="e">
        <v>#VALUE!</v>
      </c>
      <c r="F10" s="86"/>
      <c r="G10" s="85">
        <v>10</v>
      </c>
      <c r="H10" s="96">
        <f t="shared" si="0"/>
        <v>2</v>
      </c>
      <c r="I10" s="89"/>
    </row>
    <row r="11" spans="1:11" ht="15.75" thickBot="1" x14ac:dyDescent="0.3">
      <c r="A11" s="69">
        <v>9</v>
      </c>
      <c r="B11" s="67" t="s">
        <v>167</v>
      </c>
      <c r="C11" s="86"/>
      <c r="D11" s="67" t="s">
        <v>192</v>
      </c>
      <c r="E11" s="67" t="e">
        <v>#VALUE!</v>
      </c>
      <c r="F11" s="86"/>
      <c r="G11" s="85">
        <v>10</v>
      </c>
      <c r="H11" s="96">
        <f t="shared" si="0"/>
        <v>2</v>
      </c>
      <c r="I11" s="89"/>
    </row>
    <row r="12" spans="1:11" ht="15.75" thickBot="1" x14ac:dyDescent="0.3">
      <c r="A12" s="69">
        <v>10</v>
      </c>
      <c r="B12" s="67" t="s">
        <v>105</v>
      </c>
      <c r="C12" s="86"/>
      <c r="D12" s="67" t="s">
        <v>192</v>
      </c>
      <c r="E12" s="67" t="e">
        <v>#VALUE!</v>
      </c>
      <c r="F12" s="86"/>
      <c r="G12" s="85">
        <v>10</v>
      </c>
      <c r="H12" s="96">
        <f t="shared" si="0"/>
        <v>2</v>
      </c>
      <c r="I12" s="89" t="s">
        <v>198</v>
      </c>
    </row>
    <row r="13" spans="1:11" ht="15.75" thickBot="1" x14ac:dyDescent="0.3">
      <c r="A13" s="69">
        <v>11</v>
      </c>
      <c r="B13" s="67" t="s">
        <v>151</v>
      </c>
      <c r="C13" s="86"/>
      <c r="D13" s="67" t="s">
        <v>192</v>
      </c>
      <c r="E13" s="67" t="e">
        <v>#VALUE!</v>
      </c>
      <c r="F13" s="86"/>
      <c r="G13" s="85">
        <v>10</v>
      </c>
      <c r="H13" s="96">
        <f t="shared" si="0"/>
        <v>2</v>
      </c>
      <c r="I13" s="89"/>
    </row>
    <row r="14" spans="1:11" ht="15.75" thickBot="1" x14ac:dyDescent="0.3">
      <c r="A14" s="69">
        <v>12</v>
      </c>
      <c r="B14" s="67" t="s">
        <v>103</v>
      </c>
      <c r="C14" s="86"/>
      <c r="D14" s="67" t="s">
        <v>192</v>
      </c>
      <c r="E14" s="67" t="e">
        <v>#VALUE!</v>
      </c>
      <c r="F14" s="86"/>
      <c r="G14" s="85">
        <v>10</v>
      </c>
      <c r="H14" s="96">
        <f t="shared" si="0"/>
        <v>2</v>
      </c>
      <c r="I14" s="89"/>
    </row>
    <row r="15" spans="1:11" ht="15.75" thickBot="1" x14ac:dyDescent="0.3">
      <c r="A15" s="69">
        <v>13</v>
      </c>
      <c r="B15" s="67" t="s">
        <v>120</v>
      </c>
      <c r="C15" s="86"/>
      <c r="D15" s="67" t="s">
        <v>192</v>
      </c>
      <c r="E15" s="67" t="e">
        <v>#VALUE!</v>
      </c>
      <c r="F15" s="86"/>
      <c r="G15" s="85">
        <v>10</v>
      </c>
      <c r="H15" s="96">
        <f t="shared" si="0"/>
        <v>2</v>
      </c>
      <c r="I15" s="89"/>
    </row>
    <row r="16" spans="1:11" ht="15.75" thickBot="1" x14ac:dyDescent="0.3">
      <c r="A16" s="69">
        <v>14</v>
      </c>
      <c r="B16" s="67" t="s">
        <v>122</v>
      </c>
      <c r="C16" s="86"/>
      <c r="D16" s="67" t="s">
        <v>192</v>
      </c>
      <c r="E16" s="67" t="e">
        <v>#VALUE!</v>
      </c>
      <c r="F16" s="86"/>
      <c r="G16" s="85">
        <v>10</v>
      </c>
      <c r="H16" s="96">
        <f t="shared" si="0"/>
        <v>2</v>
      </c>
      <c r="I16" s="89" t="s">
        <v>198</v>
      </c>
    </row>
    <row r="17" spans="1:9" ht="15.75" thickBot="1" x14ac:dyDescent="0.3">
      <c r="A17" s="69">
        <v>15</v>
      </c>
      <c r="B17" s="67" t="s">
        <v>180</v>
      </c>
      <c r="C17" s="86"/>
      <c r="D17" s="67" t="s">
        <v>192</v>
      </c>
      <c r="E17" s="67" t="e">
        <v>#VALUE!</v>
      </c>
      <c r="F17" s="86"/>
      <c r="G17" s="85">
        <v>10</v>
      </c>
      <c r="H17" s="96">
        <f t="shared" si="0"/>
        <v>2</v>
      </c>
      <c r="I17" s="89"/>
    </row>
    <row r="18" spans="1:9" ht="15.75" thickBot="1" x14ac:dyDescent="0.3">
      <c r="A18" s="69">
        <v>16</v>
      </c>
      <c r="B18" s="67" t="s">
        <v>118</v>
      </c>
      <c r="C18" s="86"/>
      <c r="D18" s="67" t="s">
        <v>192</v>
      </c>
      <c r="E18" s="67" t="e">
        <v>#VALUE!</v>
      </c>
      <c r="F18" s="86"/>
      <c r="G18" s="85">
        <v>10</v>
      </c>
      <c r="H18" s="96">
        <f t="shared" si="0"/>
        <v>2</v>
      </c>
      <c r="I18" s="89"/>
    </row>
    <row r="19" spans="1:9" ht="15.75" thickBot="1" x14ac:dyDescent="0.3">
      <c r="A19" s="69">
        <v>17</v>
      </c>
      <c r="B19" s="67" t="s">
        <v>108</v>
      </c>
      <c r="C19" s="86"/>
      <c r="D19" s="67" t="s">
        <v>192</v>
      </c>
      <c r="E19" s="67" t="e">
        <v>#VALUE!</v>
      </c>
      <c r="F19" s="86"/>
      <c r="G19" s="85">
        <v>10</v>
      </c>
      <c r="H19" s="96">
        <f t="shared" si="0"/>
        <v>2</v>
      </c>
      <c r="I19" s="89"/>
    </row>
    <row r="20" spans="1:9" ht="15.75" thickBot="1" x14ac:dyDescent="0.3">
      <c r="A20" s="69">
        <v>18</v>
      </c>
      <c r="B20" s="67" t="s">
        <v>159</v>
      </c>
      <c r="C20" s="86"/>
      <c r="D20" s="67" t="s">
        <v>192</v>
      </c>
      <c r="E20" s="67" t="e">
        <v>#VALUE!</v>
      </c>
      <c r="F20" s="86"/>
      <c r="G20" s="85">
        <v>10</v>
      </c>
      <c r="H20" s="96">
        <f t="shared" si="0"/>
        <v>2</v>
      </c>
      <c r="I20" s="89"/>
    </row>
    <row r="21" spans="1:9" ht="15.75" thickBot="1" x14ac:dyDescent="0.3">
      <c r="A21" s="69">
        <v>19</v>
      </c>
      <c r="B21" s="67" t="s">
        <v>90</v>
      </c>
      <c r="C21" s="86"/>
      <c r="D21" s="67" t="s">
        <v>192</v>
      </c>
      <c r="E21" s="67" t="e">
        <v>#VALUE!</v>
      </c>
      <c r="F21" s="86"/>
      <c r="G21" s="85">
        <v>10</v>
      </c>
      <c r="H21" s="96">
        <f t="shared" si="0"/>
        <v>2</v>
      </c>
      <c r="I21" s="89" t="s">
        <v>198</v>
      </c>
    </row>
    <row r="22" spans="1:9" ht="15.75" thickBot="1" x14ac:dyDescent="0.3">
      <c r="A22" s="69">
        <v>20</v>
      </c>
      <c r="B22" s="67" t="s">
        <v>154</v>
      </c>
      <c r="C22" s="86"/>
      <c r="D22" s="67" t="s">
        <v>192</v>
      </c>
      <c r="E22" s="67" t="e">
        <v>#VALUE!</v>
      </c>
      <c r="F22" s="86"/>
      <c r="G22" s="85">
        <v>10</v>
      </c>
      <c r="H22" s="96">
        <f t="shared" si="0"/>
        <v>2</v>
      </c>
      <c r="I22" s="89"/>
    </row>
    <row r="23" spans="1:9" ht="15.75" thickBot="1" x14ac:dyDescent="0.3">
      <c r="A23" s="69">
        <v>21</v>
      </c>
      <c r="B23" s="67" t="s">
        <v>109</v>
      </c>
      <c r="C23" s="86"/>
      <c r="D23" s="67" t="s">
        <v>192</v>
      </c>
      <c r="E23" s="67" t="e">
        <v>#VALUE!</v>
      </c>
      <c r="F23" s="86"/>
      <c r="G23" s="85">
        <v>10</v>
      </c>
      <c r="H23" s="96">
        <f t="shared" si="0"/>
        <v>2</v>
      </c>
      <c r="I23" s="89"/>
    </row>
    <row r="24" spans="1:9" ht="15.75" thickBot="1" x14ac:dyDescent="0.3">
      <c r="A24" s="69">
        <v>22</v>
      </c>
      <c r="B24" s="67" t="s">
        <v>144</v>
      </c>
      <c r="C24" s="86"/>
      <c r="D24" s="67" t="s">
        <v>192</v>
      </c>
      <c r="E24" s="67" t="e">
        <v>#VALUE!</v>
      </c>
      <c r="F24" s="86"/>
      <c r="G24" s="85">
        <v>10</v>
      </c>
      <c r="H24" s="96">
        <f t="shared" si="0"/>
        <v>2</v>
      </c>
      <c r="I24" s="89"/>
    </row>
    <row r="25" spans="1:9" ht="15.75" thickBot="1" x14ac:dyDescent="0.3">
      <c r="A25" s="69">
        <v>23</v>
      </c>
      <c r="B25" s="67" t="s">
        <v>134</v>
      </c>
      <c r="C25" s="86"/>
      <c r="D25" s="67" t="s">
        <v>192</v>
      </c>
      <c r="E25" s="67" t="e">
        <v>#VALUE!</v>
      </c>
      <c r="F25" s="86"/>
      <c r="G25" s="85">
        <v>10</v>
      </c>
      <c r="H25" s="96">
        <f t="shared" si="0"/>
        <v>2</v>
      </c>
      <c r="I25" s="89"/>
    </row>
    <row r="26" spans="1:9" ht="15.75" thickBot="1" x14ac:dyDescent="0.3">
      <c r="A26" s="70">
        <v>24</v>
      </c>
      <c r="B26" s="71" t="s">
        <v>132</v>
      </c>
      <c r="C26" s="87"/>
      <c r="D26" s="71" t="s">
        <v>192</v>
      </c>
      <c r="E26" s="71" t="e">
        <v>#VALUE!</v>
      </c>
      <c r="F26" s="94"/>
      <c r="G26" s="85" t="s">
        <v>204</v>
      </c>
      <c r="H26" s="96" t="e">
        <f t="shared" si="0"/>
        <v>#VALUE!</v>
      </c>
      <c r="I26" s="89" t="s">
        <v>198</v>
      </c>
    </row>
    <row r="27" spans="1:9" ht="15.75" thickBot="1" x14ac:dyDescent="0.3">
      <c r="A27" s="82">
        <v>25</v>
      </c>
      <c r="B27" s="83" t="s">
        <v>133</v>
      </c>
      <c r="C27" s="85"/>
      <c r="D27" s="83" t="s">
        <v>192</v>
      </c>
      <c r="E27" s="83">
        <v>19.14</v>
      </c>
      <c r="F27" s="85">
        <f>E27*10</f>
        <v>191.4</v>
      </c>
      <c r="G27" s="95">
        <f>100/E27</f>
        <v>5.2246603970741896</v>
      </c>
      <c r="H27" s="96">
        <f t="shared" si="0"/>
        <v>6.7753396029258104</v>
      </c>
      <c r="I27" s="88"/>
    </row>
    <row r="28" spans="1:9" ht="15.75" thickBot="1" x14ac:dyDescent="0.3">
      <c r="A28" s="69">
        <v>26</v>
      </c>
      <c r="B28" s="67" t="s">
        <v>94</v>
      </c>
      <c r="C28" s="86"/>
      <c r="D28" s="67" t="s">
        <v>192</v>
      </c>
      <c r="E28" s="67">
        <v>233.4</v>
      </c>
      <c r="F28" s="85">
        <f t="shared" ref="F28:F91" si="1">E28*10</f>
        <v>2334</v>
      </c>
      <c r="G28" s="95">
        <f t="shared" ref="G28:G91" si="2">100/E28</f>
        <v>0.42844901456726647</v>
      </c>
      <c r="H28" s="96">
        <f t="shared" si="0"/>
        <v>11.571550985432733</v>
      </c>
      <c r="I28" s="89"/>
    </row>
    <row r="29" spans="1:9" ht="15.75" thickBot="1" x14ac:dyDescent="0.3">
      <c r="A29" s="69">
        <v>27</v>
      </c>
      <c r="B29" s="67" t="s">
        <v>168</v>
      </c>
      <c r="C29" s="86"/>
      <c r="D29" s="67" t="s">
        <v>192</v>
      </c>
      <c r="E29" s="67">
        <v>135</v>
      </c>
      <c r="F29" s="85">
        <f t="shared" si="1"/>
        <v>1350</v>
      </c>
      <c r="G29" s="95">
        <f t="shared" si="2"/>
        <v>0.7407407407407407</v>
      </c>
      <c r="H29" s="96">
        <f t="shared" si="0"/>
        <v>11.25925925925926</v>
      </c>
      <c r="I29" s="89"/>
    </row>
    <row r="30" spans="1:9" ht="15.75" thickBot="1" x14ac:dyDescent="0.3">
      <c r="A30" s="69">
        <v>28</v>
      </c>
      <c r="B30" s="67" t="s">
        <v>111</v>
      </c>
      <c r="C30" s="86"/>
      <c r="D30" s="67" t="s">
        <v>192</v>
      </c>
      <c r="E30" s="67">
        <v>28.2</v>
      </c>
      <c r="F30" s="85">
        <f t="shared" si="1"/>
        <v>282</v>
      </c>
      <c r="G30" s="95">
        <f t="shared" si="2"/>
        <v>3.5460992907801421</v>
      </c>
      <c r="H30" s="96">
        <f t="shared" si="0"/>
        <v>8.4539007092198588</v>
      </c>
      <c r="I30" s="89"/>
    </row>
    <row r="31" spans="1:9" ht="15.75" thickBot="1" x14ac:dyDescent="0.3">
      <c r="A31" s="69">
        <v>29</v>
      </c>
      <c r="B31" s="67" t="s">
        <v>135</v>
      </c>
      <c r="C31" s="86"/>
      <c r="D31" s="67" t="s">
        <v>192</v>
      </c>
      <c r="E31" s="67">
        <v>81</v>
      </c>
      <c r="F31" s="85">
        <f t="shared" si="1"/>
        <v>810</v>
      </c>
      <c r="G31" s="95">
        <f t="shared" si="2"/>
        <v>1.2345679012345678</v>
      </c>
      <c r="H31" s="96">
        <f t="shared" si="0"/>
        <v>10.765432098765432</v>
      </c>
      <c r="I31" s="89" t="s">
        <v>199</v>
      </c>
    </row>
    <row r="32" spans="1:9" ht="15.75" thickBot="1" x14ac:dyDescent="0.3">
      <c r="A32" s="69">
        <v>30</v>
      </c>
      <c r="B32" s="67" t="s">
        <v>147</v>
      </c>
      <c r="C32" s="86"/>
      <c r="D32" s="67" t="s">
        <v>192</v>
      </c>
      <c r="E32" s="67">
        <v>13.8</v>
      </c>
      <c r="F32" s="85">
        <f t="shared" si="1"/>
        <v>138</v>
      </c>
      <c r="G32" s="95">
        <f t="shared" si="2"/>
        <v>7.2463768115942022</v>
      </c>
      <c r="H32" s="96">
        <f t="shared" si="0"/>
        <v>4.7536231884057978</v>
      </c>
      <c r="I32" s="89" t="s">
        <v>199</v>
      </c>
    </row>
    <row r="33" spans="1:11" ht="15.75" thickBot="1" x14ac:dyDescent="0.3">
      <c r="A33" s="69">
        <v>31</v>
      </c>
      <c r="B33" s="67" t="s">
        <v>91</v>
      </c>
      <c r="C33" s="86"/>
      <c r="D33" s="67" t="s">
        <v>192</v>
      </c>
      <c r="E33" s="67">
        <v>330</v>
      </c>
      <c r="F33" s="85">
        <f t="shared" si="1"/>
        <v>3300</v>
      </c>
      <c r="G33" s="95">
        <f t="shared" si="2"/>
        <v>0.30303030303030304</v>
      </c>
      <c r="H33" s="96">
        <f t="shared" si="0"/>
        <v>11.696969696969697</v>
      </c>
      <c r="I33" s="89"/>
    </row>
    <row r="34" spans="1:11" ht="15.75" thickBot="1" x14ac:dyDescent="0.3">
      <c r="A34" s="69">
        <v>32</v>
      </c>
      <c r="B34" s="67" t="s">
        <v>174</v>
      </c>
      <c r="C34" s="86"/>
      <c r="D34" s="67" t="s">
        <v>192</v>
      </c>
      <c r="E34" s="67">
        <v>108.6</v>
      </c>
      <c r="F34" s="85">
        <f t="shared" si="1"/>
        <v>1086</v>
      </c>
      <c r="G34" s="95">
        <f t="shared" si="2"/>
        <v>0.92081031307550654</v>
      </c>
      <c r="H34" s="96">
        <f t="shared" si="0"/>
        <v>11.079189686924494</v>
      </c>
      <c r="I34" s="89" t="s">
        <v>199</v>
      </c>
    </row>
    <row r="35" spans="1:11" ht="15.75" thickBot="1" x14ac:dyDescent="0.3">
      <c r="A35" s="69">
        <v>33</v>
      </c>
      <c r="B35" s="67" t="s">
        <v>176</v>
      </c>
      <c r="C35" s="86"/>
      <c r="D35" s="67" t="s">
        <v>192</v>
      </c>
      <c r="E35" s="67">
        <v>73.8</v>
      </c>
      <c r="F35" s="85">
        <f t="shared" si="1"/>
        <v>738</v>
      </c>
      <c r="G35" s="95">
        <f t="shared" si="2"/>
        <v>1.3550135501355014</v>
      </c>
      <c r="H35" s="96">
        <f t="shared" si="0"/>
        <v>10.644986449864499</v>
      </c>
      <c r="I35" s="89" t="s">
        <v>199</v>
      </c>
    </row>
    <row r="36" spans="1:11" ht="15.75" thickBot="1" x14ac:dyDescent="0.3">
      <c r="A36" s="69">
        <v>34</v>
      </c>
      <c r="B36" s="67" t="s">
        <v>158</v>
      </c>
      <c r="C36" s="86"/>
      <c r="D36" s="67" t="s">
        <v>192</v>
      </c>
      <c r="E36" s="67">
        <v>27.06</v>
      </c>
      <c r="F36" s="85">
        <f t="shared" si="1"/>
        <v>270.59999999999997</v>
      </c>
      <c r="G36" s="95">
        <f t="shared" si="2"/>
        <v>3.6954915003695494</v>
      </c>
      <c r="H36" s="96">
        <f t="shared" si="0"/>
        <v>8.304508499630451</v>
      </c>
      <c r="I36" s="89"/>
    </row>
    <row r="37" spans="1:11" ht="15.75" thickBot="1" x14ac:dyDescent="0.3">
      <c r="A37" s="69">
        <v>35</v>
      </c>
      <c r="B37" s="67" t="s">
        <v>153</v>
      </c>
      <c r="C37" s="86"/>
      <c r="D37" s="67" t="s">
        <v>192</v>
      </c>
      <c r="E37" s="67" t="e">
        <v>#VALUE!</v>
      </c>
      <c r="F37" s="85" t="e">
        <f t="shared" si="1"/>
        <v>#VALUE!</v>
      </c>
      <c r="G37" s="95">
        <v>10</v>
      </c>
      <c r="H37" s="96">
        <f t="shared" si="0"/>
        <v>2</v>
      </c>
      <c r="I37" s="89"/>
      <c r="J37" s="67" t="e">
        <v>#VALUE!</v>
      </c>
      <c r="K37" t="s">
        <v>197</v>
      </c>
    </row>
    <row r="38" spans="1:11" ht="15.75" thickBot="1" x14ac:dyDescent="0.3">
      <c r="A38" s="69">
        <v>36</v>
      </c>
      <c r="B38" s="67" t="s">
        <v>124</v>
      </c>
      <c r="C38" s="86"/>
      <c r="D38" s="67" t="s">
        <v>192</v>
      </c>
      <c r="E38" s="67">
        <v>45.9</v>
      </c>
      <c r="F38" s="85">
        <f t="shared" si="1"/>
        <v>459</v>
      </c>
      <c r="G38" s="95">
        <f t="shared" si="2"/>
        <v>2.1786492374727668</v>
      </c>
      <c r="H38" s="96">
        <f t="shared" si="0"/>
        <v>9.8213507625272332</v>
      </c>
      <c r="I38" s="89"/>
    </row>
    <row r="39" spans="1:11" ht="15.75" thickBot="1" x14ac:dyDescent="0.3">
      <c r="A39" s="69">
        <v>37</v>
      </c>
      <c r="B39" s="67" t="s">
        <v>104</v>
      </c>
      <c r="C39" s="86"/>
      <c r="D39" s="67" t="s">
        <v>192</v>
      </c>
      <c r="E39" s="67">
        <v>264.60000000000002</v>
      </c>
      <c r="F39" s="85">
        <f t="shared" si="1"/>
        <v>2646</v>
      </c>
      <c r="G39" s="95">
        <f t="shared" si="2"/>
        <v>0.37792894935752075</v>
      </c>
      <c r="H39" s="96">
        <f t="shared" si="0"/>
        <v>11.622071050642479</v>
      </c>
      <c r="I39" s="89"/>
    </row>
    <row r="40" spans="1:11" ht="15.75" thickBot="1" x14ac:dyDescent="0.3">
      <c r="A40" s="69">
        <v>38</v>
      </c>
      <c r="B40" s="67" t="s">
        <v>113</v>
      </c>
      <c r="C40" s="86"/>
      <c r="D40" s="67" t="s">
        <v>192</v>
      </c>
      <c r="E40" s="67">
        <v>29.82</v>
      </c>
      <c r="F40" s="85">
        <f t="shared" si="1"/>
        <v>298.2</v>
      </c>
      <c r="G40" s="95">
        <f t="shared" si="2"/>
        <v>3.3534540576794098</v>
      </c>
      <c r="H40" s="96">
        <f t="shared" si="0"/>
        <v>8.6465459423205893</v>
      </c>
      <c r="I40" s="89"/>
    </row>
    <row r="41" spans="1:11" ht="15.75" thickBot="1" x14ac:dyDescent="0.3">
      <c r="A41" s="69">
        <v>39</v>
      </c>
      <c r="B41" s="67" t="s">
        <v>157</v>
      </c>
      <c r="C41" s="86"/>
      <c r="D41" s="67" t="s">
        <v>192</v>
      </c>
      <c r="E41" s="67">
        <v>52.5</v>
      </c>
      <c r="F41" s="85">
        <f t="shared" si="1"/>
        <v>525</v>
      </c>
      <c r="G41" s="95">
        <f t="shared" si="2"/>
        <v>1.9047619047619047</v>
      </c>
      <c r="H41" s="96">
        <f t="shared" si="0"/>
        <v>10.095238095238095</v>
      </c>
      <c r="I41" s="89"/>
    </row>
    <row r="42" spans="1:11" ht="15.75" thickBot="1" x14ac:dyDescent="0.3">
      <c r="A42" s="69">
        <v>40</v>
      </c>
      <c r="B42" s="67" t="s">
        <v>102</v>
      </c>
      <c r="C42" s="86"/>
      <c r="D42" s="67" t="s">
        <v>192</v>
      </c>
      <c r="E42" s="67">
        <v>348</v>
      </c>
      <c r="F42" s="85">
        <f t="shared" si="1"/>
        <v>3480</v>
      </c>
      <c r="G42" s="95">
        <f t="shared" si="2"/>
        <v>0.28735632183908044</v>
      </c>
      <c r="H42" s="96">
        <f t="shared" si="0"/>
        <v>11.712643678160919</v>
      </c>
      <c r="I42" s="89"/>
    </row>
    <row r="43" spans="1:11" ht="15.75" thickBot="1" x14ac:dyDescent="0.3">
      <c r="A43" s="69">
        <v>41</v>
      </c>
      <c r="B43" s="67" t="s">
        <v>183</v>
      </c>
      <c r="C43" s="86"/>
      <c r="D43" s="67" t="s">
        <v>192</v>
      </c>
      <c r="E43" s="67">
        <v>90</v>
      </c>
      <c r="F43" s="85">
        <f t="shared" si="1"/>
        <v>900</v>
      </c>
      <c r="G43" s="95">
        <f t="shared" si="2"/>
        <v>1.1111111111111112</v>
      </c>
      <c r="H43" s="96">
        <f t="shared" si="0"/>
        <v>10.888888888888889</v>
      </c>
      <c r="I43" s="89" t="s">
        <v>199</v>
      </c>
    </row>
    <row r="44" spans="1:11" ht="15.75" thickBot="1" x14ac:dyDescent="0.3">
      <c r="A44" s="69">
        <v>42</v>
      </c>
      <c r="B44" s="67" t="s">
        <v>127</v>
      </c>
      <c r="C44" s="86"/>
      <c r="D44" s="67" t="s">
        <v>192</v>
      </c>
      <c r="E44" s="67">
        <v>47.28</v>
      </c>
      <c r="F44" s="85">
        <f t="shared" si="1"/>
        <v>472.8</v>
      </c>
      <c r="G44" s="95">
        <f t="shared" si="2"/>
        <v>2.1150592216582065</v>
      </c>
      <c r="H44" s="96">
        <f t="shared" si="0"/>
        <v>9.8849407783417931</v>
      </c>
      <c r="I44" s="89"/>
    </row>
    <row r="45" spans="1:11" ht="15.75" thickBot="1" x14ac:dyDescent="0.3">
      <c r="A45" s="69">
        <v>43</v>
      </c>
      <c r="B45" s="67" t="s">
        <v>137</v>
      </c>
      <c r="C45" s="86"/>
      <c r="D45" s="67" t="s">
        <v>192</v>
      </c>
      <c r="E45" s="67">
        <v>24.9</v>
      </c>
      <c r="F45" s="85">
        <f t="shared" si="1"/>
        <v>249</v>
      </c>
      <c r="G45" s="95">
        <f t="shared" si="2"/>
        <v>4.0160642570281126</v>
      </c>
      <c r="H45" s="96">
        <f t="shared" si="0"/>
        <v>7.9839357429718874</v>
      </c>
      <c r="I45" s="89"/>
    </row>
    <row r="46" spans="1:11" ht="15.75" thickBot="1" x14ac:dyDescent="0.3">
      <c r="A46" s="69">
        <v>44</v>
      </c>
      <c r="B46" s="67" t="s">
        <v>156</v>
      </c>
      <c r="C46" s="86"/>
      <c r="D46" s="67" t="s">
        <v>192</v>
      </c>
      <c r="E46" s="67">
        <v>27</v>
      </c>
      <c r="F46" s="85">
        <f t="shared" si="1"/>
        <v>270</v>
      </c>
      <c r="G46" s="95">
        <f t="shared" si="2"/>
        <v>3.7037037037037037</v>
      </c>
      <c r="H46" s="96">
        <f t="shared" si="0"/>
        <v>8.2962962962962958</v>
      </c>
      <c r="I46" s="89" t="s">
        <v>199</v>
      </c>
    </row>
    <row r="47" spans="1:11" ht="15.75" thickBot="1" x14ac:dyDescent="0.3">
      <c r="A47" s="69">
        <v>45</v>
      </c>
      <c r="B47" s="67" t="s">
        <v>136</v>
      </c>
      <c r="C47" s="86"/>
      <c r="D47" s="67" t="s">
        <v>192</v>
      </c>
      <c r="E47" s="67">
        <v>37.86</v>
      </c>
      <c r="F47" s="85">
        <f t="shared" si="1"/>
        <v>378.6</v>
      </c>
      <c r="G47" s="95">
        <f t="shared" si="2"/>
        <v>2.6413100898045432</v>
      </c>
      <c r="H47" s="96">
        <f t="shared" si="0"/>
        <v>9.3586899101954568</v>
      </c>
      <c r="I47" s="89" t="s">
        <v>199</v>
      </c>
    </row>
    <row r="48" spans="1:11" ht="15.75" thickBot="1" x14ac:dyDescent="0.3">
      <c r="A48" s="69">
        <v>46</v>
      </c>
      <c r="B48" s="67" t="s">
        <v>171</v>
      </c>
      <c r="C48" s="86"/>
      <c r="D48" s="67" t="s">
        <v>192</v>
      </c>
      <c r="E48" s="67">
        <v>36.479999999999997</v>
      </c>
      <c r="F48" s="85">
        <f t="shared" si="1"/>
        <v>364.79999999999995</v>
      </c>
      <c r="G48" s="95">
        <f t="shared" si="2"/>
        <v>2.7412280701754388</v>
      </c>
      <c r="H48" s="96">
        <f t="shared" si="0"/>
        <v>9.2587719298245617</v>
      </c>
      <c r="I48" s="89"/>
    </row>
    <row r="49" spans="1:11" ht="15.75" thickBot="1" x14ac:dyDescent="0.3">
      <c r="A49" s="69">
        <v>47</v>
      </c>
      <c r="B49" s="67" t="s">
        <v>101</v>
      </c>
      <c r="C49" s="86"/>
      <c r="D49" s="67" t="s">
        <v>192</v>
      </c>
      <c r="E49" s="67">
        <v>168.6</v>
      </c>
      <c r="F49" s="85">
        <f t="shared" si="1"/>
        <v>1686</v>
      </c>
      <c r="G49" s="95">
        <f t="shared" si="2"/>
        <v>0.59311981020166071</v>
      </c>
      <c r="H49" s="96">
        <f t="shared" si="0"/>
        <v>11.40688018979834</v>
      </c>
      <c r="I49" s="89" t="s">
        <v>199</v>
      </c>
    </row>
    <row r="50" spans="1:11" ht="15.75" thickBot="1" x14ac:dyDescent="0.3">
      <c r="A50" s="70">
        <v>48</v>
      </c>
      <c r="B50" s="71" t="s">
        <v>145</v>
      </c>
      <c r="C50" s="87"/>
      <c r="D50" s="71" t="s">
        <v>192</v>
      </c>
      <c r="E50" s="71">
        <v>21.6</v>
      </c>
      <c r="F50" s="85">
        <f t="shared" si="1"/>
        <v>216</v>
      </c>
      <c r="G50" s="95">
        <f t="shared" si="2"/>
        <v>4.6296296296296298</v>
      </c>
      <c r="H50" s="96">
        <f t="shared" si="0"/>
        <v>7.3703703703703702</v>
      </c>
      <c r="I50" s="90"/>
    </row>
    <row r="51" spans="1:11" ht="15.75" thickBot="1" x14ac:dyDescent="0.3">
      <c r="A51" s="82">
        <v>49</v>
      </c>
      <c r="B51" s="83" t="s">
        <v>92</v>
      </c>
      <c r="C51" s="85"/>
      <c r="D51" s="83" t="s">
        <v>192</v>
      </c>
      <c r="E51" s="83">
        <v>312</v>
      </c>
      <c r="F51" s="85">
        <f t="shared" si="1"/>
        <v>3120</v>
      </c>
      <c r="G51" s="95">
        <f t="shared" si="2"/>
        <v>0.32051282051282054</v>
      </c>
      <c r="H51" s="96">
        <f t="shared" si="0"/>
        <v>11.679487179487179</v>
      </c>
      <c r="I51" s="88"/>
    </row>
    <row r="52" spans="1:11" ht="15.75" thickBot="1" x14ac:dyDescent="0.3">
      <c r="A52" s="69">
        <v>50</v>
      </c>
      <c r="B52" s="67" t="s">
        <v>116</v>
      </c>
      <c r="C52" s="86" t="s">
        <v>186</v>
      </c>
      <c r="D52" s="67" t="s">
        <v>192</v>
      </c>
      <c r="E52" s="67">
        <v>56.52</v>
      </c>
      <c r="F52" s="85">
        <f t="shared" si="1"/>
        <v>565.20000000000005</v>
      </c>
      <c r="G52" s="95">
        <f t="shared" si="2"/>
        <v>1.7692852087756545</v>
      </c>
      <c r="H52" s="96">
        <f t="shared" si="0"/>
        <v>10.230714791224345</v>
      </c>
      <c r="I52" s="89"/>
    </row>
    <row r="53" spans="1:11" ht="15.75" thickBot="1" x14ac:dyDescent="0.3">
      <c r="A53" s="69">
        <v>51</v>
      </c>
      <c r="B53" s="67" t="s">
        <v>128</v>
      </c>
      <c r="C53" s="86"/>
      <c r="D53" s="67" t="s">
        <v>192</v>
      </c>
      <c r="E53" s="67" t="e">
        <v>#VALUE!</v>
      </c>
      <c r="F53" s="85" t="e">
        <f t="shared" si="1"/>
        <v>#VALUE!</v>
      </c>
      <c r="G53" s="95">
        <v>10</v>
      </c>
      <c r="H53" s="96">
        <f t="shared" si="0"/>
        <v>2</v>
      </c>
      <c r="I53" s="89" t="s">
        <v>199</v>
      </c>
      <c r="J53" s="67" t="e">
        <v>#VALUE!</v>
      </c>
      <c r="K53" t="s">
        <v>197</v>
      </c>
    </row>
    <row r="54" spans="1:11" ht="15.75" thickBot="1" x14ac:dyDescent="0.3">
      <c r="A54" s="69">
        <v>52</v>
      </c>
      <c r="B54" s="67" t="s">
        <v>131</v>
      </c>
      <c r="C54" s="86"/>
      <c r="D54" s="67" t="s">
        <v>192</v>
      </c>
      <c r="E54" s="67">
        <v>92.4</v>
      </c>
      <c r="F54" s="85">
        <f t="shared" si="1"/>
        <v>924</v>
      </c>
      <c r="G54" s="95">
        <f t="shared" si="2"/>
        <v>1.0822510822510822</v>
      </c>
      <c r="H54" s="96">
        <f t="shared" si="0"/>
        <v>10.917748917748918</v>
      </c>
      <c r="I54" s="89"/>
    </row>
    <row r="55" spans="1:11" ht="15.75" thickBot="1" x14ac:dyDescent="0.3">
      <c r="A55" s="69">
        <v>53</v>
      </c>
      <c r="B55" s="67" t="s">
        <v>107</v>
      </c>
      <c r="C55" s="86"/>
      <c r="D55" s="67" t="s">
        <v>192</v>
      </c>
      <c r="E55" s="67">
        <v>474</v>
      </c>
      <c r="F55" s="85">
        <f t="shared" si="1"/>
        <v>4740</v>
      </c>
      <c r="G55" s="95">
        <f t="shared" si="2"/>
        <v>0.2109704641350211</v>
      </c>
      <c r="H55" s="96">
        <f t="shared" si="0"/>
        <v>11.789029535864978</v>
      </c>
      <c r="I55" s="89"/>
    </row>
    <row r="56" spans="1:11" ht="15.75" thickBot="1" x14ac:dyDescent="0.3">
      <c r="A56" s="69">
        <v>54</v>
      </c>
      <c r="B56" s="67" t="s">
        <v>126</v>
      </c>
      <c r="C56" s="86" t="s">
        <v>187</v>
      </c>
      <c r="D56" s="67" t="s">
        <v>192</v>
      </c>
      <c r="E56" s="67">
        <v>30.48</v>
      </c>
      <c r="F56" s="85">
        <f t="shared" si="1"/>
        <v>304.8</v>
      </c>
      <c r="G56" s="95">
        <f t="shared" si="2"/>
        <v>3.2808398950131235</v>
      </c>
      <c r="H56" s="96">
        <f t="shared" si="0"/>
        <v>8.7191601049868765</v>
      </c>
      <c r="I56" s="89"/>
    </row>
    <row r="57" spans="1:11" ht="15.75" thickBot="1" x14ac:dyDescent="0.3">
      <c r="A57" s="69">
        <v>55</v>
      </c>
      <c r="B57" s="67" t="s">
        <v>138</v>
      </c>
      <c r="C57" s="86"/>
      <c r="D57" s="67" t="s">
        <v>192</v>
      </c>
      <c r="E57" s="67">
        <v>42.06</v>
      </c>
      <c r="F57" s="85">
        <f t="shared" si="1"/>
        <v>420.6</v>
      </c>
      <c r="G57" s="95">
        <f t="shared" si="2"/>
        <v>2.377555872563005</v>
      </c>
      <c r="H57" s="96">
        <f t="shared" si="0"/>
        <v>9.6224441274369958</v>
      </c>
      <c r="I57" s="89"/>
    </row>
    <row r="58" spans="1:11" ht="15.75" thickBot="1" x14ac:dyDescent="0.3">
      <c r="A58" s="69">
        <v>56</v>
      </c>
      <c r="B58" s="67" t="s">
        <v>146</v>
      </c>
      <c r="C58" s="86"/>
      <c r="D58" s="67" t="s">
        <v>192</v>
      </c>
      <c r="E58" s="67">
        <v>57.96</v>
      </c>
      <c r="F58" s="85">
        <f t="shared" si="1"/>
        <v>579.6</v>
      </c>
      <c r="G58" s="95">
        <f t="shared" si="2"/>
        <v>1.7253278122843341</v>
      </c>
      <c r="H58" s="96">
        <f t="shared" si="0"/>
        <v>10.274672187715666</v>
      </c>
      <c r="I58" s="89" t="s">
        <v>199</v>
      </c>
    </row>
    <row r="59" spans="1:11" ht="15.75" thickBot="1" x14ac:dyDescent="0.3">
      <c r="A59" s="69">
        <v>57</v>
      </c>
      <c r="B59" s="67" t="s">
        <v>162</v>
      </c>
      <c r="C59" s="86"/>
      <c r="D59" s="67" t="s">
        <v>192</v>
      </c>
      <c r="E59" s="67">
        <v>49.26</v>
      </c>
      <c r="F59" s="85">
        <f t="shared" si="1"/>
        <v>492.59999999999997</v>
      </c>
      <c r="G59" s="95">
        <f t="shared" si="2"/>
        <v>2.0300446609825418</v>
      </c>
      <c r="H59" s="96">
        <f t="shared" si="0"/>
        <v>9.9699553390174582</v>
      </c>
      <c r="I59" s="89" t="s">
        <v>199</v>
      </c>
    </row>
    <row r="60" spans="1:11" ht="15.75" thickBot="1" x14ac:dyDescent="0.3">
      <c r="A60" s="69">
        <v>58</v>
      </c>
      <c r="B60" s="67" t="s">
        <v>115</v>
      </c>
      <c r="C60" s="86"/>
      <c r="D60" s="67" t="s">
        <v>192</v>
      </c>
      <c r="E60" s="67">
        <v>26.16</v>
      </c>
      <c r="F60" s="85">
        <f t="shared" si="1"/>
        <v>261.60000000000002</v>
      </c>
      <c r="G60" s="95">
        <f t="shared" si="2"/>
        <v>3.8226299694189603</v>
      </c>
      <c r="H60" s="96">
        <f t="shared" si="0"/>
        <v>8.1773700305810397</v>
      </c>
      <c r="I60" s="89"/>
    </row>
    <row r="61" spans="1:11" ht="15.75" thickBot="1" x14ac:dyDescent="0.3">
      <c r="A61" s="69">
        <v>59</v>
      </c>
      <c r="B61" s="67" t="s">
        <v>179</v>
      </c>
      <c r="C61" s="86"/>
      <c r="D61" s="67" t="s">
        <v>192</v>
      </c>
      <c r="E61" s="67">
        <v>27.54</v>
      </c>
      <c r="F61" s="85">
        <f t="shared" si="1"/>
        <v>275.39999999999998</v>
      </c>
      <c r="G61" s="95">
        <f t="shared" si="2"/>
        <v>3.6310820624546114</v>
      </c>
      <c r="H61" s="96">
        <f t="shared" si="0"/>
        <v>8.3689179375453886</v>
      </c>
      <c r="I61" s="89" t="s">
        <v>199</v>
      </c>
    </row>
    <row r="62" spans="1:11" ht="15.75" thickBot="1" x14ac:dyDescent="0.3">
      <c r="A62" s="69">
        <v>60</v>
      </c>
      <c r="B62" s="67" t="s">
        <v>143</v>
      </c>
      <c r="C62" s="86"/>
      <c r="D62" s="67" t="s">
        <v>192</v>
      </c>
      <c r="E62" s="67" t="e">
        <v>#VALUE!</v>
      </c>
      <c r="F62" s="85" t="e">
        <f t="shared" si="1"/>
        <v>#VALUE!</v>
      </c>
      <c r="G62" s="95">
        <v>10</v>
      </c>
      <c r="H62" s="96">
        <f t="shared" si="0"/>
        <v>2</v>
      </c>
      <c r="I62" s="89" t="s">
        <v>199</v>
      </c>
      <c r="J62" s="67" t="e">
        <v>#VALUE!</v>
      </c>
      <c r="K62" t="s">
        <v>197</v>
      </c>
    </row>
    <row r="63" spans="1:11" ht="15.75" thickBot="1" x14ac:dyDescent="0.3">
      <c r="A63" s="69">
        <v>61</v>
      </c>
      <c r="B63" s="67" t="s">
        <v>150</v>
      </c>
      <c r="C63" s="86"/>
      <c r="D63" s="67" t="s">
        <v>192</v>
      </c>
      <c r="E63" s="67">
        <v>18.48</v>
      </c>
      <c r="F63" s="85">
        <f t="shared" si="1"/>
        <v>184.8</v>
      </c>
      <c r="G63" s="95">
        <f t="shared" si="2"/>
        <v>5.4112554112554108</v>
      </c>
      <c r="H63" s="96">
        <f t="shared" si="0"/>
        <v>6.5887445887445892</v>
      </c>
      <c r="I63" s="89"/>
    </row>
    <row r="64" spans="1:11" ht="15.75" thickBot="1" x14ac:dyDescent="0.3">
      <c r="A64" s="69">
        <v>62</v>
      </c>
      <c r="B64" s="67" t="s">
        <v>97</v>
      </c>
      <c r="C64" s="86"/>
      <c r="D64" s="67" t="s">
        <v>192</v>
      </c>
      <c r="E64" s="67">
        <v>366</v>
      </c>
      <c r="F64" s="85">
        <f t="shared" si="1"/>
        <v>3660</v>
      </c>
      <c r="G64" s="95">
        <f t="shared" si="2"/>
        <v>0.27322404371584702</v>
      </c>
      <c r="H64" s="96">
        <f t="shared" si="0"/>
        <v>11.726775956284152</v>
      </c>
      <c r="I64" s="89" t="s">
        <v>199</v>
      </c>
    </row>
    <row r="65" spans="1:11" ht="15.75" thickBot="1" x14ac:dyDescent="0.3">
      <c r="A65" s="69">
        <v>63</v>
      </c>
      <c r="B65" s="67" t="s">
        <v>155</v>
      </c>
      <c r="C65" s="86"/>
      <c r="D65" s="67" t="s">
        <v>192</v>
      </c>
      <c r="E65" s="67">
        <v>93.6</v>
      </c>
      <c r="F65" s="85">
        <f t="shared" si="1"/>
        <v>936</v>
      </c>
      <c r="G65" s="95">
        <f t="shared" si="2"/>
        <v>1.0683760683760684</v>
      </c>
      <c r="H65" s="96">
        <f t="shared" si="0"/>
        <v>10.931623931623932</v>
      </c>
      <c r="I65" s="89"/>
    </row>
    <row r="66" spans="1:11" ht="15.75" thickBot="1" x14ac:dyDescent="0.3">
      <c r="A66" s="69">
        <v>64</v>
      </c>
      <c r="B66" s="67" t="s">
        <v>98</v>
      </c>
      <c r="C66" s="86"/>
      <c r="D66" s="67" t="s">
        <v>192</v>
      </c>
      <c r="E66" s="67">
        <v>171</v>
      </c>
      <c r="F66" s="85">
        <f t="shared" si="1"/>
        <v>1710</v>
      </c>
      <c r="G66" s="95">
        <f t="shared" si="2"/>
        <v>0.58479532163742687</v>
      </c>
      <c r="H66" s="96">
        <f t="shared" si="0"/>
        <v>11.415204678362572</v>
      </c>
      <c r="I66" s="89"/>
    </row>
    <row r="67" spans="1:11" ht="15.75" thickBot="1" x14ac:dyDescent="0.3">
      <c r="A67" s="69">
        <v>65</v>
      </c>
      <c r="B67" s="67" t="s">
        <v>96</v>
      </c>
      <c r="C67" s="86"/>
      <c r="D67" s="67" t="s">
        <v>192</v>
      </c>
      <c r="E67" s="67">
        <v>92.4</v>
      </c>
      <c r="F67" s="85">
        <f t="shared" si="1"/>
        <v>924</v>
      </c>
      <c r="G67" s="95">
        <f t="shared" si="2"/>
        <v>1.0822510822510822</v>
      </c>
      <c r="H67" s="96">
        <f t="shared" si="0"/>
        <v>10.917748917748918</v>
      </c>
      <c r="I67" s="89"/>
    </row>
    <row r="68" spans="1:11" ht="15.75" thickBot="1" x14ac:dyDescent="0.3">
      <c r="A68" s="69">
        <v>66</v>
      </c>
      <c r="B68" s="67" t="s">
        <v>163</v>
      </c>
      <c r="C68" s="86"/>
      <c r="D68" s="67" t="s">
        <v>192</v>
      </c>
      <c r="E68" s="67">
        <v>21.18</v>
      </c>
      <c r="F68" s="85">
        <f t="shared" si="1"/>
        <v>211.8</v>
      </c>
      <c r="G68" s="95">
        <f t="shared" si="2"/>
        <v>4.7214353163361666</v>
      </c>
      <c r="H68" s="96">
        <f t="shared" ref="H68:H97" si="3">12-G68</f>
        <v>7.2785646836638334</v>
      </c>
      <c r="I68" s="89" t="s">
        <v>199</v>
      </c>
    </row>
    <row r="69" spans="1:11" ht="15.75" thickBot="1" x14ac:dyDescent="0.3">
      <c r="A69" s="69">
        <v>67</v>
      </c>
      <c r="B69" s="67" t="s">
        <v>123</v>
      </c>
      <c r="C69" s="86"/>
      <c r="D69" s="67" t="s">
        <v>192</v>
      </c>
      <c r="E69" s="67">
        <v>35.94</v>
      </c>
      <c r="F69" s="85">
        <f t="shared" si="1"/>
        <v>359.4</v>
      </c>
      <c r="G69" s="95">
        <f t="shared" si="2"/>
        <v>2.7824151363383418</v>
      </c>
      <c r="H69" s="96">
        <f t="shared" si="3"/>
        <v>9.2175848636616582</v>
      </c>
      <c r="I69" s="89"/>
    </row>
    <row r="70" spans="1:11" ht="15.75" thickBot="1" x14ac:dyDescent="0.3">
      <c r="A70" s="69">
        <v>68</v>
      </c>
      <c r="B70" s="67" t="s">
        <v>129</v>
      </c>
      <c r="C70" s="86"/>
      <c r="D70" s="67" t="s">
        <v>192</v>
      </c>
      <c r="E70" s="67">
        <v>55.74</v>
      </c>
      <c r="F70" s="85">
        <f t="shared" si="1"/>
        <v>557.4</v>
      </c>
      <c r="G70" s="95">
        <f t="shared" si="2"/>
        <v>1.7940437746681019</v>
      </c>
      <c r="H70" s="96">
        <f t="shared" si="3"/>
        <v>10.205956225331898</v>
      </c>
      <c r="I70" s="89"/>
    </row>
    <row r="71" spans="1:11" ht="15.75" thickBot="1" x14ac:dyDescent="0.3">
      <c r="A71" s="69">
        <v>69</v>
      </c>
      <c r="B71" s="67" t="s">
        <v>182</v>
      </c>
      <c r="C71" s="86"/>
      <c r="D71" s="67" t="s">
        <v>192</v>
      </c>
      <c r="E71" s="67">
        <v>37.32</v>
      </c>
      <c r="F71" s="85">
        <f t="shared" si="1"/>
        <v>373.2</v>
      </c>
      <c r="G71" s="95">
        <f t="shared" si="2"/>
        <v>2.679528403001072</v>
      </c>
      <c r="H71" s="96">
        <f t="shared" si="3"/>
        <v>9.320471596998928</v>
      </c>
      <c r="I71" s="89"/>
      <c r="J71" s="48"/>
      <c r="K71" s="48"/>
    </row>
    <row r="72" spans="1:11" ht="15.75" thickBot="1" x14ac:dyDescent="0.3">
      <c r="A72" s="69">
        <v>70</v>
      </c>
      <c r="B72" s="67" t="s">
        <v>177</v>
      </c>
      <c r="C72" s="86"/>
      <c r="D72" s="67" t="s">
        <v>192</v>
      </c>
      <c r="E72" s="67">
        <v>71.400000000000006</v>
      </c>
      <c r="F72" s="85">
        <f t="shared" si="1"/>
        <v>714</v>
      </c>
      <c r="G72" s="95">
        <f t="shared" si="2"/>
        <v>1.4005602240896358</v>
      </c>
      <c r="H72" s="96">
        <f t="shared" si="3"/>
        <v>10.599439775910364</v>
      </c>
      <c r="I72" s="89" t="s">
        <v>199</v>
      </c>
      <c r="J72" s="48"/>
      <c r="K72" s="48"/>
    </row>
    <row r="73" spans="1:11" ht="15.75" thickBot="1" x14ac:dyDescent="0.3">
      <c r="A73" s="69">
        <v>71</v>
      </c>
      <c r="B73" s="67" t="s">
        <v>161</v>
      </c>
      <c r="C73" s="86"/>
      <c r="D73" s="67" t="s">
        <v>192</v>
      </c>
      <c r="E73" s="67">
        <v>33.119999999999997</v>
      </c>
      <c r="F73" s="85">
        <f t="shared" si="1"/>
        <v>331.2</v>
      </c>
      <c r="G73" s="95">
        <f t="shared" si="2"/>
        <v>3.0193236714975846</v>
      </c>
      <c r="H73" s="96">
        <f t="shared" si="3"/>
        <v>8.9806763285024154</v>
      </c>
      <c r="I73" s="89"/>
    </row>
    <row r="74" spans="1:11" ht="15.75" thickBot="1" x14ac:dyDescent="0.3">
      <c r="A74" s="70">
        <v>72</v>
      </c>
      <c r="B74" s="71" t="s">
        <v>178</v>
      </c>
      <c r="C74" s="87"/>
      <c r="D74" s="71" t="s">
        <v>192</v>
      </c>
      <c r="E74" s="71">
        <v>79.2</v>
      </c>
      <c r="F74" s="85">
        <f t="shared" si="1"/>
        <v>792</v>
      </c>
      <c r="G74" s="95">
        <f t="shared" si="2"/>
        <v>1.2626262626262625</v>
      </c>
      <c r="H74" s="96">
        <f t="shared" si="3"/>
        <v>10.737373737373737</v>
      </c>
      <c r="I74" s="90"/>
    </row>
    <row r="75" spans="1:11" ht="15.75" thickBot="1" x14ac:dyDescent="0.3">
      <c r="A75" s="82">
        <v>73</v>
      </c>
      <c r="B75" s="83" t="s">
        <v>114</v>
      </c>
      <c r="C75" s="85"/>
      <c r="D75" s="83" t="s">
        <v>192</v>
      </c>
      <c r="E75" s="83">
        <v>58.86</v>
      </c>
      <c r="F75" s="85">
        <f t="shared" si="1"/>
        <v>588.6</v>
      </c>
      <c r="G75" s="95">
        <f t="shared" si="2"/>
        <v>1.6989466530750934</v>
      </c>
      <c r="H75" s="96">
        <f t="shared" si="3"/>
        <v>10.301053346924906</v>
      </c>
      <c r="I75" s="88"/>
    </row>
    <row r="76" spans="1:11" ht="15.75" thickBot="1" x14ac:dyDescent="0.3">
      <c r="A76" s="69">
        <v>74</v>
      </c>
      <c r="B76" s="67" t="s">
        <v>170</v>
      </c>
      <c r="C76" s="86"/>
      <c r="D76" s="67" t="s">
        <v>192</v>
      </c>
      <c r="E76" s="67">
        <v>125.4</v>
      </c>
      <c r="F76" s="85">
        <f t="shared" si="1"/>
        <v>1254</v>
      </c>
      <c r="G76" s="95">
        <f t="shared" si="2"/>
        <v>0.79744816586921852</v>
      </c>
      <c r="H76" s="96">
        <f t="shared" si="3"/>
        <v>11.202551834130782</v>
      </c>
      <c r="I76" s="89"/>
    </row>
    <row r="77" spans="1:11" ht="15.75" thickBot="1" x14ac:dyDescent="0.3">
      <c r="A77" s="69">
        <v>75</v>
      </c>
      <c r="B77" s="67" t="s">
        <v>140</v>
      </c>
      <c r="C77" s="86"/>
      <c r="D77" s="67" t="s">
        <v>192</v>
      </c>
      <c r="E77" s="67">
        <v>65.400000000000006</v>
      </c>
      <c r="F77" s="85">
        <f t="shared" si="1"/>
        <v>654</v>
      </c>
      <c r="G77" s="95">
        <f t="shared" si="2"/>
        <v>1.5290519877675839</v>
      </c>
      <c r="H77" s="96">
        <f t="shared" si="3"/>
        <v>10.470948012232416</v>
      </c>
      <c r="I77" s="89" t="s">
        <v>199</v>
      </c>
    </row>
    <row r="78" spans="1:11" ht="15.75" thickBot="1" x14ac:dyDescent="0.3">
      <c r="A78" s="69">
        <v>76</v>
      </c>
      <c r="B78" s="67" t="s">
        <v>160</v>
      </c>
      <c r="C78" s="86"/>
      <c r="D78" s="67" t="s">
        <v>192</v>
      </c>
      <c r="E78" s="67">
        <v>172.8</v>
      </c>
      <c r="F78" s="85">
        <f t="shared" si="1"/>
        <v>1728</v>
      </c>
      <c r="G78" s="95">
        <f t="shared" si="2"/>
        <v>0.57870370370370372</v>
      </c>
      <c r="H78" s="96">
        <f t="shared" si="3"/>
        <v>11.421296296296296</v>
      </c>
      <c r="I78" s="89"/>
    </row>
    <row r="79" spans="1:11" ht="15.75" thickBot="1" x14ac:dyDescent="0.3">
      <c r="A79" s="69">
        <v>77</v>
      </c>
      <c r="B79" s="67" t="s">
        <v>99</v>
      </c>
      <c r="C79" s="86"/>
      <c r="D79" s="67" t="s">
        <v>192</v>
      </c>
      <c r="E79" s="67" t="s">
        <v>196</v>
      </c>
      <c r="F79" s="85">
        <f>497*10</f>
        <v>4970</v>
      </c>
      <c r="G79" s="95">
        <f>100/497</f>
        <v>0.2012072434607646</v>
      </c>
      <c r="H79" s="96">
        <f t="shared" si="3"/>
        <v>11.798792756539235</v>
      </c>
      <c r="I79" s="89"/>
      <c r="J79" s="91" t="s">
        <v>195</v>
      </c>
    </row>
    <row r="80" spans="1:11" ht="15.75" thickBot="1" x14ac:dyDescent="0.3">
      <c r="A80" s="69">
        <v>78</v>
      </c>
      <c r="B80" s="67" t="s">
        <v>141</v>
      </c>
      <c r="C80" s="86"/>
      <c r="D80" s="67" t="s">
        <v>192</v>
      </c>
      <c r="E80" s="67">
        <v>85.2</v>
      </c>
      <c r="F80" s="85">
        <f t="shared" si="1"/>
        <v>852</v>
      </c>
      <c r="G80" s="95">
        <f t="shared" si="2"/>
        <v>1.1737089201877935</v>
      </c>
      <c r="H80" s="96">
        <f t="shared" si="3"/>
        <v>10.826291079812206</v>
      </c>
      <c r="I80" s="89"/>
    </row>
    <row r="81" spans="1:9" ht="15.75" thickBot="1" x14ac:dyDescent="0.3">
      <c r="A81" s="69">
        <v>79</v>
      </c>
      <c r="B81" s="67" t="s">
        <v>148</v>
      </c>
      <c r="C81" s="86"/>
      <c r="D81" s="67" t="s">
        <v>192</v>
      </c>
      <c r="E81" s="67">
        <v>46.02</v>
      </c>
      <c r="F81" s="85">
        <f t="shared" si="1"/>
        <v>460.20000000000005</v>
      </c>
      <c r="G81" s="95">
        <f t="shared" si="2"/>
        <v>2.17296827466319</v>
      </c>
      <c r="H81" s="96">
        <f t="shared" si="3"/>
        <v>9.8270317253368091</v>
      </c>
      <c r="I81" s="89" t="s">
        <v>199</v>
      </c>
    </row>
    <row r="82" spans="1:9" ht="15.75" thickBot="1" x14ac:dyDescent="0.3">
      <c r="A82" s="69">
        <v>80</v>
      </c>
      <c r="B82" s="67" t="s">
        <v>181</v>
      </c>
      <c r="C82" s="86"/>
      <c r="D82" s="67" t="s">
        <v>192</v>
      </c>
      <c r="E82" s="67">
        <v>71.400000000000006</v>
      </c>
      <c r="F82" s="85">
        <f t="shared" si="1"/>
        <v>714</v>
      </c>
      <c r="G82" s="95">
        <f t="shared" si="2"/>
        <v>1.4005602240896358</v>
      </c>
      <c r="H82" s="96">
        <f t="shared" si="3"/>
        <v>10.599439775910364</v>
      </c>
      <c r="I82" s="89"/>
    </row>
    <row r="83" spans="1:9" ht="15.75" thickBot="1" x14ac:dyDescent="0.3">
      <c r="A83" s="69">
        <v>81</v>
      </c>
      <c r="B83" s="67" t="s">
        <v>106</v>
      </c>
      <c r="C83" s="86"/>
      <c r="D83" s="67" t="s">
        <v>193</v>
      </c>
      <c r="E83" s="67">
        <v>498</v>
      </c>
      <c r="F83" s="85">
        <f t="shared" si="1"/>
        <v>4980</v>
      </c>
      <c r="G83" s="95">
        <f t="shared" si="2"/>
        <v>0.20080321285140562</v>
      </c>
      <c r="H83" s="96">
        <f t="shared" si="3"/>
        <v>11.799196787148594</v>
      </c>
      <c r="I83" s="89"/>
    </row>
    <row r="84" spans="1:9" ht="15.75" thickBot="1" x14ac:dyDescent="0.3">
      <c r="A84" s="69">
        <v>82</v>
      </c>
      <c r="B84" s="67" t="s">
        <v>184</v>
      </c>
      <c r="C84" s="86"/>
      <c r="D84" s="67" t="s">
        <v>193</v>
      </c>
      <c r="E84" s="67">
        <v>204.6</v>
      </c>
      <c r="F84" s="85">
        <f t="shared" si="1"/>
        <v>2046</v>
      </c>
      <c r="G84" s="95">
        <f t="shared" si="2"/>
        <v>0.48875855327468232</v>
      </c>
      <c r="H84" s="96">
        <f t="shared" si="3"/>
        <v>11.511241446725318</v>
      </c>
      <c r="I84" s="89"/>
    </row>
    <row r="85" spans="1:9" ht="15.75" thickBot="1" x14ac:dyDescent="0.3">
      <c r="A85" s="69">
        <v>83</v>
      </c>
      <c r="B85" s="67" t="s">
        <v>173</v>
      </c>
      <c r="C85" s="86"/>
      <c r="D85" s="67" t="s">
        <v>193</v>
      </c>
      <c r="E85" s="67">
        <v>99</v>
      </c>
      <c r="F85" s="85">
        <f t="shared" si="1"/>
        <v>990</v>
      </c>
      <c r="G85" s="95">
        <f t="shared" si="2"/>
        <v>1.0101010101010102</v>
      </c>
      <c r="H85" s="96">
        <f t="shared" si="3"/>
        <v>10.98989898989899</v>
      </c>
      <c r="I85" s="89" t="s">
        <v>199</v>
      </c>
    </row>
    <row r="86" spans="1:9" ht="15.75" thickBot="1" x14ac:dyDescent="0.3">
      <c r="A86" s="69">
        <v>84</v>
      </c>
      <c r="B86" s="67" t="s">
        <v>112</v>
      </c>
      <c r="C86" s="86"/>
      <c r="D86" s="67" t="s">
        <v>193</v>
      </c>
      <c r="E86" s="67">
        <v>13.8</v>
      </c>
      <c r="F86" s="85">
        <f t="shared" si="1"/>
        <v>138</v>
      </c>
      <c r="G86" s="95">
        <f t="shared" si="2"/>
        <v>7.2463768115942022</v>
      </c>
      <c r="H86" s="96">
        <f t="shared" si="3"/>
        <v>4.7536231884057978</v>
      </c>
      <c r="I86" s="89"/>
    </row>
    <row r="87" spans="1:9" ht="15.75" thickBot="1" x14ac:dyDescent="0.3">
      <c r="A87" s="69">
        <v>85</v>
      </c>
      <c r="B87" s="67" t="s">
        <v>139</v>
      </c>
      <c r="C87" s="86"/>
      <c r="D87" s="67" t="s">
        <v>193</v>
      </c>
      <c r="E87" s="67">
        <v>13.2</v>
      </c>
      <c r="F87" s="85">
        <f t="shared" si="1"/>
        <v>132</v>
      </c>
      <c r="G87" s="95">
        <f t="shared" si="2"/>
        <v>7.5757575757575761</v>
      </c>
      <c r="H87" s="96">
        <f t="shared" si="3"/>
        <v>4.4242424242424239</v>
      </c>
      <c r="I87" s="89"/>
    </row>
    <row r="88" spans="1:9" ht="15.75" thickBot="1" x14ac:dyDescent="0.3">
      <c r="A88" s="69">
        <v>86</v>
      </c>
      <c r="B88" s="67" t="s">
        <v>165</v>
      </c>
      <c r="C88" s="86"/>
      <c r="D88" s="67" t="s">
        <v>193</v>
      </c>
      <c r="E88" s="67">
        <v>97.2</v>
      </c>
      <c r="F88" s="85">
        <f t="shared" si="1"/>
        <v>972</v>
      </c>
      <c r="G88" s="95">
        <f t="shared" si="2"/>
        <v>1.0288065843621399</v>
      </c>
      <c r="H88" s="96">
        <f t="shared" si="3"/>
        <v>10.97119341563786</v>
      </c>
      <c r="I88" s="89"/>
    </row>
    <row r="89" spans="1:9" ht="15.75" thickBot="1" x14ac:dyDescent="0.3">
      <c r="A89" s="69">
        <v>87</v>
      </c>
      <c r="B89" s="67" t="s">
        <v>125</v>
      </c>
      <c r="C89" s="86"/>
      <c r="D89" s="67" t="s">
        <v>193</v>
      </c>
      <c r="E89" s="67">
        <v>39.6</v>
      </c>
      <c r="F89" s="85">
        <f t="shared" si="1"/>
        <v>396</v>
      </c>
      <c r="G89" s="95">
        <f t="shared" si="2"/>
        <v>2.5252525252525251</v>
      </c>
      <c r="H89" s="96">
        <f t="shared" si="3"/>
        <v>9.474747474747474</v>
      </c>
      <c r="I89" s="89" t="s">
        <v>199</v>
      </c>
    </row>
    <row r="90" spans="1:9" ht="15.75" thickBot="1" x14ac:dyDescent="0.3">
      <c r="A90" s="69">
        <v>88</v>
      </c>
      <c r="B90" s="67" t="s">
        <v>119</v>
      </c>
      <c r="C90" s="86"/>
      <c r="D90" s="67" t="s">
        <v>193</v>
      </c>
      <c r="E90" s="67">
        <v>19.86</v>
      </c>
      <c r="F90" s="85">
        <f t="shared" si="1"/>
        <v>198.6</v>
      </c>
      <c r="G90" s="95">
        <f t="shared" si="2"/>
        <v>5.0352467270896275</v>
      </c>
      <c r="H90" s="96">
        <f t="shared" si="3"/>
        <v>6.9647532729103725</v>
      </c>
      <c r="I90" s="89"/>
    </row>
    <row r="91" spans="1:9" ht="15.75" thickBot="1" x14ac:dyDescent="0.3">
      <c r="A91" s="69">
        <v>89</v>
      </c>
      <c r="B91" s="67" t="s">
        <v>110</v>
      </c>
      <c r="C91" s="86"/>
      <c r="D91" s="67" t="s">
        <v>193</v>
      </c>
      <c r="E91" s="67">
        <v>25.98</v>
      </c>
      <c r="F91" s="85">
        <f t="shared" si="1"/>
        <v>259.8</v>
      </c>
      <c r="G91" s="95">
        <f t="shared" si="2"/>
        <v>3.8491147036181679</v>
      </c>
      <c r="H91" s="96">
        <f t="shared" si="3"/>
        <v>8.1508852963818317</v>
      </c>
      <c r="I91" s="89" t="s">
        <v>199</v>
      </c>
    </row>
    <row r="92" spans="1:9" ht="15.75" thickBot="1" x14ac:dyDescent="0.3">
      <c r="A92" s="69">
        <v>90</v>
      </c>
      <c r="B92" s="67" t="s">
        <v>152</v>
      </c>
      <c r="C92" s="86"/>
      <c r="D92" s="67" t="s">
        <v>193</v>
      </c>
      <c r="E92" s="67">
        <v>76.2</v>
      </c>
      <c r="F92" s="85">
        <f t="shared" ref="F92:F97" si="4">E92*10</f>
        <v>762</v>
      </c>
      <c r="G92" s="95">
        <f t="shared" ref="G92:G97" si="5">100/E92</f>
        <v>1.3123359580052494</v>
      </c>
      <c r="H92" s="96">
        <f t="shared" si="3"/>
        <v>10.687664041994751</v>
      </c>
      <c r="I92" s="89"/>
    </row>
    <row r="93" spans="1:9" ht="15.75" thickBot="1" x14ac:dyDescent="0.3">
      <c r="A93" s="69">
        <v>91</v>
      </c>
      <c r="B93" s="67" t="s">
        <v>166</v>
      </c>
      <c r="C93" s="86"/>
      <c r="D93" s="67" t="s">
        <v>193</v>
      </c>
      <c r="E93" s="67">
        <v>40.44</v>
      </c>
      <c r="F93" s="85">
        <f t="shared" si="4"/>
        <v>404.4</v>
      </c>
      <c r="G93" s="95">
        <f t="shared" si="5"/>
        <v>2.4727992087042532</v>
      </c>
      <c r="H93" s="96">
        <f t="shared" si="3"/>
        <v>9.5272007912957477</v>
      </c>
      <c r="I93" s="89"/>
    </row>
    <row r="94" spans="1:9" ht="15.75" thickBot="1" x14ac:dyDescent="0.3">
      <c r="A94" s="69">
        <v>92</v>
      </c>
      <c r="B94" s="67" t="s">
        <v>93</v>
      </c>
      <c r="C94" s="86"/>
      <c r="D94" s="67" t="s">
        <v>193</v>
      </c>
      <c r="E94" s="67">
        <v>195.6</v>
      </c>
      <c r="F94" s="85">
        <f t="shared" si="4"/>
        <v>1956</v>
      </c>
      <c r="G94" s="95">
        <f t="shared" si="5"/>
        <v>0.5112474437627812</v>
      </c>
      <c r="H94" s="96">
        <f t="shared" si="3"/>
        <v>11.48875255623722</v>
      </c>
      <c r="I94" s="89"/>
    </row>
    <row r="95" spans="1:9" ht="15.75" thickBot="1" x14ac:dyDescent="0.3">
      <c r="A95" s="69">
        <v>93</v>
      </c>
      <c r="B95" s="67" t="s">
        <v>100</v>
      </c>
      <c r="C95" s="86"/>
      <c r="D95" s="67" t="s">
        <v>193</v>
      </c>
      <c r="E95" s="67">
        <v>300</v>
      </c>
      <c r="F95" s="85">
        <f t="shared" si="4"/>
        <v>3000</v>
      </c>
      <c r="G95" s="95">
        <f t="shared" si="5"/>
        <v>0.33333333333333331</v>
      </c>
      <c r="H95" s="96">
        <f t="shared" si="3"/>
        <v>11.666666666666666</v>
      </c>
      <c r="I95" s="89" t="s">
        <v>199</v>
      </c>
    </row>
    <row r="96" spans="1:9" ht="15.75" thickBot="1" x14ac:dyDescent="0.3">
      <c r="A96" s="69">
        <v>94</v>
      </c>
      <c r="B96" s="67" t="s">
        <v>130</v>
      </c>
      <c r="C96" s="86"/>
      <c r="D96" s="67" t="s">
        <v>193</v>
      </c>
      <c r="E96" s="67">
        <v>69.599999999999994</v>
      </c>
      <c r="F96" s="85">
        <f t="shared" si="4"/>
        <v>696</v>
      </c>
      <c r="G96" s="95">
        <f t="shared" si="5"/>
        <v>1.4367816091954024</v>
      </c>
      <c r="H96" s="96">
        <f t="shared" si="3"/>
        <v>10.563218390804597</v>
      </c>
      <c r="I96" s="89"/>
    </row>
    <row r="97" spans="1:9" x14ac:dyDescent="0.25">
      <c r="A97" s="69">
        <v>95</v>
      </c>
      <c r="B97" s="67" t="s">
        <v>117</v>
      </c>
      <c r="C97" s="86"/>
      <c r="D97" s="67" t="s">
        <v>193</v>
      </c>
      <c r="E97" s="67">
        <v>74.400000000000006</v>
      </c>
      <c r="F97" s="85">
        <f t="shared" si="4"/>
        <v>744</v>
      </c>
      <c r="G97" s="95">
        <f t="shared" si="5"/>
        <v>1.3440860215053763</v>
      </c>
      <c r="H97" s="96">
        <f t="shared" si="3"/>
        <v>10.655913978494624</v>
      </c>
      <c r="I97" s="89" t="s">
        <v>199</v>
      </c>
    </row>
    <row r="98" spans="1:9" ht="15.75" thickBot="1" x14ac:dyDescent="0.3">
      <c r="A98" s="70"/>
      <c r="B98" s="71"/>
      <c r="C98" s="87"/>
      <c r="D98" s="71"/>
      <c r="E98" s="71"/>
      <c r="F98" s="87"/>
      <c r="G98" s="87"/>
      <c r="H98" s="87"/>
      <c r="I98" s="90"/>
    </row>
  </sheetData>
  <pageMargins left="0.7" right="0.7" top="0.75" bottom="0.75" header="0.3" footer="0.3"/>
  <pageSetup paperSize="9" scale="57" orientation="landscape" r:id="rId1"/>
  <rowBreaks count="1" manualBreakCount="1">
    <brk id="50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Single Cell 2 overview</vt:lpstr>
      <vt:lpstr>Bulk samples</vt:lpstr>
      <vt:lpstr>Library prep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Sashi Aier Svendsen</dc:creator>
  <cp:lastModifiedBy>Helle Kinggaard Lilja-Fischer</cp:lastModifiedBy>
  <cp:lastPrinted>2019-08-22T07:25:06Z</cp:lastPrinted>
  <dcterms:created xsi:type="dcterms:W3CDTF">2019-01-28T08:21:31Z</dcterms:created>
  <dcterms:modified xsi:type="dcterms:W3CDTF">2019-08-22T12:41:46Z</dcterms:modified>
</cp:coreProperties>
</file>