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defaultThemeVersion="166925"/>
  <mc:AlternateContent xmlns:mc="http://schemas.openxmlformats.org/markup-compatibility/2006">
    <mc:Choice Requires="x15">
      <x15ac:absPath xmlns:x15ac="http://schemas.microsoft.com/office/spreadsheetml/2010/11/ac" url="/Users/perwaage/Desktop/QMBE-1320-Per-Waage/"/>
    </mc:Choice>
  </mc:AlternateContent>
  <xr:revisionPtr revIDLastSave="0" documentId="13_ncr:1_{ABE320DB-E5A5-AA4F-82B2-2DFD48CA3C17}" xr6:coauthVersionLast="47" xr6:coauthVersionMax="47" xr10:uidLastSave="{00000000-0000-0000-0000-000000000000}"/>
  <bookViews>
    <workbookView xWindow="0" yWindow="500" windowWidth="26580" windowHeight="15960" activeTab="1" xr2:uid="{6C081BF3-749E-4279-A6AB-41BC87797E55}"/>
  </bookViews>
  <sheets>
    <sheet name="Question 1" sheetId="9" r:id="rId1"/>
    <sheet name="Question 2" sheetId="10"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9" l="1"/>
  <c r="C21" i="9"/>
  <c r="C19" i="9"/>
  <c r="C15" i="9" l="1"/>
  <c r="C14" i="9"/>
</calcChain>
</file>

<file path=xl/sharedStrings.xml><?xml version="1.0" encoding="utf-8"?>
<sst xmlns="http://schemas.openxmlformats.org/spreadsheetml/2006/main" count="74" uniqueCount="43">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</sst>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6">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xf numFmtId="0" fontId="7" fillId="0" borderId="1" xfId="0" applyFont="1" applyBorder="1"/>
    <xf numFmtId="0" fontId="7" fillId="0" borderId="0" xfId="0" applyFon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Weight vs. Price of Bicycles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4C06-5F4A-85DB-8B4C53671A27}"/>
            </c:ext>
          </c:extLst>
        </c:ser>
        <c:dLbls>
          <c:showLegendKey val="0"/>
          <c:showVal val="0"/>
          <c:showCatName val="0"/>
          <c:showSerName val="0"/>
          <c:showPercent val="0"/>
          <c:showBubbleSize val="0"/>
        </c:dLbls>
        <c:axId val="1820432032"/>
        <c:axId val="1820427856"/>
      </c:scatterChart>
      <c:valAx>
        <c:axId val="182043203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Weight (LBs)</a:t>
                </a:r>
              </a:p>
            </c:rich>
          </c:tx>
          <c:layout>
            <c:manualLayout>
              <c:xMode val="edge"/>
              <c:yMode val="edge"/>
              <c:x val="0.48398597701789042"/>
              <c:y val="0.9009625172099067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427856"/>
        <c:crosses val="autoZero"/>
        <c:crossBetween val="midCat"/>
      </c:valAx>
      <c:valAx>
        <c:axId val="18204278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Price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043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8909050"/>
    <xdr:sp macro="" textlink="">
      <xdr:nvSpPr>
        <xdr:cNvPr id="2" name="Shape 3">
          <a:extLst>
            <a:ext uri="{FF2B5EF4-FFF2-40B4-BE49-F238E27FC236}">
              <a16:creationId xmlns:a16="http://schemas.microsoft.com/office/drawing/2014/main" id="{944F21F0-02E1-41DD-820D-02060EF03B48}"/>
            </a:ext>
          </a:extLst>
        </xdr:cNvPr>
        <xdr:cNvSpPr txBox="1"/>
      </xdr:nvSpPr>
      <xdr:spPr>
        <a:xfrm>
          <a:off x="4368800" y="133350"/>
          <a:ext cx="6429375" cy="89090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endParaRPr lang="en-US" sz="1100" b="0" i="0">
            <a:effectLst/>
            <a:latin typeface="+mn-lt"/>
            <a:ea typeface="+mn-ea"/>
            <a:cs typeface="+mn-cs"/>
          </a:endParaRPr>
        </a:p>
        <a:p>
          <a:r>
            <a:rPr lang="en-US" sz="1100" b="1" i="0">
              <a:effectLst/>
              <a:latin typeface="+mn-lt"/>
              <a:ea typeface="+mn-ea"/>
              <a:cs typeface="+mn-cs"/>
            </a:rPr>
            <a:t>The scatter chart indicates</a:t>
          </a:r>
          <a:r>
            <a:rPr lang="en-US" sz="1100" b="1" i="0" baseline="0">
              <a:effectLst/>
              <a:latin typeface="+mn-lt"/>
              <a:ea typeface="+mn-ea"/>
              <a:cs typeface="+mn-cs"/>
            </a:rPr>
            <a:t> that the more the bicycle weighs, the cheaper in price the bicycle is.</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endParaRPr lang="en-US" sz="1100" b="0" i="0">
            <a:effectLst/>
            <a:latin typeface="+mn-lt"/>
            <a:ea typeface="+mn-ea"/>
            <a:cs typeface="+mn-cs"/>
          </a:endParaRPr>
        </a:p>
        <a:p>
          <a:r>
            <a:rPr lang="en-US" sz="1100" b="1" i="0">
              <a:effectLst/>
              <a:latin typeface="+mn-lt"/>
              <a:ea typeface="+mn-ea"/>
              <a:cs typeface="+mn-cs"/>
            </a:rPr>
            <a:t>y</a:t>
          </a:r>
          <a:r>
            <a:rPr lang="en-US" sz="1100" b="1" i="0" baseline="0">
              <a:effectLst/>
              <a:latin typeface="+mn-lt"/>
              <a:ea typeface="+mn-ea"/>
              <a:cs typeface="+mn-cs"/>
            </a:rPr>
            <a:t> = 28,818 - 1439.01x</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1" i="0">
              <a:effectLst/>
              <a:latin typeface="+mn-lt"/>
              <a:ea typeface="+mn-ea"/>
              <a:cs typeface="+mn-cs"/>
            </a:rPr>
            <a:t>Intercept</a:t>
          </a:r>
          <a:r>
            <a:rPr lang="en-US" sz="1100" b="1" i="0" baseline="0">
              <a:effectLst/>
              <a:latin typeface="+mn-lt"/>
              <a:ea typeface="+mn-ea"/>
              <a:cs typeface="+mn-cs"/>
            </a:rPr>
            <a:t>: (p&gt;0.05) = 8.82024435, significantly higher than 0.</a:t>
          </a:r>
        </a:p>
        <a:p>
          <a:r>
            <a:rPr lang="en-US" sz="1100" b="1" i="0" baseline="0">
              <a:effectLst/>
              <a:latin typeface="+mn-lt"/>
              <a:ea typeface="+mn-ea"/>
              <a:cs typeface="+mn-cs"/>
            </a:rPr>
            <a:t>Slope: (p&lt;0.05) = -7.1206389, significantly lower than 0.</a:t>
          </a:r>
        </a:p>
        <a:p>
          <a:endParaRPr lang="en-US" sz="1100" b="1" i="0" baseline="0">
            <a:effectLst/>
            <a:latin typeface="+mn-lt"/>
            <a:ea typeface="+mn-ea"/>
            <a:cs typeface="+mn-cs"/>
          </a:endParaRPr>
        </a:p>
        <a:p>
          <a:r>
            <a:rPr lang="en-US" sz="1100" b="1" i="0" baseline="0">
              <a:effectLst/>
              <a:latin typeface="+mn-lt"/>
              <a:ea typeface="+mn-ea"/>
              <a:cs typeface="+mn-cs"/>
            </a:rPr>
            <a:t>Intercept: $28,818 provides a starting point for the regression line when weight is equal to 0.</a:t>
          </a:r>
        </a:p>
        <a:p>
          <a:r>
            <a:rPr lang="en-US" sz="1100" b="1" i="0" baseline="0">
              <a:effectLst/>
              <a:latin typeface="+mn-lt"/>
              <a:ea typeface="+mn-ea"/>
              <a:cs typeface="+mn-cs"/>
            </a:rPr>
            <a:t>Slope: price decreases by $1,439.01 for each additional pound of weight.</a:t>
          </a:r>
        </a:p>
        <a:p>
          <a:endParaRPr lang="en-US" sz="1100" b="1" i="0" baseline="0">
            <a:effectLst/>
            <a:latin typeface="+mn-lt"/>
            <a:ea typeface="+mn-ea"/>
            <a:cs typeface="+mn-cs"/>
          </a:endParaRPr>
        </a:p>
        <a:p>
          <a:r>
            <a:rPr lang="en-US" sz="1100" b="1" i="0" baseline="0">
              <a:effectLst/>
              <a:latin typeface="+mn-lt"/>
              <a:ea typeface="+mn-ea"/>
              <a:cs typeface="+mn-cs"/>
            </a:rPr>
            <a:t>The intercept of 28,818 tests if the starting price is significantly different from zero, the negative slope of 1,439.01 tests if the realtionship of weight and price are significant.</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r>
            <a:rPr lang="en-US" sz="1100" b="1" i="0">
              <a:effectLst/>
              <a:latin typeface="+mn-lt"/>
              <a:ea typeface="+mn-ea"/>
              <a:cs typeface="+mn-cs"/>
            </a:rPr>
            <a:t>Looking at R squared,</a:t>
          </a:r>
          <a:r>
            <a:rPr lang="en-US" sz="1100" b="1" i="0" baseline="0">
              <a:effectLst/>
              <a:latin typeface="+mn-lt"/>
              <a:ea typeface="+mn-ea"/>
              <a:cs typeface="+mn-cs"/>
            </a:rPr>
            <a:t> about 86.37% of the variation in the prices of bicycles can be explained with the regression model. (R squared = 0.863722)</a:t>
          </a:r>
          <a:endParaRPr lang="en-US" sz="1100" b="1"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Y = 28,818 - 1,439.01(15) = 28,818 - 21,585.15 = $7,232.85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If the starting price when weight is 0 is 28,818, subtract 7,000 from the intercept and then divide that number by the slope. 28,818 - 7,000 = 21,818 , 21,818 / 1,439.01 = 15.16</a:t>
          </a:r>
        </a:p>
        <a:p>
          <a:pPr marL="0" lvl="0" indent="0">
            <a:spcBef>
              <a:spcPts val="0"/>
            </a:spcBef>
            <a:spcAft>
              <a:spcPts val="0"/>
            </a:spcAft>
            <a:buNone/>
          </a:pPr>
          <a:endParaRPr lang="en-US" sz="1200" b="1" baseline="0">
            <a:effectLst/>
            <a:latin typeface="+mn-lt"/>
          </a:endParaRPr>
        </a:p>
        <a:p>
          <a:pPr marL="0" lvl="0" indent="0">
            <a:spcBef>
              <a:spcPts val="0"/>
            </a:spcBef>
            <a:spcAft>
              <a:spcPts val="0"/>
            </a:spcAft>
            <a:buNone/>
          </a:pPr>
          <a:r>
            <a:rPr lang="en-US" sz="1200" b="1" baseline="0">
              <a:effectLst/>
              <a:latin typeface="+mn-lt"/>
            </a:rPr>
            <a:t>The owner should not stock bicycles that weigh less than 15.16 pounds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17</xdr:col>
      <xdr:colOff>19050</xdr:colOff>
      <xdr:row>2</xdr:row>
      <xdr:rowOff>6350</xdr:rowOff>
    </xdr:from>
    <xdr:to>
      <xdr:col>25</xdr:col>
      <xdr:colOff>25400</xdr:colOff>
      <xdr:row>10</xdr:row>
      <xdr:rowOff>0</xdr:rowOff>
    </xdr:to>
    <xdr:graphicFrame macro="">
      <xdr:nvGraphicFramePr>
        <xdr:cNvPr id="11" name="Chart 10">
          <a:extLst>
            <a:ext uri="{FF2B5EF4-FFF2-40B4-BE49-F238E27FC236}">
              <a16:creationId xmlns:a16="http://schemas.microsoft.com/office/drawing/2014/main" id="{1FEF2452-08D4-1D16-3D3A-261C0A761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647700</xdr:colOff>
      <xdr:row>4</xdr:row>
      <xdr:rowOff>76200</xdr:rowOff>
    </xdr:from>
    <xdr:to>
      <xdr:col>21</xdr:col>
      <xdr:colOff>101600</xdr:colOff>
      <xdr:row>5</xdr:row>
      <xdr:rowOff>63500</xdr:rowOff>
    </xdr:to>
    <xdr:sp macro="" textlink="">
      <xdr:nvSpPr>
        <xdr:cNvPr id="3" name="TextBox 2">
          <a:extLst>
            <a:ext uri="{FF2B5EF4-FFF2-40B4-BE49-F238E27FC236}">
              <a16:creationId xmlns:a16="http://schemas.microsoft.com/office/drawing/2014/main" id="{DAE2F92B-1F46-9E80-B3BC-106BD2A97680}"/>
            </a:ext>
          </a:extLst>
        </xdr:cNvPr>
        <xdr:cNvSpPr txBox="1"/>
      </xdr:nvSpPr>
      <xdr:spPr>
        <a:xfrm>
          <a:off x="12992100" y="1155700"/>
          <a:ext cx="14732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y = 28,818 - 1439.01x</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889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4229100" y="180975"/>
          <a:ext cx="6429375" cy="5889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1" i="0" baseline="0">
              <a:effectLst/>
              <a:latin typeface="+mn-lt"/>
              <a:ea typeface="+mn-ea"/>
              <a:cs typeface="+mn-cs"/>
            </a:rPr>
            <a:t>Risk = -91.7595 + 1.0767 x Age + 0.2518 x Blood Pressure + 8.7399 x 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1" i="0" baseline="0">
              <a:effectLst/>
              <a:latin typeface="+mn-lt"/>
              <a:ea typeface="+mn-ea"/>
              <a:cs typeface="+mn-cs"/>
            </a:rPr>
            <a:t>The p-value of smoking or (X3) is 0.010174 which is less than alpha (0.05) so we would reject the null therefore concluding that smoking is a significant factor.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1" i="0" baseline="0">
              <a:effectLst/>
              <a:latin typeface="+mn-lt"/>
              <a:ea typeface="+mn-ea"/>
              <a:cs typeface="+mn-cs"/>
            </a:rPr>
            <a:t>-91.7595 + 1.0767 x 68 + 0.2518 x 175 + 8.7399 x 1 = 34.261 , Probability of Stroke = 34.261</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0.01x100=1 , 1 = -91.7595 + 1.0767 x </a:t>
          </a:r>
          <a:r>
            <a:rPr lang="en-US" sz="1100" b="0" i="0" u="sng" baseline="0">
              <a:effectLst/>
              <a:latin typeface="+mn-lt"/>
              <a:ea typeface="+mn-ea"/>
              <a:cs typeface="+mn-cs"/>
            </a:rPr>
            <a:t>X1</a:t>
          </a:r>
          <a:r>
            <a:rPr lang="en-US" sz="1100" b="0" i="0" baseline="0">
              <a:effectLst/>
              <a:latin typeface="+mn-lt"/>
              <a:ea typeface="+mn-ea"/>
              <a:cs typeface="+mn-cs"/>
            </a:rPr>
            <a:t> + 0.2518 x 230 + 8.7399 x 1 = -91.7595 + 66.6539 = -25.1056  ,  1.0767 x X1 - 25.1056 = 1 , 25.1056 +1 = 26.1056/1.0767 = </a:t>
          </a:r>
          <a:r>
            <a:rPr lang="en-US" sz="1100" b="1" i="0" baseline="0">
              <a:effectLst/>
              <a:latin typeface="+mn-lt"/>
              <a:ea typeface="+mn-ea"/>
              <a:cs typeface="+mn-cs"/>
            </a:rPr>
            <a:t>24.25 = X1. </a:t>
          </a:r>
        </a:p>
        <a:p>
          <a:pPr marL="0" lvl="0" indent="0">
            <a:spcBef>
              <a:spcPts val="0"/>
            </a:spcBef>
            <a:spcAft>
              <a:spcPts val="0"/>
            </a:spcAft>
            <a:buNone/>
          </a:pPr>
          <a:r>
            <a:rPr lang="en-US" sz="1100" b="1" i="0" baseline="0">
              <a:effectLst/>
              <a:latin typeface="+mn-lt"/>
              <a:ea typeface="+mn-ea"/>
              <a:cs typeface="+mn-cs"/>
            </a:rPr>
            <a:t>The customer must be 24.25 years old or younger for the company to sell him the policy</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Gender and Family history of strokes could be included in the model.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AA29"/>
  <sheetViews>
    <sheetView topLeftCell="B9" workbookViewId="0">
      <selection activeCell="Q34" sqref="Q34"/>
    </sheetView>
  </sheetViews>
  <sheetFormatPr baseColWidth="10" defaultColWidth="8.83203125" defaultRowHeight="15" x14ac:dyDescent="0.2"/>
  <cols>
    <col min="2" max="2" width="9" bestFit="1" customWidth="1"/>
    <col min="3" max="3" width="12" bestFit="1" customWidth="1"/>
    <col min="20" max="20" width="9" bestFit="1" customWidth="1"/>
    <col min="21" max="21" width="9.1640625" bestFit="1" customWidth="1"/>
    <col min="22" max="22" width="11.1640625" bestFit="1" customWidth="1"/>
    <col min="23" max="23" width="11.83203125" bestFit="1" customWidth="1"/>
    <col min="24" max="25" width="9" bestFit="1" customWidth="1"/>
  </cols>
  <sheetData>
    <row r="1" spans="1:20" ht="17" x14ac:dyDescent="0.2">
      <c r="A1" s="1" t="s">
        <v>0</v>
      </c>
      <c r="B1" s="2" t="s">
        <v>1</v>
      </c>
      <c r="C1" s="2" t="s">
        <v>2</v>
      </c>
    </row>
    <row r="2" spans="1:20" ht="17" x14ac:dyDescent="0.2">
      <c r="A2" s="3" t="s">
        <v>3</v>
      </c>
      <c r="B2" s="5">
        <v>17.899999999999999</v>
      </c>
      <c r="C2" s="4">
        <v>2200</v>
      </c>
    </row>
    <row r="3" spans="1:20" ht="17" x14ac:dyDescent="0.2">
      <c r="A3" s="3" t="s">
        <v>4</v>
      </c>
      <c r="B3" s="5">
        <v>16.2</v>
      </c>
      <c r="C3" s="4">
        <v>6350</v>
      </c>
    </row>
    <row r="4" spans="1:20" ht="34" x14ac:dyDescent="0.2">
      <c r="A4" s="3" t="s">
        <v>5</v>
      </c>
      <c r="B4" s="5">
        <v>15</v>
      </c>
      <c r="C4" s="4">
        <v>8470</v>
      </c>
    </row>
    <row r="5" spans="1:20" ht="17" x14ac:dyDescent="0.2">
      <c r="A5" s="3" t="s">
        <v>6</v>
      </c>
      <c r="B5" s="5">
        <v>16</v>
      </c>
      <c r="C5" s="4">
        <v>6300</v>
      </c>
    </row>
    <row r="6" spans="1:20" ht="51" x14ac:dyDescent="0.2">
      <c r="A6" s="3" t="s">
        <v>7</v>
      </c>
      <c r="B6" s="5">
        <v>17.3</v>
      </c>
      <c r="C6" s="4">
        <v>4100</v>
      </c>
    </row>
    <row r="7" spans="1:20" ht="34" x14ac:dyDescent="0.2">
      <c r="A7" s="3" t="s">
        <v>8</v>
      </c>
      <c r="B7" s="5">
        <v>13.2</v>
      </c>
      <c r="C7" s="4">
        <v>8700</v>
      </c>
    </row>
    <row r="8" spans="1:20" ht="34" x14ac:dyDescent="0.2">
      <c r="A8" s="3" t="s">
        <v>9</v>
      </c>
      <c r="B8" s="5">
        <v>16.3</v>
      </c>
      <c r="C8" s="4">
        <v>6100</v>
      </c>
    </row>
    <row r="9" spans="1:20" ht="34" x14ac:dyDescent="0.2">
      <c r="A9" s="3" t="s">
        <v>10</v>
      </c>
      <c r="B9" s="5">
        <v>17.2</v>
      </c>
      <c r="C9" s="4">
        <v>2680</v>
      </c>
    </row>
    <row r="10" spans="1:20" ht="34" x14ac:dyDescent="0.2">
      <c r="A10" s="3" t="s">
        <v>11</v>
      </c>
      <c r="B10" s="5">
        <v>17.7</v>
      </c>
      <c r="C10" s="4">
        <v>3500</v>
      </c>
    </row>
    <row r="11" spans="1:20" ht="34" x14ac:dyDescent="0.2">
      <c r="A11" s="3" t="s">
        <v>12</v>
      </c>
      <c r="B11" s="5">
        <v>14.2</v>
      </c>
      <c r="C11" s="4">
        <v>8100</v>
      </c>
    </row>
    <row r="12" spans="1:20" x14ac:dyDescent="0.2">
      <c r="S12" t="s">
        <v>17</v>
      </c>
    </row>
    <row r="13" spans="1:20" ht="16" thickBot="1" x14ac:dyDescent="0.25"/>
    <row r="14" spans="1:20" x14ac:dyDescent="0.2">
      <c r="B14" s="11" t="s">
        <v>42</v>
      </c>
      <c r="C14">
        <f>(T28/U28)</f>
        <v>8.8202443505620529</v>
      </c>
      <c r="S14" s="9" t="s">
        <v>18</v>
      </c>
      <c r="T14" s="9"/>
    </row>
    <row r="15" spans="1:20" x14ac:dyDescent="0.2">
      <c r="B15" s="11" t="s">
        <v>29</v>
      </c>
      <c r="C15">
        <f>(T25-1)</f>
        <v>8</v>
      </c>
      <c r="S15" t="s">
        <v>19</v>
      </c>
      <c r="T15">
        <v>0.92936640796230618</v>
      </c>
    </row>
    <row r="16" spans="1:20" x14ac:dyDescent="0.2">
      <c r="S16" t="s">
        <v>20</v>
      </c>
      <c r="T16">
        <v>0.86372192024875982</v>
      </c>
    </row>
    <row r="17" spans="2:27" x14ac:dyDescent="0.2">
      <c r="C17">
        <f>_xlfn.T.DIST.2T(ABS(C14),C15)</f>
        <v>2.1488842681232023E-5</v>
      </c>
      <c r="S17" t="s">
        <v>21</v>
      </c>
      <c r="T17">
        <v>0.8466871602798548</v>
      </c>
    </row>
    <row r="18" spans="2:27" x14ac:dyDescent="0.2">
      <c r="S18" t="s">
        <v>22</v>
      </c>
      <c r="T18">
        <v>942.26605445983535</v>
      </c>
    </row>
    <row r="19" spans="2:27" ht="16" thickBot="1" x14ac:dyDescent="0.25">
      <c r="B19" s="11" t="s">
        <v>42</v>
      </c>
      <c r="C19">
        <f>(T29/U29)</f>
        <v>-7.1206388850437161</v>
      </c>
      <c r="S19" s="7" t="s">
        <v>23</v>
      </c>
      <c r="T19" s="7">
        <v>10</v>
      </c>
    </row>
    <row r="21" spans="2:27" ht="16" thickBot="1" x14ac:dyDescent="0.25">
      <c r="C21">
        <f>_xlfn.T.DIST.2T(ABS(V29),C15)</f>
        <v>9.9937447317213356E-5</v>
      </c>
      <c r="S21" t="s">
        <v>24</v>
      </c>
    </row>
    <row r="22" spans="2:27" x14ac:dyDescent="0.2">
      <c r="S22" s="8"/>
      <c r="T22" s="8" t="s">
        <v>29</v>
      </c>
      <c r="U22" s="8" t="s">
        <v>30</v>
      </c>
      <c r="V22" s="8" t="s">
        <v>31</v>
      </c>
      <c r="W22" s="8" t="s">
        <v>32</v>
      </c>
      <c r="X22" s="8" t="s">
        <v>33</v>
      </c>
    </row>
    <row r="23" spans="2:27" x14ac:dyDescent="0.2">
      <c r="S23" t="s">
        <v>25</v>
      </c>
      <c r="T23">
        <v>1</v>
      </c>
      <c r="U23">
        <v>45017877.460901558</v>
      </c>
      <c r="V23">
        <v>45017877.460901558</v>
      </c>
      <c r="W23">
        <v>50.703498131196646</v>
      </c>
      <c r="X23">
        <v>9.993744731721318E-5</v>
      </c>
    </row>
    <row r="24" spans="2:27" x14ac:dyDescent="0.2">
      <c r="S24" t="s">
        <v>26</v>
      </c>
      <c r="T24">
        <v>8</v>
      </c>
      <c r="U24">
        <v>7102922.5390984435</v>
      </c>
      <c r="V24">
        <v>887865.31738730543</v>
      </c>
    </row>
    <row r="25" spans="2:27" ht="16" thickBot="1" x14ac:dyDescent="0.25">
      <c r="S25" s="7" t="s">
        <v>27</v>
      </c>
      <c r="T25" s="7">
        <v>9</v>
      </c>
      <c r="U25" s="7">
        <v>52120800</v>
      </c>
      <c r="V25" s="7"/>
      <c r="W25" s="7"/>
      <c r="X25" s="7"/>
    </row>
    <row r="26" spans="2:27" ht="16" thickBot="1" x14ac:dyDescent="0.25"/>
    <row r="27" spans="2:27" x14ac:dyDescent="0.2">
      <c r="S27" s="8"/>
      <c r="T27" s="8" t="s">
        <v>34</v>
      </c>
      <c r="U27" s="8" t="s">
        <v>22</v>
      </c>
      <c r="V27" s="8" t="s">
        <v>35</v>
      </c>
      <c r="W27" s="8" t="s">
        <v>36</v>
      </c>
      <c r="X27" s="8" t="s">
        <v>37</v>
      </c>
      <c r="Y27" s="8" t="s">
        <v>38</v>
      </c>
      <c r="Z27" s="8" t="s">
        <v>39</v>
      </c>
      <c r="AA27" s="8" t="s">
        <v>40</v>
      </c>
    </row>
    <row r="28" spans="2:27" x14ac:dyDescent="0.2">
      <c r="S28" t="s">
        <v>28</v>
      </c>
      <c r="T28" s="11">
        <v>28818.003679852794</v>
      </c>
      <c r="U28">
        <v>3267.2568394339805</v>
      </c>
      <c r="V28">
        <v>8.8202443505620529</v>
      </c>
      <c r="W28" s="11">
        <v>2.1488842681232023E-5</v>
      </c>
      <c r="X28">
        <v>21283.69589734394</v>
      </c>
      <c r="Y28">
        <v>36352.311462361649</v>
      </c>
      <c r="Z28">
        <v>21283.69589734394</v>
      </c>
      <c r="AA28">
        <v>36352.311462361649</v>
      </c>
    </row>
    <row r="29" spans="2:27" ht="16" thickBot="1" x14ac:dyDescent="0.25">
      <c r="S29" s="7" t="s">
        <v>41</v>
      </c>
      <c r="T29" s="10">
        <v>-1439.0064397424098</v>
      </c>
      <c r="U29" s="7">
        <v>202.08951232801849</v>
      </c>
      <c r="V29" s="7">
        <v>-7.1206388850437161</v>
      </c>
      <c r="W29" s="10">
        <v>9.9937447317213356E-5</v>
      </c>
      <c r="X29" s="7">
        <v>-1905.025690852214</v>
      </c>
      <c r="Y29" s="7">
        <v>-972.98718863260569</v>
      </c>
      <c r="Z29" s="7">
        <v>-1905.025690852214</v>
      </c>
      <c r="AA29" s="7">
        <v>-972.98718863260569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Z21"/>
  <sheetViews>
    <sheetView tabSelected="1" workbookViewId="0">
      <selection activeCell="F21" sqref="F21"/>
    </sheetView>
  </sheetViews>
  <sheetFormatPr baseColWidth="10" defaultColWidth="8.83203125" defaultRowHeight="15" x14ac:dyDescent="0.2"/>
  <sheetData>
    <row r="1" spans="1:23" ht="34" x14ac:dyDescent="0.2">
      <c r="A1" s="2" t="s">
        <v>13</v>
      </c>
      <c r="B1" s="2" t="s">
        <v>14</v>
      </c>
      <c r="C1" s="2" t="s">
        <v>15</v>
      </c>
      <c r="D1" s="2" t="s">
        <v>16</v>
      </c>
      <c r="E1" s="2"/>
    </row>
    <row r="2" spans="1:23" ht="16" x14ac:dyDescent="0.2">
      <c r="A2" s="6">
        <v>12</v>
      </c>
      <c r="B2" s="6">
        <v>57</v>
      </c>
      <c r="C2" s="6">
        <v>152</v>
      </c>
      <c r="D2" s="6">
        <v>0</v>
      </c>
      <c r="E2" s="6"/>
      <c r="R2" t="s">
        <v>17</v>
      </c>
    </row>
    <row r="3" spans="1:23" ht="17" thickBot="1" x14ac:dyDescent="0.25">
      <c r="A3" s="6">
        <v>24</v>
      </c>
      <c r="B3" s="6">
        <v>67</v>
      </c>
      <c r="C3" s="6">
        <v>163</v>
      </c>
      <c r="D3" s="6">
        <v>0</v>
      </c>
      <c r="E3" s="6"/>
    </row>
    <row r="4" spans="1:23" ht="16" x14ac:dyDescent="0.2">
      <c r="A4" s="6">
        <v>13</v>
      </c>
      <c r="B4" s="6">
        <v>58</v>
      </c>
      <c r="C4" s="6">
        <v>155</v>
      </c>
      <c r="D4" s="6">
        <v>0</v>
      </c>
      <c r="E4" s="6"/>
      <c r="R4" s="15" t="s">
        <v>18</v>
      </c>
      <c r="S4" s="15"/>
    </row>
    <row r="5" spans="1:23" ht="16" x14ac:dyDescent="0.2">
      <c r="A5" s="6">
        <v>56</v>
      </c>
      <c r="B5" s="6">
        <v>86</v>
      </c>
      <c r="C5" s="6">
        <v>177</v>
      </c>
      <c r="D5" s="6">
        <v>1</v>
      </c>
      <c r="E5" s="6"/>
      <c r="R5" s="12" t="s">
        <v>19</v>
      </c>
      <c r="S5" s="12">
        <v>0.93460516798461302</v>
      </c>
    </row>
    <row r="6" spans="1:23" ht="16" x14ac:dyDescent="0.2">
      <c r="A6" s="6">
        <v>28</v>
      </c>
      <c r="B6" s="6">
        <v>59</v>
      </c>
      <c r="C6" s="6">
        <v>196</v>
      </c>
      <c r="D6" s="6">
        <v>0</v>
      </c>
      <c r="E6" s="6"/>
      <c r="R6" s="12" t="s">
        <v>20</v>
      </c>
      <c r="S6" s="12">
        <v>0.87348682002354672</v>
      </c>
    </row>
    <row r="7" spans="1:23" ht="16" x14ac:dyDescent="0.2">
      <c r="A7" s="6">
        <v>51</v>
      </c>
      <c r="B7" s="6">
        <v>76</v>
      </c>
      <c r="C7" s="6">
        <v>189</v>
      </c>
      <c r="D7" s="6">
        <v>1</v>
      </c>
      <c r="E7" s="6"/>
      <c r="R7" s="12" t="s">
        <v>21</v>
      </c>
      <c r="S7" s="12">
        <v>0.84976559877796176</v>
      </c>
    </row>
    <row r="8" spans="1:23" ht="16" x14ac:dyDescent="0.2">
      <c r="A8" s="6">
        <v>18</v>
      </c>
      <c r="B8" s="6">
        <v>56</v>
      </c>
      <c r="C8" s="6">
        <v>155</v>
      </c>
      <c r="D8" s="6">
        <v>1</v>
      </c>
      <c r="E8" s="6"/>
      <c r="R8" s="12" t="s">
        <v>22</v>
      </c>
      <c r="S8" s="12">
        <v>5.7565745653465479</v>
      </c>
    </row>
    <row r="9" spans="1:23" ht="17" thickBot="1" x14ac:dyDescent="0.25">
      <c r="A9" s="6">
        <v>31</v>
      </c>
      <c r="B9" s="6">
        <v>78</v>
      </c>
      <c r="C9" s="6">
        <v>120</v>
      </c>
      <c r="D9" s="6">
        <v>0</v>
      </c>
      <c r="E9" s="6"/>
      <c r="R9" s="13" t="s">
        <v>23</v>
      </c>
      <c r="S9" s="13">
        <v>20</v>
      </c>
    </row>
    <row r="10" spans="1:23" ht="16" x14ac:dyDescent="0.2">
      <c r="A10" s="6">
        <v>37</v>
      </c>
      <c r="B10" s="6">
        <v>80</v>
      </c>
      <c r="C10" s="6">
        <v>135</v>
      </c>
      <c r="D10" s="6">
        <v>1</v>
      </c>
      <c r="E10" s="6"/>
    </row>
    <row r="11" spans="1:23" ht="17" thickBot="1" x14ac:dyDescent="0.25">
      <c r="A11" s="6">
        <v>15</v>
      </c>
      <c r="B11" s="6">
        <v>78</v>
      </c>
      <c r="C11" s="6">
        <v>98</v>
      </c>
      <c r="D11" s="6">
        <v>0</v>
      </c>
      <c r="E11" s="6"/>
      <c r="R11" t="s">
        <v>24</v>
      </c>
    </row>
    <row r="12" spans="1:23" ht="16" x14ac:dyDescent="0.2">
      <c r="A12" s="6">
        <v>22</v>
      </c>
      <c r="B12" s="6">
        <v>71</v>
      </c>
      <c r="C12" s="6">
        <v>152</v>
      </c>
      <c r="D12" s="6">
        <v>0</v>
      </c>
      <c r="E12" s="6"/>
      <c r="R12" s="14"/>
      <c r="S12" s="14" t="s">
        <v>29</v>
      </c>
      <c r="T12" s="14" t="s">
        <v>30</v>
      </c>
      <c r="U12" s="14" t="s">
        <v>31</v>
      </c>
      <c r="V12" s="14" t="s">
        <v>32</v>
      </c>
      <c r="W12" s="14" t="s">
        <v>33</v>
      </c>
    </row>
    <row r="13" spans="1:23" ht="16" x14ac:dyDescent="0.2">
      <c r="A13" s="6">
        <v>36</v>
      </c>
      <c r="B13" s="6">
        <v>70</v>
      </c>
      <c r="C13" s="6">
        <v>173</v>
      </c>
      <c r="D13" s="6">
        <v>1</v>
      </c>
      <c r="E13" s="6"/>
      <c r="R13" s="12" t="s">
        <v>25</v>
      </c>
      <c r="S13" s="12">
        <v>3</v>
      </c>
      <c r="T13" s="12">
        <v>3660.739588377683</v>
      </c>
      <c r="U13" s="12">
        <v>1220.2465294592278</v>
      </c>
      <c r="V13" s="12">
        <v>36.823012229445013</v>
      </c>
      <c r="W13" s="12">
        <v>2.0640386888860177E-7</v>
      </c>
    </row>
    <row r="14" spans="1:23" ht="16" x14ac:dyDescent="0.2">
      <c r="A14" s="6">
        <v>15</v>
      </c>
      <c r="B14" s="6">
        <v>67</v>
      </c>
      <c r="C14" s="6">
        <v>135</v>
      </c>
      <c r="D14" s="6">
        <v>1</v>
      </c>
      <c r="E14" s="6"/>
      <c r="R14" s="12" t="s">
        <v>26</v>
      </c>
      <c r="S14" s="12">
        <v>16</v>
      </c>
      <c r="T14" s="12">
        <v>530.21041162231677</v>
      </c>
      <c r="U14" s="12">
        <v>33.138150726394798</v>
      </c>
      <c r="V14" s="12"/>
      <c r="W14" s="12"/>
    </row>
    <row r="15" spans="1:23" ht="17" thickBot="1" x14ac:dyDescent="0.25">
      <c r="A15" s="6">
        <v>48</v>
      </c>
      <c r="B15" s="6">
        <v>77</v>
      </c>
      <c r="C15" s="6">
        <v>209</v>
      </c>
      <c r="D15" s="6">
        <v>1</v>
      </c>
      <c r="E15" s="6"/>
      <c r="R15" s="13" t="s">
        <v>27</v>
      </c>
      <c r="S15" s="13">
        <v>19</v>
      </c>
      <c r="T15" s="13">
        <v>4190.95</v>
      </c>
      <c r="U15" s="13"/>
      <c r="V15" s="13"/>
      <c r="W15" s="13"/>
    </row>
    <row r="16" spans="1:23" ht="17" thickBot="1" x14ac:dyDescent="0.25">
      <c r="A16" s="6">
        <v>15</v>
      </c>
      <c r="B16" s="6">
        <v>60</v>
      </c>
      <c r="C16" s="6">
        <v>199</v>
      </c>
      <c r="D16" s="6">
        <v>0</v>
      </c>
      <c r="E16" s="6"/>
    </row>
    <row r="17" spans="1:26" ht="16" x14ac:dyDescent="0.2">
      <c r="A17" s="6">
        <v>36</v>
      </c>
      <c r="B17" s="6">
        <v>82</v>
      </c>
      <c r="C17" s="6">
        <v>119</v>
      </c>
      <c r="D17" s="6">
        <v>1</v>
      </c>
      <c r="E17" s="6"/>
      <c r="R17" s="14"/>
      <c r="S17" s="14" t="s">
        <v>34</v>
      </c>
      <c r="T17" s="14" t="s">
        <v>22</v>
      </c>
      <c r="U17" s="14" t="s">
        <v>35</v>
      </c>
      <c r="V17" s="14" t="s">
        <v>36</v>
      </c>
      <c r="W17" s="14" t="s">
        <v>37</v>
      </c>
      <c r="X17" s="14" t="s">
        <v>38</v>
      </c>
      <c r="Y17" s="14" t="s">
        <v>39</v>
      </c>
      <c r="Z17" s="14" t="s">
        <v>40</v>
      </c>
    </row>
    <row r="18" spans="1:26" ht="16" x14ac:dyDescent="0.2">
      <c r="A18" s="6">
        <v>8</v>
      </c>
      <c r="B18" s="6">
        <v>66</v>
      </c>
      <c r="C18" s="6">
        <v>166</v>
      </c>
      <c r="D18" s="6">
        <v>0</v>
      </c>
      <c r="E18" s="6"/>
      <c r="R18" s="12" t="s">
        <v>28</v>
      </c>
      <c r="S18" s="12">
        <v>-91.759498439183417</v>
      </c>
      <c r="T18" s="12">
        <v>15.222760086912302</v>
      </c>
      <c r="U18" s="12">
        <v>-6.0277832610705877</v>
      </c>
      <c r="V18" s="12">
        <v>1.7575547338428511E-5</v>
      </c>
      <c r="W18" s="12">
        <v>-124.03030821620261</v>
      </c>
      <c r="X18" s="12">
        <v>-59.488688662164215</v>
      </c>
      <c r="Y18" s="12">
        <v>-124.03030821620261</v>
      </c>
      <c r="Z18" s="12">
        <v>-59.488688662164215</v>
      </c>
    </row>
    <row r="19" spans="1:26" ht="16" x14ac:dyDescent="0.2">
      <c r="A19" s="6">
        <v>34</v>
      </c>
      <c r="B19" s="6">
        <v>80</v>
      </c>
      <c r="C19" s="6">
        <v>125</v>
      </c>
      <c r="D19" s="6">
        <v>1</v>
      </c>
      <c r="E19" s="6"/>
      <c r="R19" s="12" t="s">
        <v>14</v>
      </c>
      <c r="S19" s="12">
        <v>1.0767410565882536</v>
      </c>
      <c r="T19" s="12">
        <v>0.16596361065769719</v>
      </c>
      <c r="U19" s="12">
        <v>6.4878141197412882</v>
      </c>
      <c r="V19" s="12">
        <v>7.4873018716307515E-6</v>
      </c>
      <c r="W19" s="12">
        <v>0.72491391887710821</v>
      </c>
      <c r="X19" s="12">
        <v>1.4285681942993991</v>
      </c>
      <c r="Y19" s="12">
        <v>0.72491391887710821</v>
      </c>
      <c r="Z19" s="12">
        <v>1.4285681942993991</v>
      </c>
    </row>
    <row r="20" spans="1:26" ht="16" x14ac:dyDescent="0.2">
      <c r="A20" s="6">
        <v>3</v>
      </c>
      <c r="B20" s="6">
        <v>62</v>
      </c>
      <c r="C20" s="6">
        <v>117</v>
      </c>
      <c r="D20" s="6">
        <v>0</v>
      </c>
      <c r="E20" s="6"/>
      <c r="R20" s="12" t="s">
        <v>15</v>
      </c>
      <c r="S20" s="12">
        <v>0.25181347250984182</v>
      </c>
      <c r="T20" s="12">
        <v>4.522551858841841E-2</v>
      </c>
      <c r="U20" s="12">
        <v>5.5679510234367449</v>
      </c>
      <c r="V20" s="12">
        <v>4.2436645744485185E-5</v>
      </c>
      <c r="W20" s="12">
        <v>0.15593965599422427</v>
      </c>
      <c r="X20" s="12">
        <v>0.34768728902545937</v>
      </c>
      <c r="Y20" s="12">
        <v>0.15593965599422427</v>
      </c>
      <c r="Z20" s="12">
        <v>0.34768728902545937</v>
      </c>
    </row>
    <row r="21" spans="1:26" ht="17" thickBot="1" x14ac:dyDescent="0.25">
      <c r="A21" s="6">
        <v>37</v>
      </c>
      <c r="B21" s="6">
        <v>59</v>
      </c>
      <c r="C21" s="6">
        <v>207</v>
      </c>
      <c r="D21" s="6">
        <v>1</v>
      </c>
      <c r="E21" s="6"/>
      <c r="R21" s="13" t="s">
        <v>16</v>
      </c>
      <c r="S21" s="13">
        <v>8.7398710556661214</v>
      </c>
      <c r="T21" s="13">
        <v>3.0008154320476264</v>
      </c>
      <c r="U21" s="13">
        <v>2.9124987036281711</v>
      </c>
      <c r="V21" s="13">
        <v>1.0173552972923574E-2</v>
      </c>
      <c r="W21" s="13">
        <v>2.3784265192834382</v>
      </c>
      <c r="X21" s="13">
        <v>15.101315592048804</v>
      </c>
      <c r="Y21" s="13">
        <v>2.3784265192834382</v>
      </c>
      <c r="Z21" s="13">
        <v>15.101315592048804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Per Waage</cp:lastModifiedBy>
  <dcterms:created xsi:type="dcterms:W3CDTF">2023-10-16T18:06:45Z</dcterms:created>
  <dcterms:modified xsi:type="dcterms:W3CDTF">2024-11-18T05:02:52Z</dcterms:modified>
</cp:coreProperties>
</file>