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perwaage/Desktop/QMBE-1320-Per-Waage/"/>
    </mc:Choice>
  </mc:AlternateContent>
  <xr:revisionPtr revIDLastSave="0" documentId="13_ncr:1_{9954CF02-4B54-2B45-BFDA-0C3542F8BF42}" xr6:coauthVersionLast="47" xr6:coauthVersionMax="47" xr10:uidLastSave="{00000000-0000-0000-0000-000000000000}"/>
  <bookViews>
    <workbookView xWindow="0" yWindow="520" windowWidth="26720" windowHeight="16260"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pivotCaches>
    <pivotCache cacheId="4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7" l="1"/>
  <c r="B5" i="7"/>
  <c r="C18" i="6"/>
  <c r="C19" i="6"/>
  <c r="C20" i="6"/>
  <c r="C21" i="6"/>
  <c r="C22" i="6"/>
  <c r="C23" i="6"/>
  <c r="C24" i="6"/>
  <c r="C25" i="6"/>
  <c r="C26" i="6"/>
  <c r="C7" i="6"/>
  <c r="C8" i="6"/>
  <c r="C9" i="6"/>
  <c r="C10" i="6"/>
  <c r="C11" i="6"/>
  <c r="C12" i="6"/>
  <c r="C13" i="6"/>
  <c r="C14" i="6"/>
  <c r="C15" i="6"/>
  <c r="C16" i="6"/>
  <c r="C17" i="6"/>
  <c r="D26" i="6"/>
  <c r="D25" i="6"/>
  <c r="D24" i="6"/>
  <c r="D23" i="6"/>
  <c r="D22" i="6"/>
  <c r="D21" i="6"/>
  <c r="D20" i="6"/>
  <c r="D19" i="6"/>
  <c r="D18" i="6"/>
  <c r="D17" i="6"/>
  <c r="D16" i="6"/>
  <c r="D15" i="6"/>
  <c r="D14" i="6"/>
  <c r="D13" i="6"/>
  <c r="D12" i="6"/>
  <c r="D11" i="6"/>
  <c r="D10" i="6"/>
  <c r="D9" i="6"/>
  <c r="D8" i="6"/>
  <c r="D7" i="6"/>
  <c r="D6" i="6"/>
  <c r="C6" i="6"/>
  <c r="B17" i="8" l="1"/>
  <c r="B15" i="8"/>
  <c r="B13" i="8"/>
  <c r="B12" i="8"/>
  <c r="B9" i="8"/>
  <c r="B4" i="8"/>
  <c r="B5" i="8"/>
  <c r="B11" i="5"/>
  <c r="B7" i="8" l="1"/>
  <c r="B9" i="2"/>
  <c r="B7" i="2"/>
  <c r="D4" i="2"/>
  <c r="C4" i="2"/>
  <c r="B4" i="2"/>
</calcChain>
</file>

<file path=xl/sharedStrings.xml><?xml version="1.0" encoding="utf-8"?>
<sst xmlns="http://schemas.openxmlformats.org/spreadsheetml/2006/main" count="333" uniqueCount="55">
  <si>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</si>
  <si>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</si>
  <si>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</si>
  <si>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</si>
  <si>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</si>
  <si>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</si>
  <si>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</si>
  <si>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</si>
  <si>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</si>
  <si>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</si>
  <si>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</si>
  <si>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</si>
  <si>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</si>
  <si>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</si>
  <si>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</si>
  <si>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</si>
  <si>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</si>
  <si>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</si>
  <si>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</si>
  <si>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</si>
  <si>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</si>
  <si>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</si>
  <si>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</si>
  <si>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</si>
  <si>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</si>
  <si>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</si>
  <si>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</si>
  <si>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</si>
  <si>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Total Applicants</t>
  </si>
  <si>
    <t>Early Admission</t>
  </si>
  <si>
    <t>Rejected Outright</t>
  </si>
  <si>
    <t>Deffered</t>
  </si>
  <si>
    <t>Row Labels</t>
  </si>
  <si>
    <t>Grand Total</t>
  </si>
  <si>
    <t>Column Labels</t>
  </si>
  <si>
    <t>Count of Highest Degree Achieved</t>
  </si>
  <si>
    <t>x</t>
  </si>
  <si>
    <t>f(x)</t>
  </si>
  <si>
    <t>IS Senior Executives</t>
  </si>
  <si>
    <t>IS Middle Managers</t>
  </si>
  <si>
    <t>p(x)</t>
  </si>
  <si>
    <t>Total</t>
  </si>
  <si>
    <t>Expected Value</t>
  </si>
  <si>
    <t>A.</t>
  </si>
  <si>
    <t>B.</t>
  </si>
  <si>
    <t>Mean</t>
  </si>
  <si>
    <t>Std. Dev.</t>
  </si>
  <si>
    <t>P(9.85&lt;= x =&lt;10.15)</t>
  </si>
  <si>
    <t>P(9.85&lt;=x)</t>
  </si>
  <si>
    <t>P(x&lt;=10.15)</t>
  </si>
  <si>
    <t>1 - P(9.85&lt;= x =&lt;10.15)</t>
  </si>
  <si>
    <t>Z-Score</t>
  </si>
  <si>
    <t>xf(x)</t>
  </si>
  <si>
    <t># of Trials</t>
  </si>
  <si>
    <t xml:space="preserve">Cumulative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</si>
</sst>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3" x14ac:knownFonts="1">
    <font>
      <sz val="11"/>
      <color theme="1"/>
      <name val="Calibri"/>
      <family val="2"/>
      <scheme val="minor"/>
    </font>
    <font>
      <b/>
      <sz val="12"/>
      <color theme="1"/>
      <name val="Times New Roman"/>
      <family val="1"/>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0" fontId="2" fillId="0" borderId="1" xfId="0" applyFont="1" applyBorder="1"/>
    <xf numFmtId="0" fontId="0" fillId="0" borderId="1" xfId="0" applyBorder="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r>
            <a:rPr lang="en-US" sz="1200" b="1" baseline="0">
              <a:effectLst/>
              <a:latin typeface="+mn-lt"/>
            </a:rPr>
            <a:t>?  0.865 or 86.5%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  3/10 = </a:t>
          </a:r>
          <a:r>
            <a:rPr lang="en-US" sz="1200" b="1" baseline="0">
              <a:effectLst/>
              <a:latin typeface="+mn-lt"/>
            </a:rPr>
            <a:t>0.30 or 30.0%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  5/10 = </a:t>
          </a:r>
          <a:r>
            <a:rPr lang="en-US" sz="1200" b="1" baseline="0">
              <a:effectLst/>
              <a:latin typeface="+mn-lt"/>
            </a:rPr>
            <a:t>0.50 or 50.0%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100-87.1 = </a:t>
          </a:r>
          <a:r>
            <a:rPr lang="en-US" sz="1200" b="1" baseline="0">
              <a:effectLst/>
              <a:latin typeface="+mn-lt"/>
            </a:rPr>
            <a:t>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  </a:t>
          </a:r>
          <a:r>
            <a:rPr lang="en-US" sz="1200" b="1" baseline="0">
              <a:effectLst/>
              <a:latin typeface="+mn-lt"/>
            </a:rPr>
            <a:t>P(E)= 0.3623 , P(R)= 0.2995 , P(D)= 0.3381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Are events E and D mutually exclusive? Find P(E n D). </a:t>
          </a:r>
          <a:r>
            <a:rPr lang="en-US" sz="1200" b="1" baseline="0">
              <a:effectLst/>
              <a:latin typeface="+mn-lt"/>
            </a:rPr>
            <a:t>Yes, P(E) and P(D) are mutually exclusive. an applicant cannot be admitted early and differed for futher consideration. P(E n D)= 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  1,033/2,375= </a:t>
          </a:r>
          <a:r>
            <a:rPr lang="en-US" sz="1200" b="1" baseline="0">
              <a:effectLst/>
              <a:latin typeface="+mn-lt"/>
            </a:rPr>
            <a:t>0.4349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probability that the student will be admitted for early admission or be deferred and later admitted during the regular admission process? 2,375/2,851= </a:t>
          </a:r>
          <a:r>
            <a:rPr lang="en-US" sz="1200" b="1" baseline="0">
              <a:effectLst/>
              <a:latin typeface="+mn-lt"/>
            </a:rPr>
            <a:t>0.833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 </a:t>
          </a:r>
          <a:r>
            <a:rPr lang="en-US" sz="1200" b="1" baseline="0">
              <a:effectLst/>
              <a:latin typeface="+mn-lt"/>
            </a:rPr>
            <a:t>The marginal probabilities are 0.3759 for females, 0.6241 for males, 0.5188 for bachelors, 0.4135 for masters and 0.0677 for phD. They tell us that more males in the study have achieved degrees than females and that most applicants in the study have achieved a bachelors degree over a masters degree or phD.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 </a:t>
          </a:r>
          <a:r>
            <a:rPr lang="en-US" sz="1200" b="1" baseline="0">
              <a:effectLst/>
              <a:latin typeface="+mn-lt"/>
            </a:rPr>
            <a:t>0.0226/0.3759= 0.0601 or 6.01%</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 </a:t>
          </a:r>
          <a:r>
            <a:rPr lang="en-US" sz="1200" b="1" baseline="0">
              <a:effectLst/>
              <a:latin typeface="+mn-lt"/>
            </a:rPr>
            <a:t>0.2556/0.4135= 0.6181 or 61.81%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r>
            <a:rPr lang="en-US" sz="1200" b="1" baseline="0">
              <a:effectLst/>
              <a:latin typeface="+mn-lt"/>
            </a:rPr>
            <a:t>0.1579x0.3759 = 0.0594 or 5.94%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5200650"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of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 </a:t>
          </a:r>
          <a:r>
            <a:rPr lang="en-US" sz="1200" b="1" baseline="0">
              <a:effectLst/>
              <a:latin typeface="+mn-lt"/>
            </a:rPr>
            <a:t>0.42+ 0.41= 0.83 or 83%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 </a:t>
          </a:r>
        </a:p>
        <a:p>
          <a:pPr marL="0" lvl="0" indent="0">
            <a:spcBef>
              <a:spcPts val="0"/>
            </a:spcBef>
            <a:spcAft>
              <a:spcPts val="0"/>
            </a:spcAft>
            <a:buNone/>
          </a:pPr>
          <a:r>
            <a:rPr lang="en-US" sz="1200" b="1" baseline="0">
              <a:effectLst/>
              <a:latin typeface="+mn-lt"/>
            </a:rPr>
            <a:t>0.28 or 28%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1" baseline="0">
              <a:effectLst/>
              <a:latin typeface="+mn-lt"/>
            </a:rPr>
            <a:t>According to the probability distribution, senior executives seem to be more satisfied than middle managers.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 </a:t>
          </a:r>
          <a:r>
            <a:rPr lang="en-US" sz="1200" b="1" baseline="0">
              <a:effectLst/>
              <a:latin typeface="+mn-lt"/>
            </a:rPr>
            <a:t>$430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  </a:t>
          </a:r>
          <a:r>
            <a:rPr lang="en-US" sz="1200" b="1" baseline="0">
              <a:effectLst/>
              <a:latin typeface="+mn-lt"/>
            </a:rPr>
            <a:t>430-520 = -90, the policyholder has an expected annual loss of $90.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Because if the policyholder were to get in an accident without the policy, it would cost them a lot more than the expected annual loss.</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 </a:t>
          </a:r>
          <a:r>
            <a:rPr lang="en-US" sz="1200" b="1" baseline="0">
              <a:effectLst/>
              <a:latin typeface="+mn-lt"/>
            </a:rPr>
            <a:t>0.2061 or 20.61%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Compute the probability that exactly four students will withdraw. </a:t>
          </a:r>
          <a:r>
            <a:rPr lang="en-US" sz="1200" b="1" baseline="0">
              <a:effectLst/>
              <a:latin typeface="+mn-lt"/>
            </a:rPr>
            <a:t>0.2182 or 21.82%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Compute the probability that more than 3 will withdraw. </a:t>
          </a:r>
          <a:r>
            <a:rPr lang="en-US" sz="1200" b="1" baseline="0">
              <a:effectLst/>
              <a:latin typeface="+mn-lt"/>
            </a:rPr>
            <a:t>1 - 0.6296 = 0.3704 or 37.04%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Compute the expected number of withdrawals. </a:t>
          </a:r>
          <a:r>
            <a:rPr lang="en-US" sz="1200" b="1" baseline="0">
              <a:effectLst/>
              <a:latin typeface="+mn-lt"/>
            </a:rPr>
            <a:t>20 x 0.2 = 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X = 130.825 </a:t>
          </a:r>
        </a:p>
        <a:p>
          <a:pPr marL="0" lvl="0" indent="0">
            <a:spcBef>
              <a:spcPts val="0"/>
            </a:spcBef>
            <a:spcAft>
              <a:spcPts val="0"/>
            </a:spcAft>
            <a:buNone/>
          </a:pPr>
          <a:r>
            <a:rPr lang="en-US" sz="1200" b="1" baseline="0">
              <a:effectLst/>
              <a:latin typeface="+mn-lt"/>
            </a:rPr>
            <a:t>Score of 131 is needed to qualify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r>
            <a:rPr lang="en-US" sz="1200" b="1" baseline="0">
              <a:effectLst/>
              <a:latin typeface="+mn-lt"/>
            </a:rPr>
            <a:t>Probability of Defect = 0.3173 or 31.73% ,  0.3173 x 1000 = 317.3, 317 = # of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 </a:t>
          </a:r>
          <a:r>
            <a:rPr lang="en-US" sz="1200" b="1" baseline="0">
              <a:effectLst/>
              <a:latin typeface="+mn-lt"/>
            </a:rPr>
            <a:t>Probability of Defect = 0.0027 or 0.27% , 0.0027 x 1000 = 2.7,  3 = # of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r>
            <a:rPr lang="en-US" sz="1200" b="1" baseline="0">
              <a:effectLst/>
              <a:latin typeface="+mn-lt"/>
            </a:rPr>
            <a:t>Reducing the standard deviation causes a big decrease in the amount of defects.</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 Waage" refreshedDate="45576.49319212963" createdVersion="8" refreshedVersion="8" minRefreshableVersion="3" recordCount="133" xr:uid="{E230B6E4-15C6-E442-8352-93C75634975A}">
  <cacheSource type="worksheet">
    <worksheetSource ref="A1:D134" sheet="Question 3"/>
  </cacheSource>
  <cacheFields count="4">
    <cacheField name="Applicant Number" numFmtId="0">
      <sharedItems containsSemiMixedTypes="0" containsString="0" containsNumber="1" containsInteger="1" minValue="1001" maxValue="1133"/>
    </cacheField>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001"/>
    <x v="0"/>
    <x v="0"/>
    <n v="8"/>
  </r>
  <r>
    <n v="1002"/>
    <x v="0"/>
    <x v="0"/>
    <n v="1"/>
  </r>
  <r>
    <n v="1003"/>
    <x v="1"/>
    <x v="1"/>
    <n v="3"/>
  </r>
  <r>
    <n v="1004"/>
    <x v="1"/>
    <x v="0"/>
    <n v="6"/>
  </r>
  <r>
    <n v="1005"/>
    <x v="0"/>
    <x v="0"/>
    <n v="7"/>
  </r>
  <r>
    <n v="1006"/>
    <x v="1"/>
    <x v="0"/>
    <n v="7"/>
  </r>
  <r>
    <n v="1007"/>
    <x v="1"/>
    <x v="0"/>
    <n v="9"/>
  </r>
  <r>
    <n v="1008"/>
    <x v="1"/>
    <x v="0"/>
    <n v="1"/>
  </r>
  <r>
    <n v="1009"/>
    <x v="0"/>
    <x v="0"/>
    <n v="8"/>
  </r>
  <r>
    <n v="1010"/>
    <x v="0"/>
    <x v="1"/>
    <n v="8"/>
  </r>
  <r>
    <n v="1011"/>
    <x v="0"/>
    <x v="1"/>
    <n v="9"/>
  </r>
  <r>
    <n v="1012"/>
    <x v="0"/>
    <x v="0"/>
    <n v="7"/>
  </r>
  <r>
    <n v="1013"/>
    <x v="1"/>
    <x v="0"/>
    <n v="4"/>
  </r>
  <r>
    <n v="1014"/>
    <x v="0"/>
    <x v="0"/>
    <n v="6"/>
  </r>
  <r>
    <n v="1015"/>
    <x v="0"/>
    <x v="0"/>
    <n v="9"/>
  </r>
  <r>
    <n v="1016"/>
    <x v="1"/>
    <x v="0"/>
    <n v="9"/>
  </r>
  <r>
    <n v="1017"/>
    <x v="1"/>
    <x v="0"/>
    <n v="6"/>
  </r>
  <r>
    <n v="1018"/>
    <x v="1"/>
    <x v="1"/>
    <n v="5"/>
  </r>
  <r>
    <n v="1019"/>
    <x v="0"/>
    <x v="0"/>
    <n v="7"/>
  </r>
  <r>
    <n v="1020"/>
    <x v="1"/>
    <x v="1"/>
    <n v="0"/>
  </r>
  <r>
    <n v="1021"/>
    <x v="0"/>
    <x v="0"/>
    <n v="4"/>
  </r>
  <r>
    <n v="1022"/>
    <x v="1"/>
    <x v="0"/>
    <n v="8"/>
  </r>
  <r>
    <n v="1023"/>
    <x v="0"/>
    <x v="0"/>
    <n v="4"/>
  </r>
  <r>
    <n v="1024"/>
    <x v="0"/>
    <x v="0"/>
    <n v="4"/>
  </r>
  <r>
    <n v="1025"/>
    <x v="1"/>
    <x v="1"/>
    <n v="3"/>
  </r>
  <r>
    <n v="1026"/>
    <x v="1"/>
    <x v="0"/>
    <n v="0"/>
  </r>
  <r>
    <n v="1027"/>
    <x v="0"/>
    <x v="0"/>
    <n v="8"/>
  </r>
  <r>
    <n v="1028"/>
    <x v="0"/>
    <x v="1"/>
    <n v="0"/>
  </r>
  <r>
    <n v="1029"/>
    <x v="0"/>
    <x v="1"/>
    <n v="4"/>
  </r>
  <r>
    <n v="1030"/>
    <x v="0"/>
    <x v="0"/>
    <n v="1"/>
  </r>
  <r>
    <n v="1031"/>
    <x v="0"/>
    <x v="0"/>
    <n v="5"/>
  </r>
  <r>
    <n v="1032"/>
    <x v="1"/>
    <x v="1"/>
    <n v="3"/>
  </r>
  <r>
    <n v="1033"/>
    <x v="1"/>
    <x v="1"/>
    <n v="0"/>
  </r>
  <r>
    <n v="1034"/>
    <x v="1"/>
    <x v="0"/>
    <n v="8"/>
  </r>
  <r>
    <n v="1035"/>
    <x v="0"/>
    <x v="1"/>
    <n v="4"/>
  </r>
  <r>
    <n v="1036"/>
    <x v="0"/>
    <x v="1"/>
    <n v="6"/>
  </r>
  <r>
    <n v="1037"/>
    <x v="0"/>
    <x v="0"/>
    <n v="3"/>
  </r>
  <r>
    <n v="1038"/>
    <x v="0"/>
    <x v="0"/>
    <n v="4"/>
  </r>
  <r>
    <n v="1039"/>
    <x v="0"/>
    <x v="1"/>
    <n v="4"/>
  </r>
  <r>
    <n v="1040"/>
    <x v="0"/>
    <x v="1"/>
    <n v="0"/>
  </r>
  <r>
    <n v="1041"/>
    <x v="0"/>
    <x v="1"/>
    <n v="3"/>
  </r>
  <r>
    <n v="1042"/>
    <x v="1"/>
    <x v="0"/>
    <n v="2"/>
  </r>
  <r>
    <n v="1043"/>
    <x v="0"/>
    <x v="1"/>
    <n v="8"/>
  </r>
  <r>
    <n v="1044"/>
    <x v="1"/>
    <x v="1"/>
    <n v="5"/>
  </r>
  <r>
    <n v="1045"/>
    <x v="0"/>
    <x v="1"/>
    <n v="2"/>
  </r>
  <r>
    <n v="1046"/>
    <x v="1"/>
    <x v="1"/>
    <n v="2"/>
  </r>
  <r>
    <n v="1047"/>
    <x v="0"/>
    <x v="0"/>
    <n v="5"/>
  </r>
  <r>
    <n v="1048"/>
    <x v="1"/>
    <x v="1"/>
    <n v="1"/>
  </r>
  <r>
    <n v="1049"/>
    <x v="1"/>
    <x v="1"/>
    <n v="5"/>
  </r>
  <r>
    <n v="1050"/>
    <x v="1"/>
    <x v="0"/>
    <n v="7"/>
  </r>
  <r>
    <n v="1051"/>
    <x v="0"/>
    <x v="0"/>
    <n v="2"/>
  </r>
  <r>
    <n v="1052"/>
    <x v="0"/>
    <x v="0"/>
    <n v="5"/>
  </r>
  <r>
    <n v="1053"/>
    <x v="0"/>
    <x v="0"/>
    <n v="1"/>
  </r>
  <r>
    <n v="1054"/>
    <x v="0"/>
    <x v="1"/>
    <n v="5"/>
  </r>
  <r>
    <n v="1055"/>
    <x v="0"/>
    <x v="1"/>
    <n v="7"/>
  </r>
  <r>
    <n v="1056"/>
    <x v="1"/>
    <x v="0"/>
    <n v="5"/>
  </r>
  <r>
    <n v="1057"/>
    <x v="0"/>
    <x v="0"/>
    <n v="5"/>
  </r>
  <r>
    <n v="1058"/>
    <x v="0"/>
    <x v="1"/>
    <n v="6"/>
  </r>
  <r>
    <n v="1059"/>
    <x v="2"/>
    <x v="0"/>
    <n v="4"/>
  </r>
  <r>
    <n v="1060"/>
    <x v="1"/>
    <x v="1"/>
    <n v="4"/>
  </r>
  <r>
    <n v="1061"/>
    <x v="2"/>
    <x v="0"/>
    <n v="5"/>
  </r>
  <r>
    <n v="1062"/>
    <x v="0"/>
    <x v="0"/>
    <n v="5"/>
  </r>
  <r>
    <n v="1063"/>
    <x v="0"/>
    <x v="0"/>
    <n v="1"/>
  </r>
  <r>
    <n v="1064"/>
    <x v="1"/>
    <x v="1"/>
    <n v="2"/>
  </r>
  <r>
    <n v="1065"/>
    <x v="0"/>
    <x v="1"/>
    <n v="6"/>
  </r>
  <r>
    <n v="1066"/>
    <x v="1"/>
    <x v="0"/>
    <n v="9"/>
  </r>
  <r>
    <n v="1067"/>
    <x v="1"/>
    <x v="0"/>
    <n v="7"/>
  </r>
  <r>
    <n v="1068"/>
    <x v="1"/>
    <x v="0"/>
    <n v="6"/>
  </r>
  <r>
    <n v="1069"/>
    <x v="0"/>
    <x v="0"/>
    <n v="3"/>
  </r>
  <r>
    <n v="1070"/>
    <x v="0"/>
    <x v="0"/>
    <n v="9"/>
  </r>
  <r>
    <n v="1071"/>
    <x v="0"/>
    <x v="1"/>
    <n v="3"/>
  </r>
  <r>
    <n v="1072"/>
    <x v="1"/>
    <x v="0"/>
    <n v="5"/>
  </r>
  <r>
    <n v="1073"/>
    <x v="0"/>
    <x v="1"/>
    <n v="5"/>
  </r>
  <r>
    <n v="1074"/>
    <x v="0"/>
    <x v="0"/>
    <n v="8"/>
  </r>
  <r>
    <n v="1075"/>
    <x v="0"/>
    <x v="0"/>
    <n v="6"/>
  </r>
  <r>
    <n v="1076"/>
    <x v="0"/>
    <x v="0"/>
    <n v="7"/>
  </r>
  <r>
    <n v="1077"/>
    <x v="1"/>
    <x v="0"/>
    <n v="5"/>
  </r>
  <r>
    <n v="1078"/>
    <x v="1"/>
    <x v="1"/>
    <n v="5"/>
  </r>
  <r>
    <n v="1079"/>
    <x v="1"/>
    <x v="1"/>
    <n v="7"/>
  </r>
  <r>
    <n v="1080"/>
    <x v="0"/>
    <x v="0"/>
    <n v="2"/>
  </r>
  <r>
    <n v="1081"/>
    <x v="1"/>
    <x v="0"/>
    <n v="0"/>
  </r>
  <r>
    <n v="1082"/>
    <x v="1"/>
    <x v="0"/>
    <n v="6"/>
  </r>
  <r>
    <n v="1083"/>
    <x v="2"/>
    <x v="0"/>
    <n v="5"/>
  </r>
  <r>
    <n v="1084"/>
    <x v="2"/>
    <x v="0"/>
    <n v="6"/>
  </r>
  <r>
    <n v="1085"/>
    <x v="1"/>
    <x v="0"/>
    <n v="9"/>
  </r>
  <r>
    <n v="1086"/>
    <x v="1"/>
    <x v="1"/>
    <n v="2"/>
  </r>
  <r>
    <n v="1087"/>
    <x v="2"/>
    <x v="0"/>
    <n v="8"/>
  </r>
  <r>
    <n v="1088"/>
    <x v="0"/>
    <x v="0"/>
    <n v="1"/>
  </r>
  <r>
    <n v="1089"/>
    <x v="0"/>
    <x v="0"/>
    <n v="2"/>
  </r>
  <r>
    <n v="1090"/>
    <x v="0"/>
    <x v="1"/>
    <n v="6"/>
  </r>
  <r>
    <n v="1091"/>
    <x v="0"/>
    <x v="0"/>
    <n v="0"/>
  </r>
  <r>
    <n v="1092"/>
    <x v="1"/>
    <x v="1"/>
    <n v="6"/>
  </r>
  <r>
    <n v="1093"/>
    <x v="0"/>
    <x v="1"/>
    <n v="7"/>
  </r>
  <r>
    <n v="1094"/>
    <x v="0"/>
    <x v="0"/>
    <n v="7"/>
  </r>
  <r>
    <n v="1095"/>
    <x v="0"/>
    <x v="1"/>
    <n v="0"/>
  </r>
  <r>
    <n v="1096"/>
    <x v="0"/>
    <x v="1"/>
    <n v="8"/>
  </r>
  <r>
    <n v="1097"/>
    <x v="1"/>
    <x v="1"/>
    <n v="6"/>
  </r>
  <r>
    <n v="1098"/>
    <x v="0"/>
    <x v="0"/>
    <n v="5"/>
  </r>
  <r>
    <n v="1099"/>
    <x v="1"/>
    <x v="0"/>
    <n v="9"/>
  </r>
  <r>
    <n v="1100"/>
    <x v="1"/>
    <x v="0"/>
    <n v="4"/>
  </r>
  <r>
    <n v="1101"/>
    <x v="1"/>
    <x v="0"/>
    <n v="0"/>
  </r>
  <r>
    <n v="1102"/>
    <x v="0"/>
    <x v="1"/>
    <n v="2"/>
  </r>
  <r>
    <n v="1103"/>
    <x v="0"/>
    <x v="1"/>
    <n v="5"/>
  </r>
  <r>
    <n v="1104"/>
    <x v="1"/>
    <x v="1"/>
    <n v="2"/>
  </r>
  <r>
    <n v="1105"/>
    <x v="0"/>
    <x v="0"/>
    <n v="6"/>
  </r>
  <r>
    <n v="1106"/>
    <x v="0"/>
    <x v="1"/>
    <n v="8"/>
  </r>
  <r>
    <n v="1107"/>
    <x v="0"/>
    <x v="0"/>
    <n v="8"/>
  </r>
  <r>
    <n v="1108"/>
    <x v="0"/>
    <x v="0"/>
    <n v="7"/>
  </r>
  <r>
    <n v="1109"/>
    <x v="1"/>
    <x v="0"/>
    <n v="4"/>
  </r>
  <r>
    <n v="1110"/>
    <x v="1"/>
    <x v="0"/>
    <n v="0"/>
  </r>
  <r>
    <n v="1111"/>
    <x v="1"/>
    <x v="0"/>
    <n v="1"/>
  </r>
  <r>
    <n v="1112"/>
    <x v="1"/>
    <x v="0"/>
    <n v="9"/>
  </r>
  <r>
    <n v="1113"/>
    <x v="1"/>
    <x v="0"/>
    <n v="0"/>
  </r>
  <r>
    <n v="1114"/>
    <x v="2"/>
    <x v="1"/>
    <n v="7"/>
  </r>
  <r>
    <n v="1115"/>
    <x v="0"/>
    <x v="0"/>
    <n v="4"/>
  </r>
  <r>
    <n v="1116"/>
    <x v="2"/>
    <x v="1"/>
    <n v="6"/>
  </r>
  <r>
    <n v="1117"/>
    <x v="0"/>
    <x v="1"/>
    <n v="6"/>
  </r>
  <r>
    <n v="1118"/>
    <x v="2"/>
    <x v="0"/>
    <n v="4"/>
  </r>
  <r>
    <n v="1119"/>
    <x v="0"/>
    <x v="0"/>
    <n v="0"/>
  </r>
  <r>
    <n v="1120"/>
    <x v="0"/>
    <x v="1"/>
    <n v="7"/>
  </r>
  <r>
    <n v="1121"/>
    <x v="1"/>
    <x v="1"/>
    <n v="7"/>
  </r>
  <r>
    <n v="1122"/>
    <x v="1"/>
    <x v="0"/>
    <n v="4"/>
  </r>
  <r>
    <n v="1123"/>
    <x v="0"/>
    <x v="0"/>
    <n v="6"/>
  </r>
  <r>
    <n v="1124"/>
    <x v="0"/>
    <x v="0"/>
    <n v="3"/>
  </r>
  <r>
    <n v="1125"/>
    <x v="0"/>
    <x v="0"/>
    <n v="7"/>
  </r>
  <r>
    <n v="1126"/>
    <x v="1"/>
    <x v="0"/>
    <n v="8"/>
  </r>
  <r>
    <n v="1127"/>
    <x v="1"/>
    <x v="0"/>
    <n v="5"/>
  </r>
  <r>
    <n v="1128"/>
    <x v="1"/>
    <x v="0"/>
    <n v="6"/>
  </r>
  <r>
    <n v="1129"/>
    <x v="1"/>
    <x v="1"/>
    <n v="6"/>
  </r>
  <r>
    <n v="1130"/>
    <x v="0"/>
    <x v="0"/>
    <n v="6"/>
  </r>
  <r>
    <n v="1131"/>
    <x v="2"/>
    <x v="1"/>
    <n v="2"/>
  </r>
  <r>
    <n v="1132"/>
    <x v="1"/>
    <x v="0"/>
    <n v="3"/>
  </r>
  <r>
    <n v="1133"/>
    <x v="1"/>
    <x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1797E-DA7C-E94C-BCFE-2AD6E449AE6C}" name="PivotTable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1:L35" firstHeaderRow="1" firstDataRow="2" firstDataCol="1"/>
  <pivotFields count="4">
    <pivotField showAll="0"/>
    <pivotField axis="axisCol" dataField="1" showAll="0">
      <items count="4">
        <item x="0"/>
        <item x="1"/>
        <item x="2"/>
        <item t="default"/>
      </items>
    </pivotField>
    <pivotField axis="axisRow" showAll="0">
      <items count="3">
        <item x="1"/>
        <item x="0"/>
        <item t="default"/>
      </items>
    </pivotField>
    <pivotField showAll="0"/>
  </pivotFields>
  <rowFields count="1">
    <field x="2"/>
  </rowFields>
  <rowItems count="3">
    <i>
      <x/>
    </i>
    <i>
      <x v="1"/>
    </i>
    <i t="grand">
      <x/>
    </i>
  </rowItems>
  <colFields count="1">
    <field x="1"/>
  </colFields>
  <colItems count="4">
    <i>
      <x/>
    </i>
    <i>
      <x v="1"/>
    </i>
    <i>
      <x v="2"/>
    </i>
    <i t="grand">
      <x/>
    </i>
  </colItems>
  <dataFields count="1">
    <dataField name="Count of Highest Degree Achieved"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sortState xmlns:xlrd2="http://schemas.microsoft.com/office/spreadsheetml/2017/richdata2" ref="A2:D11">
    <sortCondition descending="1" ref="D1:D11"/>
  </sortState>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C9" totalsRowShown="0">
  <autoFilter ref="A1:C9" xr:uid="{B92AAE3E-6E86-4611-B004-E17D4B65ECAB}"/>
  <tableColumns count="3">
    <tableColumn id="1" xr3:uid="{1458BB47-4C44-4166-BD7F-8C98E6926821}" name="Payment ($)"/>
    <tableColumn id="2" xr3:uid="{44545F09-B4A4-4AAC-85A1-C07361B8AA68}" name="Probability"/>
    <tableColumn id="3" xr3:uid="{3ABA9328-18A0-FB4A-8353-A20C825690A3}" name="xf(x)"/>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tabSelected="1" workbookViewId="0">
      <selection activeCell="C19" sqref="C19"/>
    </sheetView>
  </sheetViews>
  <sheetFormatPr baseColWidth="10" defaultColWidth="8.83203125" defaultRowHeight="15" x14ac:dyDescent="0.2"/>
  <cols>
    <col min="1" max="1" width="22.1640625" customWidth="1"/>
    <col min="2" max="2" width="21.5" customWidth="1"/>
    <col min="3" max="3" width="41.33203125" customWidth="1"/>
    <col min="4" max="4" width="40.83203125" customWidth="1"/>
  </cols>
  <sheetData>
    <row r="1" spans="1:4" x14ac:dyDescent="0.2">
      <c r="A1" t="s">
        <v>0</v>
      </c>
      <c r="B1" t="s">
        <v>1</v>
      </c>
      <c r="C1" t="s">
        <v>2</v>
      </c>
      <c r="D1" t="s">
        <v>3</v>
      </c>
    </row>
    <row r="2" spans="1:4" x14ac:dyDescent="0.2">
      <c r="A2" t="s">
        <v>13</v>
      </c>
      <c r="B2">
        <v>77.400000000000006</v>
      </c>
      <c r="C2">
        <v>3.87</v>
      </c>
      <c r="D2">
        <v>4.24</v>
      </c>
    </row>
    <row r="3" spans="1:4" x14ac:dyDescent="0.2">
      <c r="A3" t="s">
        <v>12</v>
      </c>
      <c r="B3">
        <v>76.900000000000006</v>
      </c>
      <c r="C3">
        <v>2.92</v>
      </c>
      <c r="D3">
        <v>1.8</v>
      </c>
    </row>
    <row r="4" spans="1:4" x14ac:dyDescent="0.2">
      <c r="A4" t="s">
        <v>11</v>
      </c>
      <c r="B4">
        <v>85.9</v>
      </c>
      <c r="C4">
        <v>2.14</v>
      </c>
      <c r="D4">
        <v>1.74</v>
      </c>
    </row>
    <row r="5" spans="1:4" x14ac:dyDescent="0.2">
      <c r="A5" t="s">
        <v>4</v>
      </c>
      <c r="B5">
        <v>83.5</v>
      </c>
      <c r="C5">
        <v>0.87</v>
      </c>
      <c r="D5">
        <v>1.5</v>
      </c>
    </row>
    <row r="6" spans="1:4" x14ac:dyDescent="0.2">
      <c r="A6" t="s">
        <v>9</v>
      </c>
      <c r="B6">
        <v>77.900000000000006</v>
      </c>
      <c r="C6">
        <v>2.2200000000000002</v>
      </c>
      <c r="D6">
        <v>1.05</v>
      </c>
    </row>
    <row r="7" spans="1:4" x14ac:dyDescent="0.2">
      <c r="A7" t="s">
        <v>6</v>
      </c>
      <c r="B7">
        <v>87.1</v>
      </c>
      <c r="C7">
        <v>1.58</v>
      </c>
      <c r="D7">
        <v>0.91</v>
      </c>
    </row>
    <row r="8" spans="1:4" x14ac:dyDescent="0.2">
      <c r="A8" t="s">
        <v>5</v>
      </c>
      <c r="B8">
        <v>79.099999999999994</v>
      </c>
      <c r="C8">
        <v>1.88</v>
      </c>
      <c r="D8">
        <v>0.79</v>
      </c>
    </row>
    <row r="9" spans="1:4" x14ac:dyDescent="0.2">
      <c r="A9" t="s">
        <v>7</v>
      </c>
      <c r="B9">
        <v>86.5</v>
      </c>
      <c r="C9">
        <v>2.1</v>
      </c>
      <c r="D9">
        <v>0.73</v>
      </c>
    </row>
    <row r="10" spans="1:4" x14ac:dyDescent="0.2">
      <c r="A10" t="s">
        <v>8</v>
      </c>
      <c r="B10">
        <v>87.5</v>
      </c>
      <c r="C10">
        <v>2.93</v>
      </c>
      <c r="D10">
        <v>0.51</v>
      </c>
    </row>
    <row r="11" spans="1:4" x14ac:dyDescent="0.2">
      <c r="A11" t="s">
        <v>10</v>
      </c>
      <c r="B11">
        <v>83.1</v>
      </c>
      <c r="C11">
        <v>3.08</v>
      </c>
      <c r="D11">
        <v>0.25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D9"/>
  <sheetViews>
    <sheetView workbookViewId="0">
      <selection activeCell="C14" sqref="C14"/>
    </sheetView>
  </sheetViews>
  <sheetFormatPr baseColWidth="10" defaultColWidth="8.83203125" defaultRowHeight="15" x14ac:dyDescent="0.2"/>
  <cols>
    <col min="1" max="1" width="13.33203125" bestFit="1" customWidth="1"/>
    <col min="2" max="2" width="13" bestFit="1" customWidth="1"/>
    <col min="3" max="3" width="14.5" bestFit="1" customWidth="1"/>
  </cols>
  <sheetData>
    <row r="1" spans="1:4" x14ac:dyDescent="0.2">
      <c r="A1" s="4" t="s">
        <v>28</v>
      </c>
      <c r="B1" s="4" t="s">
        <v>29</v>
      </c>
      <c r="C1" s="4" t="s">
        <v>30</v>
      </c>
      <c r="D1" s="4" t="s">
        <v>31</v>
      </c>
    </row>
    <row r="2" spans="1:4" x14ac:dyDescent="0.2">
      <c r="A2" s="3">
        <v>2851</v>
      </c>
      <c r="B2" s="3">
        <v>1033</v>
      </c>
      <c r="C2">
        <v>854</v>
      </c>
      <c r="D2">
        <v>964</v>
      </c>
    </row>
    <row r="4" spans="1:4" x14ac:dyDescent="0.2">
      <c r="B4">
        <f>(B2/A2)</f>
        <v>0.36232900736583656</v>
      </c>
      <c r="C4">
        <f>(C2/A2)</f>
        <v>0.29954401964223082</v>
      </c>
      <c r="D4">
        <f>(D2/A2)</f>
        <v>0.33812697299193267</v>
      </c>
    </row>
    <row r="7" spans="1:4" x14ac:dyDescent="0.2">
      <c r="B7">
        <f>(1033/2375)</f>
        <v>0.43494736842105264</v>
      </c>
    </row>
    <row r="9" spans="1:4" x14ac:dyDescent="0.2">
      <c r="B9">
        <f>(2375/2851)</f>
        <v>0.83304103823219922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L134"/>
  <sheetViews>
    <sheetView topLeftCell="B1" workbookViewId="0">
      <selection activeCell="L41" sqref="L41"/>
    </sheetView>
  </sheetViews>
  <sheetFormatPr baseColWidth="10" defaultColWidth="8.83203125" defaultRowHeight="15" x14ac:dyDescent="0.2"/>
  <cols>
    <col min="1" max="1" width="18.6640625" customWidth="1"/>
    <col min="2" max="2" width="32.5" customWidth="1"/>
    <col min="3" max="3" width="33.83203125" customWidth="1"/>
    <col min="4" max="4" width="28.5" customWidth="1"/>
    <col min="5" max="5" width="8.83203125" customWidth="1"/>
    <col min="8" max="8" width="28" bestFit="1" customWidth="1"/>
    <col min="9" max="9" width="14.83203125" bestFit="1" customWidth="1"/>
    <col min="10" max="10" width="7.83203125" bestFit="1" customWidth="1"/>
    <col min="11" max="11" width="6" bestFit="1" customWidth="1"/>
    <col min="12" max="12" width="10" bestFit="1" customWidth="1"/>
    <col min="13" max="13" width="28" bestFit="1" customWidth="1"/>
    <col min="14" max="14" width="32.33203125" bestFit="1" customWidth="1"/>
    <col min="15" max="15" width="32.1640625" bestFit="1" customWidth="1"/>
    <col min="16" max="16" width="5.1640625" bestFit="1" customWidth="1"/>
    <col min="17" max="17" width="8.5" bestFit="1" customWidth="1"/>
    <col min="18" max="18" width="10" bestFit="1" customWidth="1"/>
  </cols>
  <sheetData>
    <row r="1" spans="1:4" ht="16" x14ac:dyDescent="0.2">
      <c r="A1" s="1" t="s">
        <v>19</v>
      </c>
      <c r="B1" s="1" t="s">
        <v>20</v>
      </c>
      <c r="C1" s="1" t="s">
        <v>22</v>
      </c>
      <c r="D1" s="1" t="s">
        <v>21</v>
      </c>
    </row>
    <row r="2" spans="1:4" x14ac:dyDescent="0.2">
      <c r="A2" s="2">
        <v>1001</v>
      </c>
      <c r="B2" s="2" t="s">
        <v>16</v>
      </c>
      <c r="C2" s="2" t="s">
        <v>15</v>
      </c>
      <c r="D2" s="2">
        <v>8</v>
      </c>
    </row>
    <row r="3" spans="1:4" x14ac:dyDescent="0.2">
      <c r="A3" s="2">
        <v>1002</v>
      </c>
      <c r="B3" s="2" t="s">
        <v>16</v>
      </c>
      <c r="C3" s="2" t="s">
        <v>15</v>
      </c>
      <c r="D3" s="2">
        <v>1</v>
      </c>
    </row>
    <row r="4" spans="1:4" x14ac:dyDescent="0.2">
      <c r="A4" s="2">
        <v>1003</v>
      </c>
      <c r="B4" s="2" t="s">
        <v>17</v>
      </c>
      <c r="C4" s="2" t="s">
        <v>14</v>
      </c>
      <c r="D4" s="2">
        <v>3</v>
      </c>
    </row>
    <row r="5" spans="1:4" x14ac:dyDescent="0.2">
      <c r="A5" s="2">
        <v>1004</v>
      </c>
      <c r="B5" s="2" t="s">
        <v>17</v>
      </c>
      <c r="C5" s="2" t="s">
        <v>15</v>
      </c>
      <c r="D5" s="2">
        <v>6</v>
      </c>
    </row>
    <row r="6" spans="1:4" x14ac:dyDescent="0.2">
      <c r="A6" s="2">
        <v>1005</v>
      </c>
      <c r="B6" s="2" t="s">
        <v>16</v>
      </c>
      <c r="C6" s="2" t="s">
        <v>15</v>
      </c>
      <c r="D6" s="2">
        <v>7</v>
      </c>
    </row>
    <row r="7" spans="1:4" x14ac:dyDescent="0.2">
      <c r="A7" s="2">
        <v>1006</v>
      </c>
      <c r="B7" s="2" t="s">
        <v>17</v>
      </c>
      <c r="C7" s="2" t="s">
        <v>15</v>
      </c>
      <c r="D7" s="2">
        <v>7</v>
      </c>
    </row>
    <row r="8" spans="1:4" x14ac:dyDescent="0.2">
      <c r="A8" s="2">
        <v>1007</v>
      </c>
      <c r="B8" s="2" t="s">
        <v>17</v>
      </c>
      <c r="C8" s="2" t="s">
        <v>15</v>
      </c>
      <c r="D8" s="2">
        <v>9</v>
      </c>
    </row>
    <row r="9" spans="1:4" x14ac:dyDescent="0.2">
      <c r="A9" s="2">
        <v>1008</v>
      </c>
      <c r="B9" s="2" t="s">
        <v>17</v>
      </c>
      <c r="C9" s="2" t="s">
        <v>15</v>
      </c>
      <c r="D9" s="2">
        <v>1</v>
      </c>
    </row>
    <row r="10" spans="1:4" x14ac:dyDescent="0.2">
      <c r="A10" s="2">
        <v>1009</v>
      </c>
      <c r="B10" s="2" t="s">
        <v>16</v>
      </c>
      <c r="C10" s="2" t="s">
        <v>15</v>
      </c>
      <c r="D10" s="2">
        <v>8</v>
      </c>
    </row>
    <row r="11" spans="1:4" x14ac:dyDescent="0.2">
      <c r="A11" s="2">
        <v>1010</v>
      </c>
      <c r="B11" s="2" t="s">
        <v>16</v>
      </c>
      <c r="C11" s="2" t="s">
        <v>14</v>
      </c>
      <c r="D11" s="2">
        <v>8</v>
      </c>
    </row>
    <row r="12" spans="1:4" x14ac:dyDescent="0.2">
      <c r="A12" s="2">
        <v>1011</v>
      </c>
      <c r="B12" s="2" t="s">
        <v>16</v>
      </c>
      <c r="C12" s="2" t="s">
        <v>14</v>
      </c>
      <c r="D12" s="2">
        <v>9</v>
      </c>
    </row>
    <row r="13" spans="1:4" x14ac:dyDescent="0.2">
      <c r="A13" s="2">
        <v>1012</v>
      </c>
      <c r="B13" s="2" t="s">
        <v>16</v>
      </c>
      <c r="C13" s="2" t="s">
        <v>15</v>
      </c>
      <c r="D13" s="2">
        <v>7</v>
      </c>
    </row>
    <row r="14" spans="1:4" x14ac:dyDescent="0.2">
      <c r="A14" s="2">
        <v>1013</v>
      </c>
      <c r="B14" s="2" t="s">
        <v>17</v>
      </c>
      <c r="C14" s="2" t="s">
        <v>15</v>
      </c>
      <c r="D14" s="2">
        <v>4</v>
      </c>
    </row>
    <row r="15" spans="1:4" x14ac:dyDescent="0.2">
      <c r="A15" s="2">
        <v>1014</v>
      </c>
      <c r="B15" s="2" t="s">
        <v>16</v>
      </c>
      <c r="C15" s="2" t="s">
        <v>15</v>
      </c>
      <c r="D15" s="2">
        <v>6</v>
      </c>
    </row>
    <row r="16" spans="1:4" x14ac:dyDescent="0.2">
      <c r="A16" s="2">
        <v>1015</v>
      </c>
      <c r="B16" s="2" t="s">
        <v>16</v>
      </c>
      <c r="C16" s="2" t="s">
        <v>15</v>
      </c>
      <c r="D16" s="2">
        <v>9</v>
      </c>
    </row>
    <row r="17" spans="1:12" x14ac:dyDescent="0.2">
      <c r="A17" s="2">
        <v>1016</v>
      </c>
      <c r="B17" s="2" t="s">
        <v>17</v>
      </c>
      <c r="C17" s="2" t="s">
        <v>15</v>
      </c>
      <c r="D17" s="2">
        <v>9</v>
      </c>
    </row>
    <row r="18" spans="1:12" x14ac:dyDescent="0.2">
      <c r="A18" s="2">
        <v>1017</v>
      </c>
      <c r="B18" s="2" t="s">
        <v>17</v>
      </c>
      <c r="C18" s="2" t="s">
        <v>15</v>
      </c>
      <c r="D18" s="2">
        <v>6</v>
      </c>
    </row>
    <row r="19" spans="1:12" x14ac:dyDescent="0.2">
      <c r="A19" s="2">
        <v>1018</v>
      </c>
      <c r="B19" s="2" t="s">
        <v>17</v>
      </c>
      <c r="C19" s="2" t="s">
        <v>14</v>
      </c>
      <c r="D19" s="2">
        <v>5</v>
      </c>
    </row>
    <row r="20" spans="1:12" x14ac:dyDescent="0.2">
      <c r="A20" s="2">
        <v>1019</v>
      </c>
      <c r="B20" s="2" t="s">
        <v>16</v>
      </c>
      <c r="C20" s="2" t="s">
        <v>15</v>
      </c>
      <c r="D20" s="2">
        <v>7</v>
      </c>
    </row>
    <row r="21" spans="1:12" x14ac:dyDescent="0.2">
      <c r="A21" s="2">
        <v>1020</v>
      </c>
      <c r="B21" s="2" t="s">
        <v>17</v>
      </c>
      <c r="C21" s="2" t="s">
        <v>14</v>
      </c>
      <c r="D21" s="2">
        <v>0</v>
      </c>
    </row>
    <row r="22" spans="1:12" x14ac:dyDescent="0.2">
      <c r="A22" s="2">
        <v>1021</v>
      </c>
      <c r="B22" s="2" t="s">
        <v>16</v>
      </c>
      <c r="C22" s="2" t="s">
        <v>15</v>
      </c>
      <c r="D22" s="2">
        <v>4</v>
      </c>
    </row>
    <row r="23" spans="1:12" x14ac:dyDescent="0.2">
      <c r="A23" s="2">
        <v>1022</v>
      </c>
      <c r="B23" s="2" t="s">
        <v>17</v>
      </c>
      <c r="C23" s="2" t="s">
        <v>15</v>
      </c>
      <c r="D23" s="2">
        <v>8</v>
      </c>
    </row>
    <row r="24" spans="1:12" x14ac:dyDescent="0.2">
      <c r="A24" s="2">
        <v>1023</v>
      </c>
      <c r="B24" s="2" t="s">
        <v>16</v>
      </c>
      <c r="C24" s="2" t="s">
        <v>15</v>
      </c>
      <c r="D24" s="2">
        <v>4</v>
      </c>
    </row>
    <row r="25" spans="1:12" x14ac:dyDescent="0.2">
      <c r="A25" s="2">
        <v>1024</v>
      </c>
      <c r="B25" s="2" t="s">
        <v>16</v>
      </c>
      <c r="C25" s="2" t="s">
        <v>15</v>
      </c>
      <c r="D25" s="2">
        <v>4</v>
      </c>
    </row>
    <row r="26" spans="1:12" x14ac:dyDescent="0.2">
      <c r="A26" s="2">
        <v>1025</v>
      </c>
      <c r="B26" s="2" t="s">
        <v>17</v>
      </c>
      <c r="C26" s="2" t="s">
        <v>14</v>
      </c>
      <c r="D26" s="2">
        <v>3</v>
      </c>
    </row>
    <row r="27" spans="1:12" x14ac:dyDescent="0.2">
      <c r="A27" s="2">
        <v>1026</v>
      </c>
      <c r="B27" s="2" t="s">
        <v>17</v>
      </c>
      <c r="C27" s="2" t="s">
        <v>15</v>
      </c>
      <c r="D27" s="2">
        <v>0</v>
      </c>
    </row>
    <row r="28" spans="1:12" x14ac:dyDescent="0.2">
      <c r="A28" s="2">
        <v>1027</v>
      </c>
      <c r="B28" s="2" t="s">
        <v>16</v>
      </c>
      <c r="C28" s="2" t="s">
        <v>15</v>
      </c>
      <c r="D28" s="2">
        <v>8</v>
      </c>
    </row>
    <row r="29" spans="1:12" x14ac:dyDescent="0.2">
      <c r="A29" s="2">
        <v>1028</v>
      </c>
      <c r="B29" s="2" t="s">
        <v>16</v>
      </c>
      <c r="C29" s="2" t="s">
        <v>14</v>
      </c>
      <c r="D29" s="2">
        <v>0</v>
      </c>
    </row>
    <row r="30" spans="1:12" x14ac:dyDescent="0.2">
      <c r="A30" s="2">
        <v>1029</v>
      </c>
      <c r="B30" s="2" t="s">
        <v>16</v>
      </c>
      <c r="C30" s="2" t="s">
        <v>14</v>
      </c>
      <c r="D30" s="2">
        <v>4</v>
      </c>
    </row>
    <row r="31" spans="1:12" x14ac:dyDescent="0.2">
      <c r="A31" s="2">
        <v>1030</v>
      </c>
      <c r="B31" s="2" t="s">
        <v>16</v>
      </c>
      <c r="C31" s="2" t="s">
        <v>15</v>
      </c>
      <c r="D31" s="2">
        <v>1</v>
      </c>
      <c r="H31" s="5" t="s">
        <v>35</v>
      </c>
      <c r="I31" s="5" t="s">
        <v>34</v>
      </c>
    </row>
    <row r="32" spans="1:12" x14ac:dyDescent="0.2">
      <c r="A32" s="2">
        <v>1031</v>
      </c>
      <c r="B32" s="2" t="s">
        <v>16</v>
      </c>
      <c r="C32" s="2" t="s">
        <v>15</v>
      </c>
      <c r="D32" s="2">
        <v>5</v>
      </c>
      <c r="H32" s="5" t="s">
        <v>32</v>
      </c>
      <c r="I32" t="s">
        <v>16</v>
      </c>
      <c r="J32" t="s">
        <v>17</v>
      </c>
      <c r="K32" t="s">
        <v>18</v>
      </c>
      <c r="L32" t="s">
        <v>33</v>
      </c>
    </row>
    <row r="33" spans="1:12" x14ac:dyDescent="0.2">
      <c r="A33" s="2">
        <v>1032</v>
      </c>
      <c r="B33" s="2" t="s">
        <v>17</v>
      </c>
      <c r="C33" s="2" t="s">
        <v>14</v>
      </c>
      <c r="D33" s="2">
        <v>3</v>
      </c>
      <c r="H33" s="6" t="s">
        <v>14</v>
      </c>
      <c r="I33" s="7">
        <v>0.19548872180451127</v>
      </c>
      <c r="J33" s="7">
        <v>0.15789473684210525</v>
      </c>
      <c r="K33" s="7">
        <v>2.2556390977443608E-2</v>
      </c>
      <c r="L33" s="7">
        <v>0.37593984962406013</v>
      </c>
    </row>
    <row r="34" spans="1:12" x14ac:dyDescent="0.2">
      <c r="A34" s="2">
        <v>1033</v>
      </c>
      <c r="B34" s="2" t="s">
        <v>17</v>
      </c>
      <c r="C34" s="2" t="s">
        <v>14</v>
      </c>
      <c r="D34" s="2">
        <v>0</v>
      </c>
      <c r="H34" s="6" t="s">
        <v>15</v>
      </c>
      <c r="I34" s="7">
        <v>0.32330827067669171</v>
      </c>
      <c r="J34" s="7">
        <v>0.25563909774436089</v>
      </c>
      <c r="K34" s="7">
        <v>4.5112781954887216E-2</v>
      </c>
      <c r="L34" s="7">
        <v>0.62406015037593987</v>
      </c>
    </row>
    <row r="35" spans="1:12" x14ac:dyDescent="0.2">
      <c r="A35" s="2">
        <v>1034</v>
      </c>
      <c r="B35" s="2" t="s">
        <v>17</v>
      </c>
      <c r="C35" s="2" t="s">
        <v>15</v>
      </c>
      <c r="D35" s="2">
        <v>8</v>
      </c>
      <c r="H35" s="6" t="s">
        <v>33</v>
      </c>
      <c r="I35" s="7">
        <v>0.51879699248120303</v>
      </c>
      <c r="J35" s="7">
        <v>0.41353383458646614</v>
      </c>
      <c r="K35" s="7">
        <v>6.7669172932330823E-2</v>
      </c>
      <c r="L35" s="7">
        <v>1</v>
      </c>
    </row>
    <row r="36" spans="1:12" x14ac:dyDescent="0.2">
      <c r="A36" s="2">
        <v>1035</v>
      </c>
      <c r="B36" s="2" t="s">
        <v>16</v>
      </c>
      <c r="C36" s="2" t="s">
        <v>14</v>
      </c>
      <c r="D36" s="2">
        <v>4</v>
      </c>
    </row>
    <row r="37" spans="1:12" x14ac:dyDescent="0.2">
      <c r="A37" s="2">
        <v>1036</v>
      </c>
      <c r="B37" s="2" t="s">
        <v>16</v>
      </c>
      <c r="C37" s="2" t="s">
        <v>14</v>
      </c>
      <c r="D37" s="2">
        <v>6</v>
      </c>
    </row>
    <row r="38" spans="1:12" x14ac:dyDescent="0.2">
      <c r="A38" s="2">
        <v>1037</v>
      </c>
      <c r="B38" s="2" t="s">
        <v>16</v>
      </c>
      <c r="C38" s="2" t="s">
        <v>15</v>
      </c>
      <c r="D38" s="2">
        <v>3</v>
      </c>
    </row>
    <row r="39" spans="1:12" x14ac:dyDescent="0.2">
      <c r="A39" s="2">
        <v>1038</v>
      </c>
      <c r="B39" s="2" t="s">
        <v>16</v>
      </c>
      <c r="C39" s="2" t="s">
        <v>15</v>
      </c>
      <c r="D39" s="2">
        <v>4</v>
      </c>
    </row>
    <row r="40" spans="1:12" x14ac:dyDescent="0.2">
      <c r="A40" s="2">
        <v>1039</v>
      </c>
      <c r="B40" s="2" t="s">
        <v>16</v>
      </c>
      <c r="C40" s="2" t="s">
        <v>14</v>
      </c>
      <c r="D40" s="2">
        <v>4</v>
      </c>
    </row>
    <row r="41" spans="1:12" x14ac:dyDescent="0.2">
      <c r="A41" s="2">
        <v>1040</v>
      </c>
      <c r="B41" s="2" t="s">
        <v>16</v>
      </c>
      <c r="C41" s="2" t="s">
        <v>14</v>
      </c>
      <c r="D41" s="2">
        <v>0</v>
      </c>
    </row>
    <row r="42" spans="1:12" x14ac:dyDescent="0.2">
      <c r="A42" s="2">
        <v>1041</v>
      </c>
      <c r="B42" s="2" t="s">
        <v>16</v>
      </c>
      <c r="C42" s="2" t="s">
        <v>14</v>
      </c>
      <c r="D42" s="2">
        <v>3</v>
      </c>
    </row>
    <row r="43" spans="1:12" x14ac:dyDescent="0.2">
      <c r="A43" s="2">
        <v>1042</v>
      </c>
      <c r="B43" s="2" t="s">
        <v>17</v>
      </c>
      <c r="C43" s="2" t="s">
        <v>15</v>
      </c>
      <c r="D43" s="2">
        <v>2</v>
      </c>
    </row>
    <row r="44" spans="1:12" x14ac:dyDescent="0.2">
      <c r="A44" s="2">
        <v>1043</v>
      </c>
      <c r="B44" s="2" t="s">
        <v>16</v>
      </c>
      <c r="C44" s="2" t="s">
        <v>14</v>
      </c>
      <c r="D44" s="2">
        <v>8</v>
      </c>
    </row>
    <row r="45" spans="1:12" x14ac:dyDescent="0.2">
      <c r="A45" s="2">
        <v>1044</v>
      </c>
      <c r="B45" s="2" t="s">
        <v>17</v>
      </c>
      <c r="C45" s="2" t="s">
        <v>14</v>
      </c>
      <c r="D45" s="2">
        <v>5</v>
      </c>
    </row>
    <row r="46" spans="1:12" x14ac:dyDescent="0.2">
      <c r="A46" s="2">
        <v>1045</v>
      </c>
      <c r="B46" s="2" t="s">
        <v>16</v>
      </c>
      <c r="C46" s="2" t="s">
        <v>14</v>
      </c>
      <c r="D46" s="2">
        <v>2</v>
      </c>
    </row>
    <row r="47" spans="1:12" x14ac:dyDescent="0.2">
      <c r="A47" s="2">
        <v>1046</v>
      </c>
      <c r="B47" s="2" t="s">
        <v>17</v>
      </c>
      <c r="C47" s="2" t="s">
        <v>14</v>
      </c>
      <c r="D47" s="2">
        <v>2</v>
      </c>
    </row>
    <row r="48" spans="1:12" x14ac:dyDescent="0.2">
      <c r="A48" s="2">
        <v>1047</v>
      </c>
      <c r="B48" s="2" t="s">
        <v>16</v>
      </c>
      <c r="C48" s="2" t="s">
        <v>15</v>
      </c>
      <c r="D48" s="2">
        <v>5</v>
      </c>
    </row>
    <row r="49" spans="1:4" x14ac:dyDescent="0.2">
      <c r="A49" s="2">
        <v>1048</v>
      </c>
      <c r="B49" s="2" t="s">
        <v>17</v>
      </c>
      <c r="C49" s="2" t="s">
        <v>14</v>
      </c>
      <c r="D49" s="2">
        <v>1</v>
      </c>
    </row>
    <row r="50" spans="1:4" x14ac:dyDescent="0.2">
      <c r="A50" s="2">
        <v>1049</v>
      </c>
      <c r="B50" s="2" t="s">
        <v>17</v>
      </c>
      <c r="C50" s="2" t="s">
        <v>14</v>
      </c>
      <c r="D50" s="2">
        <v>5</v>
      </c>
    </row>
    <row r="51" spans="1:4" x14ac:dyDescent="0.2">
      <c r="A51" s="2">
        <v>1050</v>
      </c>
      <c r="B51" s="2" t="s">
        <v>17</v>
      </c>
      <c r="C51" s="2" t="s">
        <v>15</v>
      </c>
      <c r="D51" s="2">
        <v>7</v>
      </c>
    </row>
    <row r="52" spans="1:4" x14ac:dyDescent="0.2">
      <c r="A52" s="2">
        <v>1051</v>
      </c>
      <c r="B52" s="2" t="s">
        <v>16</v>
      </c>
      <c r="C52" s="2" t="s">
        <v>15</v>
      </c>
      <c r="D52" s="2">
        <v>2</v>
      </c>
    </row>
    <row r="53" spans="1:4" x14ac:dyDescent="0.2">
      <c r="A53" s="2">
        <v>1052</v>
      </c>
      <c r="B53" s="2" t="s">
        <v>16</v>
      </c>
      <c r="C53" s="2" t="s">
        <v>15</v>
      </c>
      <c r="D53" s="2">
        <v>5</v>
      </c>
    </row>
    <row r="54" spans="1:4" x14ac:dyDescent="0.2">
      <c r="A54" s="2">
        <v>1053</v>
      </c>
      <c r="B54" s="2" t="s">
        <v>16</v>
      </c>
      <c r="C54" s="2" t="s">
        <v>15</v>
      </c>
      <c r="D54" s="2">
        <v>1</v>
      </c>
    </row>
    <row r="55" spans="1:4" x14ac:dyDescent="0.2">
      <c r="A55" s="2">
        <v>1054</v>
      </c>
      <c r="B55" s="2" t="s">
        <v>16</v>
      </c>
      <c r="C55" s="2" t="s">
        <v>14</v>
      </c>
      <c r="D55" s="2">
        <v>5</v>
      </c>
    </row>
    <row r="56" spans="1:4" x14ac:dyDescent="0.2">
      <c r="A56" s="2">
        <v>1055</v>
      </c>
      <c r="B56" s="2" t="s">
        <v>16</v>
      </c>
      <c r="C56" s="2" t="s">
        <v>14</v>
      </c>
      <c r="D56" s="2">
        <v>7</v>
      </c>
    </row>
    <row r="57" spans="1:4" x14ac:dyDescent="0.2">
      <c r="A57" s="2">
        <v>1056</v>
      </c>
      <c r="B57" s="2" t="s">
        <v>17</v>
      </c>
      <c r="C57" s="2" t="s">
        <v>15</v>
      </c>
      <c r="D57" s="2">
        <v>5</v>
      </c>
    </row>
    <row r="58" spans="1:4" x14ac:dyDescent="0.2">
      <c r="A58" s="2">
        <v>1057</v>
      </c>
      <c r="B58" s="2" t="s">
        <v>16</v>
      </c>
      <c r="C58" s="2" t="s">
        <v>15</v>
      </c>
      <c r="D58" s="2">
        <v>5</v>
      </c>
    </row>
    <row r="59" spans="1:4" x14ac:dyDescent="0.2">
      <c r="A59" s="2">
        <v>1058</v>
      </c>
      <c r="B59" s="2" t="s">
        <v>16</v>
      </c>
      <c r="C59" s="2" t="s">
        <v>14</v>
      </c>
      <c r="D59" s="2">
        <v>6</v>
      </c>
    </row>
    <row r="60" spans="1:4" x14ac:dyDescent="0.2">
      <c r="A60" s="2">
        <v>1059</v>
      </c>
      <c r="B60" s="2" t="s">
        <v>18</v>
      </c>
      <c r="C60" s="2" t="s">
        <v>15</v>
      </c>
      <c r="D60" s="2">
        <v>4</v>
      </c>
    </row>
    <row r="61" spans="1:4" x14ac:dyDescent="0.2">
      <c r="A61" s="2">
        <v>1060</v>
      </c>
      <c r="B61" s="2" t="s">
        <v>17</v>
      </c>
      <c r="C61" s="2" t="s">
        <v>14</v>
      </c>
      <c r="D61" s="2">
        <v>4</v>
      </c>
    </row>
    <row r="62" spans="1:4" x14ac:dyDescent="0.2">
      <c r="A62" s="2">
        <v>1061</v>
      </c>
      <c r="B62" s="2" t="s">
        <v>18</v>
      </c>
      <c r="C62" s="2" t="s">
        <v>15</v>
      </c>
      <c r="D62" s="2">
        <v>5</v>
      </c>
    </row>
    <row r="63" spans="1:4" x14ac:dyDescent="0.2">
      <c r="A63" s="2">
        <v>1062</v>
      </c>
      <c r="B63" s="2" t="s">
        <v>16</v>
      </c>
      <c r="C63" s="2" t="s">
        <v>15</v>
      </c>
      <c r="D63" s="2">
        <v>5</v>
      </c>
    </row>
    <row r="64" spans="1:4" x14ac:dyDescent="0.2">
      <c r="A64" s="2">
        <v>1063</v>
      </c>
      <c r="B64" s="2" t="s">
        <v>16</v>
      </c>
      <c r="C64" s="2" t="s">
        <v>15</v>
      </c>
      <c r="D64" s="2">
        <v>1</v>
      </c>
    </row>
    <row r="65" spans="1:4" x14ac:dyDescent="0.2">
      <c r="A65" s="2">
        <v>1064</v>
      </c>
      <c r="B65" s="2" t="s">
        <v>17</v>
      </c>
      <c r="C65" s="2" t="s">
        <v>14</v>
      </c>
      <c r="D65" s="2">
        <v>2</v>
      </c>
    </row>
    <row r="66" spans="1:4" x14ac:dyDescent="0.2">
      <c r="A66" s="2">
        <v>1065</v>
      </c>
      <c r="B66" s="2" t="s">
        <v>16</v>
      </c>
      <c r="C66" s="2" t="s">
        <v>14</v>
      </c>
      <c r="D66" s="2">
        <v>6</v>
      </c>
    </row>
    <row r="67" spans="1:4" x14ac:dyDescent="0.2">
      <c r="A67" s="2">
        <v>1066</v>
      </c>
      <c r="B67" s="2" t="s">
        <v>17</v>
      </c>
      <c r="C67" s="2" t="s">
        <v>15</v>
      </c>
      <c r="D67" s="2">
        <v>9</v>
      </c>
    </row>
    <row r="68" spans="1:4" x14ac:dyDescent="0.2">
      <c r="A68" s="2">
        <v>1067</v>
      </c>
      <c r="B68" s="2" t="s">
        <v>17</v>
      </c>
      <c r="C68" s="2" t="s">
        <v>15</v>
      </c>
      <c r="D68" s="2">
        <v>7</v>
      </c>
    </row>
    <row r="69" spans="1:4" x14ac:dyDescent="0.2">
      <c r="A69" s="2">
        <v>1068</v>
      </c>
      <c r="B69" s="2" t="s">
        <v>17</v>
      </c>
      <c r="C69" s="2" t="s">
        <v>15</v>
      </c>
      <c r="D69" s="2">
        <v>6</v>
      </c>
    </row>
    <row r="70" spans="1:4" x14ac:dyDescent="0.2">
      <c r="A70" s="2">
        <v>1069</v>
      </c>
      <c r="B70" s="2" t="s">
        <v>16</v>
      </c>
      <c r="C70" s="2" t="s">
        <v>15</v>
      </c>
      <c r="D70" s="2">
        <v>3</v>
      </c>
    </row>
    <row r="71" spans="1:4" x14ac:dyDescent="0.2">
      <c r="A71" s="2">
        <v>1070</v>
      </c>
      <c r="B71" s="2" t="s">
        <v>16</v>
      </c>
      <c r="C71" s="2" t="s">
        <v>15</v>
      </c>
      <c r="D71" s="2">
        <v>9</v>
      </c>
    </row>
    <row r="72" spans="1:4" x14ac:dyDescent="0.2">
      <c r="A72" s="2">
        <v>1071</v>
      </c>
      <c r="B72" s="2" t="s">
        <v>16</v>
      </c>
      <c r="C72" s="2" t="s">
        <v>14</v>
      </c>
      <c r="D72" s="2">
        <v>3</v>
      </c>
    </row>
    <row r="73" spans="1:4" x14ac:dyDescent="0.2">
      <c r="A73" s="2">
        <v>1072</v>
      </c>
      <c r="B73" s="2" t="s">
        <v>17</v>
      </c>
      <c r="C73" s="2" t="s">
        <v>15</v>
      </c>
      <c r="D73" s="2">
        <v>5</v>
      </c>
    </row>
    <row r="74" spans="1:4" x14ac:dyDescent="0.2">
      <c r="A74" s="2">
        <v>1073</v>
      </c>
      <c r="B74" s="2" t="s">
        <v>16</v>
      </c>
      <c r="C74" s="2" t="s">
        <v>14</v>
      </c>
      <c r="D74" s="2">
        <v>5</v>
      </c>
    </row>
    <row r="75" spans="1:4" x14ac:dyDescent="0.2">
      <c r="A75" s="2">
        <v>1074</v>
      </c>
      <c r="B75" s="2" t="s">
        <v>16</v>
      </c>
      <c r="C75" s="2" t="s">
        <v>15</v>
      </c>
      <c r="D75" s="2">
        <v>8</v>
      </c>
    </row>
    <row r="76" spans="1:4" x14ac:dyDescent="0.2">
      <c r="A76" s="2">
        <v>1075</v>
      </c>
      <c r="B76" s="2" t="s">
        <v>16</v>
      </c>
      <c r="C76" s="2" t="s">
        <v>15</v>
      </c>
      <c r="D76" s="2">
        <v>6</v>
      </c>
    </row>
    <row r="77" spans="1:4" x14ac:dyDescent="0.2">
      <c r="A77" s="2">
        <v>1076</v>
      </c>
      <c r="B77" s="2" t="s">
        <v>16</v>
      </c>
      <c r="C77" s="2" t="s">
        <v>15</v>
      </c>
      <c r="D77" s="2">
        <v>7</v>
      </c>
    </row>
    <row r="78" spans="1:4" x14ac:dyDescent="0.2">
      <c r="A78" s="2">
        <v>1077</v>
      </c>
      <c r="B78" s="2" t="s">
        <v>17</v>
      </c>
      <c r="C78" s="2" t="s">
        <v>15</v>
      </c>
      <c r="D78" s="2">
        <v>5</v>
      </c>
    </row>
    <row r="79" spans="1:4" x14ac:dyDescent="0.2">
      <c r="A79" s="2">
        <v>1078</v>
      </c>
      <c r="B79" s="2" t="s">
        <v>17</v>
      </c>
      <c r="C79" s="2" t="s">
        <v>14</v>
      </c>
      <c r="D79" s="2">
        <v>5</v>
      </c>
    </row>
    <row r="80" spans="1:4" x14ac:dyDescent="0.2">
      <c r="A80" s="2">
        <v>1079</v>
      </c>
      <c r="B80" s="2" t="s">
        <v>17</v>
      </c>
      <c r="C80" s="2" t="s">
        <v>14</v>
      </c>
      <c r="D80" s="2">
        <v>7</v>
      </c>
    </row>
    <row r="81" spans="1:4" x14ac:dyDescent="0.2">
      <c r="A81" s="2">
        <v>1080</v>
      </c>
      <c r="B81" s="2" t="s">
        <v>16</v>
      </c>
      <c r="C81" s="2" t="s">
        <v>15</v>
      </c>
      <c r="D81" s="2">
        <v>2</v>
      </c>
    </row>
    <row r="82" spans="1:4" x14ac:dyDescent="0.2">
      <c r="A82" s="2">
        <v>1081</v>
      </c>
      <c r="B82" s="2" t="s">
        <v>17</v>
      </c>
      <c r="C82" s="2" t="s">
        <v>15</v>
      </c>
      <c r="D82" s="2">
        <v>0</v>
      </c>
    </row>
    <row r="83" spans="1:4" x14ac:dyDescent="0.2">
      <c r="A83" s="2">
        <v>1082</v>
      </c>
      <c r="B83" s="2" t="s">
        <v>17</v>
      </c>
      <c r="C83" s="2" t="s">
        <v>15</v>
      </c>
      <c r="D83" s="2">
        <v>6</v>
      </c>
    </row>
    <row r="84" spans="1:4" x14ac:dyDescent="0.2">
      <c r="A84" s="2">
        <v>1083</v>
      </c>
      <c r="B84" s="2" t="s">
        <v>18</v>
      </c>
      <c r="C84" s="2" t="s">
        <v>15</v>
      </c>
      <c r="D84" s="2">
        <v>5</v>
      </c>
    </row>
    <row r="85" spans="1:4" x14ac:dyDescent="0.2">
      <c r="A85" s="2">
        <v>1084</v>
      </c>
      <c r="B85" s="2" t="s">
        <v>18</v>
      </c>
      <c r="C85" s="2" t="s">
        <v>15</v>
      </c>
      <c r="D85" s="2">
        <v>6</v>
      </c>
    </row>
    <row r="86" spans="1:4" x14ac:dyDescent="0.2">
      <c r="A86" s="2">
        <v>1085</v>
      </c>
      <c r="B86" s="2" t="s">
        <v>17</v>
      </c>
      <c r="C86" s="2" t="s">
        <v>15</v>
      </c>
      <c r="D86" s="2">
        <v>9</v>
      </c>
    </row>
    <row r="87" spans="1:4" x14ac:dyDescent="0.2">
      <c r="A87" s="2">
        <v>1086</v>
      </c>
      <c r="B87" s="2" t="s">
        <v>17</v>
      </c>
      <c r="C87" s="2" t="s">
        <v>14</v>
      </c>
      <c r="D87" s="2">
        <v>2</v>
      </c>
    </row>
    <row r="88" spans="1:4" x14ac:dyDescent="0.2">
      <c r="A88" s="2">
        <v>1087</v>
      </c>
      <c r="B88" s="2" t="s">
        <v>18</v>
      </c>
      <c r="C88" s="2" t="s">
        <v>15</v>
      </c>
      <c r="D88" s="2">
        <v>8</v>
      </c>
    </row>
    <row r="89" spans="1:4" x14ac:dyDescent="0.2">
      <c r="A89" s="2">
        <v>1088</v>
      </c>
      <c r="B89" s="2" t="s">
        <v>16</v>
      </c>
      <c r="C89" s="2" t="s">
        <v>15</v>
      </c>
      <c r="D89" s="2">
        <v>1</v>
      </c>
    </row>
    <row r="90" spans="1:4" x14ac:dyDescent="0.2">
      <c r="A90" s="2">
        <v>1089</v>
      </c>
      <c r="B90" s="2" t="s">
        <v>16</v>
      </c>
      <c r="C90" s="2" t="s">
        <v>15</v>
      </c>
      <c r="D90" s="2">
        <v>2</v>
      </c>
    </row>
    <row r="91" spans="1:4" x14ac:dyDescent="0.2">
      <c r="A91" s="2">
        <v>1090</v>
      </c>
      <c r="B91" s="2" t="s">
        <v>16</v>
      </c>
      <c r="C91" s="2" t="s">
        <v>14</v>
      </c>
      <c r="D91" s="2">
        <v>6</v>
      </c>
    </row>
    <row r="92" spans="1:4" x14ac:dyDescent="0.2">
      <c r="A92" s="2">
        <v>1091</v>
      </c>
      <c r="B92" s="2" t="s">
        <v>16</v>
      </c>
      <c r="C92" s="2" t="s">
        <v>15</v>
      </c>
      <c r="D92" s="2">
        <v>0</v>
      </c>
    </row>
    <row r="93" spans="1:4" x14ac:dyDescent="0.2">
      <c r="A93" s="2">
        <v>1092</v>
      </c>
      <c r="B93" s="2" t="s">
        <v>17</v>
      </c>
      <c r="C93" s="2" t="s">
        <v>14</v>
      </c>
      <c r="D93" s="2">
        <v>6</v>
      </c>
    </row>
    <row r="94" spans="1:4" x14ac:dyDescent="0.2">
      <c r="A94" s="2">
        <v>1093</v>
      </c>
      <c r="B94" s="2" t="s">
        <v>16</v>
      </c>
      <c r="C94" s="2" t="s">
        <v>14</v>
      </c>
      <c r="D94" s="2">
        <v>7</v>
      </c>
    </row>
    <row r="95" spans="1:4" x14ac:dyDescent="0.2">
      <c r="A95" s="2">
        <v>1094</v>
      </c>
      <c r="B95" s="2" t="s">
        <v>16</v>
      </c>
      <c r="C95" s="2" t="s">
        <v>15</v>
      </c>
      <c r="D95" s="2">
        <v>7</v>
      </c>
    </row>
    <row r="96" spans="1:4" x14ac:dyDescent="0.2">
      <c r="A96" s="2">
        <v>1095</v>
      </c>
      <c r="B96" s="2" t="s">
        <v>16</v>
      </c>
      <c r="C96" s="2" t="s">
        <v>14</v>
      </c>
      <c r="D96" s="2">
        <v>0</v>
      </c>
    </row>
    <row r="97" spans="1:4" x14ac:dyDescent="0.2">
      <c r="A97" s="2">
        <v>1096</v>
      </c>
      <c r="B97" s="2" t="s">
        <v>16</v>
      </c>
      <c r="C97" s="2" t="s">
        <v>14</v>
      </c>
      <c r="D97" s="2">
        <v>8</v>
      </c>
    </row>
    <row r="98" spans="1:4" x14ac:dyDescent="0.2">
      <c r="A98" s="2">
        <v>1097</v>
      </c>
      <c r="B98" s="2" t="s">
        <v>17</v>
      </c>
      <c r="C98" s="2" t="s">
        <v>14</v>
      </c>
      <c r="D98" s="2">
        <v>6</v>
      </c>
    </row>
    <row r="99" spans="1:4" x14ac:dyDescent="0.2">
      <c r="A99" s="2">
        <v>1098</v>
      </c>
      <c r="B99" s="2" t="s">
        <v>16</v>
      </c>
      <c r="C99" s="2" t="s">
        <v>15</v>
      </c>
      <c r="D99" s="2">
        <v>5</v>
      </c>
    </row>
    <row r="100" spans="1:4" x14ac:dyDescent="0.2">
      <c r="A100" s="2">
        <v>1099</v>
      </c>
      <c r="B100" s="2" t="s">
        <v>17</v>
      </c>
      <c r="C100" s="2" t="s">
        <v>15</v>
      </c>
      <c r="D100" s="2">
        <v>9</v>
      </c>
    </row>
    <row r="101" spans="1:4" x14ac:dyDescent="0.2">
      <c r="A101" s="2">
        <v>1100</v>
      </c>
      <c r="B101" s="2" t="s">
        <v>17</v>
      </c>
      <c r="C101" s="2" t="s">
        <v>15</v>
      </c>
      <c r="D101" s="2">
        <v>4</v>
      </c>
    </row>
    <row r="102" spans="1:4" x14ac:dyDescent="0.2">
      <c r="A102" s="2">
        <v>1101</v>
      </c>
      <c r="B102" s="2" t="s">
        <v>17</v>
      </c>
      <c r="C102" s="2" t="s">
        <v>15</v>
      </c>
      <c r="D102" s="2">
        <v>0</v>
      </c>
    </row>
    <row r="103" spans="1:4" x14ac:dyDescent="0.2">
      <c r="A103" s="2">
        <v>1102</v>
      </c>
      <c r="B103" s="2" t="s">
        <v>16</v>
      </c>
      <c r="C103" s="2" t="s">
        <v>14</v>
      </c>
      <c r="D103" s="2">
        <v>2</v>
      </c>
    </row>
    <row r="104" spans="1:4" x14ac:dyDescent="0.2">
      <c r="A104" s="2">
        <v>1103</v>
      </c>
      <c r="B104" s="2" t="s">
        <v>16</v>
      </c>
      <c r="C104" s="2" t="s">
        <v>14</v>
      </c>
      <c r="D104" s="2">
        <v>5</v>
      </c>
    </row>
    <row r="105" spans="1:4" x14ac:dyDescent="0.2">
      <c r="A105" s="2">
        <v>1104</v>
      </c>
      <c r="B105" s="2" t="s">
        <v>17</v>
      </c>
      <c r="C105" s="2" t="s">
        <v>14</v>
      </c>
      <c r="D105" s="2">
        <v>2</v>
      </c>
    </row>
    <row r="106" spans="1:4" x14ac:dyDescent="0.2">
      <c r="A106" s="2">
        <v>1105</v>
      </c>
      <c r="B106" s="2" t="s">
        <v>16</v>
      </c>
      <c r="C106" s="2" t="s">
        <v>15</v>
      </c>
      <c r="D106" s="2">
        <v>6</v>
      </c>
    </row>
    <row r="107" spans="1:4" x14ac:dyDescent="0.2">
      <c r="A107" s="2">
        <v>1106</v>
      </c>
      <c r="B107" s="2" t="s">
        <v>16</v>
      </c>
      <c r="C107" s="2" t="s">
        <v>14</v>
      </c>
      <c r="D107" s="2">
        <v>8</v>
      </c>
    </row>
    <row r="108" spans="1:4" x14ac:dyDescent="0.2">
      <c r="A108" s="2">
        <v>1107</v>
      </c>
      <c r="B108" s="2" t="s">
        <v>16</v>
      </c>
      <c r="C108" s="2" t="s">
        <v>15</v>
      </c>
      <c r="D108" s="2">
        <v>8</v>
      </c>
    </row>
    <row r="109" spans="1:4" x14ac:dyDescent="0.2">
      <c r="A109" s="2">
        <v>1108</v>
      </c>
      <c r="B109" s="2" t="s">
        <v>16</v>
      </c>
      <c r="C109" s="2" t="s">
        <v>15</v>
      </c>
      <c r="D109" s="2">
        <v>7</v>
      </c>
    </row>
    <row r="110" spans="1:4" x14ac:dyDescent="0.2">
      <c r="A110" s="2">
        <v>1109</v>
      </c>
      <c r="B110" s="2" t="s">
        <v>17</v>
      </c>
      <c r="C110" s="2" t="s">
        <v>15</v>
      </c>
      <c r="D110" s="2">
        <v>4</v>
      </c>
    </row>
    <row r="111" spans="1:4" x14ac:dyDescent="0.2">
      <c r="A111" s="2">
        <v>1110</v>
      </c>
      <c r="B111" s="2" t="s">
        <v>17</v>
      </c>
      <c r="C111" s="2" t="s">
        <v>15</v>
      </c>
      <c r="D111" s="2">
        <v>0</v>
      </c>
    </row>
    <row r="112" spans="1:4" x14ac:dyDescent="0.2">
      <c r="A112" s="2">
        <v>1111</v>
      </c>
      <c r="B112" s="2" t="s">
        <v>17</v>
      </c>
      <c r="C112" s="2" t="s">
        <v>15</v>
      </c>
      <c r="D112" s="2">
        <v>1</v>
      </c>
    </row>
    <row r="113" spans="1:4" x14ac:dyDescent="0.2">
      <c r="A113" s="2">
        <v>1112</v>
      </c>
      <c r="B113" s="2" t="s">
        <v>17</v>
      </c>
      <c r="C113" s="2" t="s">
        <v>15</v>
      </c>
      <c r="D113" s="2">
        <v>9</v>
      </c>
    </row>
    <row r="114" spans="1:4" x14ac:dyDescent="0.2">
      <c r="A114" s="2">
        <v>1113</v>
      </c>
      <c r="B114" s="2" t="s">
        <v>17</v>
      </c>
      <c r="C114" s="2" t="s">
        <v>15</v>
      </c>
      <c r="D114" s="2">
        <v>0</v>
      </c>
    </row>
    <row r="115" spans="1:4" x14ac:dyDescent="0.2">
      <c r="A115" s="2">
        <v>1114</v>
      </c>
      <c r="B115" s="2" t="s">
        <v>18</v>
      </c>
      <c r="C115" s="2" t="s">
        <v>14</v>
      </c>
      <c r="D115" s="2">
        <v>7</v>
      </c>
    </row>
    <row r="116" spans="1:4" x14ac:dyDescent="0.2">
      <c r="A116" s="2">
        <v>1115</v>
      </c>
      <c r="B116" s="2" t="s">
        <v>16</v>
      </c>
      <c r="C116" s="2" t="s">
        <v>15</v>
      </c>
      <c r="D116" s="2">
        <v>4</v>
      </c>
    </row>
    <row r="117" spans="1:4" x14ac:dyDescent="0.2">
      <c r="A117" s="2">
        <v>1116</v>
      </c>
      <c r="B117" s="2" t="s">
        <v>18</v>
      </c>
      <c r="C117" s="2" t="s">
        <v>14</v>
      </c>
      <c r="D117" s="2">
        <v>6</v>
      </c>
    </row>
    <row r="118" spans="1:4" x14ac:dyDescent="0.2">
      <c r="A118" s="2">
        <v>1117</v>
      </c>
      <c r="B118" s="2" t="s">
        <v>16</v>
      </c>
      <c r="C118" s="2" t="s">
        <v>14</v>
      </c>
      <c r="D118" s="2">
        <v>6</v>
      </c>
    </row>
    <row r="119" spans="1:4" x14ac:dyDescent="0.2">
      <c r="A119" s="2">
        <v>1118</v>
      </c>
      <c r="B119" s="2" t="s">
        <v>18</v>
      </c>
      <c r="C119" s="2" t="s">
        <v>15</v>
      </c>
      <c r="D119" s="2">
        <v>4</v>
      </c>
    </row>
    <row r="120" spans="1:4" x14ac:dyDescent="0.2">
      <c r="A120" s="2">
        <v>1119</v>
      </c>
      <c r="B120" s="2" t="s">
        <v>16</v>
      </c>
      <c r="C120" s="2" t="s">
        <v>15</v>
      </c>
      <c r="D120" s="2">
        <v>0</v>
      </c>
    </row>
    <row r="121" spans="1:4" x14ac:dyDescent="0.2">
      <c r="A121" s="2">
        <v>1120</v>
      </c>
      <c r="B121" s="2" t="s">
        <v>16</v>
      </c>
      <c r="C121" s="2" t="s">
        <v>14</v>
      </c>
      <c r="D121" s="2">
        <v>7</v>
      </c>
    </row>
    <row r="122" spans="1:4" x14ac:dyDescent="0.2">
      <c r="A122" s="2">
        <v>1121</v>
      </c>
      <c r="B122" s="2" t="s">
        <v>17</v>
      </c>
      <c r="C122" s="2" t="s">
        <v>14</v>
      </c>
      <c r="D122" s="2">
        <v>7</v>
      </c>
    </row>
    <row r="123" spans="1:4" x14ac:dyDescent="0.2">
      <c r="A123" s="2">
        <v>1122</v>
      </c>
      <c r="B123" s="2" t="s">
        <v>17</v>
      </c>
      <c r="C123" s="2" t="s">
        <v>15</v>
      </c>
      <c r="D123" s="2">
        <v>4</v>
      </c>
    </row>
    <row r="124" spans="1:4" x14ac:dyDescent="0.2">
      <c r="A124" s="2">
        <v>1123</v>
      </c>
      <c r="B124" s="2" t="s">
        <v>16</v>
      </c>
      <c r="C124" s="2" t="s">
        <v>15</v>
      </c>
      <c r="D124" s="2">
        <v>6</v>
      </c>
    </row>
    <row r="125" spans="1:4" x14ac:dyDescent="0.2">
      <c r="A125" s="2">
        <v>1124</v>
      </c>
      <c r="B125" s="2" t="s">
        <v>16</v>
      </c>
      <c r="C125" s="2" t="s">
        <v>15</v>
      </c>
      <c r="D125" s="2">
        <v>3</v>
      </c>
    </row>
    <row r="126" spans="1:4" x14ac:dyDescent="0.2">
      <c r="A126" s="2">
        <v>1125</v>
      </c>
      <c r="B126" s="2" t="s">
        <v>16</v>
      </c>
      <c r="C126" s="2" t="s">
        <v>15</v>
      </c>
      <c r="D126" s="2">
        <v>7</v>
      </c>
    </row>
    <row r="127" spans="1:4" x14ac:dyDescent="0.2">
      <c r="A127" s="2">
        <v>1126</v>
      </c>
      <c r="B127" s="2" t="s">
        <v>17</v>
      </c>
      <c r="C127" s="2" t="s">
        <v>15</v>
      </c>
      <c r="D127" s="2">
        <v>8</v>
      </c>
    </row>
    <row r="128" spans="1:4" x14ac:dyDescent="0.2">
      <c r="A128" s="2">
        <v>1127</v>
      </c>
      <c r="B128" s="2" t="s">
        <v>17</v>
      </c>
      <c r="C128" s="2" t="s">
        <v>15</v>
      </c>
      <c r="D128" s="2">
        <v>5</v>
      </c>
    </row>
    <row r="129" spans="1:4" x14ac:dyDescent="0.2">
      <c r="A129" s="2">
        <v>1128</v>
      </c>
      <c r="B129" s="2" t="s">
        <v>17</v>
      </c>
      <c r="C129" s="2" t="s">
        <v>15</v>
      </c>
      <c r="D129" s="2">
        <v>6</v>
      </c>
    </row>
    <row r="130" spans="1:4" x14ac:dyDescent="0.2">
      <c r="A130" s="2">
        <v>1129</v>
      </c>
      <c r="B130" s="2" t="s">
        <v>17</v>
      </c>
      <c r="C130" s="2" t="s">
        <v>14</v>
      </c>
      <c r="D130" s="2">
        <v>6</v>
      </c>
    </row>
    <row r="131" spans="1:4" x14ac:dyDescent="0.2">
      <c r="A131" s="2">
        <v>1130</v>
      </c>
      <c r="B131" s="2" t="s">
        <v>16</v>
      </c>
      <c r="C131" s="2" t="s">
        <v>15</v>
      </c>
      <c r="D131" s="2">
        <v>6</v>
      </c>
    </row>
    <row r="132" spans="1:4" x14ac:dyDescent="0.2">
      <c r="A132" s="2">
        <v>1131</v>
      </c>
      <c r="B132" s="2" t="s">
        <v>18</v>
      </c>
      <c r="C132" s="2" t="s">
        <v>14</v>
      </c>
      <c r="D132" s="2">
        <v>2</v>
      </c>
    </row>
    <row r="133" spans="1:4" x14ac:dyDescent="0.2">
      <c r="A133" s="2">
        <v>1132</v>
      </c>
      <c r="B133" s="2" t="s">
        <v>17</v>
      </c>
      <c r="C133" s="2" t="s">
        <v>15</v>
      </c>
      <c r="D133" s="2">
        <v>3</v>
      </c>
    </row>
    <row r="134" spans="1:4" x14ac:dyDescent="0.2">
      <c r="A134" s="2">
        <v>1133</v>
      </c>
      <c r="B134" s="2" t="s">
        <v>17</v>
      </c>
      <c r="C134" s="2" t="s">
        <v>14</v>
      </c>
      <c r="D134" s="2">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23"/>
  <sheetViews>
    <sheetView workbookViewId="0">
      <selection activeCell="B25" sqref="B25"/>
    </sheetView>
  </sheetViews>
  <sheetFormatPr baseColWidth="10" defaultColWidth="8.83203125" defaultRowHeight="15" x14ac:dyDescent="0.2"/>
  <cols>
    <col min="1" max="1" width="23.6640625" customWidth="1"/>
    <col min="2" max="2" width="24.5" customWidth="1"/>
    <col min="3" max="3" width="24.1640625" customWidth="1"/>
  </cols>
  <sheetData>
    <row r="1" spans="1:3" x14ac:dyDescent="0.2">
      <c r="A1" t="s">
        <v>23</v>
      </c>
      <c r="B1" t="s">
        <v>24</v>
      </c>
      <c r="C1" t="s">
        <v>25</v>
      </c>
    </row>
    <row r="2" spans="1:3" x14ac:dyDescent="0.2">
      <c r="A2">
        <v>1</v>
      </c>
      <c r="B2">
        <v>5</v>
      </c>
      <c r="C2">
        <v>4</v>
      </c>
    </row>
    <row r="3" spans="1:3" x14ac:dyDescent="0.2">
      <c r="A3">
        <v>2</v>
      </c>
      <c r="B3">
        <v>9</v>
      </c>
      <c r="C3">
        <v>10</v>
      </c>
    </row>
    <row r="4" spans="1:3" x14ac:dyDescent="0.2">
      <c r="A4">
        <v>3</v>
      </c>
      <c r="B4">
        <v>3</v>
      </c>
      <c r="C4">
        <v>12</v>
      </c>
    </row>
    <row r="5" spans="1:3" x14ac:dyDescent="0.2">
      <c r="A5">
        <v>4</v>
      </c>
      <c r="B5">
        <v>42</v>
      </c>
      <c r="C5">
        <v>46</v>
      </c>
    </row>
    <row r="6" spans="1:3" x14ac:dyDescent="0.2">
      <c r="A6">
        <v>5</v>
      </c>
      <c r="B6">
        <v>41</v>
      </c>
      <c r="C6">
        <v>28</v>
      </c>
    </row>
    <row r="8" spans="1:3" x14ac:dyDescent="0.2">
      <c r="A8" s="8" t="s">
        <v>38</v>
      </c>
    </row>
    <row r="9" spans="1:3" x14ac:dyDescent="0.2">
      <c r="A9" s="8" t="s">
        <v>36</v>
      </c>
      <c r="B9" s="8" t="s">
        <v>40</v>
      </c>
      <c r="C9" s="4"/>
    </row>
    <row r="10" spans="1:3" x14ac:dyDescent="0.2">
      <c r="A10" s="9">
        <v>1</v>
      </c>
      <c r="B10" s="9">
        <v>0.05</v>
      </c>
    </row>
    <row r="11" spans="1:3" x14ac:dyDescent="0.2">
      <c r="A11" s="9">
        <v>2</v>
      </c>
      <c r="B11" s="9">
        <v>0.09</v>
      </c>
    </row>
    <row r="12" spans="1:3" x14ac:dyDescent="0.2">
      <c r="A12" s="9">
        <v>3</v>
      </c>
      <c r="B12" s="9">
        <v>0.03</v>
      </c>
    </row>
    <row r="13" spans="1:3" x14ac:dyDescent="0.2">
      <c r="A13" s="9">
        <v>4</v>
      </c>
      <c r="B13" s="9">
        <v>0.42</v>
      </c>
    </row>
    <row r="14" spans="1:3" x14ac:dyDescent="0.2">
      <c r="A14" s="9">
        <v>5</v>
      </c>
      <c r="B14" s="9">
        <v>0.41</v>
      </c>
    </row>
    <row r="15" spans="1:3" x14ac:dyDescent="0.2">
      <c r="A15" s="9" t="s">
        <v>41</v>
      </c>
      <c r="B15" s="9">
        <v>1</v>
      </c>
    </row>
    <row r="16" spans="1:3" x14ac:dyDescent="0.2">
      <c r="A16" s="8" t="s">
        <v>39</v>
      </c>
    </row>
    <row r="17" spans="1:3" x14ac:dyDescent="0.2">
      <c r="A17" s="8" t="s">
        <v>36</v>
      </c>
      <c r="B17" s="8" t="s">
        <v>40</v>
      </c>
      <c r="C17" s="4"/>
    </row>
    <row r="18" spans="1:3" x14ac:dyDescent="0.2">
      <c r="A18" s="9">
        <v>1</v>
      </c>
      <c r="B18" s="9">
        <v>0.04</v>
      </c>
    </row>
    <row r="19" spans="1:3" x14ac:dyDescent="0.2">
      <c r="A19" s="9">
        <v>2</v>
      </c>
      <c r="B19" s="9">
        <v>0.1</v>
      </c>
    </row>
    <row r="20" spans="1:3" x14ac:dyDescent="0.2">
      <c r="A20" s="9">
        <v>3</v>
      </c>
      <c r="B20" s="9">
        <v>0.12</v>
      </c>
    </row>
    <row r="21" spans="1:3" x14ac:dyDescent="0.2">
      <c r="A21" s="9">
        <v>4</v>
      </c>
      <c r="B21" s="9">
        <v>0.46</v>
      </c>
    </row>
    <row r="22" spans="1:3" x14ac:dyDescent="0.2">
      <c r="A22" s="9">
        <v>5</v>
      </c>
      <c r="B22" s="9">
        <v>0.28000000000000003</v>
      </c>
    </row>
    <row r="23" spans="1:3" x14ac:dyDescent="0.2">
      <c r="A23" s="9" t="s">
        <v>41</v>
      </c>
      <c r="B23" s="9">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C11"/>
  <sheetViews>
    <sheetView workbookViewId="0">
      <selection activeCell="N32" sqref="N32"/>
    </sheetView>
  </sheetViews>
  <sheetFormatPr baseColWidth="10" defaultColWidth="8.83203125" defaultRowHeight="15" x14ac:dyDescent="0.2"/>
  <cols>
    <col min="1" max="1" width="16.6640625" customWidth="1"/>
    <col min="2" max="2" width="17.83203125" customWidth="1"/>
  </cols>
  <sheetData>
    <row r="1" spans="1:3" x14ac:dyDescent="0.2">
      <c r="A1" t="s">
        <v>26</v>
      </c>
      <c r="B1" t="s">
        <v>27</v>
      </c>
      <c r="C1" t="s">
        <v>52</v>
      </c>
    </row>
    <row r="2" spans="1:3" x14ac:dyDescent="0.2">
      <c r="A2">
        <v>0</v>
      </c>
      <c r="B2">
        <v>0.85</v>
      </c>
      <c r="C2">
        <v>0</v>
      </c>
    </row>
    <row r="3" spans="1:3" x14ac:dyDescent="0.2">
      <c r="A3">
        <v>500</v>
      </c>
      <c r="B3">
        <v>0.04</v>
      </c>
      <c r="C3">
        <v>20</v>
      </c>
    </row>
    <row r="4" spans="1:3" x14ac:dyDescent="0.2">
      <c r="A4">
        <v>1000</v>
      </c>
      <c r="B4">
        <v>0.04</v>
      </c>
      <c r="C4">
        <v>40</v>
      </c>
    </row>
    <row r="5" spans="1:3" x14ac:dyDescent="0.2">
      <c r="A5">
        <v>3000</v>
      </c>
      <c r="B5">
        <v>0.03</v>
      </c>
      <c r="C5">
        <v>90</v>
      </c>
    </row>
    <row r="6" spans="1:3" x14ac:dyDescent="0.2">
      <c r="A6">
        <v>5000</v>
      </c>
      <c r="B6">
        <v>0.02</v>
      </c>
      <c r="C6">
        <v>100</v>
      </c>
    </row>
    <row r="7" spans="1:3" x14ac:dyDescent="0.2">
      <c r="A7">
        <v>8000</v>
      </c>
      <c r="B7">
        <v>0.01</v>
      </c>
      <c r="C7">
        <v>80</v>
      </c>
    </row>
    <row r="8" spans="1:3" x14ac:dyDescent="0.2">
      <c r="A8" s="3">
        <v>10000</v>
      </c>
      <c r="B8">
        <v>0.01</v>
      </c>
      <c r="C8">
        <v>100</v>
      </c>
    </row>
    <row r="9" spans="1:3" x14ac:dyDescent="0.2">
      <c r="C9">
        <v>430</v>
      </c>
    </row>
    <row r="11" spans="1:3" x14ac:dyDescent="0.2">
      <c r="A11" s="4" t="s">
        <v>42</v>
      </c>
      <c r="B11">
        <f>SUMPRODUCT(Table3[Payment ($)],Table3[Probability])</f>
        <v>430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B1:D26"/>
  <sheetViews>
    <sheetView workbookViewId="0">
      <selection activeCell="C10" sqref="C10"/>
    </sheetView>
  </sheetViews>
  <sheetFormatPr baseColWidth="10" defaultColWidth="8.83203125" defaultRowHeight="15" x14ac:dyDescent="0.2"/>
  <cols>
    <col min="2" max="2" width="11.83203125" bestFit="1" customWidth="1"/>
    <col min="3" max="3" width="26" customWidth="1"/>
    <col min="4" max="4" width="10.1640625" bestFit="1" customWidth="1"/>
  </cols>
  <sheetData>
    <row r="1" spans="2:4" x14ac:dyDescent="0.2">
      <c r="B1" s="4" t="s">
        <v>53</v>
      </c>
      <c r="C1">
        <v>20</v>
      </c>
    </row>
    <row r="2" spans="2:4" x14ac:dyDescent="0.2">
      <c r="B2" s="4" t="s">
        <v>27</v>
      </c>
      <c r="C2">
        <v>0.2</v>
      </c>
    </row>
    <row r="5" spans="2:4" x14ac:dyDescent="0.2">
      <c r="B5" s="4" t="s">
        <v>36</v>
      </c>
      <c r="C5" s="4" t="s">
        <v>37</v>
      </c>
      <c r="D5" s="4" t="s">
        <v>54</v>
      </c>
    </row>
    <row r="6" spans="2:4" x14ac:dyDescent="0.2">
      <c r="B6">
        <v>0</v>
      </c>
      <c r="C6" s="10">
        <f>_xlfn.BINOM.DIST(B6,$C$1,$C$2,FALSE)</f>
        <v>1.1529215046068471E-2</v>
      </c>
      <c r="D6">
        <f>_xlfn.BINOM.DIST(B6,$C$1,$C$2,TRUE)</f>
        <v>1.1529215046068471E-2</v>
      </c>
    </row>
    <row r="7" spans="2:4" x14ac:dyDescent="0.2">
      <c r="B7">
        <v>1</v>
      </c>
      <c r="C7" s="10">
        <f t="shared" ref="C7:C26" si="0">_xlfn.BINOM.DIST(B7,$C$1,$C$2,FALSE)</f>
        <v>5.7646075230342327E-2</v>
      </c>
      <c r="D7">
        <f t="shared" ref="D7:D26" si="1">_xlfn.BINOM.DIST(B7,$C$1,$C$2,TRUE)</f>
        <v>6.9175290276410825E-2</v>
      </c>
    </row>
    <row r="8" spans="2:4" x14ac:dyDescent="0.2">
      <c r="B8">
        <v>2</v>
      </c>
      <c r="C8" s="10">
        <f t="shared" si="0"/>
        <v>0.1369094286720631</v>
      </c>
      <c r="D8">
        <f t="shared" si="1"/>
        <v>0.20608471894847391</v>
      </c>
    </row>
    <row r="9" spans="2:4" x14ac:dyDescent="0.2">
      <c r="B9">
        <v>3</v>
      </c>
      <c r="C9" s="10">
        <f t="shared" si="0"/>
        <v>0.20536414300809455</v>
      </c>
      <c r="D9">
        <f t="shared" si="1"/>
        <v>0.4114488619565686</v>
      </c>
    </row>
    <row r="10" spans="2:4" x14ac:dyDescent="0.2">
      <c r="B10">
        <v>4</v>
      </c>
      <c r="C10" s="10">
        <f t="shared" si="0"/>
        <v>0.21819940194610055</v>
      </c>
      <c r="D10">
        <f t="shared" si="1"/>
        <v>0.62964826390266915</v>
      </c>
    </row>
    <row r="11" spans="2:4" x14ac:dyDescent="0.2">
      <c r="B11">
        <v>5</v>
      </c>
      <c r="C11" s="10">
        <f t="shared" si="0"/>
        <v>0.17455952155688043</v>
      </c>
      <c r="D11">
        <f t="shared" si="1"/>
        <v>0.8042077854595493</v>
      </c>
    </row>
    <row r="12" spans="2:4" x14ac:dyDescent="0.2">
      <c r="B12">
        <v>6</v>
      </c>
      <c r="C12" s="10">
        <f t="shared" si="0"/>
        <v>0.1090997009730503</v>
      </c>
      <c r="D12">
        <f t="shared" si="1"/>
        <v>0.91330748643259985</v>
      </c>
    </row>
    <row r="13" spans="2:4" x14ac:dyDescent="0.2">
      <c r="B13">
        <v>7</v>
      </c>
      <c r="C13" s="10">
        <f t="shared" si="0"/>
        <v>5.4549850486525116E-2</v>
      </c>
      <c r="D13">
        <f t="shared" si="1"/>
        <v>0.9678573369191249</v>
      </c>
    </row>
    <row r="14" spans="2:4" x14ac:dyDescent="0.2">
      <c r="B14">
        <v>8</v>
      </c>
      <c r="C14" s="10">
        <f t="shared" si="0"/>
        <v>2.2160876760150834E-2</v>
      </c>
      <c r="D14">
        <f t="shared" si="1"/>
        <v>0.99001821367927567</v>
      </c>
    </row>
    <row r="15" spans="2:4" x14ac:dyDescent="0.2">
      <c r="B15">
        <v>9</v>
      </c>
      <c r="C15" s="10">
        <f t="shared" si="0"/>
        <v>7.386958920050278E-3</v>
      </c>
      <c r="D15">
        <f t="shared" si="1"/>
        <v>0.99740517259932604</v>
      </c>
    </row>
    <row r="16" spans="2:4" x14ac:dyDescent="0.2">
      <c r="B16">
        <v>10</v>
      </c>
      <c r="C16" s="10">
        <f t="shared" si="0"/>
        <v>2.0314137030138257E-3</v>
      </c>
      <c r="D16">
        <f t="shared" si="1"/>
        <v>0.99943658630233978</v>
      </c>
    </row>
    <row r="17" spans="2:4" x14ac:dyDescent="0.2">
      <c r="B17">
        <v>11</v>
      </c>
      <c r="C17" s="10">
        <f t="shared" si="0"/>
        <v>4.6168493250314227E-4</v>
      </c>
      <c r="D17">
        <f t="shared" si="1"/>
        <v>0.99989827123484298</v>
      </c>
    </row>
    <row r="18" spans="2:4" x14ac:dyDescent="0.2">
      <c r="B18">
        <v>12</v>
      </c>
      <c r="C18" s="10">
        <f t="shared" si="0"/>
        <v>8.6565924844339142E-5</v>
      </c>
      <c r="D18">
        <f t="shared" si="1"/>
        <v>0.99998483715968733</v>
      </c>
    </row>
    <row r="19" spans="2:4" x14ac:dyDescent="0.2">
      <c r="B19">
        <v>13</v>
      </c>
      <c r="C19" s="10">
        <f t="shared" si="0"/>
        <v>1.3317834591436786E-5</v>
      </c>
      <c r="D19">
        <f t="shared" si="1"/>
        <v>0.99999815499427869</v>
      </c>
    </row>
    <row r="20" spans="2:4" x14ac:dyDescent="0.2">
      <c r="B20">
        <v>14</v>
      </c>
      <c r="C20" s="10">
        <f t="shared" si="0"/>
        <v>1.6647293239295963E-6</v>
      </c>
      <c r="D20">
        <f t="shared" si="1"/>
        <v>0.99999981972360263</v>
      </c>
    </row>
    <row r="21" spans="2:4" x14ac:dyDescent="0.2">
      <c r="B21">
        <v>15</v>
      </c>
      <c r="C21" s="10">
        <f t="shared" si="0"/>
        <v>1.6647293239296003E-7</v>
      </c>
      <c r="D21">
        <f t="shared" si="1"/>
        <v>0.99999998619653507</v>
      </c>
    </row>
    <row r="22" spans="2:4" x14ac:dyDescent="0.2">
      <c r="B22">
        <v>16</v>
      </c>
      <c r="C22" s="10">
        <f t="shared" si="0"/>
        <v>1.3005697843199991E-8</v>
      </c>
      <c r="D22">
        <f t="shared" si="1"/>
        <v>0.99999999920223281</v>
      </c>
    </row>
    <row r="23" spans="2:4" x14ac:dyDescent="0.2">
      <c r="B23">
        <v>17</v>
      </c>
      <c r="C23" s="10">
        <f t="shared" si="0"/>
        <v>7.6504104960000131E-10</v>
      </c>
      <c r="D23">
        <f t="shared" si="1"/>
        <v>0.99999999996727396</v>
      </c>
    </row>
    <row r="24" spans="2:4" x14ac:dyDescent="0.2">
      <c r="B24">
        <v>18</v>
      </c>
      <c r="C24" s="10">
        <f t="shared" si="0"/>
        <v>3.1876710399999934E-11</v>
      </c>
      <c r="D24">
        <f t="shared" si="1"/>
        <v>0.99999999999915068</v>
      </c>
    </row>
    <row r="25" spans="2:4" x14ac:dyDescent="0.2">
      <c r="B25">
        <v>19</v>
      </c>
      <c r="C25" s="10">
        <f t="shared" si="0"/>
        <v>8.3886079999999947E-13</v>
      </c>
      <c r="D25">
        <f t="shared" si="1"/>
        <v>0.99999999999998956</v>
      </c>
    </row>
    <row r="26" spans="2:4" x14ac:dyDescent="0.2">
      <c r="B26">
        <v>20</v>
      </c>
      <c r="C26" s="10">
        <f t="shared" si="0"/>
        <v>1.048576000000001E-14</v>
      </c>
      <c r="D26">
        <f t="shared" si="1"/>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1:B6"/>
  <sheetViews>
    <sheetView workbookViewId="0">
      <selection activeCell="B6" sqref="B6"/>
    </sheetView>
  </sheetViews>
  <sheetFormatPr baseColWidth="10" defaultColWidth="8.83203125" defaultRowHeight="15" x14ac:dyDescent="0.2"/>
  <cols>
    <col min="2" max="2" width="11.83203125" bestFit="1" customWidth="1"/>
  </cols>
  <sheetData>
    <row r="1" spans="1:2" x14ac:dyDescent="0.2">
      <c r="A1" s="4" t="s">
        <v>45</v>
      </c>
      <c r="B1">
        <v>100</v>
      </c>
    </row>
    <row r="2" spans="1:2" x14ac:dyDescent="0.2">
      <c r="A2" s="4" t="s">
        <v>46</v>
      </c>
      <c r="B2">
        <v>15</v>
      </c>
    </row>
    <row r="3" spans="1:2" x14ac:dyDescent="0.2">
      <c r="A3" s="4" t="s">
        <v>51</v>
      </c>
      <c r="B3">
        <v>2.0550000000000002</v>
      </c>
    </row>
    <row r="5" spans="1:2" x14ac:dyDescent="0.2">
      <c r="B5">
        <f>(2.055*15)</f>
        <v>30.825000000000003</v>
      </c>
    </row>
    <row r="6" spans="1:2" x14ac:dyDescent="0.2">
      <c r="B6" s="4">
        <f>(30.825+100)</f>
        <v>130.82499999999999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B17"/>
  <sheetViews>
    <sheetView workbookViewId="0">
      <selection activeCell="B4" sqref="B4"/>
    </sheetView>
  </sheetViews>
  <sheetFormatPr baseColWidth="10" defaultColWidth="8.83203125" defaultRowHeight="15" x14ac:dyDescent="0.2"/>
  <cols>
    <col min="1" max="1" width="18.33203125" bestFit="1" customWidth="1"/>
  </cols>
  <sheetData>
    <row r="1" spans="1:2" x14ac:dyDescent="0.2">
      <c r="A1" s="4" t="s">
        <v>45</v>
      </c>
      <c r="B1">
        <v>10</v>
      </c>
    </row>
    <row r="2" spans="1:2" x14ac:dyDescent="0.2">
      <c r="A2" s="4" t="s">
        <v>46</v>
      </c>
      <c r="B2">
        <v>0.15</v>
      </c>
    </row>
    <row r="3" spans="1:2" x14ac:dyDescent="0.2">
      <c r="A3" t="s">
        <v>43</v>
      </c>
    </row>
    <row r="4" spans="1:2" x14ac:dyDescent="0.2">
      <c r="A4" s="4" t="s">
        <v>48</v>
      </c>
      <c r="B4">
        <f>_xlfn.NORM.DIST(9.85,B1,B2,TRUE)</f>
        <v>0.15865525393145644</v>
      </c>
    </row>
    <row r="5" spans="1:2" x14ac:dyDescent="0.2">
      <c r="A5" s="4" t="s">
        <v>49</v>
      </c>
      <c r="B5">
        <f>_xlfn.NORM.DIST(10.15,B1,B2,TRUE)</f>
        <v>0.84134474606854359</v>
      </c>
    </row>
    <row r="6" spans="1:2" x14ac:dyDescent="0.2">
      <c r="B6" s="4"/>
    </row>
    <row r="7" spans="1:2" x14ac:dyDescent="0.2">
      <c r="A7" s="4" t="s">
        <v>47</v>
      </c>
      <c r="B7">
        <f>(B5-B4)</f>
        <v>0.68268949213708718</v>
      </c>
    </row>
    <row r="8" spans="1:2" x14ac:dyDescent="0.2">
      <c r="A8" s="4"/>
    </row>
    <row r="9" spans="1:2" x14ac:dyDescent="0.2">
      <c r="A9" s="4" t="s">
        <v>50</v>
      </c>
      <c r="B9" s="4">
        <f>(1-B7)</f>
        <v>0.31731050786291282</v>
      </c>
    </row>
    <row r="11" spans="1:2" x14ac:dyDescent="0.2">
      <c r="A11" t="s">
        <v>44</v>
      </c>
    </row>
    <row r="12" spans="1:2" x14ac:dyDescent="0.2">
      <c r="A12" s="4" t="s">
        <v>48</v>
      </c>
      <c r="B12">
        <f>_xlfn.NORM.DIST(9.85,B1,0.05,TRUE)</f>
        <v>1.3498980316300612E-3</v>
      </c>
    </row>
    <row r="13" spans="1:2" x14ac:dyDescent="0.2">
      <c r="A13" s="4" t="s">
        <v>49</v>
      </c>
      <c r="B13">
        <f>_xlfn.NORM.DIST(10.15,B1,0.05,TRUE)</f>
        <v>0.9986501019683699</v>
      </c>
    </row>
    <row r="15" spans="1:2" x14ac:dyDescent="0.2">
      <c r="A15" s="4" t="s">
        <v>47</v>
      </c>
      <c r="B15">
        <f>(B13-B12)</f>
        <v>0.99730020393673979</v>
      </c>
    </row>
    <row r="17" spans="1:2" x14ac:dyDescent="0.2">
      <c r="A17" s="4" t="s">
        <v>50</v>
      </c>
      <c r="B17" s="4">
        <f>(1-B15)</f>
        <v>2.6997960632602069E-3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Per Waage</cp:lastModifiedBy>
  <dcterms:created xsi:type="dcterms:W3CDTF">2023-10-02T18:41:13Z</dcterms:created>
  <dcterms:modified xsi:type="dcterms:W3CDTF">2024-10-14T03:27:08Z</dcterms:modified>
</cp:coreProperties>
</file>