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wellens/Dropbox/work/03-organisation/25-sivoon/01-afwerpmunitie_penetratiediepte/250312-peter_wellens-code_entry_water_from_git/entry_water/achtergrond/"/>
    </mc:Choice>
  </mc:AlternateContent>
  <xr:revisionPtr revIDLastSave="0" documentId="13_ncr:1_{FD33702B-7780-0842-95F2-AFFDDFF33A3D}" xr6:coauthVersionLast="47" xr6:coauthVersionMax="47" xr10:uidLastSave="{00000000-0000-0000-0000-000000000000}"/>
  <bookViews>
    <workbookView xWindow="-36820" yWindow="5560" windowWidth="29920" windowHeight="17440" xr2:uid="{8E02DF0C-FA49-D74A-B0F6-EF90646D1D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7" i="1"/>
  <c r="E25" i="1"/>
  <c r="F25" i="1"/>
  <c r="E26" i="1"/>
  <c r="F26" i="1"/>
  <c r="E27" i="1"/>
  <c r="F27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G24" i="1"/>
  <c r="F24" i="1"/>
  <c r="E24" i="1"/>
  <c r="H33" i="1" l="1"/>
  <c r="H26" i="1"/>
  <c r="H31" i="1"/>
  <c r="H25" i="1"/>
  <c r="H29" i="1"/>
  <c r="H32" i="1"/>
  <c r="H27" i="1"/>
  <c r="H24" i="1"/>
  <c r="H30" i="1"/>
</calcChain>
</file>

<file path=xl/sharedStrings.xml><?xml version="1.0" encoding="utf-8"?>
<sst xmlns="http://schemas.openxmlformats.org/spreadsheetml/2006/main" count="48" uniqueCount="46">
  <si>
    <t>g</t>
  </si>
  <si>
    <t>kgperpound</t>
  </si>
  <si>
    <t>mperinch</t>
  </si>
  <si>
    <t>mperfoot</t>
  </si>
  <si>
    <t>Type</t>
  </si>
  <si>
    <t>A.S. 100 lb. Mk IV</t>
  </si>
  <si>
    <t>A.S. 250 lb. Mk III</t>
  </si>
  <si>
    <t>A.S. 250 lb. Mk IV</t>
  </si>
  <si>
    <t>A.S. 500 lb. Mk III-IV</t>
  </si>
  <si>
    <t>Terminal velocity</t>
  </si>
  <si>
    <t>Weight</t>
  </si>
  <si>
    <t>Diameter</t>
  </si>
  <si>
    <t>G.P. 250 lb. AN-M57(A1)</t>
  </si>
  <si>
    <t>G.P. 500 lb. AN-M43</t>
  </si>
  <si>
    <t>G.P. 500 lb. AN-M64(A1)</t>
  </si>
  <si>
    <t>G.P. 1000 lb. AN-M44</t>
  </si>
  <si>
    <t>G.P. 1000 lb. AN-M65(A1)</t>
  </si>
  <si>
    <t>1 ft 2.3 in</t>
  </si>
  <si>
    <t>Max. diameter</t>
  </si>
  <si>
    <t>Opgesteld door:</t>
  </si>
  <si>
    <t>Peter Wellens (TU Delft / SIVOON)</t>
  </si>
  <si>
    <t>Datum:</t>
  </si>
  <si>
    <t>Gecontroleerd door:</t>
  </si>
  <si>
    <t>Afwerpmunitie: eindsnelheid per type ten behoeve van dragcoefficient</t>
  </si>
  <si>
    <t>[m]</t>
  </si>
  <si>
    <t>[-]</t>
  </si>
  <si>
    <t>Massa</t>
  </si>
  <si>
    <t>Eindsnelheid</t>
  </si>
  <si>
    <t>[m/s]</t>
  </si>
  <si>
    <t>Bronvermelding:</t>
  </si>
  <si>
    <t>Weerstandscoefficient</t>
  </si>
  <si>
    <t>rho_lucht</t>
  </si>
  <si>
    <t>[feet and inch]</t>
  </si>
  <si>
    <t>[lb]</t>
  </si>
  <si>
    <t>[feet/s]</t>
  </si>
  <si>
    <t>[kg]</t>
  </si>
  <si>
    <t>kg/m3</t>
  </si>
  <si>
    <t>m/s2</t>
  </si>
  <si>
    <t>m</t>
  </si>
  <si>
    <t>kg</t>
  </si>
  <si>
    <t>Uit bron</t>
  </si>
  <si>
    <t>Conversie</t>
  </si>
  <si>
    <t>Doel</t>
  </si>
  <si>
    <t>Air Council (1944). Air publication 1661B Volume 1 "Bombs". https://www.bulletpicker.com/pdf/AP-1661B-Vol1.pdf</t>
  </si>
  <si>
    <t>25 oktober 2024</t>
  </si>
  <si>
    <t>Henk Neggers en Marcel Zantingh (Rijkswaterstaat / SIVOON)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</si>
</sst>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2"/>
      <color theme="1"/>
      <name val="Aptos Narrow"/>
      <family val="2"/>
      <scheme val="minor"/>
    </font>
    <font>
      <sz val="9"/>
      <color theme="1"/>
      <name val="TimesNewRomanPSMT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9</xdr:row>
      <xdr:rowOff>12700</xdr:rowOff>
    </xdr:from>
    <xdr:to>
      <xdr:col>7</xdr:col>
      <xdr:colOff>774700</xdr:colOff>
      <xdr:row>18</xdr:row>
      <xdr:rowOff>12700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E17DE2F-F139-135C-9B89-FF87A9C96F72}"/>
                </a:ext>
              </a:extLst>
            </xdr:cNvPr>
            <xdr:cNvSpPr txBox="1"/>
          </xdr:nvSpPr>
          <xdr:spPr>
            <a:xfrm>
              <a:off x="4102100" y="1841500"/>
              <a:ext cx="3225800" cy="1828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l-NL" sz="1100" b="0" i="1" kern="1200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nl-NL" sz="1100" b="0" i="1" kern="1200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nl-NL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nl-NL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nl-NL" sz="1100" b="0" i="1" kern="1200">
                            <a:latin typeface="Cambria Math" panose="02040503050406030204" pitchFamily="18" charset="0"/>
                          </a:rPr>
                          <m:t>𝑚𝑔</m:t>
                        </m:r>
                      </m:num>
                      <m:den>
                        <m:f>
                          <m:fPr>
                            <m:ctrlPr>
                              <a:rPr lang="nl-NL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 kern="1200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nl-NL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  <m:sSup>
                          <m:sSupPr>
                            <m:ctrlPr>
                              <a:rPr lang="nl-NL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nl-NL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e>
                          <m:sup>
                            <m:r>
                              <a:rPr lang="nl-NL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nl-NL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  <m:sSup>
                              <m:sSupPr>
                                <m:ctrlPr>
                                  <a:rPr lang="nl-NL" sz="11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nl-NL" sz="11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p>
                                <m:r>
                                  <a:rPr lang="nl-NL" sz="11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nl-NL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n-GB" sz="1100" kern="1200"/>
            </a:p>
            <a:p>
              <a:r>
                <a:rPr lang="en-GB" sz="1100" kern="1200"/>
                <a:t>met: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nl-NL" sz="1100" b="0" i="1" kern="1200">
                          <a:latin typeface="Cambria Math" panose="02040503050406030204" pitchFamily="18" charset="0"/>
                        </a:rPr>
                        <m:t>𝐶</m:t>
                      </m:r>
                    </m:e>
                    <m:sub>
                      <m:r>
                        <a:rPr lang="nl-NL" sz="1100" b="0" i="1" kern="1200">
                          <a:latin typeface="Cambria Math" panose="02040503050406030204" pitchFamily="18" charset="0"/>
                        </a:rPr>
                        <m:t>𝑑</m:t>
                      </m:r>
                    </m:sub>
                  </m:sSub>
                </m:oMath>
              </a14:m>
              <a:r>
                <a:rPr lang="en-GB" sz="1100" kern="1200"/>
                <a:t>	- weerstandscoefficient</a:t>
              </a:r>
            </a:p>
            <a:p>
              <a14:m>
                <m:oMath xmlns:m="http://schemas.openxmlformats.org/officeDocument/2006/math">
                  <m:r>
                    <a:rPr lang="nl-NL" sz="1100" b="0" i="1" kern="1200">
                      <a:latin typeface="Cambria Math" panose="02040503050406030204" pitchFamily="18" charset="0"/>
                    </a:rPr>
                    <m:t>𝑚</m:t>
                  </m:r>
                </m:oMath>
              </a14:m>
              <a:r>
                <a:rPr lang="en-GB" sz="1100" kern="1200"/>
                <a:t>	-</a:t>
              </a:r>
              <a:r>
                <a:rPr lang="en-GB" sz="1100" kern="1200" baseline="0"/>
                <a:t> massa</a:t>
              </a:r>
            </a:p>
            <a:p>
              <a14:m>
                <m:oMath xmlns:m="http://schemas.openxmlformats.org/officeDocument/2006/math">
                  <m:r>
                    <a:rPr lang="nl-NL" sz="1100" b="0" i="1" kern="1200">
                      <a:latin typeface="Cambria Math" panose="02040503050406030204" pitchFamily="18" charset="0"/>
                    </a:rPr>
                    <m:t>𝑔</m:t>
                  </m:r>
                </m:oMath>
              </a14:m>
              <a:r>
                <a:rPr lang="en-GB" sz="1100" kern="1200" baseline="0"/>
                <a:t>	- zwaartekrachtsversnelling</a:t>
              </a:r>
            </a:p>
            <a:p>
              <a14:m>
                <m:oMath xmlns:m="http://schemas.openxmlformats.org/officeDocument/2006/math">
                  <m:r>
                    <a:rPr lang="nl-NL" sz="1100" b="0" i="1" kern="120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</m:oMath>
              </a14:m>
              <a:r>
                <a:rPr lang="en-GB" sz="1100" kern="1200" baseline="0"/>
                <a:t>	- dichtheid (lucht)</a:t>
              </a:r>
            </a:p>
            <a:p>
              <a14:m>
                <m:oMath xmlns:m="http://schemas.openxmlformats.org/officeDocument/2006/math">
                  <m:r>
                    <a:rPr lang="nl-NL" sz="1100" b="0" i="1" kern="120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𝑉</m:t>
                  </m:r>
                </m:oMath>
              </a14:m>
              <a:r>
                <a:rPr lang="en-GB" sz="1100" kern="1200" baseline="0"/>
                <a:t>	- eindsnelheid</a:t>
              </a:r>
            </a:p>
            <a:p>
              <a14:m>
                <m:oMath xmlns:m="http://schemas.openxmlformats.org/officeDocument/2006/math">
                  <m:r>
                    <a:rPr lang="nl-NL" sz="1100" b="0" i="1" kern="120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𝐷</m:t>
                  </m:r>
                </m:oMath>
              </a14:m>
              <a:r>
                <a:rPr lang="en-GB" sz="1100" kern="1200" baseline="0"/>
                <a:t>	- diameter</a:t>
              </a:r>
              <a:endParaRPr lang="en-GB" sz="1100" kern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E17DE2F-F139-135C-9B89-FF87A9C96F72}"/>
                </a:ext>
              </a:extLst>
            </xdr:cNvPr>
            <xdr:cNvSpPr txBox="1"/>
          </xdr:nvSpPr>
          <xdr:spPr>
            <a:xfrm>
              <a:off x="4102100" y="1841500"/>
              <a:ext cx="3225800" cy="1828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nl-NL" sz="1100" b="0" i="0" kern="1200">
                  <a:latin typeface="Cambria Math" panose="02040503050406030204" pitchFamily="18" charset="0"/>
                </a:rPr>
                <a:t>𝐶</a:t>
              </a:r>
              <a:r>
                <a:rPr lang="en-GB" sz="1100" b="0" i="0" kern="1200">
                  <a:latin typeface="Cambria Math" panose="02040503050406030204" pitchFamily="18" charset="0"/>
                </a:rPr>
                <a:t>_</a:t>
              </a:r>
              <a:r>
                <a:rPr lang="nl-NL" sz="1100" b="0" i="0" kern="1200">
                  <a:latin typeface="Cambria Math" panose="02040503050406030204" pitchFamily="18" charset="0"/>
                </a:rPr>
                <a:t>𝑑=𝑚𝑔/(1/2</a:t>
              </a:r>
              <a:r>
                <a:rPr lang="nl-NL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 𝜌𝑉^2  (𝜋𝐷^2)/4)</a:t>
              </a:r>
              <a:endParaRPr lang="en-GB" sz="1100" kern="1200"/>
            </a:p>
            <a:p>
              <a:r>
                <a:rPr lang="en-GB" sz="1100" kern="1200"/>
                <a:t>met:</a:t>
              </a:r>
            </a:p>
            <a:p>
              <a:r>
                <a:rPr lang="nl-NL" sz="1100" b="0" i="0" kern="1200">
                  <a:latin typeface="Cambria Math" panose="02040503050406030204" pitchFamily="18" charset="0"/>
                </a:rPr>
                <a:t>𝐶</a:t>
              </a:r>
              <a:r>
                <a:rPr lang="en-GB" sz="1100" b="0" i="0" kern="1200">
                  <a:latin typeface="Cambria Math" panose="02040503050406030204" pitchFamily="18" charset="0"/>
                </a:rPr>
                <a:t>_</a:t>
              </a:r>
              <a:r>
                <a:rPr lang="nl-NL" sz="1100" b="0" i="0" kern="1200">
                  <a:latin typeface="Cambria Math" panose="02040503050406030204" pitchFamily="18" charset="0"/>
                </a:rPr>
                <a:t>𝑑</a:t>
              </a:r>
              <a:r>
                <a:rPr lang="en-GB" sz="1100" kern="1200"/>
                <a:t>	- weerstandscoefficient</a:t>
              </a:r>
            </a:p>
            <a:p>
              <a:r>
                <a:rPr lang="nl-NL" sz="1100" b="0" i="0" kern="1200">
                  <a:latin typeface="Cambria Math" panose="02040503050406030204" pitchFamily="18" charset="0"/>
                </a:rPr>
                <a:t>𝑚</a:t>
              </a:r>
              <a:r>
                <a:rPr lang="en-GB" sz="1100" kern="1200"/>
                <a:t>	-</a:t>
              </a:r>
              <a:r>
                <a:rPr lang="en-GB" sz="1100" kern="1200" baseline="0"/>
                <a:t> massa</a:t>
              </a:r>
            </a:p>
            <a:p>
              <a:r>
                <a:rPr lang="nl-NL" sz="1100" b="0" i="0" kern="1200">
                  <a:latin typeface="Cambria Math" panose="02040503050406030204" pitchFamily="18" charset="0"/>
                </a:rPr>
                <a:t>𝑔</a:t>
              </a:r>
              <a:r>
                <a:rPr lang="en-GB" sz="1100" kern="1200" baseline="0"/>
                <a:t>	- zwaartekrachtsversnelling</a:t>
              </a:r>
            </a:p>
            <a:p>
              <a:r>
                <a:rPr lang="nl-NL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GB" sz="1100" kern="1200" baseline="0"/>
                <a:t>	- dichtheid (lucht)</a:t>
              </a:r>
            </a:p>
            <a:p>
              <a:r>
                <a:rPr lang="nl-NL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𝑉</a:t>
              </a:r>
              <a:r>
                <a:rPr lang="en-GB" sz="1100" kern="1200" baseline="0"/>
                <a:t>	- eindsnelheid</a:t>
              </a:r>
            </a:p>
            <a:p>
              <a:r>
                <a:rPr lang="nl-NL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𝐷</a:t>
              </a:r>
              <a:r>
                <a:rPr lang="en-GB" sz="1100" kern="1200" baseline="0"/>
                <a:t>	- diameter</a:t>
              </a:r>
              <a:endParaRPr lang="en-GB" sz="1100" kern="12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E1608-2E10-4C4A-9B21-050508BFCF81}">
  <dimension ref="A1:K33"/>
  <sheetViews>
    <sheetView tabSelected="1" workbookViewId="0">
      <selection activeCell="B5" sqref="B5"/>
    </sheetView>
  </sheetViews>
  <sheetFormatPr baseColWidth="10" defaultRowHeight="16"/>
  <cols>
    <col min="1" max="1" width="21" customWidth="1"/>
    <col min="4" max="4" width="12.5" customWidth="1"/>
    <col min="5" max="5" width="11.1640625" customWidth="1"/>
    <col min="8" max="8" width="11.1640625" customWidth="1"/>
  </cols>
  <sheetData>
    <row r="1" spans="1:3">
      <c r="A1" s="6" t="s">
        <v>23</v>
      </c>
    </row>
    <row r="3" spans="1:3">
      <c r="A3" t="s">
        <v>19</v>
      </c>
      <c r="B3" t="s">
        <v>20</v>
      </c>
    </row>
    <row r="4" spans="1:3">
      <c r="A4" t="s">
        <v>21</v>
      </c>
      <c r="B4" t="s">
        <v>44</v>
      </c>
    </row>
    <row r="5" spans="1:3">
      <c r="A5" t="s">
        <v>22</v>
      </c>
      <c r="B5" t="s">
        <v>45</v>
      </c>
    </row>
    <row r="6" spans="1:3">
      <c r="A6" t="s">
        <v>21</v>
      </c>
    </row>
    <row r="8" spans="1:3">
      <c r="A8" t="s">
        <v>29</v>
      </c>
      <c r="B8" t="s">
        <v>43</v>
      </c>
    </row>
    <row r="11" spans="1:3">
      <c r="A11" t="s">
        <v>1</v>
      </c>
      <c r="B11">
        <v>0.45358999999999999</v>
      </c>
      <c r="C11" t="s">
        <v>39</v>
      </c>
    </row>
    <row r="12" spans="1:3">
      <c r="A12" t="s">
        <v>2</v>
      </c>
      <c r="B12">
        <v>2.5399999999999999E-2</v>
      </c>
      <c r="C12" t="s">
        <v>38</v>
      </c>
    </row>
    <row r="13" spans="1:3">
      <c r="A13" t="s">
        <v>3</v>
      </c>
      <c r="B13">
        <v>0.30480000000000002</v>
      </c>
      <c r="C13" t="s">
        <v>38</v>
      </c>
    </row>
    <row r="16" spans="1:3">
      <c r="A16" t="s">
        <v>31</v>
      </c>
      <c r="B16">
        <v>1.2</v>
      </c>
      <c r="C16" t="s">
        <v>36</v>
      </c>
    </row>
    <row r="17" spans="1:11">
      <c r="A17" t="s">
        <v>0</v>
      </c>
      <c r="B17">
        <v>9.81</v>
      </c>
      <c r="C17" t="s">
        <v>37</v>
      </c>
    </row>
    <row r="21" spans="1:11">
      <c r="B21" s="7" t="s">
        <v>40</v>
      </c>
      <c r="C21" s="7"/>
      <c r="D21" s="7"/>
      <c r="E21" s="7" t="s">
        <v>41</v>
      </c>
      <c r="F21" s="7"/>
      <c r="G21" s="7"/>
      <c r="H21" s="3" t="s">
        <v>42</v>
      </c>
    </row>
    <row r="22" spans="1:11" ht="34">
      <c r="A22" t="s">
        <v>4</v>
      </c>
      <c r="B22" s="4" t="s">
        <v>9</v>
      </c>
      <c r="C22" s="4" t="s">
        <v>10</v>
      </c>
      <c r="D22" s="4" t="s">
        <v>18</v>
      </c>
      <c r="E22" s="4" t="s">
        <v>27</v>
      </c>
      <c r="F22" s="4" t="s">
        <v>26</v>
      </c>
      <c r="G22" s="4" t="s">
        <v>11</v>
      </c>
      <c r="H22" s="4" t="s">
        <v>30</v>
      </c>
    </row>
    <row r="23" spans="1:11">
      <c r="B23" s="5" t="s">
        <v>34</v>
      </c>
      <c r="C23" s="5" t="s">
        <v>33</v>
      </c>
      <c r="D23" s="5" t="s">
        <v>32</v>
      </c>
      <c r="E23" s="5" t="s">
        <v>28</v>
      </c>
      <c r="F23" s="5" t="s">
        <v>35</v>
      </c>
      <c r="G23" s="5" t="s">
        <v>24</v>
      </c>
      <c r="H23" s="5" t="s">
        <v>25</v>
      </c>
    </row>
    <row r="24" spans="1:11">
      <c r="A24" t="s">
        <v>5</v>
      </c>
      <c r="B24">
        <v>800</v>
      </c>
      <c r="C24">
        <v>100</v>
      </c>
      <c r="D24">
        <v>8.0500000000000007</v>
      </c>
      <c r="E24">
        <f>B24*$B$13</f>
        <v>243.84</v>
      </c>
      <c r="F24" s="2">
        <f>C24*$B$11</f>
        <v>45.359000000000002</v>
      </c>
      <c r="G24" s="2">
        <f>D24*$B$12</f>
        <v>0.20447000000000001</v>
      </c>
      <c r="H24" s="2">
        <f>F24*$B$17 / (0.5*$B$16*E24^2*PI()*G24^2/4)</f>
        <v>0.37985885403654374</v>
      </c>
    </row>
    <row r="25" spans="1:11">
      <c r="A25" t="s">
        <v>6</v>
      </c>
      <c r="B25">
        <v>1150</v>
      </c>
      <c r="C25">
        <v>250</v>
      </c>
      <c r="D25">
        <v>11.2</v>
      </c>
      <c r="E25">
        <f>B25*$B$13</f>
        <v>350.52000000000004</v>
      </c>
      <c r="F25" s="2">
        <f>C25*$B$11</f>
        <v>113.39749999999999</v>
      </c>
      <c r="G25" s="2">
        <f>D25*$B$12</f>
        <v>0.28447999999999996</v>
      </c>
      <c r="H25" s="2">
        <f>F25*$B$17 / (0.5*$B$16*E25^2*PI()*G25^2/4)</f>
        <v>0.23741178377283984</v>
      </c>
    </row>
    <row r="26" spans="1:11">
      <c r="A26" t="s">
        <v>7</v>
      </c>
      <c r="B26">
        <v>970</v>
      </c>
      <c r="C26">
        <v>250</v>
      </c>
      <c r="D26">
        <v>11.35</v>
      </c>
      <c r="E26">
        <f>B26*$B$13</f>
        <v>295.65600000000001</v>
      </c>
      <c r="F26" s="2">
        <f>C26*$B$11</f>
        <v>113.39749999999999</v>
      </c>
      <c r="G26" s="2">
        <f>D26*$B$12</f>
        <v>0.28828999999999999</v>
      </c>
      <c r="H26" s="2">
        <f>F26*$B$17 / (0.5*$B$16*E26^2*PI()*G26^2/4)</f>
        <v>0.32493672991597267</v>
      </c>
    </row>
    <row r="27" spans="1:11">
      <c r="A27" t="s">
        <v>8</v>
      </c>
      <c r="B27">
        <v>1320</v>
      </c>
      <c r="C27">
        <v>500</v>
      </c>
      <c r="D27" s="5" t="s">
        <v>17</v>
      </c>
      <c r="E27">
        <f>B27*$B$13</f>
        <v>402.33600000000001</v>
      </c>
      <c r="F27" s="2">
        <f>C27*$B$11</f>
        <v>226.79499999999999</v>
      </c>
      <c r="G27" s="2">
        <f>1*$B$13 + 2.3*$B$12</f>
        <v>0.36321999999999999</v>
      </c>
      <c r="H27" s="2">
        <f>F27*$B$17 / (0.5*$B$16*E27^2*PI()*G27^2/4)</f>
        <v>0.22107725087580987</v>
      </c>
      <c r="K27" s="1"/>
    </row>
    <row r="28" spans="1:11">
      <c r="F28" s="2"/>
      <c r="G28" s="2"/>
      <c r="H28" s="2"/>
    </row>
    <row r="29" spans="1:11">
      <c r="A29" t="s">
        <v>12</v>
      </c>
      <c r="B29">
        <v>1070</v>
      </c>
      <c r="C29">
        <v>250</v>
      </c>
      <c r="D29">
        <v>10.9</v>
      </c>
      <c r="E29">
        <f>B29*$B$13</f>
        <v>326.13600000000002</v>
      </c>
      <c r="F29" s="2">
        <f>C29*$B$11</f>
        <v>113.39749999999999</v>
      </c>
      <c r="G29" s="2">
        <f>D29*$B$12</f>
        <v>0.27685999999999999</v>
      </c>
      <c r="H29" s="2">
        <f>F29*$B$17 / (0.5*$B$16*E29^2*PI()*G29^2/4)</f>
        <v>0.28954325066579945</v>
      </c>
      <c r="K29" s="1"/>
    </row>
    <row r="30" spans="1:11">
      <c r="A30" t="s">
        <v>13</v>
      </c>
      <c r="B30">
        <v>1310</v>
      </c>
      <c r="C30">
        <v>500</v>
      </c>
      <c r="D30">
        <v>14.1</v>
      </c>
      <c r="E30">
        <f>B30*$B$13</f>
        <v>399.28800000000001</v>
      </c>
      <c r="F30" s="2">
        <f>C30*$B$11</f>
        <v>226.79499999999999</v>
      </c>
      <c r="G30" s="2">
        <f>D30*$B$12</f>
        <v>0.35813999999999996</v>
      </c>
      <c r="H30" s="2">
        <f>F30*$B$17 / (0.5*$B$16*E30^2*PI()*G30^2/4)</f>
        <v>0.23087833199533619</v>
      </c>
    </row>
    <row r="31" spans="1:11">
      <c r="A31" t="s">
        <v>14</v>
      </c>
      <c r="B31">
        <v>1310</v>
      </c>
      <c r="C31">
        <v>500</v>
      </c>
      <c r="D31">
        <v>14.1</v>
      </c>
      <c r="E31">
        <f>B31*$B$13</f>
        <v>399.28800000000001</v>
      </c>
      <c r="F31" s="2">
        <f>C31*$B$11</f>
        <v>226.79499999999999</v>
      </c>
      <c r="G31" s="2">
        <f>D31*$B$12</f>
        <v>0.35813999999999996</v>
      </c>
      <c r="H31" s="2">
        <f>F31*$B$17 / (0.5*$B$16*E31^2*PI()*G31^2/4)</f>
        <v>0.23087833199533619</v>
      </c>
    </row>
    <row r="32" spans="1:11">
      <c r="A32" t="s">
        <v>15</v>
      </c>
      <c r="B32">
        <v>1385</v>
      </c>
      <c r="C32">
        <v>1000</v>
      </c>
      <c r="D32">
        <v>18.600000000000001</v>
      </c>
      <c r="E32">
        <f>B32*$B$13</f>
        <v>422.14800000000002</v>
      </c>
      <c r="F32" s="2">
        <f>C32*$B$11</f>
        <v>453.59</v>
      </c>
      <c r="G32" s="2">
        <f>D32*$B$12</f>
        <v>0.47244000000000003</v>
      </c>
      <c r="H32" s="2">
        <f>F32*$B$17 / (0.5*$B$16*E32^2*PI()*G32^2/4)</f>
        <v>0.23739335225420277</v>
      </c>
      <c r="K32" s="1"/>
    </row>
    <row r="33" spans="1:8">
      <c r="A33" t="s">
        <v>16</v>
      </c>
      <c r="B33">
        <v>1385</v>
      </c>
      <c r="C33">
        <v>1000</v>
      </c>
      <c r="D33">
        <v>18.600000000000001</v>
      </c>
      <c r="E33">
        <f>B33*$B$13</f>
        <v>422.14800000000002</v>
      </c>
      <c r="F33" s="2">
        <f>C33*$B$11</f>
        <v>453.59</v>
      </c>
      <c r="G33" s="2">
        <f>D33*$B$12</f>
        <v>0.47244000000000003</v>
      </c>
      <c r="H33" s="2">
        <f>F33*$B$17 / (0.5*$B$16*E33^2*PI()*G33^2/4)</f>
        <v>0.23739335225420277</v>
      </c>
    </row>
  </sheetData>
  <mergeCells count="2">
    <mergeCell ref="B21:D21"/>
    <mergeCell ref="E21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Wellens</dc:creator>
  <cp:lastModifiedBy>Peter Wellens</cp:lastModifiedBy>
  <dcterms:created xsi:type="dcterms:W3CDTF">2024-10-25T13:50:57Z</dcterms:created>
  <dcterms:modified xsi:type="dcterms:W3CDTF">2025-03-12T10:00:16Z</dcterms:modified>
</cp:coreProperties>
</file>