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W_T7_2TB_red/PXD011691_Vitek/Canonical_2023/results_files/"/>
    </mc:Choice>
  </mc:AlternateContent>
  <xr:revisionPtr revIDLastSave="0" documentId="8_{C4EABAEB-D881-0742-8ACB-408DD7962551}" xr6:coauthVersionLast="47" xr6:coauthVersionMax="47" xr10:uidLastSave="{00000000-0000-0000-0000-000000000000}"/>
  <bookViews>
    <workbookView xWindow="51700" yWindow="18460" windowWidth="25920" windowHeight="16940" xr2:uid="{684A8997-0699-4B44-8BC2-FDFC2293AB26}"/>
  </bookViews>
  <sheets>
    <sheet name="Sheet1" sheetId="1" r:id="rId1"/>
  </sheets>
  <definedNames>
    <definedName name="_xlnm._FilterDatabase" localSheetId="0" hidden="1">Sheet1!$A$11:$Q$11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1" l="1"/>
  <c r="J29" i="1"/>
  <c r="J27" i="1"/>
  <c r="J25" i="1"/>
  <c r="J23" i="1"/>
  <c r="E31" i="1"/>
  <c r="E29" i="1"/>
  <c r="E27" i="1"/>
  <c r="E25" i="1"/>
  <c r="E23" i="1"/>
  <c r="I31" i="1"/>
  <c r="I29" i="1"/>
  <c r="I27" i="1"/>
  <c r="I25" i="1"/>
  <c r="I23" i="1"/>
  <c r="D31" i="1"/>
  <c r="D29" i="1"/>
  <c r="D27" i="1"/>
  <c r="D25" i="1"/>
  <c r="D23" i="1"/>
  <c r="H31" i="1"/>
  <c r="G31" i="1"/>
  <c r="H29" i="1"/>
  <c r="G29" i="1"/>
  <c r="H27" i="1"/>
  <c r="G27" i="1"/>
  <c r="H25" i="1"/>
  <c r="G25" i="1"/>
  <c r="H23" i="1"/>
  <c r="G23" i="1"/>
  <c r="C31" i="1"/>
  <c r="B31" i="1"/>
  <c r="C29" i="1"/>
  <c r="B29" i="1"/>
  <c r="C27" i="1"/>
  <c r="B27" i="1"/>
  <c r="C25" i="1"/>
  <c r="B25" i="1"/>
  <c r="C23" i="1"/>
  <c r="B23" i="1"/>
  <c r="I13" i="1"/>
  <c r="D13" i="1"/>
  <c r="I21" i="1"/>
  <c r="D21" i="1"/>
  <c r="I12" i="1"/>
  <c r="D12" i="1"/>
  <c r="I17" i="1"/>
  <c r="D17" i="1"/>
  <c r="I15" i="1"/>
  <c r="D15" i="1"/>
  <c r="I16" i="1"/>
  <c r="D16" i="1"/>
  <c r="I19" i="1"/>
  <c r="D19" i="1"/>
  <c r="I20" i="1"/>
  <c r="D20" i="1"/>
  <c r="I14" i="1"/>
  <c r="D14" i="1"/>
  <c r="I18" i="1"/>
  <c r="D18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<sst xmlns="http://schemas.openxmlformats.org/spreadsheetml/2006/main" count="76" uniqueCount="41">
  <si>
    <t>UPS2 Spike-In (18 of 48 proteins identified only)</t>
  </si>
  <si>
    <t>Known</t>
  </si>
  <si>
    <t>Conc.</t>
  </si>
  <si>
    <t>Relative</t>
  </si>
  <si>
    <t>S1</t>
  </si>
  <si>
    <t>S2</t>
  </si>
  <si>
    <t>S3</t>
  </si>
  <si>
    <t>S4</t>
  </si>
  <si>
    <t>S5</t>
  </si>
  <si>
    <t>Group mis-match</t>
  </si>
  <si>
    <t>BGS</t>
  </si>
  <si>
    <t>FLI</t>
  </si>
  <si>
    <t>Channel</t>
  </si>
  <si>
    <t>Mouse</t>
  </si>
  <si>
    <t>UPS</t>
  </si>
  <si>
    <t>PC</t>
  </si>
  <si>
    <t>PC Rank</t>
  </si>
  <si>
    <t>Group</t>
  </si>
  <si>
    <t>Pub-Key?</t>
  </si>
  <si>
    <t>ProbableKey</t>
  </si>
  <si>
    <t>126C</t>
  </si>
  <si>
    <t>S4-1</t>
  </si>
  <si>
    <t>127-N</t>
  </si>
  <si>
    <t>S3-1</t>
  </si>
  <si>
    <t>S2-1</t>
  </si>
  <si>
    <t>127C</t>
  </si>
  <si>
    <t>S5-1</t>
  </si>
  <si>
    <t>128-N</t>
  </si>
  <si>
    <t>S4-2</t>
  </si>
  <si>
    <t>128C</t>
  </si>
  <si>
    <t>S3-2</t>
  </si>
  <si>
    <t>129-N</t>
  </si>
  <si>
    <t>S2-2</t>
  </si>
  <si>
    <t>129C</t>
  </si>
  <si>
    <t>S1-1</t>
  </si>
  <si>
    <t>130-N</t>
  </si>
  <si>
    <t>130C</t>
  </si>
  <si>
    <t>S5-2</t>
  </si>
  <si>
    <t>131-N</t>
  </si>
  <si>
    <t>S1-2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</si>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</sst>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49FA-BDEC-CA4C-957C-3B35FDC08563}">
  <dimension ref="A1:Q31"/>
  <sheetViews>
    <sheetView tabSelected="1" topLeftCell="A2" workbookViewId="0">
      <selection activeCell="C34" sqref="C34"/>
    </sheetView>
  </sheetViews>
  <sheetFormatPr baseColWidth="10" defaultRowHeight="16" x14ac:dyDescent="0.2"/>
  <cols>
    <col min="2" max="2" width="13.6640625" bestFit="1" customWidth="1"/>
    <col min="7" max="7" width="13.6640625" bestFit="1" customWidth="1"/>
  </cols>
  <sheetData>
    <row r="1" spans="1:17" x14ac:dyDescent="0.2">
      <c r="A1" s="1" t="s">
        <v>0</v>
      </c>
    </row>
    <row r="2" spans="1:17" x14ac:dyDescent="0.2">
      <c r="A2" s="1"/>
    </row>
    <row r="3" spans="1:17" x14ac:dyDescent="0.2">
      <c r="A3" s="1" t="s">
        <v>1</v>
      </c>
      <c r="B3" s="1" t="s">
        <v>2</v>
      </c>
      <c r="C3" s="1" t="s">
        <v>3</v>
      </c>
    </row>
    <row r="4" spans="1:17" x14ac:dyDescent="0.2">
      <c r="A4" t="s">
        <v>4</v>
      </c>
      <c r="B4">
        <v>0.05</v>
      </c>
      <c r="C4" s="2">
        <f>B4/B$4</f>
        <v>1</v>
      </c>
    </row>
    <row r="5" spans="1:17" x14ac:dyDescent="0.2">
      <c r="A5" t="s">
        <v>5</v>
      </c>
      <c r="B5">
        <v>5.5E-2</v>
      </c>
      <c r="C5" s="2">
        <f t="shared" ref="C5:C8" si="0">B5/B$4</f>
        <v>1.0999999999999999</v>
      </c>
    </row>
    <row r="6" spans="1:17" x14ac:dyDescent="0.2">
      <c r="A6" t="s">
        <v>6</v>
      </c>
      <c r="B6">
        <v>7.1999999999999995E-2</v>
      </c>
      <c r="C6" s="2">
        <f t="shared" si="0"/>
        <v>1.4399999999999997</v>
      </c>
    </row>
    <row r="7" spans="1:17" x14ac:dyDescent="0.2">
      <c r="A7" t="s">
        <v>7</v>
      </c>
      <c r="B7">
        <v>0.13600000000000001</v>
      </c>
      <c r="C7" s="2">
        <f t="shared" si="0"/>
        <v>2.72</v>
      </c>
    </row>
    <row r="8" spans="1:17" x14ac:dyDescent="0.2">
      <c r="A8" t="s">
        <v>8</v>
      </c>
      <c r="B8">
        <v>0.503</v>
      </c>
      <c r="C8" s="2">
        <f t="shared" si="0"/>
        <v>10.059999999999999</v>
      </c>
    </row>
    <row r="9" spans="1:17" x14ac:dyDescent="0.2">
      <c r="L9" s="3" t="s">
        <v>9</v>
      </c>
    </row>
    <row r="10" spans="1:17" x14ac:dyDescent="0.2">
      <c r="B10" s="4" t="s">
        <v>10</v>
      </c>
      <c r="C10" s="4"/>
      <c r="D10" s="4"/>
      <c r="E10" s="4"/>
      <c r="F10" s="5"/>
      <c r="G10" s="4" t="s">
        <v>11</v>
      </c>
      <c r="H10" s="4"/>
      <c r="I10" s="4"/>
      <c r="J10" s="4"/>
    </row>
    <row r="11" spans="1:17" x14ac:dyDescent="0.2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Q11" t="s">
        <v>40</v>
      </c>
    </row>
    <row r="12" spans="1:17" x14ac:dyDescent="0.2">
      <c r="A12" t="s">
        <v>35</v>
      </c>
      <c r="B12" s="6">
        <v>21838397921.053314</v>
      </c>
      <c r="C12" s="6">
        <v>25465919.74060598</v>
      </c>
      <c r="D12" s="7">
        <f>C12/B12</f>
        <v>1.1661075062679186E-3</v>
      </c>
      <c r="E12">
        <v>10</v>
      </c>
      <c r="F12" t="s">
        <v>4</v>
      </c>
      <c r="G12" s="6">
        <v>47718166315.047028</v>
      </c>
      <c r="H12" s="6">
        <v>60537447.385499857</v>
      </c>
      <c r="I12" s="7">
        <f>H12/G12</f>
        <v>1.2686457184003424E-3</v>
      </c>
      <c r="J12">
        <v>10</v>
      </c>
      <c r="K12" t="s">
        <v>4</v>
      </c>
      <c r="L12" s="3" t="s">
        <v>32</v>
      </c>
      <c r="M12" t="s">
        <v>34</v>
      </c>
    </row>
    <row r="13" spans="1:17" x14ac:dyDescent="0.2">
      <c r="A13" t="s">
        <v>38</v>
      </c>
      <c r="B13" s="6">
        <v>20657716889.996269</v>
      </c>
      <c r="C13" s="6">
        <v>25253061.695683997</v>
      </c>
      <c r="D13" s="7">
        <f>C13/B13</f>
        <v>1.2224517273694013E-3</v>
      </c>
      <c r="E13">
        <v>9</v>
      </c>
      <c r="F13" t="s">
        <v>4</v>
      </c>
      <c r="G13" s="6">
        <v>45540932090.382195</v>
      </c>
      <c r="H13" s="6">
        <v>58117384.641113877</v>
      </c>
      <c r="I13" s="7">
        <f>H13/G13</f>
        <v>1.2761571178598627E-3</v>
      </c>
      <c r="J13">
        <v>9</v>
      </c>
      <c r="K13" t="s">
        <v>4</v>
      </c>
      <c r="L13" t="s">
        <v>39</v>
      </c>
      <c r="M13" t="s">
        <v>39</v>
      </c>
    </row>
    <row r="14" spans="1:17" x14ac:dyDescent="0.2">
      <c r="A14" t="s">
        <v>22</v>
      </c>
      <c r="B14" s="6">
        <v>18396906795.556381</v>
      </c>
      <c r="C14" s="6">
        <v>26646203.822758004</v>
      </c>
      <c r="D14" s="7">
        <f>C14/B14</f>
        <v>1.4484067413547026E-3</v>
      </c>
      <c r="E14">
        <v>7</v>
      </c>
      <c r="F14" t="s">
        <v>5</v>
      </c>
      <c r="G14" s="6">
        <v>40643216433.583649</v>
      </c>
      <c r="H14" s="6">
        <v>65727540.326248892</v>
      </c>
      <c r="I14" s="7">
        <f>H14/G14</f>
        <v>1.6171835325498002E-3</v>
      </c>
      <c r="J14">
        <v>7</v>
      </c>
      <c r="K14" t="s">
        <v>5</v>
      </c>
      <c r="L14" s="3" t="s">
        <v>23</v>
      </c>
      <c r="M14" t="s">
        <v>24</v>
      </c>
    </row>
    <row r="15" spans="1:17" x14ac:dyDescent="0.2">
      <c r="A15" t="s">
        <v>31</v>
      </c>
      <c r="B15" s="6">
        <v>20684413161.936455</v>
      </c>
      <c r="C15" s="6">
        <v>27423092.815488983</v>
      </c>
      <c r="D15" s="7">
        <f>C15/B15</f>
        <v>1.3257853921595935E-3</v>
      </c>
      <c r="E15">
        <v>8</v>
      </c>
      <c r="F15" t="s">
        <v>5</v>
      </c>
      <c r="G15" s="6">
        <v>45332762037.981438</v>
      </c>
      <c r="H15" s="6">
        <v>65254571.588510871</v>
      </c>
      <c r="I15" s="7">
        <f>H15/G15</f>
        <v>1.4394572193469752E-3</v>
      </c>
      <c r="J15">
        <v>8</v>
      </c>
      <c r="K15" t="s">
        <v>5</v>
      </c>
      <c r="L15" t="s">
        <v>24</v>
      </c>
      <c r="M15" t="s">
        <v>32</v>
      </c>
    </row>
    <row r="16" spans="1:17" x14ac:dyDescent="0.2">
      <c r="A16" t="s">
        <v>29</v>
      </c>
      <c r="B16" s="6">
        <v>21649170323.672684</v>
      </c>
      <c r="C16" s="6">
        <v>36947176.075575985</v>
      </c>
      <c r="D16" s="7">
        <f>C16/B16</f>
        <v>1.7066324262401602E-3</v>
      </c>
      <c r="E16">
        <v>5</v>
      </c>
      <c r="F16" t="s">
        <v>6</v>
      </c>
      <c r="G16" s="6">
        <v>48119916963.922493</v>
      </c>
      <c r="H16" s="6">
        <v>90338986.890756845</v>
      </c>
      <c r="I16" s="7">
        <f>H16/G16</f>
        <v>1.877372044479789E-3</v>
      </c>
      <c r="J16">
        <v>5</v>
      </c>
      <c r="K16" t="s">
        <v>6</v>
      </c>
      <c r="L16" t="s">
        <v>30</v>
      </c>
      <c r="M16" t="s">
        <v>23</v>
      </c>
    </row>
    <row r="17" spans="1:13" x14ac:dyDescent="0.2">
      <c r="A17" t="s">
        <v>33</v>
      </c>
      <c r="B17" s="6">
        <v>22171649193.669617</v>
      </c>
      <c r="C17" s="6">
        <v>32618411.468876991</v>
      </c>
      <c r="D17" s="7">
        <f>C17/B17</f>
        <v>1.4711765996275146E-3</v>
      </c>
      <c r="E17">
        <v>6</v>
      </c>
      <c r="F17" t="s">
        <v>6</v>
      </c>
      <c r="G17" s="6">
        <v>49101640446.807106</v>
      </c>
      <c r="H17" s="6">
        <v>79769098.499947771</v>
      </c>
      <c r="I17" s="7">
        <f>H17/G17</f>
        <v>1.6245709465931876E-3</v>
      </c>
      <c r="J17">
        <v>6</v>
      </c>
      <c r="K17" t="s">
        <v>6</v>
      </c>
      <c r="L17" s="3" t="s">
        <v>34</v>
      </c>
      <c r="M17" t="s">
        <v>30</v>
      </c>
    </row>
    <row r="18" spans="1:13" x14ac:dyDescent="0.2">
      <c r="A18" t="s">
        <v>20</v>
      </c>
      <c r="B18" s="6">
        <v>19950777709.097672</v>
      </c>
      <c r="C18" s="6">
        <v>42163221.699346885</v>
      </c>
      <c r="D18" s="7">
        <f>C18/B18</f>
        <v>2.1133623116917498E-3</v>
      </c>
      <c r="E18">
        <v>3</v>
      </c>
      <c r="F18" t="s">
        <v>7</v>
      </c>
      <c r="G18" s="6">
        <v>44069106134.261719</v>
      </c>
      <c r="H18" s="6">
        <v>105034745.06493886</v>
      </c>
      <c r="I18" s="7">
        <f>H18/G18</f>
        <v>2.3834099276926141E-3</v>
      </c>
      <c r="J18">
        <v>3</v>
      </c>
      <c r="K18" t="s">
        <v>7</v>
      </c>
      <c r="L18" t="s">
        <v>21</v>
      </c>
      <c r="M18" t="s">
        <v>21</v>
      </c>
    </row>
    <row r="19" spans="1:13" x14ac:dyDescent="0.2">
      <c r="A19" t="s">
        <v>27</v>
      </c>
      <c r="B19" s="6">
        <v>23054327170.172394</v>
      </c>
      <c r="C19" s="6">
        <v>45645366.026131898</v>
      </c>
      <c r="D19" s="7">
        <f>C19/B19</f>
        <v>1.9799044964186902E-3</v>
      </c>
      <c r="E19">
        <v>4</v>
      </c>
      <c r="F19" t="s">
        <v>7</v>
      </c>
      <c r="G19" s="6">
        <v>50433629083.200699</v>
      </c>
      <c r="H19" s="6">
        <v>112308071.00574087</v>
      </c>
      <c r="I19" s="7">
        <f>H19/G19</f>
        <v>2.2268488912520154E-3</v>
      </c>
      <c r="J19">
        <v>4</v>
      </c>
      <c r="K19" t="s">
        <v>7</v>
      </c>
      <c r="L19" t="s">
        <v>28</v>
      </c>
      <c r="M19" t="s">
        <v>28</v>
      </c>
    </row>
    <row r="20" spans="1:13" x14ac:dyDescent="0.2">
      <c r="A20" t="s">
        <v>25</v>
      </c>
      <c r="B20" s="6">
        <v>21498986697.737823</v>
      </c>
      <c r="C20" s="6">
        <v>130042593.071044</v>
      </c>
      <c r="D20" s="7">
        <f>C20/B20</f>
        <v>6.0487777819187823E-3</v>
      </c>
      <c r="E20">
        <v>2</v>
      </c>
      <c r="F20" t="s">
        <v>8</v>
      </c>
      <c r="G20" s="6">
        <v>47989651882.589195</v>
      </c>
      <c r="H20" s="6">
        <v>322645082.7951076</v>
      </c>
      <c r="I20" s="7">
        <f>H20/G20</f>
        <v>6.7232219892839921E-3</v>
      </c>
      <c r="J20">
        <v>2</v>
      </c>
      <c r="K20" t="s">
        <v>8</v>
      </c>
      <c r="L20" t="s">
        <v>26</v>
      </c>
      <c r="M20" t="s">
        <v>26</v>
      </c>
    </row>
    <row r="21" spans="1:13" x14ac:dyDescent="0.2">
      <c r="A21" t="s">
        <v>36</v>
      </c>
      <c r="B21" s="6">
        <v>21484716279.090931</v>
      </c>
      <c r="C21" s="6">
        <v>141200999.81152692</v>
      </c>
      <c r="D21" s="7">
        <f>C21/B21</f>
        <v>6.5721603197964815E-3</v>
      </c>
      <c r="E21">
        <v>1</v>
      </c>
      <c r="F21" t="s">
        <v>8</v>
      </c>
      <c r="G21" s="6">
        <v>47550176740.32399</v>
      </c>
      <c r="H21" s="6">
        <v>344865763.28797477</v>
      </c>
      <c r="I21" s="7">
        <f>H21/G21</f>
        <v>7.2526704826213224E-3</v>
      </c>
      <c r="J21">
        <v>1</v>
      </c>
      <c r="K21" t="s">
        <v>8</v>
      </c>
      <c r="L21" t="s">
        <v>37</v>
      </c>
      <c r="M21" t="s">
        <v>37</v>
      </c>
    </row>
    <row r="23" spans="1:13" x14ac:dyDescent="0.2">
      <c r="B23" s="6">
        <f>AVERAGE(B12:B13)</f>
        <v>21248057405.524792</v>
      </c>
      <c r="C23" s="6">
        <f>AVERAGE(C12:C13)</f>
        <v>25359490.718144991</v>
      </c>
      <c r="D23" s="7">
        <f>C23/B23</f>
        <v>1.1934969034652161E-3</v>
      </c>
      <c r="E23" s="8">
        <f>D23/D$23</f>
        <v>1</v>
      </c>
      <c r="G23" s="6">
        <f>AVERAGE(G12:G13)</f>
        <v>46629549202.714615</v>
      </c>
      <c r="H23" s="6">
        <f>AVERAGE(H12:H13)</f>
        <v>59327416.013306871</v>
      </c>
      <c r="I23" s="7">
        <f>H23/G23</f>
        <v>1.2723137372696932E-3</v>
      </c>
      <c r="J23" s="8">
        <f>I23/I$23</f>
        <v>1</v>
      </c>
    </row>
    <row r="24" spans="1:13" x14ac:dyDescent="0.2">
      <c r="E24" s="8"/>
    </row>
    <row r="25" spans="1:13" x14ac:dyDescent="0.2">
      <c r="B25" s="6">
        <f>AVERAGE(B14:B15)</f>
        <v>19540659978.746418</v>
      </c>
      <c r="C25" s="6">
        <f>AVERAGE(C14:C15)</f>
        <v>27034648.319123492</v>
      </c>
      <c r="D25" s="7">
        <f>C25/B25</f>
        <v>1.3835074326316501E-3</v>
      </c>
      <c r="E25" s="8">
        <f>D25/D$23</f>
        <v>1.1592048782152302</v>
      </c>
      <c r="G25" s="6">
        <f>AVERAGE(G14:G15)</f>
        <v>42987989235.782547</v>
      </c>
      <c r="H25" s="6">
        <f>AVERAGE(H14:H15)</f>
        <v>65491055.957379878</v>
      </c>
      <c r="I25" s="7">
        <f>H25/G25</f>
        <v>1.5234733496877803E-3</v>
      </c>
      <c r="J25" s="8">
        <f>I25/I$23</f>
        <v>1.1974038360672425</v>
      </c>
    </row>
    <row r="26" spans="1:13" x14ac:dyDescent="0.2">
      <c r="E26" s="8"/>
    </row>
    <row r="27" spans="1:13" x14ac:dyDescent="0.2">
      <c r="B27" s="6">
        <f>AVERAGE(B16:B17)</f>
        <v>21910409758.67115</v>
      </c>
      <c r="C27" s="6">
        <f>AVERAGE(C16:C17)</f>
        <v>34782793.77222649</v>
      </c>
      <c r="D27" s="7">
        <f>C27/B27</f>
        <v>1.5875008343219611E-3</v>
      </c>
      <c r="E27" s="8">
        <f>D27/D$23</f>
        <v>1.3301256414765621</v>
      </c>
      <c r="G27" s="6">
        <f>AVERAGE(G16:G17)</f>
        <v>48610778705.364799</v>
      </c>
      <c r="H27" s="6">
        <f>AVERAGE(H16:H17)</f>
        <v>85054042.695352316</v>
      </c>
      <c r="I27" s="7">
        <f>H27/G27</f>
        <v>1.7496951285408137E-3</v>
      </c>
      <c r="J27" s="8">
        <f>I27/I$23</f>
        <v>1.3752072914779272</v>
      </c>
    </row>
    <row r="28" spans="1:13" x14ac:dyDescent="0.2">
      <c r="E28" s="8"/>
    </row>
    <row r="29" spans="1:13" x14ac:dyDescent="0.2">
      <c r="B29" s="6">
        <f>AVERAGE(B18:B19)</f>
        <v>21502552439.635033</v>
      </c>
      <c r="C29" s="6">
        <f>AVERAGE(C18:C19)</f>
        <v>43904293.862739392</v>
      </c>
      <c r="D29" s="7">
        <f>C29/B29</f>
        <v>2.0418177788889785E-3</v>
      </c>
      <c r="E29" s="8">
        <f>D29/D$23</f>
        <v>1.7107859877648073</v>
      </c>
      <c r="G29" s="6">
        <f>AVERAGE(G18:G19)</f>
        <v>47251367608.731209</v>
      </c>
      <c r="H29" s="6">
        <f>AVERAGE(H18:H19)</f>
        <v>108671408.03533986</v>
      </c>
      <c r="I29" s="7">
        <f>H29/G29</f>
        <v>2.2998574122806833E-3</v>
      </c>
      <c r="J29" s="8">
        <f>I29/I$23</f>
        <v>1.8076181565217047</v>
      </c>
    </row>
    <row r="30" spans="1:13" x14ac:dyDescent="0.2">
      <c r="E30" s="8"/>
    </row>
    <row r="31" spans="1:13" x14ac:dyDescent="0.2">
      <c r="B31" s="6">
        <f>AVERAGE(B20:B21)</f>
        <v>21491851488.414375</v>
      </c>
      <c r="C31" s="6">
        <f>AVERAGE(C20:C21)</f>
        <v>135621796.44128546</v>
      </c>
      <c r="D31" s="7">
        <f>C31/B31</f>
        <v>6.3103821703958439E-3</v>
      </c>
      <c r="E31" s="8">
        <f>D31/D$23</f>
        <v>5.2873050211309218</v>
      </c>
      <c r="G31" s="6">
        <f>AVERAGE(G20:G21)</f>
        <v>47769914311.456589</v>
      </c>
      <c r="H31" s="6">
        <f>AVERAGE(H20:H21)</f>
        <v>333755423.04154122</v>
      </c>
      <c r="I31" s="7">
        <f>H31/G31</f>
        <v>6.9867285267768871E-3</v>
      </c>
      <c r="J31" s="8">
        <f>I31/I$23</f>
        <v>5.4913566694406493</v>
      </c>
    </row>
  </sheetData>
  <autoFilter ref="A11:Q11" xr:uid="{EE1349FA-BDEC-CA4C-957C-3B35FDC08563}">
    <sortState xmlns:xlrd2="http://schemas.microsoft.com/office/spreadsheetml/2017/richdata2" ref="A12:Q21">
      <sortCondition ref="M11:M21"/>
    </sortState>
  </autoFilter>
  <mergeCells count="2">
    <mergeCell ref="B10:E10"/>
    <mergeCell ref="G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Phillip Wilmarth</cp:lastModifiedBy>
  <dcterms:created xsi:type="dcterms:W3CDTF">2023-02-23T23:03:49Z</dcterms:created>
  <dcterms:modified xsi:type="dcterms:W3CDTF">2023-02-23T23:57:28Z</dcterms:modified>
</cp:coreProperties>
</file>