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ilmart/Box Sync/Phil/Yeast_triple_KO/"/>
    </mc:Choice>
  </mc:AlternateContent>
  <xr:revisionPtr revIDLastSave="0" documentId="13_ncr:1_{4C5CF7E8-3698-DA4C-AADC-74857854CC09}" xr6:coauthVersionLast="37" xr6:coauthVersionMax="37" xr10:uidLastSave="{00000000-0000-0000-0000-000000000000}"/>
  <bookViews>
    <workbookView xWindow="54800" yWindow="28700" windowWidth="17420" windowHeight="14480" activeTab="2" xr2:uid="{00000000-000D-0000-FFFF-FFFF00000000}"/>
  </bookViews>
  <sheets>
    <sheet name="RAW_map" sheetId="3" r:id="rId1"/>
    <sheet name="PSM_stats" sheetId="1" r:id="rId2"/>
    <sheet name="Sheet1" sheetId="4" r:id="rId3"/>
    <sheet name="KO_proteins" sheetId="2" r:id="rId4"/>
  </sheets>
  <definedNames>
    <definedName name="_xlnm._FilterDatabase" localSheetId="3" hidden="1">KO_proteins!$A$4:$I$4</definedName>
    <definedName name="_xlnm._FilterDatabase" localSheetId="1" hidden="1">PSM_stats!$A$23:$E$23</definedName>
    <definedName name="_xlnm._FilterDatabase" localSheetId="0" hidden="1">RAW_map!$A$3:$D$3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4" l="1"/>
  <c r="J8" i="4"/>
  <c r="K8" i="4" s="1"/>
  <c r="M5" i="4"/>
  <c r="J5" i="4"/>
  <c r="K5" i="4" s="1"/>
  <c r="M2" i="4"/>
  <c r="K2" i="4"/>
  <c r="J2" i="4"/>
  <c r="F14" i="1" l="1"/>
  <c r="D33" i="1"/>
  <c r="E33" i="1"/>
  <c r="G14" i="1"/>
  <c r="D14" i="1" l="1"/>
</calcChain>
</file>

<file path=xl/sharedStrings.xml><?xml version="1.0" encoding="utf-8"?>
<sst xmlns="http://schemas.openxmlformats.org/spreadsheetml/2006/main" count="153" uniqueCount="48">
  <si>
    <t>Name</t>
  </si>
  <si>
    <t>L00760</t>
  </si>
  <si>
    <t>L00761</t>
  </si>
  <si>
    <t>L00762</t>
  </si>
  <si>
    <t>L00763</t>
  </si>
  <si>
    <t>L00764</t>
  </si>
  <si>
    <t>L00765</t>
  </si>
  <si>
    <t>Instrument</t>
  </si>
  <si>
    <t>MSn Order</t>
  </si>
  <si>
    <t>Lumos</t>
  </si>
  <si>
    <t>m06677</t>
  </si>
  <si>
    <t>Fusion</t>
  </si>
  <si>
    <t>m06679</t>
  </si>
  <si>
    <t>m06681</t>
  </si>
  <si>
    <t>RawQuant</t>
  </si>
  <si>
    <t>AllMS2Scans</t>
  </si>
  <si>
    <t>PAW</t>
  </si>
  <si>
    <t>MaxQuant 1.6.2.10</t>
  </si>
  <si>
    <t>7 aa min</t>
  </si>
  <si>
    <t>Met6</t>
  </si>
  <si>
    <t>Pfk2</t>
  </si>
  <si>
    <t>Ura2</t>
  </si>
  <si>
    <t>MaxQuant</t>
  </si>
  <si>
    <t>RAW Files</t>
  </si>
  <si>
    <t>6 aa min</t>
  </si>
  <si>
    <t>Gygi paper</t>
  </si>
  <si>
    <t>Method</t>
  </si>
  <si>
    <t>SPS MS3</t>
  </si>
  <si>
    <t>MS2</t>
  </si>
  <si>
    <t>Total PSMs for each KO protein</t>
  </si>
  <si>
    <t>Conclusions:</t>
  </si>
  <si>
    <t>General agreement between PAW processiing and MaxQuant processing</t>
  </si>
  <si>
    <t>Lumos is better than Fusion for depth with SPS MS3 method</t>
  </si>
  <si>
    <t>MS2 TMT on Lumos has many more PSMs per protein than SPS MS3</t>
  </si>
  <si>
    <t>What is the effect of 7 amino acid length cutoff versus 6?</t>
  </si>
  <si>
    <t>Global PSM counts after FDR cutoffs (about 1%)</t>
  </si>
  <si>
    <t>Conclusion:</t>
  </si>
  <si>
    <t>Totals</t>
  </si>
  <si>
    <t>gain in PSM number is very modest, about 6%</t>
  </si>
  <si>
    <t>PAW and MaxQuant are in agreement, PAW is more sensitive</t>
  </si>
  <si>
    <t>Gygi published numbers are very high, inconsistency in Fusion numbers does not look correct</t>
  </si>
  <si>
    <t>MS2 TMT on Lumos has a big gain in MS2 scan number over SPS MS3 methods</t>
  </si>
  <si>
    <t>Platform</t>
  </si>
  <si>
    <t>first 3</t>
  </si>
  <si>
    <t>SD</t>
  </si>
  <si>
    <t>middle 3</t>
  </si>
  <si>
    <t>last 3</t>
  </si>
  <si>
    <t>MS2 Lumos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</si>
</sst>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3" sqref="A3:XFD3"/>
    </sheetView>
  </sheetViews>
  <sheetFormatPr baseColWidth="10" defaultColWidth="11.5" defaultRowHeight="15" x14ac:dyDescent="0.2"/>
  <sheetData>
    <row r="1" spans="1:4" x14ac:dyDescent="0.2">
      <c r="A1" s="2" t="s">
        <v>23</v>
      </c>
    </row>
    <row r="3" spans="1:4" x14ac:dyDescent="0.2">
      <c r="A3" s="2" t="s">
        <v>0</v>
      </c>
      <c r="B3" s="2" t="s">
        <v>7</v>
      </c>
      <c r="C3" s="2" t="s">
        <v>8</v>
      </c>
      <c r="D3" s="2" t="s">
        <v>15</v>
      </c>
    </row>
    <row r="4" spans="1:4" x14ac:dyDescent="0.2">
      <c r="A4" t="s">
        <v>2</v>
      </c>
      <c r="B4" t="s">
        <v>9</v>
      </c>
      <c r="C4">
        <v>2</v>
      </c>
      <c r="D4">
        <v>10888</v>
      </c>
    </row>
    <row r="5" spans="1:4" x14ac:dyDescent="0.2">
      <c r="A5" t="s">
        <v>4</v>
      </c>
      <c r="B5" t="s">
        <v>9</v>
      </c>
      <c r="C5">
        <v>2</v>
      </c>
      <c r="D5">
        <v>10843</v>
      </c>
    </row>
    <row r="6" spans="1:4" x14ac:dyDescent="0.2">
      <c r="A6" t="s">
        <v>6</v>
      </c>
      <c r="B6" t="s">
        <v>9</v>
      </c>
      <c r="C6">
        <v>2</v>
      </c>
      <c r="D6">
        <v>10832</v>
      </c>
    </row>
    <row r="7" spans="1:4" x14ac:dyDescent="0.2">
      <c r="A7" t="s">
        <v>1</v>
      </c>
      <c r="B7" t="s">
        <v>9</v>
      </c>
      <c r="C7">
        <v>3</v>
      </c>
      <c r="D7">
        <v>7172</v>
      </c>
    </row>
    <row r="8" spans="1:4" x14ac:dyDescent="0.2">
      <c r="A8" t="s">
        <v>3</v>
      </c>
      <c r="B8" t="s">
        <v>9</v>
      </c>
      <c r="C8">
        <v>3</v>
      </c>
      <c r="D8">
        <v>7151</v>
      </c>
    </row>
    <row r="9" spans="1:4" x14ac:dyDescent="0.2">
      <c r="A9" t="s">
        <v>5</v>
      </c>
      <c r="B9" t="s">
        <v>9</v>
      </c>
      <c r="C9">
        <v>3</v>
      </c>
      <c r="D9">
        <v>7093</v>
      </c>
    </row>
    <row r="10" spans="1:4" x14ac:dyDescent="0.2">
      <c r="A10" t="s">
        <v>10</v>
      </c>
      <c r="B10" t="s">
        <v>11</v>
      </c>
      <c r="C10">
        <v>3</v>
      </c>
      <c r="D10">
        <v>6335</v>
      </c>
    </row>
    <row r="11" spans="1:4" x14ac:dyDescent="0.2">
      <c r="A11" t="s">
        <v>12</v>
      </c>
      <c r="B11" t="s">
        <v>11</v>
      </c>
      <c r="C11">
        <v>3</v>
      </c>
      <c r="D11">
        <v>6294</v>
      </c>
    </row>
    <row r="12" spans="1:4" x14ac:dyDescent="0.2">
      <c r="A12" t="s">
        <v>13</v>
      </c>
      <c r="B12" t="s">
        <v>11</v>
      </c>
      <c r="C12">
        <v>3</v>
      </c>
      <c r="D12">
        <v>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0.6640625" customWidth="1"/>
    <col min="4" max="4" width="11.5" bestFit="1" customWidth="1"/>
    <col min="5" max="5" width="11.5" customWidth="1"/>
  </cols>
  <sheetData>
    <row r="1" spans="1:11" x14ac:dyDescent="0.2">
      <c r="A1" s="2" t="s">
        <v>35</v>
      </c>
    </row>
    <row r="2" spans="1:11" x14ac:dyDescent="0.2">
      <c r="I2" s="7"/>
      <c r="J2" s="7"/>
    </row>
    <row r="3" spans="1:11" x14ac:dyDescent="0.2">
      <c r="A3" s="2"/>
      <c r="B3" s="2"/>
      <c r="C3" s="2"/>
      <c r="D3" s="2" t="s">
        <v>14</v>
      </c>
      <c r="E3" s="2"/>
      <c r="F3" s="3" t="s">
        <v>16</v>
      </c>
      <c r="G3" s="2" t="s">
        <v>17</v>
      </c>
    </row>
    <row r="4" spans="1:11" x14ac:dyDescent="0.2">
      <c r="A4" s="2" t="s">
        <v>0</v>
      </c>
      <c r="B4" s="2" t="s">
        <v>7</v>
      </c>
      <c r="C4" s="2" t="s">
        <v>8</v>
      </c>
      <c r="D4" s="2" t="s">
        <v>15</v>
      </c>
      <c r="E4" s="2" t="s">
        <v>25</v>
      </c>
      <c r="F4" s="2" t="s">
        <v>18</v>
      </c>
      <c r="G4" s="2" t="s">
        <v>18</v>
      </c>
    </row>
    <row r="5" spans="1:11" x14ac:dyDescent="0.2">
      <c r="A5" t="s">
        <v>2</v>
      </c>
      <c r="B5" t="s">
        <v>9</v>
      </c>
      <c r="C5">
        <v>2</v>
      </c>
      <c r="D5">
        <v>10888</v>
      </c>
      <c r="F5" s="5">
        <v>4710</v>
      </c>
      <c r="G5" s="5">
        <v>4337</v>
      </c>
    </row>
    <row r="6" spans="1:11" x14ac:dyDescent="0.2">
      <c r="A6" t="s">
        <v>4</v>
      </c>
      <c r="B6" t="s">
        <v>9</v>
      </c>
      <c r="C6">
        <v>2</v>
      </c>
      <c r="D6">
        <v>10843</v>
      </c>
      <c r="F6" s="5">
        <v>4718</v>
      </c>
      <c r="G6" s="5">
        <v>4267</v>
      </c>
    </row>
    <row r="7" spans="1:11" x14ac:dyDescent="0.2">
      <c r="A7" t="s">
        <v>6</v>
      </c>
      <c r="B7" t="s">
        <v>9</v>
      </c>
      <c r="C7">
        <v>2</v>
      </c>
      <c r="D7">
        <v>10832</v>
      </c>
      <c r="F7" s="5">
        <v>4739</v>
      </c>
      <c r="G7" s="5">
        <v>4275</v>
      </c>
    </row>
    <row r="8" spans="1:11" x14ac:dyDescent="0.2">
      <c r="A8" t="s">
        <v>1</v>
      </c>
      <c r="B8" t="s">
        <v>9</v>
      </c>
      <c r="C8">
        <v>3</v>
      </c>
      <c r="D8">
        <v>7172</v>
      </c>
      <c r="E8" s="6">
        <v>4272</v>
      </c>
      <c r="F8" s="6">
        <v>2709</v>
      </c>
      <c r="G8" s="6">
        <v>2389</v>
      </c>
    </row>
    <row r="9" spans="1:11" x14ac:dyDescent="0.2">
      <c r="A9" t="s">
        <v>3</v>
      </c>
      <c r="B9" t="s">
        <v>9</v>
      </c>
      <c r="C9">
        <v>3</v>
      </c>
      <c r="D9">
        <v>7151</v>
      </c>
      <c r="E9" s="6">
        <v>4316</v>
      </c>
      <c r="F9" s="6">
        <v>2738</v>
      </c>
      <c r="G9" s="6">
        <v>2330</v>
      </c>
    </row>
    <row r="10" spans="1:11" x14ac:dyDescent="0.2">
      <c r="A10" t="s">
        <v>5</v>
      </c>
      <c r="B10" t="s">
        <v>9</v>
      </c>
      <c r="C10">
        <v>3</v>
      </c>
      <c r="D10">
        <v>7093</v>
      </c>
      <c r="E10" s="6">
        <v>4272</v>
      </c>
      <c r="F10" s="6">
        <v>2691</v>
      </c>
      <c r="G10" s="6">
        <v>2308</v>
      </c>
    </row>
    <row r="11" spans="1:11" x14ac:dyDescent="0.2">
      <c r="A11" t="s">
        <v>10</v>
      </c>
      <c r="B11" t="s">
        <v>11</v>
      </c>
      <c r="C11">
        <v>3</v>
      </c>
      <c r="D11">
        <v>6335</v>
      </c>
      <c r="E11" s="5">
        <v>3369</v>
      </c>
      <c r="F11" s="5">
        <v>2532</v>
      </c>
      <c r="G11" s="5">
        <v>2087</v>
      </c>
    </row>
    <row r="12" spans="1:11" x14ac:dyDescent="0.2">
      <c r="A12" t="s">
        <v>12</v>
      </c>
      <c r="B12" t="s">
        <v>11</v>
      </c>
      <c r="C12">
        <v>3</v>
      </c>
      <c r="D12">
        <v>6294</v>
      </c>
      <c r="E12" s="5">
        <v>3731</v>
      </c>
      <c r="F12" s="5">
        <v>2544</v>
      </c>
      <c r="G12" s="5">
        <v>2134</v>
      </c>
    </row>
    <row r="13" spans="1:11" x14ac:dyDescent="0.2">
      <c r="A13" t="s">
        <v>13</v>
      </c>
      <c r="B13" t="s">
        <v>11</v>
      </c>
      <c r="C13">
        <v>3</v>
      </c>
      <c r="D13">
        <v>6241</v>
      </c>
      <c r="E13" s="5">
        <v>3295</v>
      </c>
      <c r="F13" s="5">
        <v>2560</v>
      </c>
      <c r="G13" s="5">
        <v>2113</v>
      </c>
    </row>
    <row r="14" spans="1:11" x14ac:dyDescent="0.2">
      <c r="A14" s="4" t="s">
        <v>37</v>
      </c>
      <c r="B14" s="4"/>
      <c r="C14" s="4"/>
      <c r="D14" s="4">
        <f>SUM(D5:D13)</f>
        <v>72849</v>
      </c>
      <c r="E14" s="4"/>
      <c r="F14" s="4">
        <f>SUM(F5:F13)</f>
        <v>29941</v>
      </c>
      <c r="G14" s="4">
        <f>SUM(G5:G13)</f>
        <v>26240</v>
      </c>
    </row>
    <row r="16" spans="1:11" x14ac:dyDescent="0.2">
      <c r="A16" t="s">
        <v>30</v>
      </c>
      <c r="B16" t="s">
        <v>39</v>
      </c>
      <c r="K16" s="1"/>
    </row>
    <row r="17" spans="1:7" x14ac:dyDescent="0.2">
      <c r="B17" t="s">
        <v>40</v>
      </c>
    </row>
    <row r="18" spans="1:7" x14ac:dyDescent="0.2">
      <c r="B18" t="s">
        <v>41</v>
      </c>
    </row>
    <row r="21" spans="1:7" x14ac:dyDescent="0.2">
      <c r="A21" s="2" t="s">
        <v>34</v>
      </c>
      <c r="F21" s="7"/>
      <c r="G21" s="7"/>
    </row>
    <row r="22" spans="1:7" x14ac:dyDescent="0.2">
      <c r="A22" s="2"/>
      <c r="B22" s="2"/>
      <c r="C22" s="2"/>
      <c r="D22" s="2"/>
      <c r="E22" s="2" t="s">
        <v>16</v>
      </c>
    </row>
    <row r="23" spans="1:7" x14ac:dyDescent="0.2">
      <c r="A23" s="2" t="s">
        <v>0</v>
      </c>
      <c r="B23" s="2" t="s">
        <v>7</v>
      </c>
      <c r="C23" s="2" t="s">
        <v>8</v>
      </c>
      <c r="D23" s="2" t="s">
        <v>15</v>
      </c>
      <c r="E23" s="2" t="s">
        <v>24</v>
      </c>
    </row>
    <row r="24" spans="1:7" x14ac:dyDescent="0.2">
      <c r="A24" t="s">
        <v>2</v>
      </c>
      <c r="B24" t="s">
        <v>9</v>
      </c>
      <c r="C24">
        <v>2</v>
      </c>
      <c r="D24">
        <v>10888</v>
      </c>
      <c r="E24">
        <v>4956</v>
      </c>
    </row>
    <row r="25" spans="1:7" x14ac:dyDescent="0.2">
      <c r="A25" t="s">
        <v>4</v>
      </c>
      <c r="B25" t="s">
        <v>9</v>
      </c>
      <c r="C25">
        <v>2</v>
      </c>
      <c r="D25">
        <v>10843</v>
      </c>
      <c r="E25">
        <v>4946</v>
      </c>
    </row>
    <row r="26" spans="1:7" x14ac:dyDescent="0.2">
      <c r="A26" t="s">
        <v>6</v>
      </c>
      <c r="B26" t="s">
        <v>9</v>
      </c>
      <c r="C26">
        <v>2</v>
      </c>
      <c r="D26">
        <v>10832</v>
      </c>
      <c r="E26">
        <v>4936</v>
      </c>
    </row>
    <row r="27" spans="1:7" x14ac:dyDescent="0.2">
      <c r="A27" t="s">
        <v>1</v>
      </c>
      <c r="B27" t="s">
        <v>9</v>
      </c>
      <c r="C27">
        <v>3</v>
      </c>
      <c r="D27">
        <v>7172</v>
      </c>
      <c r="E27">
        <v>3058</v>
      </c>
    </row>
    <row r="28" spans="1:7" x14ac:dyDescent="0.2">
      <c r="A28" t="s">
        <v>3</v>
      </c>
      <c r="B28" t="s">
        <v>9</v>
      </c>
      <c r="C28">
        <v>3</v>
      </c>
      <c r="D28">
        <v>7151</v>
      </c>
      <c r="E28">
        <v>3080</v>
      </c>
    </row>
    <row r="29" spans="1:7" x14ac:dyDescent="0.2">
      <c r="A29" t="s">
        <v>5</v>
      </c>
      <c r="B29" t="s">
        <v>9</v>
      </c>
      <c r="C29">
        <v>3</v>
      </c>
      <c r="D29">
        <v>7093</v>
      </c>
      <c r="E29">
        <v>3024</v>
      </c>
    </row>
    <row r="30" spans="1:7" x14ac:dyDescent="0.2">
      <c r="A30" t="s">
        <v>10</v>
      </c>
      <c r="B30" t="s">
        <v>11</v>
      </c>
      <c r="C30">
        <v>3</v>
      </c>
      <c r="D30">
        <v>6335</v>
      </c>
      <c r="E30">
        <v>2638</v>
      </c>
    </row>
    <row r="31" spans="1:7" x14ac:dyDescent="0.2">
      <c r="A31" t="s">
        <v>12</v>
      </c>
      <c r="B31" t="s">
        <v>11</v>
      </c>
      <c r="C31">
        <v>3</v>
      </c>
      <c r="D31">
        <v>6294</v>
      </c>
      <c r="E31">
        <v>2662</v>
      </c>
    </row>
    <row r="32" spans="1:7" x14ac:dyDescent="0.2">
      <c r="A32" t="s">
        <v>13</v>
      </c>
      <c r="B32" t="s">
        <v>11</v>
      </c>
      <c r="C32">
        <v>3</v>
      </c>
      <c r="D32">
        <v>6241</v>
      </c>
      <c r="E32">
        <v>2652</v>
      </c>
    </row>
    <row r="33" spans="1:5" x14ac:dyDescent="0.2">
      <c r="A33" s="4" t="s">
        <v>37</v>
      </c>
      <c r="B33" s="4"/>
      <c r="C33" s="4"/>
      <c r="D33" s="4">
        <f>SUM(D24:D32)</f>
        <v>72849</v>
      </c>
      <c r="E33" s="4">
        <f>SUM(E24:E32)</f>
        <v>31952</v>
      </c>
    </row>
    <row r="35" spans="1:5" x14ac:dyDescent="0.2">
      <c r="A35" t="s">
        <v>36</v>
      </c>
      <c r="B35" t="s">
        <v>38</v>
      </c>
    </row>
  </sheetData>
  <mergeCells count="2">
    <mergeCell ref="I2:J2"/>
    <mergeCell ref="F21:G2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7447-6FFC-094B-AADB-18953BA3E587}">
  <dimension ref="A1:M10"/>
  <sheetViews>
    <sheetView tabSelected="1" workbookViewId="0">
      <selection sqref="A1:M11"/>
    </sheetView>
  </sheetViews>
  <sheetFormatPr baseColWidth="10" defaultRowHeight="15" x14ac:dyDescent="0.2"/>
  <sheetData>
    <row r="1" spans="1:13" x14ac:dyDescent="0.2">
      <c r="B1" t="s">
        <v>42</v>
      </c>
      <c r="C1" t="s">
        <v>43</v>
      </c>
      <c r="D1" t="s">
        <v>44</v>
      </c>
      <c r="E1" t="s">
        <v>45</v>
      </c>
      <c r="F1" t="s">
        <v>44</v>
      </c>
      <c r="G1" t="s">
        <v>46</v>
      </c>
      <c r="H1" t="s">
        <v>44</v>
      </c>
    </row>
    <row r="2" spans="1:13" x14ac:dyDescent="0.2">
      <c r="A2" t="s">
        <v>19</v>
      </c>
      <c r="B2" t="s">
        <v>11</v>
      </c>
      <c r="C2" s="8">
        <v>1081.5818156249277</v>
      </c>
      <c r="D2" s="8">
        <v>631.97761835977747</v>
      </c>
      <c r="E2" s="8">
        <v>47472.457253068795</v>
      </c>
      <c r="F2" s="8">
        <v>3431.5736899891449</v>
      </c>
      <c r="G2" s="8">
        <v>31541.510813353656</v>
      </c>
      <c r="H2" s="8">
        <v>1338.3989402559105</v>
      </c>
      <c r="J2" s="8">
        <f>AVERAGE(C2,E2,G2,C3,E3,G3,C4,E4,,G4)</f>
        <v>14994.491455586493</v>
      </c>
      <c r="K2" s="9">
        <f>J2/J2</f>
        <v>1</v>
      </c>
      <c r="L2" s="8">
        <v>39357480</v>
      </c>
      <c r="M2" s="9">
        <f>L2/L2</f>
        <v>1</v>
      </c>
    </row>
    <row r="3" spans="1:13" x14ac:dyDescent="0.2">
      <c r="A3" t="s">
        <v>20</v>
      </c>
      <c r="B3" t="s">
        <v>11</v>
      </c>
      <c r="C3" s="8">
        <v>20249.57957494981</v>
      </c>
      <c r="D3" s="8">
        <v>1413.3573670537342</v>
      </c>
      <c r="E3" s="8">
        <v>5074.2117439075819</v>
      </c>
      <c r="F3" s="8">
        <v>2604.6335590822723</v>
      </c>
      <c r="G3" s="8">
        <v>21013.293054959944</v>
      </c>
      <c r="H3" s="8">
        <v>2166.5227999973431</v>
      </c>
      <c r="K3" s="9"/>
      <c r="L3" s="8"/>
      <c r="M3" s="9"/>
    </row>
    <row r="4" spans="1:13" x14ac:dyDescent="0.2">
      <c r="A4" t="s">
        <v>21</v>
      </c>
      <c r="B4" t="s">
        <v>11</v>
      </c>
      <c r="C4" s="8">
        <v>9978.1455047761538</v>
      </c>
      <c r="D4" s="8">
        <v>1686.6075347242552</v>
      </c>
      <c r="E4" s="8">
        <v>7585.7612530094812</v>
      </c>
      <c r="F4" s="8">
        <v>2146.415247370388</v>
      </c>
      <c r="G4" s="8">
        <v>5948.3735422145919</v>
      </c>
      <c r="H4" s="8">
        <v>2215.7922362319964</v>
      </c>
      <c r="K4" s="9"/>
      <c r="L4" s="8"/>
      <c r="M4" s="9"/>
    </row>
    <row r="5" spans="1:13" x14ac:dyDescent="0.2">
      <c r="A5" t="s">
        <v>19</v>
      </c>
      <c r="B5" t="s">
        <v>9</v>
      </c>
      <c r="C5" s="8">
        <v>12573.979753428195</v>
      </c>
      <c r="D5" s="8">
        <v>4919.717731198677</v>
      </c>
      <c r="E5" s="8">
        <v>209313.93043162514</v>
      </c>
      <c r="F5" s="8">
        <v>7968.257470676207</v>
      </c>
      <c r="G5" s="8">
        <v>156146.29435426323</v>
      </c>
      <c r="H5" s="8">
        <v>3741.5055694174134</v>
      </c>
      <c r="J5" s="8">
        <f>AVERAGE(C5,E5,G5,C6,E6,G6,C7,E7,,G7)</f>
        <v>128260.31613270438</v>
      </c>
      <c r="K5" s="9">
        <f>J5/J2</f>
        <v>8.5538290186506103</v>
      </c>
      <c r="L5" s="8">
        <v>104806749</v>
      </c>
      <c r="M5" s="9">
        <f>L5/L2</f>
        <v>2.6629435878516614</v>
      </c>
    </row>
    <row r="6" spans="1:13" x14ac:dyDescent="0.2">
      <c r="A6" t="s">
        <v>20</v>
      </c>
      <c r="B6" t="s">
        <v>9</v>
      </c>
      <c r="C6" s="8">
        <v>258535.59860083746</v>
      </c>
      <c r="D6" s="8">
        <v>13780.387273476987</v>
      </c>
      <c r="E6" s="8">
        <v>55828.147568918968</v>
      </c>
      <c r="F6" s="8">
        <v>25148</v>
      </c>
      <c r="G6" s="8">
        <v>283695.400883244</v>
      </c>
      <c r="H6" s="8">
        <v>14622.612000709551</v>
      </c>
      <c r="K6" s="9"/>
      <c r="L6" s="8"/>
      <c r="M6" s="9"/>
    </row>
    <row r="7" spans="1:13" x14ac:dyDescent="0.2">
      <c r="A7" t="s">
        <v>21</v>
      </c>
      <c r="B7" t="s">
        <v>9</v>
      </c>
      <c r="C7" s="8">
        <v>142001.02260512611</v>
      </c>
      <c r="D7" s="8">
        <v>12441.027442757179</v>
      </c>
      <c r="E7" s="8">
        <v>134237.06300646369</v>
      </c>
      <c r="F7" s="8">
        <v>6357.9107816540572</v>
      </c>
      <c r="G7" s="8">
        <v>30271.724123136799</v>
      </c>
      <c r="H7" s="8">
        <v>11775.888367361113</v>
      </c>
      <c r="K7" s="9"/>
      <c r="L7" s="8"/>
      <c r="M7" s="9"/>
    </row>
    <row r="8" spans="1:13" x14ac:dyDescent="0.2">
      <c r="A8" t="s">
        <v>19</v>
      </c>
      <c r="B8" t="s">
        <v>47</v>
      </c>
      <c r="C8" s="8">
        <v>103062.87547101964</v>
      </c>
      <c r="D8" s="8">
        <v>14412.630170058565</v>
      </c>
      <c r="E8" s="8">
        <v>427676.49696347426</v>
      </c>
      <c r="F8" s="8">
        <v>13086.687242154299</v>
      </c>
      <c r="G8" s="8">
        <v>332547.16672569566</v>
      </c>
      <c r="H8" s="8">
        <v>5829.4829652725748</v>
      </c>
      <c r="J8" s="8">
        <f>AVERAGE(C8,E8,G8,C9,E9,G9,C10,E10,,G10)</f>
        <v>349638.11470962956</v>
      </c>
      <c r="K8" s="9">
        <f>J8/J2</f>
        <v>23.317770779039325</v>
      </c>
      <c r="L8" s="8">
        <v>132033347</v>
      </c>
      <c r="M8" s="9">
        <f>L8/L2</f>
        <v>3.3547205512141529</v>
      </c>
    </row>
    <row r="9" spans="1:13" x14ac:dyDescent="0.2">
      <c r="A9" t="s">
        <v>20</v>
      </c>
      <c r="B9" t="s">
        <v>47</v>
      </c>
      <c r="C9" s="8">
        <v>516695.72624365787</v>
      </c>
      <c r="D9" s="8">
        <v>9078.2310569727852</v>
      </c>
      <c r="E9" s="8">
        <v>165115.87855219599</v>
      </c>
      <c r="F9" s="8">
        <v>6522.8573281654908</v>
      </c>
      <c r="G9" s="8">
        <v>557284.02180501679</v>
      </c>
      <c r="H9" s="8">
        <v>6985.2321486751798</v>
      </c>
    </row>
    <row r="10" spans="1:13" x14ac:dyDescent="0.2">
      <c r="A10" t="s">
        <v>21</v>
      </c>
      <c r="B10" t="s">
        <v>47</v>
      </c>
      <c r="C10" s="8">
        <v>618895.92028958234</v>
      </c>
      <c r="D10" s="8">
        <v>23321.993924251728</v>
      </c>
      <c r="E10" s="8">
        <v>559997.17302071163</v>
      </c>
      <c r="F10" s="8">
        <v>7236.4991243482973</v>
      </c>
      <c r="G10" s="8">
        <v>215105.88802494152</v>
      </c>
      <c r="H10" s="8">
        <v>11339.067079873759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>
      <selection activeCell="A4" sqref="A4:XFD4"/>
    </sheetView>
  </sheetViews>
  <sheetFormatPr baseColWidth="10" defaultColWidth="11.5" defaultRowHeight="15" x14ac:dyDescent="0.2"/>
  <sheetData>
    <row r="1" spans="1:9" x14ac:dyDescent="0.2">
      <c r="A1" s="2" t="s">
        <v>29</v>
      </c>
    </row>
    <row r="3" spans="1:9" s="2" customFormat="1" x14ac:dyDescent="0.2">
      <c r="D3" s="2" t="s">
        <v>16</v>
      </c>
      <c r="G3" s="2" t="s">
        <v>22</v>
      </c>
    </row>
    <row r="4" spans="1:9" s="2" customFormat="1" x14ac:dyDescent="0.2">
      <c r="A4" s="2" t="s">
        <v>0</v>
      </c>
      <c r="B4" s="2" t="s">
        <v>7</v>
      </c>
      <c r="C4" s="2" t="s">
        <v>26</v>
      </c>
      <c r="D4" s="2" t="s">
        <v>19</v>
      </c>
      <c r="E4" s="2" t="s">
        <v>20</v>
      </c>
      <c r="F4" s="2" t="s">
        <v>21</v>
      </c>
      <c r="G4" s="2" t="s">
        <v>19</v>
      </c>
      <c r="H4" s="2" t="s">
        <v>20</v>
      </c>
      <c r="I4" s="2" t="s">
        <v>21</v>
      </c>
    </row>
    <row r="5" spans="1:9" x14ac:dyDescent="0.2">
      <c r="A5" t="s">
        <v>2</v>
      </c>
      <c r="B5" t="s">
        <v>9</v>
      </c>
      <c r="C5" t="s">
        <v>28</v>
      </c>
      <c r="D5">
        <v>18</v>
      </c>
      <c r="E5">
        <v>19</v>
      </c>
      <c r="F5">
        <v>38</v>
      </c>
      <c r="G5">
        <v>18</v>
      </c>
      <c r="H5">
        <v>23</v>
      </c>
      <c r="I5">
        <v>32</v>
      </c>
    </row>
    <row r="6" spans="1:9" x14ac:dyDescent="0.2">
      <c r="A6" t="s">
        <v>4</v>
      </c>
      <c r="B6" t="s">
        <v>9</v>
      </c>
      <c r="C6" t="s">
        <v>28</v>
      </c>
      <c r="D6">
        <v>16</v>
      </c>
      <c r="E6">
        <v>22</v>
      </c>
      <c r="F6">
        <v>32</v>
      </c>
      <c r="G6">
        <v>18</v>
      </c>
      <c r="H6">
        <v>21</v>
      </c>
      <c r="I6">
        <v>32</v>
      </c>
    </row>
    <row r="7" spans="1:9" x14ac:dyDescent="0.2">
      <c r="A7" t="s">
        <v>6</v>
      </c>
      <c r="B7" t="s">
        <v>9</v>
      </c>
      <c r="C7" t="s">
        <v>28</v>
      </c>
      <c r="D7">
        <v>15</v>
      </c>
      <c r="E7">
        <v>19</v>
      </c>
      <c r="F7">
        <v>33</v>
      </c>
      <c r="G7">
        <v>15</v>
      </c>
      <c r="H7">
        <v>24</v>
      </c>
      <c r="I7">
        <v>24</v>
      </c>
    </row>
    <row r="8" spans="1:9" x14ac:dyDescent="0.2">
      <c r="A8" t="s">
        <v>1</v>
      </c>
      <c r="B8" t="s">
        <v>9</v>
      </c>
      <c r="C8" t="s">
        <v>27</v>
      </c>
      <c r="D8">
        <v>11</v>
      </c>
      <c r="E8">
        <v>13</v>
      </c>
      <c r="F8">
        <v>12</v>
      </c>
      <c r="G8">
        <v>11</v>
      </c>
      <c r="H8">
        <v>11</v>
      </c>
      <c r="I8">
        <v>11</v>
      </c>
    </row>
    <row r="9" spans="1:9" x14ac:dyDescent="0.2">
      <c r="A9" t="s">
        <v>3</v>
      </c>
      <c r="B9" t="s">
        <v>9</v>
      </c>
      <c r="C9" t="s">
        <v>27</v>
      </c>
      <c r="D9">
        <v>7</v>
      </c>
      <c r="E9">
        <v>17</v>
      </c>
      <c r="F9">
        <v>12</v>
      </c>
      <c r="G9">
        <v>8</v>
      </c>
      <c r="H9">
        <v>16</v>
      </c>
      <c r="I9">
        <v>12</v>
      </c>
    </row>
    <row r="10" spans="1:9" x14ac:dyDescent="0.2">
      <c r="A10" t="s">
        <v>5</v>
      </c>
      <c r="B10" t="s">
        <v>9</v>
      </c>
      <c r="C10" t="s">
        <v>27</v>
      </c>
      <c r="D10">
        <v>9</v>
      </c>
      <c r="E10">
        <v>12</v>
      </c>
      <c r="F10">
        <v>14</v>
      </c>
      <c r="G10">
        <v>10</v>
      </c>
      <c r="H10">
        <v>12</v>
      </c>
      <c r="I10">
        <v>11</v>
      </c>
    </row>
    <row r="11" spans="1:9" x14ac:dyDescent="0.2">
      <c r="A11" t="s">
        <v>10</v>
      </c>
      <c r="B11" t="s">
        <v>11</v>
      </c>
      <c r="C11" t="s">
        <v>27</v>
      </c>
      <c r="D11">
        <v>10</v>
      </c>
      <c r="E11">
        <v>9</v>
      </c>
      <c r="F11">
        <v>9</v>
      </c>
      <c r="G11">
        <v>8</v>
      </c>
      <c r="H11">
        <v>6</v>
      </c>
      <c r="I11">
        <v>8</v>
      </c>
    </row>
    <row r="12" spans="1:9" x14ac:dyDescent="0.2">
      <c r="A12" t="s">
        <v>12</v>
      </c>
      <c r="B12" t="s">
        <v>11</v>
      </c>
      <c r="C12" t="s">
        <v>27</v>
      </c>
      <c r="D12">
        <v>8</v>
      </c>
      <c r="E12">
        <v>9</v>
      </c>
      <c r="F12">
        <v>12</v>
      </c>
      <c r="G12">
        <v>9</v>
      </c>
      <c r="H12">
        <v>7</v>
      </c>
      <c r="I12">
        <v>7</v>
      </c>
    </row>
    <row r="13" spans="1:9" x14ac:dyDescent="0.2">
      <c r="A13" t="s">
        <v>13</v>
      </c>
      <c r="B13" t="s">
        <v>11</v>
      </c>
      <c r="C13" t="s">
        <v>27</v>
      </c>
      <c r="D13">
        <v>9</v>
      </c>
      <c r="E13">
        <v>8</v>
      </c>
      <c r="F13">
        <v>10</v>
      </c>
      <c r="G13">
        <v>9</v>
      </c>
      <c r="H13">
        <v>5</v>
      </c>
      <c r="I13">
        <v>6</v>
      </c>
    </row>
    <row r="16" spans="1:9" x14ac:dyDescent="0.2">
      <c r="A16" t="s">
        <v>30</v>
      </c>
      <c r="B16" t="s">
        <v>31</v>
      </c>
    </row>
    <row r="17" spans="2:2" x14ac:dyDescent="0.2">
      <c r="B17" t="s">
        <v>32</v>
      </c>
    </row>
    <row r="18" spans="2:2" x14ac:dyDescent="0.2"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RAW_map</vt:lpstr>
      <vt:lpstr>PSM_stats</vt:lpstr>
      <vt:lpstr>Sheet1</vt:lpstr>
      <vt:lpstr>KO_proteins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2018-09-05T01:17:52Z</dcterms:created>
  <dcterms:modified xsi:type="dcterms:W3CDTF">2018-09-17T22:28:18Z</dcterms:modified>
</cp:coreProperties>
</file>