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65" activeTab="1"/>
  </bookViews>
  <sheets>
    <sheet name="исходная матрица" sheetId="1" r:id="rId1"/>
    <sheet name="ЛР4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6" i="7" l="1" a="1"/>
  <c r="L106" i="7" s="1"/>
  <c r="L107" i="7" a="1"/>
  <c r="L107" i="7"/>
  <c r="L108" i="7" a="1"/>
  <c r="L108" i="7" s="1"/>
  <c r="L109" i="7" a="1"/>
  <c r="L109" i="7"/>
  <c r="L110" i="7" a="1"/>
  <c r="L110" i="7" s="1"/>
  <c r="L111" i="7" a="1"/>
  <c r="L111" i="7"/>
  <c r="L112" i="7" a="1"/>
  <c r="L112" i="7" s="1"/>
  <c r="L113" i="7" a="1"/>
  <c r="L113" i="7"/>
  <c r="L114" i="7" a="1"/>
  <c r="L114" i="7" s="1"/>
  <c r="L115" i="7" a="1"/>
  <c r="L115" i="7"/>
  <c r="L116" i="7" a="1"/>
  <c r="L116" i="7" s="1"/>
  <c r="L117" i="7" a="1"/>
  <c r="L117" i="7"/>
  <c r="L118" i="7" a="1"/>
  <c r="L118" i="7" s="1"/>
  <c r="L119" i="7" a="1"/>
  <c r="L119" i="7"/>
  <c r="L120" i="7" a="1"/>
  <c r="L120" i="7" s="1"/>
  <c r="L121" i="7" a="1"/>
  <c r="L121" i="7"/>
  <c r="L122" i="7" a="1"/>
  <c r="L122" i="7" s="1"/>
  <c r="L123" i="7" a="1"/>
  <c r="L123" i="7"/>
  <c r="L124" i="7" a="1"/>
  <c r="L124" i="7" s="1"/>
  <c r="L125" i="7" a="1"/>
  <c r="L125" i="7"/>
  <c r="L105" i="7" a="1"/>
  <c r="L105" i="7" s="1"/>
  <c r="K106" i="7" a="1"/>
  <c r="K106" i="7" s="1"/>
  <c r="K107" i="7" a="1"/>
  <c r="K107" i="7"/>
  <c r="K108" i="7" a="1"/>
  <c r="K108" i="7" s="1"/>
  <c r="K109" i="7" a="1"/>
  <c r="K109" i="7"/>
  <c r="K110" i="7" a="1"/>
  <c r="K110" i="7" s="1"/>
  <c r="K111" i="7" a="1"/>
  <c r="K111" i="7"/>
  <c r="K112" i="7" a="1"/>
  <c r="K112" i="7" s="1"/>
  <c r="K113" i="7" a="1"/>
  <c r="K113" i="7"/>
  <c r="K114" i="7" a="1"/>
  <c r="K114" i="7" s="1"/>
  <c r="K115" i="7" a="1"/>
  <c r="K115" i="7"/>
  <c r="K116" i="7" a="1"/>
  <c r="K116" i="7" s="1"/>
  <c r="K117" i="7" a="1"/>
  <c r="K117" i="7"/>
  <c r="K118" i="7" a="1"/>
  <c r="K118" i="7" s="1"/>
  <c r="K119" i="7" a="1"/>
  <c r="K119" i="7"/>
  <c r="K120" i="7" a="1"/>
  <c r="K120" i="7" s="1"/>
  <c r="K121" i="7" a="1"/>
  <c r="K121" i="7"/>
  <c r="K122" i="7" a="1"/>
  <c r="K122" i="7" s="1"/>
  <c r="K123" i="7" a="1"/>
  <c r="K123" i="7"/>
  <c r="K124" i="7" a="1"/>
  <c r="K124" i="7" s="1"/>
  <c r="K125" i="7" a="1"/>
  <c r="K125" i="7"/>
  <c r="J106" i="7" a="1"/>
  <c r="J106" i="7" s="1"/>
  <c r="J107" i="7" a="1"/>
  <c r="J107" i="7"/>
  <c r="J108" i="7" a="1"/>
  <c r="J108" i="7" s="1"/>
  <c r="J109" i="7" a="1"/>
  <c r="J109" i="7"/>
  <c r="J110" i="7" a="1"/>
  <c r="J110" i="7" s="1"/>
  <c r="J111" i="7" a="1"/>
  <c r="J111" i="7"/>
  <c r="J112" i="7" a="1"/>
  <c r="J112" i="7" s="1"/>
  <c r="J113" i="7" a="1"/>
  <c r="J113" i="7"/>
  <c r="J114" i="7" a="1"/>
  <c r="J114" i="7" s="1"/>
  <c r="J115" i="7" a="1"/>
  <c r="J115" i="7"/>
  <c r="J116" i="7" a="1"/>
  <c r="J116" i="7" s="1"/>
  <c r="J117" i="7" a="1"/>
  <c r="J117" i="7"/>
  <c r="J118" i="7" a="1"/>
  <c r="J118" i="7" s="1"/>
  <c r="J119" i="7" a="1"/>
  <c r="J119" i="7"/>
  <c r="J120" i="7" a="1"/>
  <c r="J120" i="7" s="1"/>
  <c r="J121" i="7" a="1"/>
  <c r="J121" i="7"/>
  <c r="J122" i="7" a="1"/>
  <c r="J122" i="7" s="1"/>
  <c r="J123" i="7" a="1"/>
  <c r="J123" i="7"/>
  <c r="J124" i="7" a="1"/>
  <c r="J124" i="7" s="1"/>
  <c r="J125" i="7" a="1"/>
  <c r="J125" i="7"/>
  <c r="I106" i="7" a="1"/>
  <c r="I106" i="7" s="1"/>
  <c r="I107" i="7" a="1"/>
  <c r="I107" i="7"/>
  <c r="I108" i="7" a="1"/>
  <c r="I108" i="7" s="1"/>
  <c r="I109" i="7" a="1"/>
  <c r="I109" i="7"/>
  <c r="I110" i="7" a="1"/>
  <c r="I110" i="7" s="1"/>
  <c r="I111" i="7" a="1"/>
  <c r="I111" i="7"/>
  <c r="I112" i="7" a="1"/>
  <c r="I112" i="7" s="1"/>
  <c r="I113" i="7" a="1"/>
  <c r="I113" i="7"/>
  <c r="I114" i="7" a="1"/>
  <c r="I114" i="7" s="1"/>
  <c r="I115" i="7" a="1"/>
  <c r="I115" i="7"/>
  <c r="I116" i="7" a="1"/>
  <c r="I116" i="7" s="1"/>
  <c r="I117" i="7" a="1"/>
  <c r="I117" i="7"/>
  <c r="I118" i="7" a="1"/>
  <c r="I118" i="7" s="1"/>
  <c r="I119" i="7" a="1"/>
  <c r="I119" i="7"/>
  <c r="I120" i="7" a="1"/>
  <c r="I120" i="7" s="1"/>
  <c r="I121" i="7" a="1"/>
  <c r="I121" i="7"/>
  <c r="I122" i="7" a="1"/>
  <c r="I122" i="7" s="1"/>
  <c r="I123" i="7" a="1"/>
  <c r="I123" i="7"/>
  <c r="I124" i="7" a="1"/>
  <c r="I124" i="7" s="1"/>
  <c r="I125" i="7" a="1"/>
  <c r="I125" i="7"/>
  <c r="H106" i="7" a="1"/>
  <c r="H106" i="7" s="1"/>
  <c r="H107" i="7" a="1"/>
  <c r="H107" i="7"/>
  <c r="H108" i="7" a="1"/>
  <c r="H108" i="7" s="1"/>
  <c r="H109" i="7" a="1"/>
  <c r="H109" i="7"/>
  <c r="H110" i="7" a="1"/>
  <c r="H110" i="7" s="1"/>
  <c r="H111" i="7" a="1"/>
  <c r="H111" i="7"/>
  <c r="H112" i="7" a="1"/>
  <c r="H112" i="7" s="1"/>
  <c r="H113" i="7" a="1"/>
  <c r="H113" i="7"/>
  <c r="H114" i="7" a="1"/>
  <c r="H114" i="7" s="1"/>
  <c r="H115" i="7" a="1"/>
  <c r="H115" i="7"/>
  <c r="H116" i="7" a="1"/>
  <c r="H116" i="7" s="1"/>
  <c r="H117" i="7" a="1"/>
  <c r="H117" i="7"/>
  <c r="H118" i="7" a="1"/>
  <c r="H118" i="7" s="1"/>
  <c r="H119" i="7" a="1"/>
  <c r="H119" i="7"/>
  <c r="H120" i="7" a="1"/>
  <c r="H120" i="7" s="1"/>
  <c r="H121" i="7" a="1"/>
  <c r="H121" i="7"/>
  <c r="H122" i="7" a="1"/>
  <c r="H122" i="7" s="1"/>
  <c r="H123" i="7" a="1"/>
  <c r="H123" i="7"/>
  <c r="H124" i="7" a="1"/>
  <c r="H124" i="7" s="1"/>
  <c r="H125" i="7" a="1"/>
  <c r="H125" i="7"/>
  <c r="G106" i="7" a="1"/>
  <c r="G106" i="7" s="1"/>
  <c r="G107" i="7" a="1"/>
  <c r="G107" i="7"/>
  <c r="G108" i="7" a="1"/>
  <c r="G108" i="7" s="1"/>
  <c r="G109" i="7" a="1"/>
  <c r="G109" i="7"/>
  <c r="G110" i="7" a="1"/>
  <c r="G110" i="7" s="1"/>
  <c r="G111" i="7" a="1"/>
  <c r="G111" i="7"/>
  <c r="G112" i="7" a="1"/>
  <c r="G112" i="7" s="1"/>
  <c r="G113" i="7" a="1"/>
  <c r="G113" i="7"/>
  <c r="G114" i="7" a="1"/>
  <c r="G114" i="7" s="1"/>
  <c r="G115" i="7" a="1"/>
  <c r="G115" i="7"/>
  <c r="G116" i="7" a="1"/>
  <c r="G116" i="7" s="1"/>
  <c r="G117" i="7" a="1"/>
  <c r="G117" i="7"/>
  <c r="G118" i="7" a="1"/>
  <c r="G118" i="7" s="1"/>
  <c r="G119" i="7" a="1"/>
  <c r="G119" i="7"/>
  <c r="G120" i="7" a="1"/>
  <c r="G120" i="7" s="1"/>
  <c r="G121" i="7" a="1"/>
  <c r="G121" i="7"/>
  <c r="G122" i="7" a="1"/>
  <c r="G122" i="7" s="1"/>
  <c r="G123" i="7" a="1"/>
  <c r="G123" i="7"/>
  <c r="G124" i="7" a="1"/>
  <c r="G124" i="7" s="1"/>
  <c r="G125" i="7" a="1"/>
  <c r="G125" i="7"/>
  <c r="F106" i="7" a="1"/>
  <c r="F106" i="7" s="1"/>
  <c r="F107" i="7" a="1"/>
  <c r="F107" i="7"/>
  <c r="F108" i="7" a="1"/>
  <c r="F108" i="7" s="1"/>
  <c r="F109" i="7" a="1"/>
  <c r="F109" i="7"/>
  <c r="F110" i="7" a="1"/>
  <c r="F110" i="7" s="1"/>
  <c r="F111" i="7" a="1"/>
  <c r="F111" i="7"/>
  <c r="F112" i="7" a="1"/>
  <c r="F112" i="7" s="1"/>
  <c r="F113" i="7" a="1"/>
  <c r="F113" i="7"/>
  <c r="F114" i="7" a="1"/>
  <c r="F114" i="7" s="1"/>
  <c r="F115" i="7" a="1"/>
  <c r="F115" i="7"/>
  <c r="F116" i="7" a="1"/>
  <c r="F116" i="7" s="1"/>
  <c r="F117" i="7" a="1"/>
  <c r="F117" i="7"/>
  <c r="F118" i="7" a="1"/>
  <c r="F118" i="7" s="1"/>
  <c r="F119" i="7" a="1"/>
  <c r="F119" i="7"/>
  <c r="F120" i="7" a="1"/>
  <c r="F120" i="7" s="1"/>
  <c r="F121" i="7" a="1"/>
  <c r="F121" i="7"/>
  <c r="F122" i="7" a="1"/>
  <c r="F122" i="7" s="1"/>
  <c r="F123" i="7" a="1"/>
  <c r="F123" i="7"/>
  <c r="F124" i="7" a="1"/>
  <c r="F124" i="7" s="1"/>
  <c r="F125" i="7" a="1"/>
  <c r="F125" i="7"/>
  <c r="E106" i="7" a="1"/>
  <c r="E106" i="7" s="1"/>
  <c r="E107" i="7" a="1"/>
  <c r="E107" i="7"/>
  <c r="E108" i="7" a="1"/>
  <c r="E108" i="7" s="1"/>
  <c r="E109" i="7" a="1"/>
  <c r="E109" i="7"/>
  <c r="E110" i="7" a="1"/>
  <c r="E110" i="7" s="1"/>
  <c r="E111" i="7" a="1"/>
  <c r="E111" i="7"/>
  <c r="E112" i="7" a="1"/>
  <c r="E112" i="7" s="1"/>
  <c r="E113" i="7" a="1"/>
  <c r="E113" i="7"/>
  <c r="E114" i="7" a="1"/>
  <c r="E114" i="7" s="1"/>
  <c r="E115" i="7" a="1"/>
  <c r="E115" i="7"/>
  <c r="E116" i="7" a="1"/>
  <c r="E116" i="7" s="1"/>
  <c r="E117" i="7" a="1"/>
  <c r="E117" i="7"/>
  <c r="E118" i="7" a="1"/>
  <c r="E118" i="7" s="1"/>
  <c r="E119" i="7" a="1"/>
  <c r="E119" i="7"/>
  <c r="E120" i="7" a="1"/>
  <c r="E120" i="7" s="1"/>
  <c r="E121" i="7" a="1"/>
  <c r="E121" i="7"/>
  <c r="E122" i="7" a="1"/>
  <c r="E122" i="7" s="1"/>
  <c r="E123" i="7" a="1"/>
  <c r="E123" i="7"/>
  <c r="E124" i="7" a="1"/>
  <c r="E124" i="7" s="1"/>
  <c r="E125" i="7" a="1"/>
  <c r="E125" i="7"/>
  <c r="D106" i="7" a="1"/>
  <c r="D106" i="7" s="1"/>
  <c r="D107" i="7" a="1"/>
  <c r="D107" i="7"/>
  <c r="D108" i="7" a="1"/>
  <c r="D108" i="7" s="1"/>
  <c r="D109" i="7" a="1"/>
  <c r="D109" i="7"/>
  <c r="D110" i="7" a="1"/>
  <c r="D110" i="7" s="1"/>
  <c r="D111" i="7" a="1"/>
  <c r="D111" i="7"/>
  <c r="D112" i="7" a="1"/>
  <c r="D112" i="7" s="1"/>
  <c r="D113" i="7" a="1"/>
  <c r="D113" i="7"/>
  <c r="D114" i="7" a="1"/>
  <c r="D114" i="7" s="1"/>
  <c r="D115" i="7" a="1"/>
  <c r="D115" i="7"/>
  <c r="D116" i="7" a="1"/>
  <c r="D116" i="7" s="1"/>
  <c r="D117" i="7" a="1"/>
  <c r="D117" i="7"/>
  <c r="D118" i="7" a="1"/>
  <c r="D118" i="7" s="1"/>
  <c r="D119" i="7" a="1"/>
  <c r="D119" i="7"/>
  <c r="D120" i="7" a="1"/>
  <c r="D120" i="7" s="1"/>
  <c r="D121" i="7" a="1"/>
  <c r="D121" i="7"/>
  <c r="D122" i="7" a="1"/>
  <c r="D122" i="7" s="1"/>
  <c r="D123" i="7" a="1"/>
  <c r="D123" i="7"/>
  <c r="D124" i="7" a="1"/>
  <c r="D124" i="7" s="1"/>
  <c r="D125" i="7" a="1"/>
  <c r="D125" i="7"/>
  <c r="C106" i="7" a="1"/>
  <c r="C106" i="7" s="1"/>
  <c r="C107" i="7" a="1"/>
  <c r="C107" i="7"/>
  <c r="C108" i="7" a="1"/>
  <c r="C108" i="7" s="1"/>
  <c r="C109" i="7" a="1"/>
  <c r="C109" i="7"/>
  <c r="C110" i="7" a="1"/>
  <c r="C110" i="7" s="1"/>
  <c r="C111" i="7" a="1"/>
  <c r="C111" i="7"/>
  <c r="C112" i="7" a="1"/>
  <c r="C112" i="7" s="1"/>
  <c r="C113" i="7" a="1"/>
  <c r="C113" i="7"/>
  <c r="C114" i="7" a="1"/>
  <c r="C114" i="7" s="1"/>
  <c r="C115" i="7" a="1"/>
  <c r="C115" i="7"/>
  <c r="C116" i="7" a="1"/>
  <c r="C116" i="7" s="1"/>
  <c r="C117" i="7" a="1"/>
  <c r="C117" i="7"/>
  <c r="C118" i="7" a="1"/>
  <c r="C118" i="7" s="1"/>
  <c r="C119" i="7" a="1"/>
  <c r="C119" i="7"/>
  <c r="C120" i="7" a="1"/>
  <c r="C120" i="7" s="1"/>
  <c r="C121" i="7" a="1"/>
  <c r="C121" i="7"/>
  <c r="C122" i="7" a="1"/>
  <c r="C122" i="7" s="1"/>
  <c r="C123" i="7" a="1"/>
  <c r="C123" i="7"/>
  <c r="C124" i="7" a="1"/>
  <c r="C124" i="7" s="1"/>
  <c r="C125" i="7" a="1"/>
  <c r="C125" i="7"/>
  <c r="K105" i="7" a="1"/>
  <c r="K105" i="7" s="1"/>
  <c r="J105" i="7" a="1"/>
  <c r="J105" i="7" s="1"/>
  <c r="I105" i="7" a="1"/>
  <c r="I105" i="7" s="1"/>
  <c r="H105" i="7" a="1"/>
  <c r="H105" i="7" s="1"/>
  <c r="G105" i="7" a="1"/>
  <c r="G105" i="7" s="1"/>
  <c r="F105" i="7" a="1"/>
  <c r="F105" i="7" s="1"/>
  <c r="E105" i="7" a="1"/>
  <c r="E105" i="7" s="1"/>
  <c r="D105" i="7" a="1"/>
  <c r="D105" i="7" s="1"/>
  <c r="C105" i="7" a="1"/>
  <c r="C105" i="7" s="1"/>
  <c r="K80" i="7" a="1"/>
  <c r="K80" i="7" s="1"/>
  <c r="K81" i="7" a="1"/>
  <c r="K81" i="7"/>
  <c r="K82" i="7" a="1"/>
  <c r="K82" i="7" s="1"/>
  <c r="K83" i="7" a="1"/>
  <c r="K83" i="7"/>
  <c r="K84" i="7" a="1"/>
  <c r="K84" i="7" s="1"/>
  <c r="K85" i="7" a="1"/>
  <c r="K85" i="7"/>
  <c r="K86" i="7" a="1"/>
  <c r="K86" i="7" s="1"/>
  <c r="K87" i="7" a="1"/>
  <c r="K87" i="7"/>
  <c r="K88" i="7" a="1"/>
  <c r="K88" i="7" s="1"/>
  <c r="K89" i="7" a="1"/>
  <c r="K89" i="7"/>
  <c r="K90" i="7" a="1"/>
  <c r="K90" i="7" s="1"/>
  <c r="K91" i="7" a="1"/>
  <c r="K91" i="7"/>
  <c r="K92" i="7" a="1"/>
  <c r="K92" i="7" s="1"/>
  <c r="K93" i="7" a="1"/>
  <c r="K93" i="7"/>
  <c r="K94" i="7" a="1"/>
  <c r="K94" i="7" s="1"/>
  <c r="K95" i="7" a="1"/>
  <c r="K95" i="7"/>
  <c r="K96" i="7" a="1"/>
  <c r="K96" i="7" s="1"/>
  <c r="K97" i="7" a="1"/>
  <c r="K97" i="7"/>
  <c r="K98" i="7" a="1"/>
  <c r="K98" i="7" s="1"/>
  <c r="K99" i="7" a="1"/>
  <c r="K99" i="7"/>
  <c r="J80" i="7" a="1"/>
  <c r="J80" i="7" s="1"/>
  <c r="J81" i="7" a="1"/>
  <c r="J81" i="7"/>
  <c r="J82" i="7" a="1"/>
  <c r="J82" i="7" s="1"/>
  <c r="J83" i="7" a="1"/>
  <c r="J83" i="7"/>
  <c r="J84" i="7" a="1"/>
  <c r="J84" i="7" s="1"/>
  <c r="J85" i="7" a="1"/>
  <c r="J85" i="7"/>
  <c r="J86" i="7" a="1"/>
  <c r="J86" i="7" s="1"/>
  <c r="J87" i="7" a="1"/>
  <c r="J87" i="7"/>
  <c r="J88" i="7" a="1"/>
  <c r="J88" i="7" s="1"/>
  <c r="J89" i="7" a="1"/>
  <c r="J89" i="7"/>
  <c r="J90" i="7" a="1"/>
  <c r="J90" i="7" s="1"/>
  <c r="J91" i="7" a="1"/>
  <c r="J91" i="7"/>
  <c r="J92" i="7" a="1"/>
  <c r="J92" i="7" s="1"/>
  <c r="J93" i="7" a="1"/>
  <c r="J93" i="7"/>
  <c r="J94" i="7" a="1"/>
  <c r="J94" i="7" s="1"/>
  <c r="J95" i="7" a="1"/>
  <c r="J95" i="7"/>
  <c r="J96" i="7" a="1"/>
  <c r="J96" i="7" s="1"/>
  <c r="J97" i="7" a="1"/>
  <c r="J97" i="7"/>
  <c r="J98" i="7" a="1"/>
  <c r="J98" i="7" s="1"/>
  <c r="J99" i="7" a="1"/>
  <c r="J99" i="7"/>
  <c r="I80" i="7" a="1"/>
  <c r="I80" i="7"/>
  <c r="I81" i="7" a="1"/>
  <c r="I81" i="7"/>
  <c r="I82" i="7" a="1"/>
  <c r="I82" i="7"/>
  <c r="I83" i="7" a="1"/>
  <c r="I83" i="7"/>
  <c r="I84" i="7" a="1"/>
  <c r="I84" i="7"/>
  <c r="I85" i="7" a="1"/>
  <c r="I85" i="7"/>
  <c r="I86" i="7" a="1"/>
  <c r="I86" i="7"/>
  <c r="I87" i="7" a="1"/>
  <c r="I87" i="7"/>
  <c r="I88" i="7" a="1"/>
  <c r="I88" i="7"/>
  <c r="I89" i="7" a="1"/>
  <c r="I89" i="7"/>
  <c r="I90" i="7" a="1"/>
  <c r="I90" i="7"/>
  <c r="I91" i="7" a="1"/>
  <c r="I91" i="7"/>
  <c r="I92" i="7" a="1"/>
  <c r="I92" i="7"/>
  <c r="I93" i="7" a="1"/>
  <c r="I93" i="7"/>
  <c r="I94" i="7" a="1"/>
  <c r="I94" i="7"/>
  <c r="I95" i="7" a="1"/>
  <c r="I95" i="7"/>
  <c r="I96" i="7" a="1"/>
  <c r="I96" i="7"/>
  <c r="I97" i="7" a="1"/>
  <c r="I97" i="7"/>
  <c r="I98" i="7" a="1"/>
  <c r="I98" i="7"/>
  <c r="I99" i="7" a="1"/>
  <c r="I99" i="7"/>
  <c r="H80" i="7" a="1"/>
  <c r="H80" i="7" s="1"/>
  <c r="H81" i="7" a="1"/>
  <c r="H81" i="7"/>
  <c r="H82" i="7" a="1"/>
  <c r="H82" i="7" s="1"/>
  <c r="H83" i="7" a="1"/>
  <c r="H83" i="7"/>
  <c r="H84" i="7" a="1"/>
  <c r="H84" i="7" s="1"/>
  <c r="H85" i="7" a="1"/>
  <c r="H85" i="7"/>
  <c r="H86" i="7" a="1"/>
  <c r="H86" i="7" s="1"/>
  <c r="H87" i="7" a="1"/>
  <c r="H87" i="7"/>
  <c r="H88" i="7" a="1"/>
  <c r="H88" i="7" s="1"/>
  <c r="H89" i="7" a="1"/>
  <c r="H89" i="7"/>
  <c r="H90" i="7" a="1"/>
  <c r="H90" i="7" s="1"/>
  <c r="H91" i="7" a="1"/>
  <c r="H91" i="7"/>
  <c r="H92" i="7" a="1"/>
  <c r="H92" i="7" s="1"/>
  <c r="H93" i="7" a="1"/>
  <c r="H93" i="7"/>
  <c r="H94" i="7" a="1"/>
  <c r="H94" i="7" s="1"/>
  <c r="H95" i="7" a="1"/>
  <c r="H95" i="7"/>
  <c r="H96" i="7" a="1"/>
  <c r="H96" i="7" s="1"/>
  <c r="H97" i="7" a="1"/>
  <c r="H97" i="7"/>
  <c r="H98" i="7" a="1"/>
  <c r="H98" i="7" s="1"/>
  <c r="H99" i="7" a="1"/>
  <c r="H99" i="7"/>
  <c r="G80" i="7" a="1"/>
  <c r="G80" i="7" s="1"/>
  <c r="G81" i="7" a="1"/>
  <c r="G81" i="7"/>
  <c r="G82" i="7" a="1"/>
  <c r="G82" i="7" s="1"/>
  <c r="G83" i="7" a="1"/>
  <c r="G83" i="7"/>
  <c r="G84" i="7" a="1"/>
  <c r="G84" i="7" s="1"/>
  <c r="G85" i="7" a="1"/>
  <c r="G85" i="7"/>
  <c r="G86" i="7" a="1"/>
  <c r="G86" i="7" s="1"/>
  <c r="G87" i="7" a="1"/>
  <c r="G87" i="7"/>
  <c r="G88" i="7" a="1"/>
  <c r="G88" i="7" s="1"/>
  <c r="G89" i="7" a="1"/>
  <c r="G89" i="7"/>
  <c r="G90" i="7" a="1"/>
  <c r="G90" i="7" s="1"/>
  <c r="G91" i="7" a="1"/>
  <c r="G91" i="7"/>
  <c r="G92" i="7" a="1"/>
  <c r="G92" i="7" s="1"/>
  <c r="G93" i="7" a="1"/>
  <c r="G93" i="7"/>
  <c r="G94" i="7" a="1"/>
  <c r="G94" i="7" s="1"/>
  <c r="G95" i="7" a="1"/>
  <c r="G95" i="7"/>
  <c r="G96" i="7" a="1"/>
  <c r="G96" i="7" s="1"/>
  <c r="G97" i="7" a="1"/>
  <c r="G97" i="7"/>
  <c r="G98" i="7" a="1"/>
  <c r="G98" i="7" s="1"/>
  <c r="G99" i="7" a="1"/>
  <c r="G99" i="7"/>
  <c r="F80" i="7" a="1"/>
  <c r="F80" i="7" s="1"/>
  <c r="F81" i="7" a="1"/>
  <c r="F81" i="7"/>
  <c r="F82" i="7" a="1"/>
  <c r="F82" i="7" s="1"/>
  <c r="F83" i="7" a="1"/>
  <c r="F83" i="7"/>
  <c r="F84" i="7" a="1"/>
  <c r="F84" i="7" s="1"/>
  <c r="F85" i="7" a="1"/>
  <c r="F85" i="7"/>
  <c r="F86" i="7" a="1"/>
  <c r="F86" i="7" s="1"/>
  <c r="F87" i="7" a="1"/>
  <c r="F87" i="7"/>
  <c r="F88" i="7" a="1"/>
  <c r="F88" i="7" s="1"/>
  <c r="F89" i="7" a="1"/>
  <c r="F89" i="7"/>
  <c r="F90" i="7" a="1"/>
  <c r="F90" i="7" s="1"/>
  <c r="F91" i="7" a="1"/>
  <c r="F91" i="7"/>
  <c r="F92" i="7" a="1"/>
  <c r="F92" i="7" s="1"/>
  <c r="F93" i="7" a="1"/>
  <c r="F93" i="7"/>
  <c r="F94" i="7" a="1"/>
  <c r="F94" i="7" s="1"/>
  <c r="F95" i="7" a="1"/>
  <c r="F95" i="7"/>
  <c r="F96" i="7" a="1"/>
  <c r="F96" i="7" s="1"/>
  <c r="F97" i="7" a="1"/>
  <c r="F97" i="7"/>
  <c r="F98" i="7" a="1"/>
  <c r="F98" i="7" s="1"/>
  <c r="F99" i="7" a="1"/>
  <c r="F99" i="7"/>
  <c r="E80" i="7" a="1"/>
  <c r="E80" i="7" s="1"/>
  <c r="E81" i="7" a="1"/>
  <c r="E81" i="7"/>
  <c r="E82" i="7" a="1"/>
  <c r="E82" i="7" s="1"/>
  <c r="E83" i="7" a="1"/>
  <c r="E83" i="7"/>
  <c r="E84" i="7" a="1"/>
  <c r="E84" i="7" s="1"/>
  <c r="E85" i="7" a="1"/>
  <c r="E85" i="7"/>
  <c r="E86" i="7" a="1"/>
  <c r="E86" i="7" s="1"/>
  <c r="E87" i="7" a="1"/>
  <c r="E87" i="7"/>
  <c r="E88" i="7" a="1"/>
  <c r="E88" i="7" s="1"/>
  <c r="E89" i="7" a="1"/>
  <c r="E89" i="7"/>
  <c r="E90" i="7" a="1"/>
  <c r="E90" i="7" s="1"/>
  <c r="E91" i="7" a="1"/>
  <c r="E91" i="7"/>
  <c r="E92" i="7" a="1"/>
  <c r="E92" i="7" s="1"/>
  <c r="E93" i="7" a="1"/>
  <c r="E93" i="7"/>
  <c r="E94" i="7" a="1"/>
  <c r="E94" i="7" s="1"/>
  <c r="E95" i="7" a="1"/>
  <c r="E95" i="7"/>
  <c r="E96" i="7" a="1"/>
  <c r="E96" i="7" s="1"/>
  <c r="E97" i="7" a="1"/>
  <c r="E97" i="7"/>
  <c r="E98" i="7" a="1"/>
  <c r="E98" i="7" s="1"/>
  <c r="E99" i="7" a="1"/>
  <c r="E99" i="7"/>
  <c r="D80" i="7" a="1"/>
  <c r="D80" i="7" s="1"/>
  <c r="D81" i="7" a="1"/>
  <c r="D81" i="7"/>
  <c r="D82" i="7" a="1"/>
  <c r="D82" i="7" s="1"/>
  <c r="D83" i="7" a="1"/>
  <c r="D83" i="7"/>
  <c r="D84" i="7" a="1"/>
  <c r="D84" i="7" s="1"/>
  <c r="D85" i="7" a="1"/>
  <c r="D85" i="7"/>
  <c r="D86" i="7" a="1"/>
  <c r="D86" i="7" s="1"/>
  <c r="D87" i="7" a="1"/>
  <c r="D87" i="7"/>
  <c r="D88" i="7" a="1"/>
  <c r="D88" i="7" s="1"/>
  <c r="D89" i="7" a="1"/>
  <c r="D89" i="7"/>
  <c r="D90" i="7" a="1"/>
  <c r="D90" i="7" s="1"/>
  <c r="D91" i="7" a="1"/>
  <c r="D91" i="7"/>
  <c r="D92" i="7" a="1"/>
  <c r="D92" i="7" s="1"/>
  <c r="D93" i="7" a="1"/>
  <c r="D93" i="7"/>
  <c r="D94" i="7" a="1"/>
  <c r="D94" i="7" s="1"/>
  <c r="D95" i="7" a="1"/>
  <c r="D95" i="7"/>
  <c r="D96" i="7" a="1"/>
  <c r="D96" i="7" s="1"/>
  <c r="D97" i="7" a="1"/>
  <c r="D97" i="7"/>
  <c r="D98" i="7" a="1"/>
  <c r="D98" i="7" s="1"/>
  <c r="D99" i="7" a="1"/>
  <c r="D99" i="7"/>
  <c r="K79" i="7" a="1"/>
  <c r="K79" i="7" s="1"/>
  <c r="J79" i="7" a="1"/>
  <c r="J79" i="7" s="1"/>
  <c r="I79" i="7" a="1"/>
  <c r="I79" i="7" s="1"/>
  <c r="H79" i="7" a="1"/>
  <c r="H79" i="7"/>
  <c r="G79" i="7" a="1"/>
  <c r="G79" i="7" s="1"/>
  <c r="F79" i="7" a="1"/>
  <c r="F79" i="7" s="1"/>
  <c r="E79" i="7" a="1"/>
  <c r="E79" i="7" s="1"/>
  <c r="D79" i="7" a="1"/>
  <c r="D79" i="7" s="1"/>
  <c r="C80" i="7" a="1"/>
  <c r="C80" i="7" s="1"/>
  <c r="C81" i="7" a="1"/>
  <c r="C81" i="7"/>
  <c r="C82" i="7" a="1"/>
  <c r="C82" i="7" s="1"/>
  <c r="C83" i="7" a="1"/>
  <c r="C83" i="7"/>
  <c r="C84" i="7" a="1"/>
  <c r="C84" i="7" s="1"/>
  <c r="C85" i="7" a="1"/>
  <c r="C85" i="7"/>
  <c r="C86" i="7" a="1"/>
  <c r="C86" i="7" s="1"/>
  <c r="C87" i="7" a="1"/>
  <c r="C87" i="7"/>
  <c r="C88" i="7" a="1"/>
  <c r="C88" i="7" s="1"/>
  <c r="C89" i="7" a="1"/>
  <c r="C89" i="7"/>
  <c r="C90" i="7" a="1"/>
  <c r="C90" i="7" s="1"/>
  <c r="C91" i="7" a="1"/>
  <c r="C91" i="7"/>
  <c r="C92" i="7" a="1"/>
  <c r="C92" i="7" s="1"/>
  <c r="C93" i="7" a="1"/>
  <c r="C93" i="7"/>
  <c r="C94" i="7" a="1"/>
  <c r="C94" i="7" s="1"/>
  <c r="C95" i="7" a="1"/>
  <c r="C95" i="7"/>
  <c r="C96" i="7" a="1"/>
  <c r="C96" i="7" s="1"/>
  <c r="C97" i="7" a="1"/>
  <c r="C97" i="7"/>
  <c r="C98" i="7" a="1"/>
  <c r="C98" i="7" s="1"/>
  <c r="C99" i="7" a="1"/>
  <c r="C99" i="7"/>
  <c r="C79" i="7" a="1"/>
  <c r="C79" i="7"/>
  <c r="E34" i="7" l="1"/>
  <c r="D33" i="7" a="1"/>
  <c r="D33" i="7" s="1"/>
  <c r="D34" i="7" s="1" a="1"/>
  <c r="D34" i="7" s="1"/>
  <c r="E33" i="7" a="1"/>
  <c r="E33" i="7"/>
  <c r="E34" i="7" s="1" a="1"/>
  <c r="F33" i="7" a="1"/>
  <c r="F33" i="7" s="1"/>
  <c r="F34" i="7" s="1" a="1"/>
  <c r="F34" i="7" s="1"/>
  <c r="G33" i="7" a="1"/>
  <c r="G33" i="7" s="1"/>
  <c r="G34" i="7" s="1" a="1"/>
  <c r="G34" i="7" s="1"/>
  <c r="H33" i="7" a="1"/>
  <c r="H33" i="7" s="1"/>
  <c r="H34" i="7" s="1" a="1"/>
  <c r="H34" i="7" s="1"/>
  <c r="I33" i="7" a="1"/>
  <c r="I33" i="7"/>
  <c r="I34" i="7" s="1" a="1"/>
  <c r="I34" i="7" s="1"/>
  <c r="J33" i="7" a="1"/>
  <c r="J33" i="7" s="1"/>
  <c r="J34" i="7" s="1" a="1"/>
  <c r="J34" i="7" s="1"/>
  <c r="K33" i="7" a="1"/>
  <c r="K33" i="7" s="1"/>
  <c r="K34" i="7" s="1" a="1"/>
  <c r="K34" i="7" s="1"/>
  <c r="L33" i="7" a="1"/>
  <c r="L33" i="7" s="1"/>
  <c r="L34" i="7" s="1" a="1"/>
  <c r="L34" i="7" s="1"/>
  <c r="M33" i="7" a="1"/>
  <c r="M33" i="7"/>
  <c r="M34" i="7" s="1" a="1"/>
  <c r="M34" i="7" s="1"/>
  <c r="N33" i="7" a="1"/>
  <c r="N33" i="7" s="1"/>
  <c r="N34" i="7" s="1" a="1"/>
  <c r="N34" i="7" s="1"/>
  <c r="O33" i="7" a="1"/>
  <c r="O33" i="7" s="1"/>
  <c r="O34" i="7" s="1" a="1"/>
  <c r="O34" i="7" s="1"/>
  <c r="P33" i="7" a="1"/>
  <c r="P33" i="7" s="1"/>
  <c r="P34" i="7" s="1" a="1"/>
  <c r="P34" i="7" s="1"/>
  <c r="C33" i="7" a="1"/>
  <c r="C33" i="7" s="1"/>
  <c r="C34" i="7" s="1" a="1"/>
  <c r="C34" i="7" s="1"/>
  <c r="U4" i="7" a="1"/>
  <c r="U3" i="7" a="1"/>
  <c r="S11" i="7" a="1"/>
  <c r="S11" i="7" s="1"/>
  <c r="R5" i="7" a="1"/>
  <c r="R5" i="7" s="1"/>
  <c r="R7" i="7"/>
  <c r="R10" i="7" a="1"/>
  <c r="R10" i="7" s="1"/>
  <c r="R13" i="7" a="1"/>
  <c r="R13" i="7" s="1"/>
  <c r="R18" i="7" a="1"/>
  <c r="R18" i="7" s="1"/>
  <c r="R21" i="7" a="1"/>
  <c r="R21" i="7" s="1"/>
  <c r="R26" i="7" a="1"/>
  <c r="R26" i="7" s="1"/>
  <c r="P28" i="7"/>
  <c r="P28" i="7" a="1"/>
  <c r="O28" i="7" a="1"/>
  <c r="O28" i="7" s="1"/>
  <c r="N28" i="7" a="1"/>
  <c r="N28" i="7" s="1"/>
  <c r="M28" i="7" a="1"/>
  <c r="M28" i="7" s="1"/>
  <c r="L28" i="7"/>
  <c r="L28" i="7" a="1"/>
  <c r="K28" i="7" a="1"/>
  <c r="K28" i="7" s="1"/>
  <c r="J28" i="7" a="1"/>
  <c r="J28" i="7" s="1"/>
  <c r="I28" i="7" a="1"/>
  <c r="I28" i="7" s="1"/>
  <c r="H28" i="7"/>
  <c r="H28" i="7" a="1"/>
  <c r="G28" i="7" a="1"/>
  <c r="G28" i="7" s="1"/>
  <c r="F28" i="7" a="1"/>
  <c r="F28" i="7" s="1"/>
  <c r="E28" i="7" a="1"/>
  <c r="E28" i="7" s="1"/>
  <c r="D28" i="7"/>
  <c r="D28" i="7" a="1"/>
  <c r="C28" i="7" a="1"/>
  <c r="C28" i="7" s="1"/>
  <c r="Q27" i="7" a="1"/>
  <c r="Q27" i="7" s="1"/>
  <c r="R27" i="7" s="1" a="1"/>
  <c r="R27" i="7" s="1"/>
  <c r="Q26" i="7" a="1"/>
  <c r="Q26" i="7" s="1"/>
  <c r="Q25" i="7"/>
  <c r="R25" i="7" s="1" a="1"/>
  <c r="R25" i="7" s="1"/>
  <c r="Q25" i="7" a="1"/>
  <c r="Q24" i="7" a="1"/>
  <c r="Q24" i="7" s="1"/>
  <c r="R24" i="7" s="1" a="1"/>
  <c r="R24" i="7" s="1"/>
  <c r="S24" i="7" s="1" a="1"/>
  <c r="S24" i="7" s="1"/>
  <c r="T24" i="7" s="1" a="1"/>
  <c r="T24" i="7" s="1"/>
  <c r="U24" i="7" s="1" a="1"/>
  <c r="U24" i="7" s="1"/>
  <c r="Q23" i="7" a="1"/>
  <c r="Q23" i="7" s="1"/>
  <c r="R23" i="7" s="1" a="1"/>
  <c r="R23" i="7" s="1"/>
  <c r="Q22" i="7" a="1"/>
  <c r="Q22" i="7" s="1"/>
  <c r="R22" i="7" s="1" a="1"/>
  <c r="R22" i="7" s="1"/>
  <c r="Q21" i="7"/>
  <c r="Q21" i="7" a="1"/>
  <c r="Q20" i="7" a="1"/>
  <c r="Q20" i="7" s="1"/>
  <c r="R20" i="7" s="1" a="1"/>
  <c r="R20" i="7" s="1"/>
  <c r="Q19" i="7" a="1"/>
  <c r="Q19" i="7" s="1"/>
  <c r="R19" i="7" s="1" a="1"/>
  <c r="R19" i="7" s="1"/>
  <c r="Q18" i="7" a="1"/>
  <c r="Q18" i="7" s="1"/>
  <c r="Q17" i="7"/>
  <c r="R17" i="7" s="1" a="1"/>
  <c r="R17" i="7" s="1"/>
  <c r="Q17" i="7" a="1"/>
  <c r="Q16" i="7" a="1"/>
  <c r="Q16" i="7" s="1"/>
  <c r="R16" i="7" s="1" a="1"/>
  <c r="R16" i="7" s="1"/>
  <c r="Q15" i="7" a="1"/>
  <c r="Q15" i="7" s="1"/>
  <c r="R15" i="7" s="1" a="1"/>
  <c r="R15" i="7" s="1"/>
  <c r="Q14" i="7" a="1"/>
  <c r="Q14" i="7" s="1"/>
  <c r="R14" i="7" s="1" a="1"/>
  <c r="R14" i="7" s="1"/>
  <c r="Q13" i="7"/>
  <c r="Q13" i="7" a="1"/>
  <c r="Q12" i="7" a="1"/>
  <c r="Q12" i="7" s="1"/>
  <c r="R12" i="7" s="1" a="1"/>
  <c r="R12" i="7" s="1"/>
  <c r="Q11" i="7" a="1"/>
  <c r="Q11" i="7" s="1"/>
  <c r="R11" i="7" s="1" a="1"/>
  <c r="R11" i="7" s="1"/>
  <c r="T11" i="7" s="1" a="1"/>
  <c r="T11" i="7" s="1"/>
  <c r="U11" i="7" s="1" a="1"/>
  <c r="U11" i="7" s="1"/>
  <c r="Q10" i="7" a="1"/>
  <c r="Q10" i="7" s="1"/>
  <c r="Q9" i="7"/>
  <c r="R9" i="7" s="1" a="1"/>
  <c r="R9" i="7" s="1"/>
  <c r="Q9" i="7" a="1"/>
  <c r="Q8" i="7" a="1"/>
  <c r="Q8" i="7" s="1"/>
  <c r="R8" i="7" s="1" a="1"/>
  <c r="R8" i="7" s="1"/>
  <c r="Q7" i="7" a="1"/>
  <c r="Q7" i="7" s="1"/>
  <c r="R7" i="7" s="1" a="1"/>
  <c r="Q6" i="7" a="1"/>
  <c r="Q6" i="7" s="1"/>
  <c r="R6" i="7" s="1" a="1"/>
  <c r="R6" i="7" s="1"/>
  <c r="Q5" i="7"/>
  <c r="Q5" i="7" a="1"/>
  <c r="Q4" i="7" a="1"/>
  <c r="Q4" i="7" s="1"/>
  <c r="R4" i="7" s="1" a="1"/>
  <c r="R4" i="7" s="1"/>
  <c r="S4" i="7" s="1" a="1"/>
  <c r="S4" i="7" s="1"/>
  <c r="Q3" i="7" a="1"/>
  <c r="Q3" i="7" s="1"/>
  <c r="R3" i="7" s="1" a="1"/>
  <c r="R3" i="7" s="1"/>
  <c r="S3" i="7" s="1" a="1"/>
  <c r="S3" i="7" s="1"/>
  <c r="S23" i="7" l="1" a="1"/>
  <c r="S23" i="7" s="1"/>
  <c r="T23" i="7" s="1" a="1"/>
  <c r="T23" i="7" s="1"/>
  <c r="U23" i="7" s="1" a="1"/>
  <c r="U23" i="7" s="1"/>
  <c r="T27" i="7" a="1"/>
  <c r="T27" i="7" s="1"/>
  <c r="U27" i="7" s="1" a="1"/>
  <c r="U27" i="7" s="1"/>
  <c r="S15" i="7" a="1"/>
  <c r="S15" i="7" s="1"/>
  <c r="T15" i="7" s="1" a="1"/>
  <c r="T15" i="7" s="1"/>
  <c r="U15" i="7" s="1" a="1"/>
  <c r="U15" i="7" s="1"/>
  <c r="F38" i="7" a="1"/>
  <c r="F38" i="7" s="1"/>
  <c r="T16" i="7" a="1"/>
  <c r="T16" i="7" s="1"/>
  <c r="U16" i="7" s="1" a="1"/>
  <c r="U16" i="7" s="1"/>
  <c r="S25" i="7" a="1"/>
  <c r="S25" i="7" s="1"/>
  <c r="T25" i="7" s="1" a="1"/>
  <c r="T25" i="7" s="1"/>
  <c r="U25" i="7" s="1" a="1"/>
  <c r="U25" i="7" s="1"/>
  <c r="T18" i="7" a="1"/>
  <c r="T18" i="7" s="1"/>
  <c r="U18" i="7" s="1" a="1"/>
  <c r="U18" i="7" s="1"/>
  <c r="S18" i="7" a="1"/>
  <c r="S18" i="7" s="1"/>
  <c r="S20" i="7" a="1"/>
  <c r="S20" i="7" s="1"/>
  <c r="T20" i="7" s="1" a="1"/>
  <c r="T20" i="7" s="1"/>
  <c r="U20" i="7" s="1" a="1"/>
  <c r="U20" i="7" s="1"/>
  <c r="T26" i="7" a="1"/>
  <c r="T26" i="7" s="1"/>
  <c r="U26" i="7" s="1" a="1"/>
  <c r="U26" i="7" s="1"/>
  <c r="S26" i="7" a="1"/>
  <c r="S26" i="7" s="1"/>
  <c r="S5" i="7" a="1"/>
  <c r="S5" i="7" s="1"/>
  <c r="T5" i="7" s="1" a="1"/>
  <c r="T5" i="7" s="1"/>
  <c r="S19" i="7" a="1"/>
  <c r="S19" i="7" s="1"/>
  <c r="T19" i="7" s="1" a="1"/>
  <c r="T19" i="7" s="1"/>
  <c r="U19" i="7" s="1" a="1"/>
  <c r="U19" i="7" s="1"/>
  <c r="S8" i="7" a="1"/>
  <c r="S8" i="7" s="1"/>
  <c r="T8" i="7" s="1" a="1"/>
  <c r="T8" i="7" s="1"/>
  <c r="U8" i="7" s="1" a="1"/>
  <c r="U8" i="7" s="1"/>
  <c r="S6" i="7" a="1"/>
  <c r="S6" i="7" s="1"/>
  <c r="T6" i="7" s="1" a="1"/>
  <c r="T6" i="7" s="1"/>
  <c r="U6" i="7" s="1" a="1"/>
  <c r="U6" i="7" s="1"/>
  <c r="T22" i="7" a="1"/>
  <c r="T22" i="7" s="1"/>
  <c r="U22" i="7" s="1" a="1"/>
  <c r="U22" i="7" s="1"/>
  <c r="S22" i="7" a="1"/>
  <c r="S22" i="7" s="1"/>
  <c r="S7" i="7" a="1"/>
  <c r="S7" i="7" s="1"/>
  <c r="T7" i="7" s="1" a="1"/>
  <c r="T7" i="7" s="1"/>
  <c r="U7" i="7" s="1" a="1"/>
  <c r="U7" i="7" s="1"/>
  <c r="T14" i="7" a="1"/>
  <c r="T14" i="7" s="1"/>
  <c r="U14" i="7" s="1" a="1"/>
  <c r="U14" i="7" s="1"/>
  <c r="S14" i="7" a="1"/>
  <c r="S14" i="7" s="1"/>
  <c r="S17" i="7" a="1"/>
  <c r="S17" i="7" s="1"/>
  <c r="T17" i="7" s="1" a="1"/>
  <c r="T17" i="7" s="1"/>
  <c r="U17" i="7" s="1" a="1"/>
  <c r="U17" i="7" s="1"/>
  <c r="T13" i="7" a="1"/>
  <c r="T13" i="7" s="1"/>
  <c r="U13" i="7" s="1" a="1"/>
  <c r="U13" i="7" s="1"/>
  <c r="S13" i="7" a="1"/>
  <c r="S13" i="7" s="1"/>
  <c r="S27" i="7" a="1"/>
  <c r="S27" i="7" s="1"/>
  <c r="S16" i="7" a="1"/>
  <c r="S16" i="7" s="1"/>
  <c r="T9" i="7" a="1"/>
  <c r="T9" i="7" s="1"/>
  <c r="U9" i="7" s="1" a="1"/>
  <c r="U9" i="7" s="1"/>
  <c r="S9" i="7" a="1"/>
  <c r="S9" i="7" s="1"/>
  <c r="S12" i="7" a="1"/>
  <c r="S12" i="7" s="1"/>
  <c r="T12" i="7" s="1" a="1"/>
  <c r="T12" i="7" s="1"/>
  <c r="U12" i="7" s="1" a="1"/>
  <c r="U12" i="7" s="1"/>
  <c r="T21" i="7" a="1"/>
  <c r="T21" i="7" s="1"/>
  <c r="U21" i="7" s="1" a="1"/>
  <c r="U21" i="7" s="1"/>
  <c r="S21" i="7" a="1"/>
  <c r="S21" i="7" s="1"/>
  <c r="S10" i="7" a="1"/>
  <c r="S10" i="7" s="1"/>
  <c r="T10" i="7" s="1" a="1"/>
  <c r="T10" i="7" s="1"/>
  <c r="U10" i="7" s="1" a="1"/>
  <c r="U10" i="7" s="1"/>
  <c r="F39" i="7" a="1"/>
  <c r="F39" i="7" s="1"/>
  <c r="U4" i="7"/>
  <c r="U3" i="7"/>
  <c r="C39" i="7" l="1" a="1"/>
  <c r="C39" i="7" s="1"/>
  <c r="U5" i="7" a="1"/>
  <c r="U5" i="7" s="1"/>
  <c r="F40" i="7" a="1"/>
  <c r="F40" i="7" s="1"/>
  <c r="C38" i="7" a="1"/>
  <c r="C38" i="7" s="1"/>
  <c r="C40" i="7" s="1" a="1"/>
  <c r="C40" i="7" s="1"/>
  <c r="F41" i="7" s="1" a="1"/>
  <c r="F41" i="7" s="1"/>
  <c r="F36" i="7" l="1" a="1"/>
  <c r="F36" i="7" s="1"/>
  <c r="I36" i="7" a="1"/>
  <c r="I36" i="7" s="1"/>
  <c r="N36" i="7" a="1"/>
  <c r="N36" i="7" s="1"/>
  <c r="C36" i="7" a="1"/>
  <c r="C36" i="7" s="1"/>
  <c r="F35" i="7" a="1"/>
  <c r="F35" i="7" s="1"/>
  <c r="I35" i="7" a="1"/>
  <c r="I35" i="7" s="1"/>
  <c r="N35" i="7" a="1"/>
  <c r="N35" i="7" s="1"/>
  <c r="C35" i="7" a="1"/>
  <c r="C35" i="7" s="1"/>
  <c r="H36" i="7" a="1"/>
  <c r="H36" i="7" s="1"/>
  <c r="D36" i="7" a="1"/>
  <c r="D36" i="7" s="1"/>
  <c r="G36" i="7" a="1"/>
  <c r="G36" i="7" s="1"/>
  <c r="L36" i="7" a="1"/>
  <c r="L36" i="7" s="1"/>
  <c r="O36" i="7" a="1"/>
  <c r="O36" i="7" s="1"/>
  <c r="D35" i="7" a="1"/>
  <c r="D35" i="7" s="1"/>
  <c r="G35" i="7" a="1"/>
  <c r="G35" i="7" s="1"/>
  <c r="L35" i="7" a="1"/>
  <c r="L35" i="7" s="1"/>
  <c r="O35" i="7" a="1"/>
  <c r="O35" i="7" s="1"/>
  <c r="E36" i="7" a="1"/>
  <c r="E36" i="7" s="1"/>
  <c r="J36" i="7" a="1"/>
  <c r="J36" i="7" s="1"/>
  <c r="M36" i="7" a="1"/>
  <c r="M36" i="7" s="1"/>
  <c r="E35" i="7" a="1"/>
  <c r="E35" i="7" s="1"/>
  <c r="J35" i="7" a="1"/>
  <c r="J35" i="7" s="1"/>
  <c r="M35" i="7" a="1"/>
  <c r="M35" i="7" s="1"/>
  <c r="P36" i="7" a="1"/>
  <c r="P36" i="7" s="1"/>
  <c r="K36" i="7" a="1"/>
  <c r="K36" i="7" s="1"/>
  <c r="P35" i="7" a="1"/>
  <c r="P35" i="7" s="1"/>
  <c r="H35" i="7" a="1"/>
  <c r="H35" i="7" s="1"/>
  <c r="K35" i="7" a="1"/>
  <c r="K35" i="7" s="1"/>
  <c r="C41" i="7" a="1"/>
  <c r="C41" i="7" s="1"/>
  <c r="H69" i="7" l="1" a="1"/>
  <c r="H69" i="7" s="1"/>
  <c r="H49" i="7" a="1"/>
  <c r="H49" i="7" s="1"/>
  <c r="H54" i="7" a="1"/>
  <c r="H54" i="7" s="1"/>
  <c r="H57" i="7" a="1"/>
  <c r="H57" i="7" s="1"/>
  <c r="H62" i="7" a="1"/>
  <c r="H62" i="7" s="1"/>
  <c r="H65" i="7" a="1"/>
  <c r="H65" i="7" s="1"/>
  <c r="H72" i="7" a="1"/>
  <c r="H72" i="7" s="1"/>
  <c r="H52" i="7" a="1"/>
  <c r="H52" i="7" s="1"/>
  <c r="H55" i="7" a="1"/>
  <c r="H55" i="7" s="1"/>
  <c r="H60" i="7" a="1"/>
  <c r="H60" i="7" s="1"/>
  <c r="H63" i="7" a="1"/>
  <c r="H63" i="7" s="1"/>
  <c r="H47" i="7" a="1"/>
  <c r="H47" i="7" s="1"/>
  <c r="H70" i="7" a="1"/>
  <c r="H70" i="7" s="1"/>
  <c r="H73" i="7" a="1"/>
  <c r="H73" i="7" s="1"/>
  <c r="H50" i="7" a="1"/>
  <c r="H50" i="7" s="1"/>
  <c r="H53" i="7" a="1"/>
  <c r="H53" i="7" s="1"/>
  <c r="H58" i="7" a="1"/>
  <c r="H58" i="7" s="1"/>
  <c r="H61" i="7" a="1"/>
  <c r="H61" i="7" s="1"/>
  <c r="H66" i="7" a="1"/>
  <c r="H66" i="7" s="1"/>
  <c r="H64" i="7" a="1"/>
  <c r="H64" i="7" s="1"/>
  <c r="H51" i="7" a="1"/>
  <c r="H51" i="7" s="1"/>
  <c r="H56" i="7" a="1"/>
  <c r="H56" i="7" s="1"/>
  <c r="H67" i="7" a="1"/>
  <c r="H67" i="7" s="1"/>
  <c r="H68" i="7" a="1"/>
  <c r="H68" i="7" s="1"/>
  <c r="H48" i="7" a="1"/>
  <c r="H48" i="7" s="1"/>
  <c r="H59" i="7" a="1"/>
  <c r="H59" i="7" s="1"/>
  <c r="H71" i="7" a="1"/>
  <c r="H71" i="7" s="1"/>
  <c r="D69" i="7" a="1"/>
  <c r="D69" i="7" s="1"/>
  <c r="D49" i="7" a="1"/>
  <c r="D49" i="7" s="1"/>
  <c r="D54" i="7" a="1"/>
  <c r="D54" i="7" s="1"/>
  <c r="D57" i="7" a="1"/>
  <c r="D57" i="7" s="1"/>
  <c r="D62" i="7" a="1"/>
  <c r="D62" i="7" s="1"/>
  <c r="D65" i="7" a="1"/>
  <c r="D65" i="7" s="1"/>
  <c r="D72" i="7" a="1"/>
  <c r="D72" i="7" s="1"/>
  <c r="D70" i="7" a="1"/>
  <c r="D70" i="7" s="1"/>
  <c r="D73" i="7" a="1"/>
  <c r="D73" i="7" s="1"/>
  <c r="D50" i="7" a="1"/>
  <c r="D50" i="7" s="1"/>
  <c r="D53" i="7" a="1"/>
  <c r="D53" i="7" s="1"/>
  <c r="D58" i="7" a="1"/>
  <c r="D58" i="7" s="1"/>
  <c r="D61" i="7" a="1"/>
  <c r="D61" i="7" s="1"/>
  <c r="D66" i="7" a="1"/>
  <c r="D66" i="7" s="1"/>
  <c r="D71" i="7" a="1"/>
  <c r="D71" i="7" s="1"/>
  <c r="D52" i="7" a="1"/>
  <c r="D52" i="7" s="1"/>
  <c r="D63" i="7" a="1"/>
  <c r="D63" i="7" s="1"/>
  <c r="D47" i="7" a="1"/>
  <c r="D47" i="7" s="1"/>
  <c r="D48" i="7" a="1"/>
  <c r="D48" i="7" s="1"/>
  <c r="D64" i="7" a="1"/>
  <c r="D64" i="7" s="1"/>
  <c r="D51" i="7" a="1"/>
  <c r="D51" i="7" s="1"/>
  <c r="D67" i="7" a="1"/>
  <c r="D67" i="7" s="1"/>
  <c r="D59" i="7" a="1"/>
  <c r="D59" i="7" s="1"/>
  <c r="D55" i="7" a="1"/>
  <c r="D55" i="7" s="1"/>
  <c r="D60" i="7" a="1"/>
  <c r="D60" i="7" s="1"/>
  <c r="D68" i="7" a="1"/>
  <c r="D68" i="7" s="1"/>
  <c r="D56" i="7" a="1"/>
  <c r="D56" i="7" s="1"/>
  <c r="I72" i="7" a="1"/>
  <c r="I72" i="7" s="1"/>
  <c r="I52" i="7" a="1"/>
  <c r="I52" i="7" s="1"/>
  <c r="I55" i="7" a="1"/>
  <c r="I55" i="7" s="1"/>
  <c r="I60" i="7" a="1"/>
  <c r="I60" i="7" s="1"/>
  <c r="I63" i="7" a="1"/>
  <c r="I63" i="7" s="1"/>
  <c r="I70" i="7" a="1"/>
  <c r="I70" i="7" s="1"/>
  <c r="I73" i="7" a="1"/>
  <c r="I73" i="7" s="1"/>
  <c r="I50" i="7" a="1"/>
  <c r="I50" i="7" s="1"/>
  <c r="I53" i="7" a="1"/>
  <c r="I53" i="7" s="1"/>
  <c r="I58" i="7" a="1"/>
  <c r="I58" i="7" s="1"/>
  <c r="I61" i="7" a="1"/>
  <c r="I61" i="7" s="1"/>
  <c r="I66" i="7" a="1"/>
  <c r="I66" i="7" s="1"/>
  <c r="I68" i="7" a="1"/>
  <c r="I68" i="7" s="1"/>
  <c r="I71" i="7" a="1"/>
  <c r="I71" i="7" s="1"/>
  <c r="I48" i="7" a="1"/>
  <c r="I48" i="7" s="1"/>
  <c r="I51" i="7" a="1"/>
  <c r="I51" i="7" s="1"/>
  <c r="I56" i="7" a="1"/>
  <c r="I56" i="7" s="1"/>
  <c r="I59" i="7" a="1"/>
  <c r="I59" i="7" s="1"/>
  <c r="I64" i="7" a="1"/>
  <c r="I64" i="7" s="1"/>
  <c r="I67" i="7" a="1"/>
  <c r="I67" i="7" s="1"/>
  <c r="I47" i="7" a="1"/>
  <c r="I47" i="7" s="1"/>
  <c r="I69" i="7" a="1"/>
  <c r="I69" i="7" s="1"/>
  <c r="I54" i="7" a="1"/>
  <c r="I54" i="7" s="1"/>
  <c r="I65" i="7" a="1"/>
  <c r="I65" i="7" s="1"/>
  <c r="I57" i="7" a="1"/>
  <c r="I57" i="7" s="1"/>
  <c r="I49" i="7" a="1"/>
  <c r="I49" i="7" s="1"/>
  <c r="I62" i="7" a="1"/>
  <c r="I62" i="7" s="1"/>
  <c r="G68" i="7" a="1"/>
  <c r="G68" i="7" s="1"/>
  <c r="G71" i="7" a="1"/>
  <c r="G71" i="7" s="1"/>
  <c r="G52" i="7" a="1"/>
  <c r="G52" i="7" s="1"/>
  <c r="G55" i="7" a="1"/>
  <c r="G55" i="7" s="1"/>
  <c r="G60" i="7" a="1"/>
  <c r="G60" i="7" s="1"/>
  <c r="G63" i="7" a="1"/>
  <c r="G63" i="7" s="1"/>
  <c r="G47" i="7" a="1"/>
  <c r="G47" i="7" s="1"/>
  <c r="G69" i="7" a="1"/>
  <c r="G69" i="7" s="1"/>
  <c r="G50" i="7" a="1"/>
  <c r="G50" i="7" s="1"/>
  <c r="G53" i="7" a="1"/>
  <c r="G53" i="7" s="1"/>
  <c r="G58" i="7" a="1"/>
  <c r="G58" i="7" s="1"/>
  <c r="G61" i="7" a="1"/>
  <c r="G61" i="7" s="1"/>
  <c r="G66" i="7" a="1"/>
  <c r="G66" i="7" s="1"/>
  <c r="G72" i="7" a="1"/>
  <c r="G72" i="7" s="1"/>
  <c r="G48" i="7" a="1"/>
  <c r="G48" i="7" s="1"/>
  <c r="G51" i="7" a="1"/>
  <c r="G51" i="7" s="1"/>
  <c r="G56" i="7" a="1"/>
  <c r="G56" i="7" s="1"/>
  <c r="G59" i="7" a="1"/>
  <c r="G59" i="7" s="1"/>
  <c r="G64" i="7" a="1"/>
  <c r="G64" i="7" s="1"/>
  <c r="G67" i="7" a="1"/>
  <c r="G67" i="7" s="1"/>
  <c r="G54" i="7" a="1"/>
  <c r="G54" i="7" s="1"/>
  <c r="G65" i="7" a="1"/>
  <c r="G65" i="7" s="1"/>
  <c r="G70" i="7" a="1"/>
  <c r="G70" i="7" s="1"/>
  <c r="G57" i="7" a="1"/>
  <c r="G57" i="7" s="1"/>
  <c r="G73" i="7" a="1"/>
  <c r="G73" i="7" s="1"/>
  <c r="G49" i="7" a="1"/>
  <c r="G49" i="7" s="1"/>
  <c r="G62" i="7" a="1"/>
  <c r="G62" i="7" s="1"/>
  <c r="C68" i="7" a="1"/>
  <c r="C68" i="7" s="1"/>
  <c r="C72" i="7" a="1"/>
  <c r="C72" i="7" s="1"/>
  <c r="C52" i="7" a="1"/>
  <c r="C52" i="7" s="1"/>
  <c r="C55" i="7" a="1"/>
  <c r="C55" i="7" s="1"/>
  <c r="C69" i="7" a="1"/>
  <c r="C69" i="7" s="1"/>
  <c r="C73" i="7" a="1"/>
  <c r="C73" i="7" s="1"/>
  <c r="C70" i="7" a="1"/>
  <c r="C70" i="7" s="1"/>
  <c r="C48" i="7" a="1"/>
  <c r="C48" i="7" s="1"/>
  <c r="C51" i="7" a="1"/>
  <c r="C51" i="7" s="1"/>
  <c r="C56" i="7" a="1"/>
  <c r="C56" i="7" s="1"/>
  <c r="C53" i="7" a="1"/>
  <c r="C53" i="7" s="1"/>
  <c r="C60" i="7" a="1"/>
  <c r="C60" i="7" s="1"/>
  <c r="C63" i="7" a="1"/>
  <c r="C63" i="7" s="1"/>
  <c r="C47" i="7" a="1"/>
  <c r="C47" i="7" s="1"/>
  <c r="C49" i="7" a="1"/>
  <c r="C49" i="7" s="1"/>
  <c r="C58" i="7" a="1"/>
  <c r="C58" i="7" s="1"/>
  <c r="C61" i="7" a="1"/>
  <c r="C61" i="7" s="1"/>
  <c r="C65" i="7" a="1"/>
  <c r="C65" i="7" s="1"/>
  <c r="C54" i="7" a="1"/>
  <c r="C54" i="7" s="1"/>
  <c r="C66" i="7" a="1"/>
  <c r="C66" i="7" s="1"/>
  <c r="C62" i="7" a="1"/>
  <c r="C62" i="7" s="1"/>
  <c r="C71" i="7" a="1"/>
  <c r="C71" i="7" s="1"/>
  <c r="C50" i="7" a="1"/>
  <c r="C50" i="7" s="1"/>
  <c r="C59" i="7" a="1"/>
  <c r="C59" i="7" s="1"/>
  <c r="C64" i="7" a="1"/>
  <c r="C64" i="7" s="1"/>
  <c r="C67" i="7" a="1"/>
  <c r="C67" i="7" s="1"/>
  <c r="C57" i="7" a="1"/>
  <c r="C57" i="7" s="1"/>
  <c r="F42" i="7" a="1"/>
  <c r="F42" i="7" s="1"/>
  <c r="F70" i="7" a="1"/>
  <c r="F70" i="7" s="1"/>
  <c r="F73" i="7" a="1"/>
  <c r="F73" i="7" s="1"/>
  <c r="F50" i="7" a="1"/>
  <c r="F50" i="7" s="1"/>
  <c r="F53" i="7" a="1"/>
  <c r="F53" i="7" s="1"/>
  <c r="F58" i="7" a="1"/>
  <c r="F58" i="7" s="1"/>
  <c r="F61" i="7" a="1"/>
  <c r="F61" i="7" s="1"/>
  <c r="F66" i="7" a="1"/>
  <c r="F66" i="7" s="1"/>
  <c r="F68" i="7" a="1"/>
  <c r="F68" i="7" s="1"/>
  <c r="F71" i="7" a="1"/>
  <c r="F71" i="7" s="1"/>
  <c r="F48" i="7" a="1"/>
  <c r="F48" i="7" s="1"/>
  <c r="F51" i="7" a="1"/>
  <c r="F51" i="7" s="1"/>
  <c r="F56" i="7" a="1"/>
  <c r="F56" i="7" s="1"/>
  <c r="F59" i="7" a="1"/>
  <c r="F59" i="7" s="1"/>
  <c r="F64" i="7" a="1"/>
  <c r="F64" i="7" s="1"/>
  <c r="F67" i="7" a="1"/>
  <c r="F67" i="7" s="1"/>
  <c r="F69" i="7" a="1"/>
  <c r="F69" i="7" s="1"/>
  <c r="F49" i="7" a="1"/>
  <c r="F49" i="7" s="1"/>
  <c r="F54" i="7" a="1"/>
  <c r="F54" i="7" s="1"/>
  <c r="F57" i="7" a="1"/>
  <c r="F57" i="7" s="1"/>
  <c r="F62" i="7" a="1"/>
  <c r="F62" i="7" s="1"/>
  <c r="F65" i="7" a="1"/>
  <c r="F65" i="7" s="1"/>
  <c r="F72" i="7" a="1"/>
  <c r="F72" i="7" s="1"/>
  <c r="F55" i="7" a="1"/>
  <c r="F55" i="7" s="1"/>
  <c r="F52" i="7" a="1"/>
  <c r="F52" i="7" s="1"/>
  <c r="F47" i="7" a="1"/>
  <c r="F47" i="7" s="1"/>
  <c r="F60" i="7" a="1"/>
  <c r="F60" i="7" s="1"/>
  <c r="F63" i="7" a="1"/>
  <c r="F63" i="7" s="1"/>
  <c r="E72" i="7" a="1"/>
  <c r="E72" i="7" s="1"/>
  <c r="E48" i="7" a="1"/>
  <c r="E48" i="7" s="1"/>
  <c r="E51" i="7" a="1"/>
  <c r="E51" i="7" s="1"/>
  <c r="E56" i="7" a="1"/>
  <c r="E56" i="7" s="1"/>
  <c r="E59" i="7" a="1"/>
  <c r="E59" i="7" s="1"/>
  <c r="E64" i="7" a="1"/>
  <c r="E64" i="7" s="1"/>
  <c r="E67" i="7" a="1"/>
  <c r="E67" i="7" s="1"/>
  <c r="E70" i="7" a="1"/>
  <c r="E70" i="7" s="1"/>
  <c r="E73" i="7" a="1"/>
  <c r="E73" i="7" s="1"/>
  <c r="E49" i="7" a="1"/>
  <c r="E49" i="7" s="1"/>
  <c r="E54" i="7" a="1"/>
  <c r="E54" i="7" s="1"/>
  <c r="E57" i="7" a="1"/>
  <c r="E57" i="7" s="1"/>
  <c r="E68" i="7" a="1"/>
  <c r="E68" i="7" s="1"/>
  <c r="E71" i="7" a="1"/>
  <c r="E71" i="7" s="1"/>
  <c r="E52" i="7" a="1"/>
  <c r="E52" i="7" s="1"/>
  <c r="E55" i="7" a="1"/>
  <c r="E55" i="7" s="1"/>
  <c r="E60" i="7" a="1"/>
  <c r="E60" i="7" s="1"/>
  <c r="E63" i="7" a="1"/>
  <c r="E63" i="7" s="1"/>
  <c r="E47" i="7" a="1"/>
  <c r="E47" i="7" s="1"/>
  <c r="E62" i="7" a="1"/>
  <c r="E62" i="7" s="1"/>
  <c r="E58" i="7" a="1"/>
  <c r="E58" i="7" s="1"/>
  <c r="E53" i="7" a="1"/>
  <c r="E53" i="7" s="1"/>
  <c r="E69" i="7" a="1"/>
  <c r="E69" i="7" s="1"/>
  <c r="E61" i="7" a="1"/>
  <c r="E61" i="7" s="1"/>
  <c r="E50" i="7" a="1"/>
  <c r="E50" i="7" s="1"/>
  <c r="E65" i="7" a="1"/>
  <c r="E65" i="7" s="1"/>
  <c r="E66" i="7" a="1"/>
  <c r="E66" i="7" s="1"/>
  <c r="K68" i="7" a="1"/>
  <c r="K68" i="7" s="1"/>
  <c r="K71" i="7" a="1"/>
  <c r="K71" i="7" s="1"/>
  <c r="K52" i="7" a="1"/>
  <c r="K52" i="7" s="1"/>
  <c r="K55" i="7" a="1"/>
  <c r="K55" i="7" s="1"/>
  <c r="K60" i="7" a="1"/>
  <c r="K60" i="7" s="1"/>
  <c r="K63" i="7" a="1"/>
  <c r="K63" i="7" s="1"/>
  <c r="K47" i="7" a="1"/>
  <c r="K47" i="7" s="1"/>
  <c r="K69" i="7" a="1"/>
  <c r="K69" i="7" s="1"/>
  <c r="K50" i="7" a="1"/>
  <c r="K50" i="7" s="1"/>
  <c r="K53" i="7" a="1"/>
  <c r="K53" i="7" s="1"/>
  <c r="K58" i="7" a="1"/>
  <c r="K58" i="7" s="1"/>
  <c r="K61" i="7" a="1"/>
  <c r="K61" i="7" s="1"/>
  <c r="K66" i="7" a="1"/>
  <c r="K66" i="7" s="1"/>
  <c r="K72" i="7" a="1"/>
  <c r="K72" i="7" s="1"/>
  <c r="K48" i="7" a="1"/>
  <c r="K48" i="7" s="1"/>
  <c r="K51" i="7" a="1"/>
  <c r="K51" i="7" s="1"/>
  <c r="K56" i="7" a="1"/>
  <c r="K56" i="7" s="1"/>
  <c r="K59" i="7" a="1"/>
  <c r="K59" i="7" s="1"/>
  <c r="K64" i="7" a="1"/>
  <c r="K64" i="7" s="1"/>
  <c r="K67" i="7" a="1"/>
  <c r="K67" i="7" s="1"/>
  <c r="K70" i="7" a="1"/>
  <c r="K70" i="7" s="1"/>
  <c r="K62" i="7" a="1"/>
  <c r="K62" i="7" s="1"/>
  <c r="K73" i="7" a="1"/>
  <c r="K73" i="7" s="1"/>
  <c r="K54" i="7" a="1"/>
  <c r="K54" i="7" s="1"/>
  <c r="K65" i="7" a="1"/>
  <c r="K65" i="7" s="1"/>
  <c r="K57" i="7" a="1"/>
  <c r="K57" i="7" s="1"/>
  <c r="K49" i="7" a="1"/>
  <c r="K49" i="7" s="1"/>
  <c r="W7" i="7" a="1"/>
  <c r="W7" i="7" s="1"/>
  <c r="W12" i="7" a="1"/>
  <c r="W12" i="7" s="1"/>
  <c r="W15" i="7" a="1"/>
  <c r="W15" i="7" s="1"/>
  <c r="W20" i="7" a="1"/>
  <c r="W20" i="7" s="1"/>
  <c r="W23" i="7" a="1"/>
  <c r="W23" i="7" s="1"/>
  <c r="V4" i="7" a="1"/>
  <c r="V4" i="7" s="1"/>
  <c r="V7" i="7" a="1"/>
  <c r="V7" i="7" s="1"/>
  <c r="V12" i="7" a="1"/>
  <c r="V12" i="7" s="1"/>
  <c r="V15" i="7" a="1"/>
  <c r="V15" i="7" s="1"/>
  <c r="V20" i="7" a="1"/>
  <c r="V20" i="7" s="1"/>
  <c r="V23" i="7" a="1"/>
  <c r="V23" i="7" s="1"/>
  <c r="V3" i="7" a="1"/>
  <c r="V3" i="7" s="1"/>
  <c r="W6" i="7" a="1"/>
  <c r="W6" i="7" s="1"/>
  <c r="W9" i="7" a="1"/>
  <c r="W9" i="7" s="1"/>
  <c r="W17" i="7" a="1"/>
  <c r="W17" i="7" s="1"/>
  <c r="W22" i="7" a="1"/>
  <c r="W22" i="7" s="1"/>
  <c r="W5" i="7" a="1"/>
  <c r="W5" i="7" s="1"/>
  <c r="W10" i="7" a="1"/>
  <c r="W10" i="7" s="1"/>
  <c r="W13" i="7" a="1"/>
  <c r="W13" i="7" s="1"/>
  <c r="W18" i="7" a="1"/>
  <c r="W18" i="7" s="1"/>
  <c r="W21" i="7" a="1"/>
  <c r="W21" i="7" s="1"/>
  <c r="W26" i="7" a="1"/>
  <c r="W26" i="7" s="1"/>
  <c r="V5" i="7" a="1"/>
  <c r="V5" i="7" s="1"/>
  <c r="V10" i="7" a="1"/>
  <c r="V10" i="7" s="1"/>
  <c r="V13" i="7" a="1"/>
  <c r="V13" i="7" s="1"/>
  <c r="V18" i="7" a="1"/>
  <c r="V18" i="7" s="1"/>
  <c r="V21" i="7" a="1"/>
  <c r="V21" i="7" s="1"/>
  <c r="V26" i="7" a="1"/>
  <c r="V26" i="7" s="1"/>
  <c r="W8" i="7" a="1"/>
  <c r="W8" i="7" s="1"/>
  <c r="W11" i="7" a="1"/>
  <c r="W11" i="7" s="1"/>
  <c r="W16" i="7" a="1"/>
  <c r="W16" i="7" s="1"/>
  <c r="W19" i="7" a="1"/>
  <c r="W19" i="7" s="1"/>
  <c r="W24" i="7" a="1"/>
  <c r="W24" i="7" s="1"/>
  <c r="W27" i="7" a="1"/>
  <c r="W27" i="7" s="1"/>
  <c r="V8" i="7" a="1"/>
  <c r="V8" i="7" s="1"/>
  <c r="V11" i="7" a="1"/>
  <c r="V11" i="7" s="1"/>
  <c r="V16" i="7" a="1"/>
  <c r="V16" i="7" s="1"/>
  <c r="V19" i="7" a="1"/>
  <c r="V19" i="7" s="1"/>
  <c r="V24" i="7" a="1"/>
  <c r="V24" i="7" s="1"/>
  <c r="V27" i="7" a="1"/>
  <c r="V27" i="7" s="1"/>
  <c r="W14" i="7" a="1"/>
  <c r="W14" i="7" s="1"/>
  <c r="V9" i="7" a="1"/>
  <c r="V9" i="7" s="1"/>
  <c r="V17" i="7" a="1"/>
  <c r="V17" i="7" s="1"/>
  <c r="W25" i="7" a="1"/>
  <c r="W25" i="7" s="1"/>
  <c r="V22" i="7" a="1"/>
  <c r="V22" i="7" s="1"/>
  <c r="V14" i="7" a="1"/>
  <c r="V14" i="7" s="1"/>
  <c r="V25" i="7" a="1"/>
  <c r="V25" i="7" s="1"/>
  <c r="V6" i="7" a="1"/>
  <c r="V6" i="7" s="1"/>
  <c r="J70" i="7" a="1"/>
  <c r="J70" i="7" s="1"/>
  <c r="J73" i="7" a="1"/>
  <c r="J73" i="7" s="1"/>
  <c r="J48" i="7" a="1"/>
  <c r="J48" i="7" s="1"/>
  <c r="J51" i="7" a="1"/>
  <c r="J51" i="7" s="1"/>
  <c r="J56" i="7" a="1"/>
  <c r="J56" i="7" s="1"/>
  <c r="J59" i="7" a="1"/>
  <c r="J59" i="7" s="1"/>
  <c r="J64" i="7" a="1"/>
  <c r="J64" i="7" s="1"/>
  <c r="J67" i="7" a="1"/>
  <c r="J67" i="7" s="1"/>
  <c r="J68" i="7" a="1"/>
  <c r="J68" i="7" s="1"/>
  <c r="J71" i="7" a="1"/>
  <c r="J71" i="7" s="1"/>
  <c r="J49" i="7" a="1"/>
  <c r="J49" i="7" s="1"/>
  <c r="J54" i="7" a="1"/>
  <c r="J54" i="7" s="1"/>
  <c r="J57" i="7" a="1"/>
  <c r="J57" i="7" s="1"/>
  <c r="J62" i="7" a="1"/>
  <c r="J62" i="7" s="1"/>
  <c r="J65" i="7" a="1"/>
  <c r="J65" i="7" s="1"/>
  <c r="J47" i="7" a="1"/>
  <c r="J47" i="7" s="1"/>
  <c r="J69" i="7" a="1"/>
  <c r="J69" i="7" s="1"/>
  <c r="J52" i="7" a="1"/>
  <c r="J52" i="7" s="1"/>
  <c r="J55" i="7" a="1"/>
  <c r="J55" i="7" s="1"/>
  <c r="J60" i="7" a="1"/>
  <c r="J60" i="7" s="1"/>
  <c r="J63" i="7" a="1"/>
  <c r="J63" i="7" s="1"/>
  <c r="J53" i="7" a="1"/>
  <c r="J53" i="7" s="1"/>
  <c r="J66" i="7" a="1"/>
  <c r="J66" i="7" s="1"/>
  <c r="J58" i="7" a="1"/>
  <c r="J58" i="7" s="1"/>
  <c r="J72" i="7" a="1"/>
  <c r="J72" i="7" s="1"/>
  <c r="J50" i="7" a="1"/>
  <c r="J50" i="7" s="1"/>
  <c r="J61" i="7" a="1"/>
  <c r="J61" i="7" s="1"/>
</calcChain>
</file>

<file path=xl/sharedStrings.xml><?xml version="1.0" encoding="utf-8"?>
<sst xmlns="http://schemas.openxmlformats.org/spreadsheetml/2006/main" count="46" uniqueCount="41">
  <si>
    <t>R_j</t>
  </si>
  <si>
    <t>W_j</t>
  </si>
  <si>
    <t>p_j</t>
  </si>
  <si>
    <t>q_j</t>
  </si>
  <si>
    <t>p_j*q_j</t>
  </si>
  <si>
    <t>№ испытуемых</t>
  </si>
  <si>
    <t>X_i</t>
  </si>
  <si>
    <t>p_i</t>
  </si>
  <si>
    <t>q_i</t>
  </si>
  <si>
    <t>θ</t>
  </si>
  <si>
    <t>θ^2</t>
  </si>
  <si>
    <t>θ_i</t>
  </si>
  <si>
    <t>S_E (θ_i )</t>
  </si>
  <si>
    <t>β</t>
  </si>
  <si>
    <t>β^2</t>
  </si>
  <si>
    <t>β_j</t>
  </si>
  <si>
    <t>S_E (β_j )</t>
  </si>
  <si>
    <t>∑ (θ^2)</t>
  </si>
  <si>
    <t>ср. θ</t>
  </si>
  <si>
    <t>S_θ</t>
  </si>
  <si>
    <t>a_θ</t>
  </si>
  <si>
    <t>∑ (β^2)</t>
  </si>
  <si>
    <t>ср. β</t>
  </si>
  <si>
    <t>S_ β</t>
  </si>
  <si>
    <t>a_ β</t>
  </si>
  <si>
    <t>∑ (β_j)</t>
  </si>
  <si>
    <t>Построение характеристических кривых для заданий теста (ICC).</t>
  </si>
  <si>
    <t xml:space="preserve"> θ</t>
  </si>
  <si>
    <t>Задания</t>
  </si>
  <si>
    <t>1,2,3,4</t>
  </si>
  <si>
    <t>9, 10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</si>
  <si>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scheme val="minor"/>
      </rPr>
      <t>Строим график характеристических кривых испытуемых (PCC).</t>
    </r>
  </si>
  <si>
    <t>1, 2</t>
  </si>
  <si>
    <t>3, 4</t>
  </si>
  <si>
    <t>6, 7, 8</t>
  </si>
  <si>
    <t>9 по 14</t>
  </si>
  <si>
    <t>15, 16, 17</t>
  </si>
  <si>
    <t>18 по 21</t>
  </si>
  <si>
    <t>22 по 24</t>
  </si>
  <si>
    <t>∑</t>
  </si>
  <si>
    <t>Обучающиеся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</si>
</sst>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14" applyNumberFormat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0" fontId="0" fillId="0" borderId="10" xfId="0" applyFill="1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3" fillId="4" borderId="14" xfId="1" applyFont="1" applyFill="1" applyAlignment="1">
      <alignment horizontal="center"/>
    </xf>
    <xf numFmtId="0" fontId="2" fillId="4" borderId="14" xfId="1" applyFill="1" applyAlignment="1">
      <alignment horizontal="center"/>
    </xf>
    <xf numFmtId="0" fontId="2" fillId="4" borderId="14" xfId="1" applyFill="1" applyAlignment="1">
      <alignment horizontal="center" vertical="center"/>
    </xf>
    <xf numFmtId="0" fontId="3" fillId="4" borderId="14" xfId="1" applyFont="1" applyFill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Построение характеристических кривых для заданий теста (</a:t>
            </a:r>
            <a:r>
              <a:rPr lang="en-US"/>
              <a:t>ICC).</a:t>
            </a:r>
            <a:endParaRPr lang="ru-RU"/>
          </a:p>
        </c:rich>
      </c:tx>
      <c:layout>
        <c:manualLayout>
          <c:xMode val="edge"/>
          <c:yMode val="edge"/>
          <c:x val="0.12726153265573029"/>
          <c:y val="2.0935555579366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ЛР4!$C$46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ЛР4!$C$47:$C$73</c:f>
              <c:numCache>
                <c:formatCode>General</c:formatCode>
                <c:ptCount val="27"/>
                <c:pt idx="0">
                  <c:v>7.0714895127341409E-8</c:v>
                </c:pt>
                <c:pt idx="1">
                  <c:v>1.6544786609559011E-7</c:v>
                </c:pt>
                <c:pt idx="2">
                  <c:v>3.8708949327324247E-7</c:v>
                </c:pt>
                <c:pt idx="3">
                  <c:v>9.0565224471242316E-7</c:v>
                </c:pt>
                <c:pt idx="4">
                  <c:v>2.1189038525121743E-6</c:v>
                </c:pt>
                <c:pt idx="5">
                  <c:v>4.9574726558669738E-6</c:v>
                </c:pt>
                <c:pt idx="6">
                  <c:v>1.1598658263072582E-5</c:v>
                </c:pt>
                <c:pt idx="7">
                  <c:v>2.7136342644393899E-5</c:v>
                </c:pt>
                <c:pt idx="8">
                  <c:v>6.3487150684988166E-5</c:v>
                </c:pt>
                <c:pt idx="9">
                  <c:v>1.4852488014312776E-4</c:v>
                </c:pt>
                <c:pt idx="10">
                  <c:v>3.4742664047234374E-4</c:v>
                </c:pt>
                <c:pt idx="11">
                  <c:v>8.1247749506407972E-4</c:v>
                </c:pt>
                <c:pt idx="12">
                  <c:v>1.8988436496519803E-3</c:v>
                </c:pt>
                <c:pt idx="13">
                  <c:v>4.4313511850557303E-3</c:v>
                </c:pt>
                <c:pt idx="14">
                  <c:v>1.0306612206541459E-2</c:v>
                </c:pt>
                <c:pt idx="15">
                  <c:v>2.3785422231327513E-2</c:v>
                </c:pt>
                <c:pt idx="16">
                  <c:v>5.3931026457999291E-2</c:v>
                </c:pt>
                <c:pt idx="17">
                  <c:v>0.11767752789112756</c:v>
                </c:pt>
                <c:pt idx="18">
                  <c:v>0.23783071788843191</c:v>
                </c:pt>
                <c:pt idx="19">
                  <c:v>0.42199000431609845</c:v>
                </c:pt>
                <c:pt idx="20">
                  <c:v>0.63073947244700146</c:v>
                </c:pt>
                <c:pt idx="21">
                  <c:v>0.7998553374358377</c:v>
                </c:pt>
                <c:pt idx="22">
                  <c:v>0.90338287511096116</c:v>
                </c:pt>
                <c:pt idx="23">
                  <c:v>0.95628607736257332</c:v>
                </c:pt>
                <c:pt idx="24">
                  <c:v>0.98083635177763417</c:v>
                </c:pt>
                <c:pt idx="25">
                  <c:v>0.99171829697229152</c:v>
                </c:pt>
                <c:pt idx="26">
                  <c:v>0.99644341119280833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F6E-4639-9B81-187E78D412BC}"/>
            </c:ext>
          </c:extLst>
        </c:ser>
        <c:ser>
          <c:idx val="1"/>
          <c:order val="1"/>
          <c:tx>
            <c:strRef>
              <c:f>ЛР4!$D$46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ЛР4!$D$47:$D$73</c:f>
              <c:numCache>
                <c:formatCode>General</c:formatCode>
                <c:ptCount val="27"/>
                <c:pt idx="0">
                  <c:v>3.3169816285908929E-7</c:v>
                </c:pt>
                <c:pt idx="1">
                  <c:v>7.7605621767580361E-7</c:v>
                </c:pt>
                <c:pt idx="2">
                  <c:v>1.8156955989307085E-6</c:v>
                </c:pt>
                <c:pt idx="3">
                  <c:v>4.248076159112345E-6</c:v>
                </c:pt>
                <c:pt idx="4">
                  <c:v>9.9389414506699489E-6</c:v>
                </c:pt>
                <c:pt idx="5">
                  <c:v>2.3253303466436844E-5</c:v>
                </c:pt>
                <c:pt idx="6">
                  <c:v>5.4402823538087698E-5</c:v>
                </c:pt>
                <c:pt idx="7">
                  <c:v>1.2727411901626784E-4</c:v>
                </c:pt>
                <c:pt idx="8">
                  <c:v>2.9772572894481481E-4</c:v>
                </c:pt>
                <c:pt idx="9">
                  <c:v>6.9629534891845726E-4</c:v>
                </c:pt>
                <c:pt idx="10">
                  <c:v>1.6275670430537092E-3</c:v>
                </c:pt>
                <c:pt idx="11">
                  <c:v>3.7996474899307468E-3</c:v>
                </c:pt>
                <c:pt idx="12">
                  <c:v>8.8448115540836099E-3</c:v>
                </c:pt>
                <c:pt idx="13">
                  <c:v>2.0451408326372673E-2</c:v>
                </c:pt>
                <c:pt idx="14">
                  <c:v>4.6573079488563401E-2</c:v>
                </c:pt>
                <c:pt idx="15">
                  <c:v>0.10256535460875679</c:v>
                </c:pt>
                <c:pt idx="16">
                  <c:v>0.21097804050864524</c:v>
                </c:pt>
                <c:pt idx="17">
                  <c:v>0.38484346471789621</c:v>
                </c:pt>
                <c:pt idx="18">
                  <c:v>0.59410459877784738</c:v>
                </c:pt>
                <c:pt idx="19">
                  <c:v>0.77398653543273144</c:v>
                </c:pt>
                <c:pt idx="20">
                  <c:v>0.88903876188978292</c:v>
                </c:pt>
                <c:pt idx="21">
                  <c:v>0.94935584642537019</c:v>
                </c:pt>
                <c:pt idx="22">
                  <c:v>0.97770749249378197</c:v>
                </c:pt>
                <c:pt idx="23">
                  <c:v>0.99034865622448287</c:v>
                </c:pt>
                <c:pt idx="24">
                  <c:v>0.99585194853134751</c:v>
                </c:pt>
                <c:pt idx="25">
                  <c:v>0.9982228399089571</c:v>
                </c:pt>
                <c:pt idx="26">
                  <c:v>0.99923964151859102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F6E-4639-9B81-187E78D412BC}"/>
            </c:ext>
          </c:extLst>
        </c:ser>
        <c:ser>
          <c:idx val="2"/>
          <c:order val="2"/>
          <c:tx>
            <c:strRef>
              <c:f>ЛР4!$E$46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ЛР4!$E$47:$E$73</c:f>
              <c:numCache>
                <c:formatCode>General</c:formatCode>
                <c:ptCount val="27"/>
                <c:pt idx="0">
                  <c:v>8.535534539896158E-7</c:v>
                </c:pt>
                <c:pt idx="1">
                  <c:v>1.9970113680743465E-6</c:v>
                </c:pt>
                <c:pt idx="2">
                  <c:v>4.6722888608479274E-6</c:v>
                </c:pt>
                <c:pt idx="3">
                  <c:v>1.0931437502331598E-5</c:v>
                </c:pt>
                <c:pt idx="4">
                  <c:v>2.5575328807441908E-5</c:v>
                </c:pt>
                <c:pt idx="5">
                  <c:v>5.9835187463572198E-5</c:v>
                </c:pt>
                <c:pt idx="6">
                  <c:v>1.3998198730453735E-4</c:v>
                </c:pt>
                <c:pt idx="7">
                  <c:v>3.2744701095487847E-4</c:v>
                </c:pt>
                <c:pt idx="8">
                  <c:v>7.6577445116140098E-4</c:v>
                </c:pt>
                <c:pt idx="9">
                  <c:v>1.789805680765197E-3</c:v>
                </c:pt>
                <c:pt idx="10">
                  <c:v>4.1774968109354301E-3</c:v>
                </c:pt>
                <c:pt idx="11">
                  <c:v>9.7194734883993775E-3</c:v>
                </c:pt>
                <c:pt idx="12">
                  <c:v>2.2447849684767724E-2</c:v>
                </c:pt>
                <c:pt idx="13">
                  <c:v>5.0986757334155398E-2</c:v>
                </c:pt>
                <c:pt idx="14">
                  <c:v>0.11166388826378451</c:v>
                </c:pt>
                <c:pt idx="15">
                  <c:v>0.22725843523767864</c:v>
                </c:pt>
                <c:pt idx="16">
                  <c:v>0.40760940911415311</c:v>
                </c:pt>
                <c:pt idx="17">
                  <c:v>0.61683673166670383</c:v>
                </c:pt>
                <c:pt idx="18">
                  <c:v>0.79020195691172057</c:v>
                </c:pt>
                <c:pt idx="19">
                  <c:v>0.89808661088436448</c:v>
                </c:pt>
                <c:pt idx="20">
                  <c:v>0.95374131234220905</c:v>
                </c:pt>
                <c:pt idx="21">
                  <c:v>0.97969040523940332</c:v>
                </c:pt>
                <c:pt idx="22">
                  <c:v>0.99121724149620427</c:v>
                </c:pt>
                <c:pt idx="23">
                  <c:v>0.99622714464863316</c:v>
                </c:pt>
                <c:pt idx="24">
                  <c:v>0.99838393413093629</c:v>
                </c:pt>
                <c:pt idx="25">
                  <c:v>0.99930862956716171</c:v>
                </c:pt>
                <c:pt idx="26">
                  <c:v>0.99970438092725178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F6E-4639-9B81-187E78D412BC}"/>
            </c:ext>
          </c:extLst>
        </c:ser>
        <c:ser>
          <c:idx val="3"/>
          <c:order val="3"/>
          <c:tx>
            <c:strRef>
              <c:f>ЛР4!$F$46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ЛР4!$F$47:$F$73</c:f>
              <c:numCache>
                <c:formatCode>General</c:formatCode>
                <c:ptCount val="27"/>
                <c:pt idx="0">
                  <c:v>3.0496230444323757E-6</c:v>
                </c:pt>
                <c:pt idx="1">
                  <c:v>7.1350118059621352E-6</c:v>
                </c:pt>
                <c:pt idx="2">
                  <c:v>1.6693248349594088E-5</c:v>
                </c:pt>
                <c:pt idx="3">
                  <c:v>3.9055432550658809E-5</c:v>
                </c:pt>
                <c:pt idx="4">
                  <c:v>9.1371139235229794E-5</c:v>
                </c:pt>
                <c:pt idx="5">
                  <c:v>2.1375003418304414E-4</c:v>
                </c:pt>
                <c:pt idx="6">
                  <c:v>4.9995643227083628E-4</c:v>
                </c:pt>
                <c:pt idx="7">
                  <c:v>1.1689385786446587E-3</c:v>
                </c:pt>
                <c:pt idx="8">
                  <c:v>2.7306273989945772E-3</c:v>
                </c:pt>
                <c:pt idx="9">
                  <c:v>6.3654186102535728E-3</c:v>
                </c:pt>
                <c:pt idx="10">
                  <c:v>1.4766908088630409E-2</c:v>
                </c:pt>
                <c:pt idx="11">
                  <c:v>3.3879137943123819E-2</c:v>
                </c:pt>
                <c:pt idx="12">
                  <c:v>7.5823870160324602E-2</c:v>
                </c:pt>
                <c:pt idx="13">
                  <c:v>0.16104280088433573</c:v>
                </c:pt>
                <c:pt idx="14">
                  <c:v>0.30992081610473637</c:v>
                </c:pt>
                <c:pt idx="15">
                  <c:v>0.51237509285747229</c:v>
                </c:pt>
                <c:pt idx="16">
                  <c:v>0.71084889627325643</c:v>
                </c:pt>
                <c:pt idx="17">
                  <c:v>0.85189104888687983</c:v>
                </c:pt>
                <c:pt idx="18">
                  <c:v>0.93083006850740702</c:v>
                </c:pt>
                <c:pt idx="19">
                  <c:v>0.96921653883600689</c:v>
                </c:pt>
                <c:pt idx="20">
                  <c:v>0.98660661522972548</c:v>
                </c:pt>
                <c:pt idx="21">
                  <c:v>0.99423122749654869</c:v>
                </c:pt>
                <c:pt idx="22">
                  <c:v>0.99752616915017855</c:v>
                </c:pt>
                <c:pt idx="23">
                  <c:v>0.99894114791434518</c:v>
                </c:pt>
                <c:pt idx="24">
                  <c:v>0.99954715625645096</c:v>
                </c:pt>
                <c:pt idx="25">
                  <c:v>0.99980639762270407</c:v>
                </c:pt>
                <c:pt idx="26">
                  <c:v>0.99991724227907253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F6E-4639-9B81-187E78D412BC}"/>
            </c:ext>
          </c:extLst>
        </c:ser>
        <c:ser>
          <c:idx val="4"/>
          <c:order val="4"/>
          <c:tx>
            <c:strRef>
              <c:f>ЛР4!$G$46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ЛР4!$G$47:$G$73</c:f>
              <c:numCache>
                <c:formatCode>General</c:formatCode>
                <c:ptCount val="27"/>
                <c:pt idx="0">
                  <c:v>1.1516836333530131E-5</c:v>
                </c:pt>
                <c:pt idx="1">
                  <c:v>2.6944914152456737E-5</c:v>
                </c:pt>
                <c:pt idx="2">
                  <c:v>6.3039308063147844E-5</c:v>
                </c:pt>
                <c:pt idx="3">
                  <c:v>1.4747726414202645E-4</c:v>
                </c:pt>
                <c:pt idx="4">
                  <c:v>3.449765606402445E-4</c:v>
                </c:pt>
                <c:pt idx="5">
                  <c:v>8.0675048696374142E-4</c:v>
                </c:pt>
                <c:pt idx="6">
                  <c:v>1.8854734913695572E-3</c:v>
                </c:pt>
                <c:pt idx="7">
                  <c:v>4.4002277213192999E-3</c:v>
                </c:pt>
                <c:pt idx="8">
                  <c:v>1.0234648230852126E-2</c:v>
                </c:pt>
                <c:pt idx="9">
                  <c:v>2.362159126300634E-2</c:v>
                </c:pt>
                <c:pt idx="10">
                  <c:v>5.3570950840729929E-2</c:v>
                </c:pt>
                <c:pt idx="11">
                  <c:v>0.11694445269487103</c:v>
                </c:pt>
                <c:pt idx="12">
                  <c:v>0.23654981673621986</c:v>
                </c:pt>
                <c:pt idx="13">
                  <c:v>0.42026416931454058</c:v>
                </c:pt>
                <c:pt idx="14">
                  <c:v>0.62908908241039496</c:v>
                </c:pt>
                <c:pt idx="15">
                  <c:v>0.79871959484848176</c:v>
                </c:pt>
                <c:pt idx="16">
                  <c:v>0.90276319221057433</c:v>
                </c:pt>
                <c:pt idx="17">
                  <c:v>0.95598917454921861</c:v>
                </c:pt>
                <c:pt idx="18">
                  <c:v>0.98070282844081547</c:v>
                </c:pt>
                <c:pt idx="19">
                  <c:v>0.99165994923945922</c:v>
                </c:pt>
                <c:pt idx="20">
                  <c:v>0.99641823344480152</c:v>
                </c:pt>
                <c:pt idx="21">
                  <c:v>0.99846595336740074</c:v>
                </c:pt>
                <c:pt idx="22">
                  <c:v>0.99934374913040425</c:v>
                </c:pt>
                <c:pt idx="23">
                  <c:v>0.99971940314230989</c:v>
                </c:pt>
                <c:pt idx="24">
                  <c:v>0.99988004944124032</c:v>
                </c:pt>
                <c:pt idx="25">
                  <c:v>0.99994872781861976</c:v>
                </c:pt>
                <c:pt idx="26">
                  <c:v>0.99997808486070672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F6E-4639-9B81-187E78D412BC}"/>
            </c:ext>
          </c:extLst>
        </c:ser>
        <c:ser>
          <c:idx val="5"/>
          <c:order val="5"/>
          <c:tx>
            <c:strRef>
              <c:f>ЛР4!$H$46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ЛР4!$H$47:$H$73</c:f>
              <c:numCache>
                <c:formatCode>General</c:formatCode>
                <c:ptCount val="27"/>
                <c:pt idx="0">
                  <c:v>6.6382190015932475E-5</c:v>
                </c:pt>
                <c:pt idx="1">
                  <c:v>1.552970715293056E-4</c:v>
                </c:pt>
                <c:pt idx="2">
                  <c:v>3.6326472974805839E-4</c:v>
                </c:pt>
                <c:pt idx="3">
                  <c:v>8.4949777629229623E-4</c:v>
                </c:pt>
                <c:pt idx="4">
                  <c:v>1.9852655122221878E-3</c:v>
                </c:pt>
                <c:pt idx="5">
                  <c:v>4.6324998192700468E-3</c:v>
                </c:pt>
                <c:pt idx="6">
                  <c:v>1.0771566207335277E-2</c:v>
                </c:pt>
                <c:pt idx="7">
                  <c:v>2.4843171646309937E-2</c:v>
                </c:pt>
                <c:pt idx="8">
                  <c:v>5.625211730428889E-2</c:v>
                </c:pt>
                <c:pt idx="9">
                  <c:v>0.12238723532909257</c:v>
                </c:pt>
                <c:pt idx="10">
                  <c:v>0.24600843152433871</c:v>
                </c:pt>
                <c:pt idx="11">
                  <c:v>0.43290332032203227</c:v>
                </c:pt>
                <c:pt idx="12">
                  <c:v>0.64106386837458207</c:v>
                </c:pt>
                <c:pt idx="13">
                  <c:v>0.80689892004049202</c:v>
                </c:pt>
                <c:pt idx="14">
                  <c:v>0.90720575250955471</c:v>
                </c:pt>
                <c:pt idx="15">
                  <c:v>0.95811277587770416</c:v>
                </c:pt>
                <c:pt idx="16">
                  <c:v>0.98165683243842694</c:v>
                </c:pt>
                <c:pt idx="17">
                  <c:v>0.9920766370145655</c:v>
                </c:pt>
                <c:pt idx="18">
                  <c:v>0.9965980021672729</c:v>
                </c:pt>
                <c:pt idx="19">
                  <c:v>0.9985430973789079</c:v>
                </c:pt>
                <c:pt idx="20">
                  <c:v>0.9993767781732743</c:v>
                </c:pt>
                <c:pt idx="21">
                  <c:v>0.99973353059639736</c:v>
                </c:pt>
                <c:pt idx="22">
                  <c:v>0.99988608961795655</c:v>
                </c:pt>
                <c:pt idx="23">
                  <c:v>0.99995130982607272</c:v>
                </c:pt>
                <c:pt idx="24">
                  <c:v>0.9999791885124153</c:v>
                </c:pt>
                <c:pt idx="25">
                  <c:v>0.99999110475345143</c:v>
                </c:pt>
                <c:pt idx="26">
                  <c:v>0.99999619801943718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0F6E-4639-9B81-187E78D412BC}"/>
            </c:ext>
          </c:extLst>
        </c:ser>
        <c:ser>
          <c:idx val="6"/>
          <c:order val="6"/>
          <c:tx>
            <c:strRef>
              <c:f>ЛР4!$I$46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ЛР4!$I$47:$I$73</c:f>
              <c:numCache>
                <c:formatCode>General</c:formatCode>
                <c:ptCount val="27"/>
                <c:pt idx="0">
                  <c:v>6.3159844749183138E-4</c:v>
                </c:pt>
                <c:pt idx="1">
                  <c:v>1.4764680518732122E-3</c:v>
                </c:pt>
                <c:pt idx="2">
                  <c:v>3.4475946742055282E-3</c:v>
                </c:pt>
                <c:pt idx="3">
                  <c:v>8.029071283955266E-3</c:v>
                </c:pt>
                <c:pt idx="4">
                  <c:v>1.8585285787935408E-2</c:v>
                </c:pt>
                <c:pt idx="5">
                  <c:v>4.2426677857128503E-2</c:v>
                </c:pt>
                <c:pt idx="6">
                  <c:v>9.3925047399176023E-2</c:v>
                </c:pt>
                <c:pt idx="7">
                  <c:v>0.19519123252295548</c:v>
                </c:pt>
                <c:pt idx="8">
                  <c:v>0.36201596749564074</c:v>
                </c:pt>
                <c:pt idx="9">
                  <c:v>0.57037347097007673</c:v>
                </c:pt>
                <c:pt idx="10">
                  <c:v>0.7564612173191998</c:v>
                </c:pt>
                <c:pt idx="11">
                  <c:v>0.87904048633295617</c:v>
                </c:pt>
                <c:pt idx="12">
                  <c:v>0.94445292915853341</c:v>
                </c:pt>
                <c:pt idx="13">
                  <c:v>0.9754784336992417</c:v>
                </c:pt>
                <c:pt idx="14">
                  <c:v>0.98936986201366572</c:v>
                </c:pt>
                <c:pt idx="15">
                  <c:v>0.99542869633263753</c:v>
                </c:pt>
                <c:pt idx="16">
                  <c:v>0.99804102902549652</c:v>
                </c:pt>
                <c:pt idx="17">
                  <c:v>0.99916176632636755</c:v>
                </c:pt>
                <c:pt idx="18">
                  <c:v>0.99964155437183311</c:v>
                </c:pt>
                <c:pt idx="19">
                  <c:v>0.99984676353588364</c:v>
                </c:pt>
                <c:pt idx="20">
                  <c:v>0.99993449869997386</c:v>
                </c:pt>
                <c:pt idx="21">
                  <c:v>0.99997200271626685</c:v>
                </c:pt>
                <c:pt idx="22">
                  <c:v>0.99998803335104314</c:v>
                </c:pt>
                <c:pt idx="23">
                  <c:v>0.99999488524050451</c:v>
                </c:pt>
                <c:pt idx="24">
                  <c:v>0.99999781386901587</c:v>
                </c:pt>
                <c:pt idx="25">
                  <c:v>0.99999906561380458</c:v>
                </c:pt>
                <c:pt idx="26">
                  <c:v>0.99999960062917426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0F6E-4639-9B81-187E78D412BC}"/>
            </c:ext>
          </c:extLst>
        </c:ser>
        <c:ser>
          <c:idx val="7"/>
          <c:order val="7"/>
          <c:tx>
            <c:strRef>
              <c:f>ЛР4!$J$46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ЛР4!$J$47:$J$73</c:f>
              <c:numCache>
                <c:formatCode>General</c:formatCode>
                <c:ptCount val="27"/>
                <c:pt idx="0">
                  <c:v>1.0313570449546183E-3</c:v>
                </c:pt>
                <c:pt idx="1">
                  <c:v>2.4096819162549655E-3</c:v>
                </c:pt>
                <c:pt idx="2">
                  <c:v>5.6196637448836352E-3</c:v>
                </c:pt>
                <c:pt idx="3">
                  <c:v>1.3049785046623531E-2</c:v>
                </c:pt>
                <c:pt idx="4">
                  <c:v>3.0007297817757947E-2</c:v>
                </c:pt>
                <c:pt idx="5">
                  <c:v>6.749330424903062E-2</c:v>
                </c:pt>
                <c:pt idx="6">
                  <c:v>0.14481658753116289</c:v>
                </c:pt>
                <c:pt idx="7">
                  <c:v>0.28376783712894349</c:v>
                </c:pt>
                <c:pt idx="8">
                  <c:v>0.48104710150240515</c:v>
                </c:pt>
                <c:pt idx="9">
                  <c:v>0.68441838354816453</c:v>
                </c:pt>
                <c:pt idx="10">
                  <c:v>0.83536695456764587</c:v>
                </c:pt>
                <c:pt idx="11">
                  <c:v>0.92230980087584347</c:v>
                </c:pt>
                <c:pt idx="12">
                  <c:v>0.96524813840004497</c:v>
                </c:pt>
                <c:pt idx="13">
                  <c:v>0.98484497472918708</c:v>
                </c:pt>
                <c:pt idx="14">
                  <c:v>0.99346581524795685</c:v>
                </c:pt>
                <c:pt idx="15">
                  <c:v>0.99719670368155777</c:v>
                </c:pt>
                <c:pt idx="16">
                  <c:v>0.99879990298836907</c:v>
                </c:pt>
                <c:pt idx="17">
                  <c:v>0.99948670790486283</c:v>
                </c:pt>
                <c:pt idx="18">
                  <c:v>0.99978054679604667</c:v>
                </c:pt>
                <c:pt idx="19">
                  <c:v>0.99990619063609187</c:v>
                </c:pt>
                <c:pt idx="20">
                  <c:v>0.99995990232330878</c:v>
                </c:pt>
                <c:pt idx="21">
                  <c:v>0.99998286126075175</c:v>
                </c:pt>
                <c:pt idx="22">
                  <c:v>0.99999267457504326</c:v>
                </c:pt>
                <c:pt idx="23">
                  <c:v>0.99999686899085782</c:v>
                </c:pt>
                <c:pt idx="24">
                  <c:v>0.99999866175754137</c:v>
                </c:pt>
                <c:pt idx="25">
                  <c:v>0.99999942801475239</c:v>
                </c:pt>
                <c:pt idx="26">
                  <c:v>0.99999975552488418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0F6E-4639-9B81-187E78D412BC}"/>
            </c:ext>
          </c:extLst>
        </c:ser>
        <c:ser>
          <c:idx val="8"/>
          <c:order val="8"/>
          <c:tx>
            <c:strRef>
              <c:f>ЛР4!$K$46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ЛР4!$B$47:$B$73</c:f>
              <c:numCache>
                <c:formatCode>General</c:formatCode>
                <c:ptCount val="2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</c:numCache>
            </c:numRef>
          </c:xVal>
          <c:yVal>
            <c:numRef>
              <c:f>ЛР4!$K$47:$K$73</c:f>
              <c:numCache>
                <c:formatCode>General</c:formatCode>
                <c:ptCount val="27"/>
                <c:pt idx="0">
                  <c:v>1.8245952386397313E-3</c:v>
                </c:pt>
                <c:pt idx="1">
                  <c:v>4.2584993995407336E-3</c:v>
                </c:pt>
                <c:pt idx="2">
                  <c:v>9.9068671730159225E-3</c:v>
                </c:pt>
                <c:pt idx="3">
                  <c:v>2.2874980635051174E-2</c:v>
                </c:pt>
                <c:pt idx="4">
                  <c:v>5.1928072038222986E-2</c:v>
                </c:pt>
                <c:pt idx="5">
                  <c:v>0.1135913372875911</c:v>
                </c:pt>
                <c:pt idx="6">
                  <c:v>0.23066308737259261</c:v>
                </c:pt>
                <c:pt idx="7">
                  <c:v>0.41227444445845962</c:v>
                </c:pt>
                <c:pt idx="8">
                  <c:v>0.62138456670223019</c:v>
                </c:pt>
                <c:pt idx="9">
                  <c:v>0.79338134680963102</c:v>
                </c:pt>
                <c:pt idx="10">
                  <c:v>0.899838296194996</c:v>
                </c:pt>
                <c:pt idx="11">
                  <c:v>0.95458477951489851</c:v>
                </c:pt>
                <c:pt idx="12">
                  <c:v>0.98007061126547579</c:v>
                </c:pt>
                <c:pt idx="13">
                  <c:v>0.9913835571105144</c:v>
                </c:pt>
                <c:pt idx="14">
                  <c:v>0.99629894394636354</c:v>
                </c:pt>
                <c:pt idx="15">
                  <c:v>0.9984147539737751</c:v>
                </c:pt>
                <c:pt idx="16">
                  <c:v>0.99932182660759061</c:v>
                </c:pt>
                <c:pt idx="17">
                  <c:v>0.99971002596524872</c:v>
                </c:pt>
                <c:pt idx="18">
                  <c:v>0.9998760401860266</c:v>
                </c:pt>
                <c:pt idx="19">
                  <c:v>0.99994701396372776</c:v>
                </c:pt>
                <c:pt idx="20">
                  <c:v>0.99997735228980333</c:v>
                </c:pt>
                <c:pt idx="21">
                  <c:v>0.99999031990495857</c:v>
                </c:pt>
                <c:pt idx="22">
                  <c:v>0.99999586255990414</c:v>
                </c:pt>
                <c:pt idx="23">
                  <c:v>0.99999823159213352</c:v>
                </c:pt>
                <c:pt idx="24">
                  <c:v>0.99999924415530672</c:v>
                </c:pt>
                <c:pt idx="25">
                  <c:v>0.99999967694055203</c:v>
                </c:pt>
                <c:pt idx="26">
                  <c:v>0.99999986191954249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0F6E-4639-9B81-187E78D41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88536"/>
        <c:axId val="384887752"/>
      </c:scatterChart>
      <c:valAx>
        <c:axId val="38488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87752"/>
        <c:crosses val="autoZero"/>
        <c:crossBetween val="midCat"/>
      </c:valAx>
      <c:valAx>
        <c:axId val="38488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8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Строим график характеристических кривых испытуемых (</a:t>
            </a:r>
            <a:r>
              <a:rPr lang="en-US"/>
              <a:t>PCC).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ЛР4!$C$78</c:f>
              <c:strCache>
                <c:ptCount val="1"/>
                <c:pt idx="0">
                  <c:v>1, 2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ЛР4!$C$79:$C$99</c:f>
              <c:numCache>
                <c:formatCode>General</c:formatCode>
                <c:ptCount val="21"/>
                <c:pt idx="0">
                  <c:v>0.99635490254269421</c:v>
                </c:pt>
                <c:pt idx="1">
                  <c:v>0.99151320146275213</c:v>
                </c:pt>
                <c:pt idx="2">
                  <c:v>0.98036710109107883</c:v>
                </c:pt>
                <c:pt idx="3">
                  <c:v>0.95524310766684184</c:v>
                </c:pt>
                <c:pt idx="4">
                  <c:v>0.90120808581375011</c:v>
                </c:pt>
                <c:pt idx="5">
                  <c:v>0.7958767598304114</c:v>
                </c:pt>
                <c:pt idx="6">
                  <c:v>0.6249753424511687</c:v>
                </c:pt>
                <c:pt idx="7">
                  <c:v>0.41598448620770878</c:v>
                </c:pt>
                <c:pt idx="8">
                  <c:v>0.23338780700434567</c:v>
                </c:pt>
                <c:pt idx="9">
                  <c:v>0.11514011011127717</c:v>
                </c:pt>
                <c:pt idx="10">
                  <c:v>5.2686063167326151E-2</c:v>
                </c:pt>
                <c:pt idx="11">
                  <c:v>2.3219271750158227E-2</c:v>
                </c:pt>
                <c:pt idx="12">
                  <c:v>1.0057984441576273E-2</c:v>
                </c:pt>
                <c:pt idx="13">
                  <c:v>4.3238339187436073E-3</c:v>
                </c:pt>
                <c:pt idx="14">
                  <c:v>1.8526579215870447E-3</c:v>
                </c:pt>
                <c:pt idx="15">
                  <c:v>7.9269455324002219E-4</c:v>
                </c:pt>
                <c:pt idx="16">
                  <c:v>3.3896333892623328E-4</c:v>
                </c:pt>
                <c:pt idx="17">
                  <c:v>1.4490611659411634E-4</c:v>
                </c:pt>
                <c:pt idx="18">
                  <c:v>6.1940177206341933E-5</c:v>
                </c:pt>
                <c:pt idx="19">
                  <c:v>2.647509559182585E-5</c:v>
                </c:pt>
                <c:pt idx="20">
                  <c:v>1.1316022723070485E-5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E68-4B92-A5EF-9B06B08279F5}"/>
            </c:ext>
          </c:extLst>
        </c:ser>
        <c:ser>
          <c:idx val="1"/>
          <c:order val="1"/>
          <c:tx>
            <c:strRef>
              <c:f>ЛР4!$D$78</c:f>
              <c:strCache>
                <c:ptCount val="1"/>
                <c:pt idx="0">
                  <c:v>3, 4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ЛР4!$D$79:$D$99</c:f>
              <c:numCache>
                <c:formatCode>General</c:formatCode>
                <c:ptCount val="21"/>
                <c:pt idx="0">
                  <c:v>0.99999715078598173</c:v>
                </c:pt>
                <c:pt idx="1">
                  <c:v>0.99999333387083578</c:v>
                </c:pt>
                <c:pt idx="2">
                  <c:v>0.99998440375116504</c:v>
                </c:pt>
                <c:pt idx="3">
                  <c:v>0.99996351104789205</c:v>
                </c:pt>
                <c:pt idx="4">
                  <c:v>0.99991463291101101</c:v>
                </c:pt>
                <c:pt idx="5">
                  <c:v>0.99980029399771719</c:v>
                </c:pt>
                <c:pt idx="6">
                  <c:v>0.99953288345071589</c:v>
                </c:pt>
                <c:pt idx="7">
                  <c:v>0.99890779570599264</c:v>
                </c:pt>
                <c:pt idx="8">
                  <c:v>0.99744836113830815</c:v>
                </c:pt>
                <c:pt idx="9">
                  <c:v>0.99405040364527342</c:v>
                </c:pt>
                <c:pt idx="10">
                  <c:v>0.98619011534345569</c:v>
                </c:pt>
                <c:pt idx="11">
                  <c:v>0.96827664067559216</c:v>
                </c:pt>
                <c:pt idx="12">
                  <c:v>0.92880422718648858</c:v>
                </c:pt>
                <c:pt idx="13">
                  <c:v>0.84793095309067057</c:v>
                </c:pt>
                <c:pt idx="14">
                  <c:v>0.70442609937226552</c:v>
                </c:pt>
                <c:pt idx="15">
                  <c:v>0.50461600274002671</c:v>
                </c:pt>
                <c:pt idx="16">
                  <c:v>0.30332050221191081</c:v>
                </c:pt>
                <c:pt idx="17">
                  <c:v>0.15689225511936158</c:v>
                </c:pt>
                <c:pt idx="18">
                  <c:v>7.3676784809662513E-2</c:v>
                </c:pt>
                <c:pt idx="19">
                  <c:v>3.2877537208368467E-2</c:v>
                </c:pt>
                <c:pt idx="20">
                  <c:v>1.4321963976907756E-2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E68-4B92-A5EF-9B06B08279F5}"/>
            </c:ext>
          </c:extLst>
        </c:ser>
        <c:ser>
          <c:idx val="2"/>
          <c:order val="2"/>
          <c:tx>
            <c:strRef>
              <c:f>ЛР4!$E$78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ЛР4!$E$79:$E$99</c:f>
              <c:numCache>
                <c:formatCode>General</c:formatCode>
                <c:ptCount val="21"/>
                <c:pt idx="0">
                  <c:v>0.99997535228981516</c:v>
                </c:pt>
                <c:pt idx="1">
                  <c:v>0.99994233496651364</c:v>
                </c:pt>
                <c:pt idx="2">
                  <c:v>0.99986509460748441</c:v>
                </c:pt>
                <c:pt idx="3">
                  <c:v>0.99968442605537855</c:v>
                </c:pt>
                <c:pt idx="4">
                  <c:v>0.99926198041733472</c:v>
                </c:pt>
                <c:pt idx="5">
                  <c:v>0.99827500028914973</c:v>
                </c:pt>
                <c:pt idx="6">
                  <c:v>0.99597341485402424</c:v>
                </c:pt>
                <c:pt idx="7">
                  <c:v>0.99062975771992923</c:v>
                </c:pt>
                <c:pt idx="8">
                  <c:v>0.97834872658967353</c:v>
                </c:pt>
                <c:pt idx="9">
                  <c:v>0.95077154075253378</c:v>
                </c:pt>
                <c:pt idx="10">
                  <c:v>0.8919486423205375</c:v>
                </c:pt>
                <c:pt idx="11">
                  <c:v>0.77916412069633034</c:v>
                </c:pt>
                <c:pt idx="12">
                  <c:v>0.60128014548038566</c:v>
                </c:pt>
                <c:pt idx="13">
                  <c:v>0.39193206419141935</c:v>
                </c:pt>
                <c:pt idx="14">
                  <c:v>0.21598857281002029</c:v>
                </c:pt>
                <c:pt idx="15">
                  <c:v>0.10534494323541622</c:v>
                </c:pt>
                <c:pt idx="16">
                  <c:v>4.7916259816459229E-2</c:v>
                </c:pt>
                <c:pt idx="17">
                  <c:v>2.1057871532504557E-2</c:v>
                </c:pt>
                <c:pt idx="18">
                  <c:v>9.1102954117028446E-3</c:v>
                </c:pt>
                <c:pt idx="19">
                  <c:v>3.9142948961566545E-3</c:v>
                </c:pt>
                <c:pt idx="20">
                  <c:v>1.6767862119514987E-3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E68-4B92-A5EF-9B06B08279F5}"/>
            </c:ext>
          </c:extLst>
        </c:ser>
        <c:ser>
          <c:idx val="3"/>
          <c:order val="3"/>
          <c:tx>
            <c:strRef>
              <c:f>ЛР4!$F$78</c:f>
              <c:strCache>
                <c:ptCount val="1"/>
                <c:pt idx="0">
                  <c:v>6, 7, 8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ЛР4!$F$79:$F$99</c:f>
              <c:numCache>
                <c:formatCode>General</c:formatCode>
                <c:ptCount val="21"/>
                <c:pt idx="0">
                  <c:v>0.99990259130933201</c:v>
                </c:pt>
                <c:pt idx="1">
                  <c:v>0.99977212779931157</c:v>
                </c:pt>
                <c:pt idx="2">
                  <c:v>0.9994670222242249</c:v>
                </c:pt>
                <c:pt idx="3">
                  <c:v>0.99875390993555868</c:v>
                </c:pt>
                <c:pt idx="4">
                  <c:v>0.9970894479481045</c:v>
                </c:pt>
                <c:pt idx="5">
                  <c:v>0.99321678457037521</c:v>
                </c:pt>
                <c:pt idx="6">
                  <c:v>0.98427258814594398</c:v>
                </c:pt>
                <c:pt idx="7">
                  <c:v>0.96396268692262732</c:v>
                </c:pt>
                <c:pt idx="8">
                  <c:v>0.91956843073515593</c:v>
                </c:pt>
                <c:pt idx="9">
                  <c:v>0.83012278487193414</c:v>
                </c:pt>
                <c:pt idx="10">
                  <c:v>0.67622952787033952</c:v>
                </c:pt>
                <c:pt idx="11">
                  <c:v>0.47165485162542176</c:v>
                </c:pt>
                <c:pt idx="12">
                  <c:v>0.27617752657193984</c:v>
                </c:pt>
                <c:pt idx="13">
                  <c:v>0.14021537497288517</c:v>
                </c:pt>
                <c:pt idx="14">
                  <c:v>6.5161664146753576E-2</c:v>
                </c:pt>
                <c:pt idx="15">
                  <c:v>2.8930481761126479E-2</c:v>
                </c:pt>
                <c:pt idx="16">
                  <c:v>1.2573603673287213E-2</c:v>
                </c:pt>
                <c:pt idx="17">
                  <c:v>5.4131174686900384E-3</c:v>
                </c:pt>
                <c:pt idx="18">
                  <c:v>2.320840610902384E-3</c:v>
                </c:pt>
                <c:pt idx="19">
                  <c:v>9.9328188288922131E-4</c:v>
                </c:pt>
                <c:pt idx="20">
                  <c:v>4.2478509996827103E-4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FE68-4B92-A5EF-9B06B08279F5}"/>
            </c:ext>
          </c:extLst>
        </c:ser>
        <c:ser>
          <c:idx val="4"/>
          <c:order val="4"/>
          <c:tx>
            <c:strRef>
              <c:f>ЛР4!$G$78</c:f>
              <c:strCache>
                <c:ptCount val="1"/>
                <c:pt idx="0">
                  <c:v>9 по 14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ЛР4!$G$79:$G$99</c:f>
              <c:numCache>
                <c:formatCode>General</c:formatCode>
                <c:ptCount val="21"/>
                <c:pt idx="0">
                  <c:v>0.99971641642686937</c:v>
                </c:pt>
                <c:pt idx="1">
                  <c:v>0.99933676654947579</c:v>
                </c:pt>
                <c:pt idx="2">
                  <c:v>0.99844964543325732</c:v>
                </c:pt>
                <c:pt idx="3">
                  <c:v>0.99638023580676305</c:v>
                </c:pt>
                <c:pt idx="4">
                  <c:v>0.99157189969268134</c:v>
                </c:pt>
                <c:pt idx="5">
                  <c:v>0.98050137435275697</c:v>
                </c:pt>
                <c:pt idx="6">
                  <c:v>0.95554141665647796</c:v>
                </c:pt>
                <c:pt idx="7">
                  <c:v>0.90182953089411955</c:v>
                </c:pt>
                <c:pt idx="8">
                  <c:v>0.79701154582685563</c:v>
                </c:pt>
                <c:pt idx="9">
                  <c:v>0.62661448663008157</c:v>
                </c:pt>
                <c:pt idx="10">
                  <c:v>0.41768598320394767</c:v>
                </c:pt>
                <c:pt idx="11">
                  <c:v>0.2346425053084189</c:v>
                </c:pt>
                <c:pt idx="12">
                  <c:v>0.11585517731046746</c:v>
                </c:pt>
                <c:pt idx="13">
                  <c:v>5.3036512946332097E-2</c:v>
                </c:pt>
                <c:pt idx="14">
                  <c:v>2.337855556884897E-2</c:v>
                </c:pt>
                <c:pt idx="15">
                  <c:v>1.0127918195899801E-2</c:v>
                </c:pt>
                <c:pt idx="16">
                  <c:v>4.3540731491334209E-3</c:v>
                </c:pt>
                <c:pt idx="17">
                  <c:v>1.8656470810690337E-3</c:v>
                </c:pt>
                <c:pt idx="18">
                  <c:v>7.9825815281042581E-4</c:v>
                </c:pt>
                <c:pt idx="19">
                  <c:v>3.4134347216031814E-4</c:v>
                </c:pt>
                <c:pt idx="20">
                  <c:v>1.4592381746839227E-4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FE68-4B92-A5EF-9B06B08279F5}"/>
            </c:ext>
          </c:extLst>
        </c:ser>
        <c:ser>
          <c:idx val="5"/>
          <c:order val="5"/>
          <c:tx>
            <c:strRef>
              <c:f>ЛР4!$H$78</c:f>
              <c:strCache>
                <c:ptCount val="1"/>
                <c:pt idx="0">
                  <c:v>15, 16, 17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ЛР4!$H$79:$H$99</c:f>
              <c:numCache>
                <c:formatCode>General</c:formatCode>
                <c:ptCount val="21"/>
                <c:pt idx="0">
                  <c:v>0.99929103633837169</c:v>
                </c:pt>
                <c:pt idx="1">
                  <c:v>0.99834284929794559</c:v>
                </c:pt>
                <c:pt idx="2">
                  <c:v>0.99613144076558768</c:v>
                </c:pt>
                <c:pt idx="3">
                  <c:v>0.99099560288259181</c:v>
                </c:pt>
                <c:pt idx="4">
                  <c:v>0.97918398819144159</c:v>
                </c:pt>
                <c:pt idx="5">
                  <c:v>0.9526191508228592</c:v>
                </c:pt>
                <c:pt idx="6">
                  <c:v>0.89576191261199001</c:v>
                </c:pt>
                <c:pt idx="7">
                  <c:v>0.78600274057462483</c:v>
                </c:pt>
                <c:pt idx="8">
                  <c:v>0.61087627025991209</c:v>
                </c:pt>
                <c:pt idx="9">
                  <c:v>0.40155192037830295</c:v>
                </c:pt>
                <c:pt idx="10">
                  <c:v>0.22287278424657536</c:v>
                </c:pt>
                <c:pt idx="11">
                  <c:v>0.10919376896056067</c:v>
                </c:pt>
                <c:pt idx="12">
                  <c:v>4.9783657061750905E-2</c:v>
                </c:pt>
                <c:pt idx="13">
                  <c:v>2.1902620897685281E-2</c:v>
                </c:pt>
                <c:pt idx="14">
                  <c:v>9.480402019920316E-3</c:v>
                </c:pt>
                <c:pt idx="15">
                  <c:v>4.0741814124124172E-3</c:v>
                </c:pt>
                <c:pt idx="16">
                  <c:v>1.7454377552803312E-3</c:v>
                </c:pt>
                <c:pt idx="17">
                  <c:v>7.4677249248235713E-4</c:v>
                </c:pt>
                <c:pt idx="18">
                  <c:v>3.1931825159529301E-4</c:v>
                </c:pt>
                <c:pt idx="19">
                  <c:v>1.3650634716785975E-4</c:v>
                </c:pt>
                <c:pt idx="20">
                  <c:v>5.8349411762638959E-5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E68-4B92-A5EF-9B06B08279F5}"/>
            </c:ext>
          </c:extLst>
        </c:ser>
        <c:ser>
          <c:idx val="6"/>
          <c:order val="6"/>
          <c:tx>
            <c:strRef>
              <c:f>ЛР4!$I$78</c:f>
              <c:strCache>
                <c:ptCount val="1"/>
                <c:pt idx="0">
                  <c:v>18 по 21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ЛР4!$I$79:$I$99</c:f>
              <c:numCache>
                <c:formatCode>General</c:formatCode>
                <c:ptCount val="21"/>
                <c:pt idx="0">
                  <c:v>0.99836344769742402</c:v>
                </c:pt>
                <c:pt idx="1">
                  <c:v>0.99617942180108576</c:v>
                </c:pt>
                <c:pt idx="2">
                  <c:v>0.99110671408761319</c:v>
                </c:pt>
                <c:pt idx="3">
                  <c:v>0.97943782651886435</c:v>
                </c:pt>
                <c:pt idx="4">
                  <c:v>0.95318144193308729</c:v>
                </c:pt>
                <c:pt idx="5">
                  <c:v>0.89692594702851658</c:v>
                </c:pt>
                <c:pt idx="6">
                  <c:v>0.78810252024678973</c:v>
                </c:pt>
                <c:pt idx="7">
                  <c:v>0.61385021522661909</c:v>
                </c:pt>
                <c:pt idx="8">
                  <c:v>0.40456630723999293</c:v>
                </c:pt>
                <c:pt idx="9">
                  <c:v>0.2250502656148915</c:v>
                </c:pt>
                <c:pt idx="10">
                  <c:v>0.11041840636519987</c:v>
                </c:pt>
                <c:pt idx="11">
                  <c:v>5.0379676840890807E-2</c:v>
                </c:pt>
                <c:pt idx="12">
                  <c:v>2.2172632328250983E-2</c:v>
                </c:pt>
                <c:pt idx="13">
                  <c:v>9.598777511969258E-3</c:v>
                </c:pt>
                <c:pt idx="14">
                  <c:v>4.1253341549076306E-3</c:v>
                </c:pt>
                <c:pt idx="15">
                  <c:v>1.7674042109459254E-3</c:v>
                </c:pt>
                <c:pt idx="16">
                  <c:v>7.5618019678541887E-4</c:v>
                </c:pt>
                <c:pt idx="17">
                  <c:v>3.2334270746371929E-4</c:v>
                </c:pt>
                <c:pt idx="18">
                  <c:v>1.3822709283741412E-4</c:v>
                </c:pt>
                <c:pt idx="19">
                  <c:v>5.9084999865430637E-5</c:v>
                </c:pt>
                <c:pt idx="20">
                  <c:v>2.5254665592029977E-5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E68-4B92-A5EF-9B06B08279F5}"/>
            </c:ext>
          </c:extLst>
        </c:ser>
        <c:ser>
          <c:idx val="7"/>
          <c:order val="7"/>
          <c:tx>
            <c:strRef>
              <c:f>ЛР4!$J$78</c:f>
              <c:strCache>
                <c:ptCount val="1"/>
                <c:pt idx="0">
                  <c:v>22 по 24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ЛР4!$J$79:$J$99</c:f>
              <c:numCache>
                <c:formatCode>General</c:formatCode>
                <c:ptCount val="21"/>
                <c:pt idx="0">
                  <c:v>0.99635490254269421</c:v>
                </c:pt>
                <c:pt idx="1">
                  <c:v>0.99151320146275213</c:v>
                </c:pt>
                <c:pt idx="2">
                  <c:v>0.98036710109107883</c:v>
                </c:pt>
                <c:pt idx="3">
                  <c:v>0.95524310766684184</c:v>
                </c:pt>
                <c:pt idx="4">
                  <c:v>0.90120808581375011</c:v>
                </c:pt>
                <c:pt idx="5">
                  <c:v>0.7958767598304114</c:v>
                </c:pt>
                <c:pt idx="6">
                  <c:v>0.6249753424511687</c:v>
                </c:pt>
                <c:pt idx="7">
                  <c:v>0.41598448620770878</c:v>
                </c:pt>
                <c:pt idx="8">
                  <c:v>0.23338780700434567</c:v>
                </c:pt>
                <c:pt idx="9">
                  <c:v>0.11514011011127717</c:v>
                </c:pt>
                <c:pt idx="10">
                  <c:v>5.2686063167326151E-2</c:v>
                </c:pt>
                <c:pt idx="11">
                  <c:v>2.3219271750158227E-2</c:v>
                </c:pt>
                <c:pt idx="12">
                  <c:v>1.0057984441576273E-2</c:v>
                </c:pt>
                <c:pt idx="13">
                  <c:v>4.3238339187436073E-3</c:v>
                </c:pt>
                <c:pt idx="14">
                  <c:v>1.8526579215870447E-3</c:v>
                </c:pt>
                <c:pt idx="15">
                  <c:v>7.9269455324002219E-4</c:v>
                </c:pt>
                <c:pt idx="16">
                  <c:v>3.3896333892623328E-4</c:v>
                </c:pt>
                <c:pt idx="17">
                  <c:v>1.4490611659411634E-4</c:v>
                </c:pt>
                <c:pt idx="18">
                  <c:v>6.1940177206341933E-5</c:v>
                </c:pt>
                <c:pt idx="19">
                  <c:v>2.647509559182585E-5</c:v>
                </c:pt>
                <c:pt idx="20">
                  <c:v>1.1316022723070485E-5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FE68-4B92-A5EF-9B06B08279F5}"/>
            </c:ext>
          </c:extLst>
        </c:ser>
        <c:ser>
          <c:idx val="8"/>
          <c:order val="8"/>
          <c:tx>
            <c:strRef>
              <c:f>ЛР4!$K$78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ЛР4!$B$79:$B$99</c:f>
              <c:numCache>
                <c:formatCode>General</c:formatCode>
                <c:ptCount val="21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  <c:pt idx="18">
                  <c:v>7</c:v>
                </c:pt>
                <c:pt idx="19">
                  <c:v>7.5</c:v>
                </c:pt>
                <c:pt idx="20">
                  <c:v>8</c:v>
                </c:pt>
              </c:numCache>
            </c:numRef>
          </c:xVal>
          <c:yVal>
            <c:numRef>
              <c:f>ЛР4!$K$79:$K$99</c:f>
              <c:numCache>
                <c:formatCode>General</c:formatCode>
                <c:ptCount val="21"/>
                <c:pt idx="0">
                  <c:v>0.99190126124998357</c:v>
                </c:pt>
                <c:pt idx="1">
                  <c:v>0.98125518233851305</c:v>
                </c:pt>
                <c:pt idx="2">
                  <c:v>0.9572180622586457</c:v>
                </c:pt>
                <c:pt idx="3">
                  <c:v>0.90533110302035169</c:v>
                </c:pt>
                <c:pt idx="4">
                  <c:v>0.80343691205076351</c:v>
                </c:pt>
                <c:pt idx="5">
                  <c:v>0.63597002709330863</c:v>
                </c:pt>
                <c:pt idx="6">
                  <c:v>0.42749355705290554</c:v>
                </c:pt>
                <c:pt idx="7">
                  <c:v>0.24193779992982301</c:v>
                </c:pt>
                <c:pt idx="8">
                  <c:v>0.12003647821541609</c:v>
                </c:pt>
                <c:pt idx="9">
                  <c:v>5.5091910505086342E-2</c:v>
                </c:pt>
                <c:pt idx="10">
                  <c:v>2.4314088363555333E-2</c:v>
                </c:pt>
                <c:pt idx="11">
                  <c:v>1.0538926129737412E-2</c:v>
                </c:pt>
                <c:pt idx="12">
                  <c:v>4.5318414826158908E-3</c:v>
                </c:pt>
                <c:pt idx="13">
                  <c:v>1.9420159877518873E-3</c:v>
                </c:pt>
                <c:pt idx="14">
                  <c:v>8.3097064514186343E-4</c:v>
                </c:pt>
                <c:pt idx="15">
                  <c:v>3.5533833221474098E-4</c:v>
                </c:pt>
                <c:pt idx="16">
                  <c:v>1.5190781646286008E-4</c:v>
                </c:pt>
                <c:pt idx="17">
                  <c:v>6.4933316945433748E-5</c:v>
                </c:pt>
                <c:pt idx="18">
                  <c:v>2.7754501151563528E-5</c:v>
                </c:pt>
                <c:pt idx="19">
                  <c:v>1.1862876743584416E-5</c:v>
                </c:pt>
                <c:pt idx="20">
                  <c:v>5.0704050968327541E-6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FE68-4B92-A5EF-9B06B082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90104"/>
        <c:axId val="384890496"/>
      </c:scatterChart>
      <c:valAx>
        <c:axId val="38489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90496"/>
        <c:crosses val="autoZero"/>
        <c:crossBetween val="midCat"/>
      </c:valAx>
      <c:valAx>
        <c:axId val="3848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9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Информационные</a:t>
            </a:r>
            <a:r>
              <a:rPr lang="ru-RU" baseline="0"/>
              <a:t> функции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ЛР4!$C$104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ЛР4!$C$105:$C$125</c:f>
              <c:numCache>
                <c:formatCode>General</c:formatCode>
                <c:ptCount val="21"/>
                <c:pt idx="0">
                  <c:v>2.043660324662931E-7</c:v>
                </c:pt>
                <c:pt idx="1">
                  <c:v>4.7814425390829592E-7</c:v>
                </c:pt>
                <c:pt idx="2">
                  <c:v>1.1186882025270539E-6</c:v>
                </c:pt>
                <c:pt idx="3">
                  <c:v>2.6173326168235965E-6</c:v>
                </c:pt>
                <c:pt idx="4">
                  <c:v>6.1236191583724645E-6</c:v>
                </c:pt>
                <c:pt idx="5">
                  <c:v>1.4327024949269018E-5</c:v>
                </c:pt>
                <c:pt idx="6">
                  <c:v>3.3519733591835331E-5</c:v>
                </c:pt>
                <c:pt idx="7">
                  <c:v>7.8421902100942164E-5</c:v>
                </c:pt>
                <c:pt idx="8">
                  <c:v>1.8346621699272278E-4</c:v>
                </c:pt>
                <c:pt idx="9">
                  <c:v>4.291731512539771E-4</c:v>
                </c:pt>
                <c:pt idx="10">
                  <c:v>1.0037141527332997E-3</c:v>
                </c:pt>
                <c:pt idx="11">
                  <c:v>2.3461522148600323E-3</c:v>
                </c:pt>
                <c:pt idx="12">
                  <c:v>5.4772379426693933E-3</c:v>
                </c:pt>
                <c:pt idx="13">
                  <c:v>1.274985436090096E-2</c:v>
                </c:pt>
                <c:pt idx="14">
                  <c:v>2.9479115399446091E-2</c:v>
                </c:pt>
                <c:pt idx="15">
                  <c:v>6.7104863410548402E-2</c:v>
                </c:pt>
                <c:pt idx="16">
                  <c:v>0.14745494073680718</c:v>
                </c:pt>
                <c:pt idx="17">
                  <c:v>0.30006733395641977</c:v>
                </c:pt>
                <c:pt idx="18">
                  <c:v>0.52386240312443344</c:v>
                </c:pt>
                <c:pt idx="19">
                  <c:v>0.70491273325711934</c:v>
                </c:pt>
                <c:pt idx="20">
                  <c:v>0.67310178009496824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714-41C4-B4C8-51A30EB4FE89}"/>
            </c:ext>
          </c:extLst>
        </c:ser>
        <c:ser>
          <c:idx val="1"/>
          <c:order val="1"/>
          <c:tx>
            <c:strRef>
              <c:f>ЛР4!$D$104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ЛР4!$D$105:$D$125</c:f>
              <c:numCache>
                <c:formatCode>General</c:formatCode>
                <c:ptCount val="21"/>
                <c:pt idx="0">
                  <c:v>9.5860737269435809E-7</c:v>
                </c:pt>
                <c:pt idx="1">
                  <c:v>2.2428007285422718E-6</c:v>
                </c:pt>
                <c:pt idx="2">
                  <c:v>5.2473507533007809E-6</c:v>
                </c:pt>
                <c:pt idx="3">
                  <c:v>1.2276887946458134E-5</c:v>
                </c:pt>
                <c:pt idx="4">
                  <c:v>2.872325531084596E-5</c:v>
                </c:pt>
                <c:pt idx="5">
                  <c:v>6.7200484348409613E-5</c:v>
                </c:pt>
                <c:pt idx="6">
                  <c:v>1.572156065868397E-4</c:v>
                </c:pt>
                <c:pt idx="7">
                  <c:v>3.6777538971005089E-4</c:v>
                </c:pt>
                <c:pt idx="8">
                  <c:v>8.6017118528855215E-4</c:v>
                </c:pt>
                <c:pt idx="9">
                  <c:v>2.0108924077289871E-3</c:v>
                </c:pt>
                <c:pt idx="10">
                  <c:v>4.6960132181790753E-3</c:v>
                </c:pt>
                <c:pt idx="11">
                  <c:v>1.0939257388071898E-2</c:v>
                </c:pt>
                <c:pt idx="12">
                  <c:v>2.5335418693076879E-2</c:v>
                </c:pt>
                <c:pt idx="13">
                  <c:v>5.7895798366899461E-2</c:v>
                </c:pt>
                <c:pt idx="14">
                  <c:v>0.1283276402134394</c:v>
                </c:pt>
                <c:pt idx="15">
                  <c:v>0.26601208063750925</c:v>
                </c:pt>
                <c:pt idx="16">
                  <c:v>0.48108762703283753</c:v>
                </c:pt>
                <c:pt idx="17">
                  <c:v>0.68417563018346439</c:v>
                </c:pt>
                <c:pt idx="18">
                  <c:v>0.69690709777280635</c:v>
                </c:pt>
                <c:pt idx="19">
                  <c:v>0.50555168358053337</c:v>
                </c:pt>
                <c:pt idx="20">
                  <c:v>0.28509515264959517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714-41C4-B4C8-51A30EB4FE89}"/>
            </c:ext>
          </c:extLst>
        </c:ser>
        <c:ser>
          <c:idx val="2"/>
          <c:order val="2"/>
          <c:tx>
            <c:strRef>
              <c:f>ЛР4!$E$104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ЛР4!$E$105:$E$125</c:f>
              <c:numCache>
                <c:formatCode>General</c:formatCode>
                <c:ptCount val="21"/>
                <c:pt idx="0">
                  <c:v>2.4667673765103785E-6</c:v>
                </c:pt>
                <c:pt idx="1">
                  <c:v>5.7713513282576327E-6</c:v>
                </c:pt>
                <c:pt idx="2">
                  <c:v>1.3502851718332066E-5</c:v>
                </c:pt>
                <c:pt idx="3">
                  <c:v>3.1591509037356561E-5</c:v>
                </c:pt>
                <c:pt idx="4">
                  <c:v>7.3910809911895093E-5</c:v>
                </c:pt>
                <c:pt idx="5">
                  <c:v>1.7291334484820974E-4</c:v>
                </c:pt>
                <c:pt idx="6">
                  <c:v>4.0449131388504853E-4</c:v>
                </c:pt>
                <c:pt idx="7">
                  <c:v>9.4601199139459713E-4</c:v>
                </c:pt>
                <c:pt idx="8">
                  <c:v>2.2113934374824E-3</c:v>
                </c:pt>
                <c:pt idx="9">
                  <c:v>5.1632805787679599E-3</c:v>
                </c:pt>
                <c:pt idx="10">
                  <c:v>1.2022531007543857E-2</c:v>
                </c:pt>
                <c:pt idx="11">
                  <c:v>2.7816265384937193E-2</c:v>
                </c:pt>
                <c:pt idx="12">
                  <c:v>6.3417997377670635E-2</c:v>
                </c:pt>
                <c:pt idx="13">
                  <c:v>0.13983874186193268</c:v>
                </c:pt>
                <c:pt idx="14">
                  <c:v>0.28667373588941703</c:v>
                </c:pt>
                <c:pt idx="15">
                  <c:v>0.50751879227939134</c:v>
                </c:pt>
                <c:pt idx="16">
                  <c:v>0.69783089848855817</c:v>
                </c:pt>
                <c:pt idx="17">
                  <c:v>0.6830491248056495</c:v>
                </c:pt>
                <c:pt idx="18">
                  <c:v>0.47911236195131673</c:v>
                </c:pt>
                <c:pt idx="19">
                  <c:v>0.26451317517799566</c:v>
                </c:pt>
                <c:pt idx="20">
                  <c:v>0.12750339405977296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714-41C4-B4C8-51A30EB4FE89}"/>
            </c:ext>
          </c:extLst>
        </c:ser>
        <c:ser>
          <c:idx val="3"/>
          <c:order val="3"/>
          <c:tx>
            <c:strRef>
              <c:f>ЛР4!$F$104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ЛР4!$F$105:$F$125</c:f>
              <c:numCache>
                <c:formatCode>General</c:formatCode>
                <c:ptCount val="21"/>
                <c:pt idx="0">
                  <c:v>8.8133837208295049E-6</c:v>
                </c:pt>
                <c:pt idx="1">
                  <c:v>2.0620036993973439E-5</c:v>
                </c:pt>
                <c:pt idx="2">
                  <c:v>4.8242682389804991E-5</c:v>
                </c:pt>
                <c:pt idx="3">
                  <c:v>1.1286579187691808E-4</c:v>
                </c:pt>
                <c:pt idx="4">
                  <c:v>2.6403846468991808E-4</c:v>
                </c:pt>
                <c:pt idx="5">
                  <c:v>6.176055573561401E-4</c:v>
                </c:pt>
                <c:pt idx="6">
                  <c:v>1.4441517151679685E-3</c:v>
                </c:pt>
                <c:pt idx="7">
                  <c:v>3.3742835459952027E-3</c:v>
                </c:pt>
                <c:pt idx="8">
                  <c:v>7.8699644009770434E-3</c:v>
                </c:pt>
                <c:pt idx="9">
                  <c:v>1.8278961162330753E-2</c:v>
                </c:pt>
                <c:pt idx="10">
                  <c:v>4.2046166425842503E-2</c:v>
                </c:pt>
                <c:pt idx="11">
                  <c:v>9.4593578250974822E-2</c:v>
                </c:pt>
                <c:pt idx="12">
                  <c:v>0.20251562542653867</c:v>
                </c:pt>
                <c:pt idx="13">
                  <c:v>0.39046216961454866</c:v>
                </c:pt>
                <c:pt idx="14">
                  <c:v>0.61808402212566349</c:v>
                </c:pt>
                <c:pt idx="15">
                  <c:v>0.72205741695186232</c:v>
                </c:pt>
                <c:pt idx="16">
                  <c:v>0.59401852709761016</c:v>
                </c:pt>
                <c:pt idx="17">
                  <c:v>0.36463907327141248</c:v>
                </c:pt>
                <c:pt idx="18">
                  <c:v>0.18607395648201969</c:v>
                </c:pt>
                <c:pt idx="19">
                  <c:v>8.6225576683170685E-2</c:v>
                </c:pt>
                <c:pt idx="20">
                  <c:v>3.8188465822395851E-2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714-41C4-B4C8-51A30EB4FE89}"/>
            </c:ext>
          </c:extLst>
        </c:ser>
        <c:ser>
          <c:idx val="4"/>
          <c:order val="4"/>
          <c:tx>
            <c:strRef>
              <c:f>ЛР4!$G$104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ЛР4!$G$105:$G$125</c:f>
              <c:numCache>
                <c:formatCode>General</c:formatCode>
                <c:ptCount val="21"/>
                <c:pt idx="0">
                  <c:v>3.3283273681471786E-5</c:v>
                </c:pt>
                <c:pt idx="1">
                  <c:v>7.7868703678527781E-5</c:v>
                </c:pt>
                <c:pt idx="2">
                  <c:v>1.8217211557439375E-4</c:v>
                </c:pt>
                <c:pt idx="3">
                  <c:v>4.2614643718991835E-4</c:v>
                </c:pt>
                <c:pt idx="4">
                  <c:v>9.9663832473914616E-4</c:v>
                </c:pt>
                <c:pt idx="5">
                  <c:v>2.3296279613788684E-3</c:v>
                </c:pt>
                <c:pt idx="6">
                  <c:v>5.4387444103295808E-3</c:v>
                </c:pt>
                <c:pt idx="7">
                  <c:v>1.2660701923054317E-2</c:v>
                </c:pt>
                <c:pt idx="8">
                  <c:v>2.9275411596619814E-2</c:v>
                </c:pt>
                <c:pt idx="9">
                  <c:v>6.6653837781816341E-2</c:v>
                </c:pt>
                <c:pt idx="10">
                  <c:v>0.1465261907529076</c:v>
                </c:pt>
                <c:pt idx="11">
                  <c:v>0.29844581379163981</c:v>
                </c:pt>
                <c:pt idx="12">
                  <c:v>0.52191666271163117</c:v>
                </c:pt>
                <c:pt idx="13">
                  <c:v>0.7041259502111602</c:v>
                </c:pt>
                <c:pt idx="14">
                  <c:v>0.67434106543905825</c:v>
                </c:pt>
                <c:pt idx="15">
                  <c:v>0.46461548455878526</c:v>
                </c:pt>
                <c:pt idx="16">
                  <c:v>0.25368943379100567</c:v>
                </c:pt>
                <c:pt idx="17">
                  <c:v>0.12159349208543513</c:v>
                </c:pt>
                <c:pt idx="18">
                  <c:v>5.4692645206809734E-2</c:v>
                </c:pt>
                <c:pt idx="19">
                  <c:v>2.3901728567033528E-2</c:v>
                </c:pt>
                <c:pt idx="20">
                  <c:v>1.0314229385237912E-2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C714-41C4-B4C8-51A30EB4FE89}"/>
            </c:ext>
          </c:extLst>
        </c:ser>
        <c:ser>
          <c:idx val="5"/>
          <c:order val="5"/>
          <c:tx>
            <c:strRef>
              <c:f>ЛР4!$H$104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ЛР4!$H$105:$H$125</c:f>
              <c:numCache>
                <c:formatCode>General</c:formatCode>
                <c:ptCount val="21"/>
                <c:pt idx="0">
                  <c:v>1.9183179408605757E-4</c:v>
                </c:pt>
                <c:pt idx="1">
                  <c:v>4.4873883806826324E-4</c:v>
                </c:pt>
                <c:pt idx="2">
                  <c:v>1.0494537009192787E-3</c:v>
                </c:pt>
                <c:pt idx="3">
                  <c:v>2.4529630151808712E-3</c:v>
                </c:pt>
                <c:pt idx="4">
                  <c:v>5.7260270335670093E-3</c:v>
                </c:pt>
                <c:pt idx="5">
                  <c:v>1.3325904919967137E-2</c:v>
                </c:pt>
                <c:pt idx="6">
                  <c:v>3.0794509353763429E-2</c:v>
                </c:pt>
                <c:pt idx="7">
                  <c:v>7.0013106675010942E-2</c:v>
                </c:pt>
                <c:pt idx="8">
                  <c:v>0.15342378998288214</c:v>
                </c:pt>
                <c:pt idx="9">
                  <c:v>0.31041085387744632</c:v>
                </c:pt>
                <c:pt idx="10">
                  <c:v>0.53606113828406032</c:v>
                </c:pt>
                <c:pt idx="11">
                  <c:v>0.70948932281519539</c:v>
                </c:pt>
                <c:pt idx="12">
                  <c:v>0.66499184676328393</c:v>
                </c:pt>
                <c:pt idx="13">
                  <c:v>0.45029972281736125</c:v>
                </c:pt>
                <c:pt idx="14">
                  <c:v>0.24329024310583791</c:v>
                </c:pt>
                <c:pt idx="15">
                  <c:v>0.1159834584293344</c:v>
                </c:pt>
                <c:pt idx="16">
                  <c:v>5.2039350761951507E-2</c:v>
                </c:pt>
                <c:pt idx="17">
                  <c:v>2.2717085749818733E-2</c:v>
                </c:pt>
                <c:pt idx="18">
                  <c:v>9.798326063637449E-3</c:v>
                </c:pt>
                <c:pt idx="19">
                  <c:v>4.2043143613912882E-3</c:v>
                </c:pt>
                <c:pt idx="20">
                  <c:v>1.7999885875002021E-3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C714-41C4-B4C8-51A30EB4FE89}"/>
            </c:ext>
          </c:extLst>
        </c:ser>
        <c:ser>
          <c:idx val="6"/>
          <c:order val="6"/>
          <c:tx>
            <c:strRef>
              <c:f>ЛР4!$I$104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ЛР4!$I$105:$I$125</c:f>
              <c:numCache>
                <c:formatCode>General</c:formatCode>
                <c:ptCount val="21"/>
                <c:pt idx="0">
                  <c:v>1.8241666442806465E-3</c:v>
                </c:pt>
                <c:pt idx="1">
                  <c:v>4.2606925915588791E-3</c:v>
                </c:pt>
                <c:pt idx="2">
                  <c:v>9.9291983313352806E-3</c:v>
                </c:pt>
                <c:pt idx="3">
                  <c:v>2.3017709312007327E-2</c:v>
                </c:pt>
                <c:pt idx="4">
                  <c:v>5.2713232796935738E-2</c:v>
                </c:pt>
                <c:pt idx="5">
                  <c:v>0.1174110325544629</c:v>
                </c:pt>
                <c:pt idx="6">
                  <c:v>0.24594805399498942</c:v>
                </c:pt>
                <c:pt idx="7">
                  <c:v>0.45399476812777123</c:v>
                </c:pt>
                <c:pt idx="8">
                  <c:v>0.66747557557638593</c:v>
                </c:pt>
                <c:pt idx="9">
                  <c:v>0.70818749054667274</c:v>
                </c:pt>
                <c:pt idx="10">
                  <c:v>0.53241789119223537</c:v>
                </c:pt>
                <c:pt idx="11">
                  <c:v>0.30728881509217598</c:v>
                </c:pt>
                <c:pt idx="12">
                  <c:v>0.1516140059733351</c:v>
                </c:pt>
                <c:pt idx="13">
                  <c:v>6.9129548761186821E-2</c:v>
                </c:pt>
                <c:pt idx="14">
                  <c:v>3.0394529261377496E-2</c:v>
                </c:pt>
                <c:pt idx="15">
                  <c:v>1.3150675796914023E-2</c:v>
                </c:pt>
                <c:pt idx="16">
                  <c:v>5.6503355468788558E-3</c:v>
                </c:pt>
                <c:pt idx="17">
                  <c:v>2.4204646996491149E-3</c:v>
                </c:pt>
                <c:pt idx="18">
                  <c:v>1.0355365487569274E-3</c:v>
                </c:pt>
                <c:pt idx="19">
                  <c:v>4.4278552000993801E-4</c:v>
                </c:pt>
                <c:pt idx="20">
                  <c:v>1.8928635776074254E-4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C714-41C4-B4C8-51A30EB4FE89}"/>
            </c:ext>
          </c:extLst>
        </c:ser>
        <c:ser>
          <c:idx val="7"/>
          <c:order val="7"/>
          <c:tx>
            <c:strRef>
              <c:f>ЛР4!$J$104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ЛР4!$J$105:$J$125</c:f>
              <c:numCache>
                <c:formatCode>General</c:formatCode>
                <c:ptCount val="21"/>
                <c:pt idx="0">
                  <c:v>2.977547774565274E-3</c:v>
                </c:pt>
                <c:pt idx="1">
                  <c:v>6.9471997595273996E-3</c:v>
                </c:pt>
                <c:pt idx="2">
                  <c:v>1.6149560229163636E-2</c:v>
                </c:pt>
                <c:pt idx="3">
                  <c:v>3.7221720773326701E-2</c:v>
                </c:pt>
                <c:pt idx="4">
                  <c:v>8.4118825097805189E-2</c:v>
                </c:pt>
                <c:pt idx="5">
                  <c:v>0.18189069899737165</c:v>
                </c:pt>
                <c:pt idx="6">
                  <c:v>0.35791130873520666</c:v>
                </c:pt>
                <c:pt idx="7">
                  <c:v>0.58737415352890321</c:v>
                </c:pt>
                <c:pt idx="8">
                  <c:v>0.72146187627538017</c:v>
                </c:pt>
                <c:pt idx="9">
                  <c:v>0.62421069484940317</c:v>
                </c:pt>
                <c:pt idx="10">
                  <c:v>0.39745882671582528</c:v>
                </c:pt>
                <c:pt idx="11">
                  <c:v>0.20708130872335367</c:v>
                </c:pt>
                <c:pt idx="12">
                  <c:v>9.6942650477195649E-2</c:v>
                </c:pt>
                <c:pt idx="13">
                  <c:v>4.3134262886777748E-2</c:v>
                </c:pt>
                <c:pt idx="14">
                  <c:v>1.8760403735024481E-2</c:v>
                </c:pt>
                <c:pt idx="15">
                  <c:v>8.078815381278524E-3</c:v>
                </c:pt>
                <c:pt idx="16">
                  <c:v>3.464118090713376E-3</c:v>
                </c:pt>
                <c:pt idx="17">
                  <c:v>1.4826527301869572E-3</c:v>
                </c:pt>
                <c:pt idx="18">
                  <c:v>6.340805778668301E-4</c:v>
                </c:pt>
                <c:pt idx="19">
                  <c:v>2.7108362912589453E-4</c:v>
                </c:pt>
                <c:pt idx="20">
                  <c:v>1.1587763902709094E-4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C714-41C4-B4C8-51A30EB4FE89}"/>
            </c:ext>
          </c:extLst>
        </c:ser>
        <c:ser>
          <c:idx val="8"/>
          <c:order val="8"/>
          <c:tx>
            <c:strRef>
              <c:f>ЛР4!$K$104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ЛР4!$K$105:$K$125</c:f>
              <c:numCache>
                <c:formatCode>General</c:formatCode>
                <c:ptCount val="21"/>
                <c:pt idx="0">
                  <c:v>5.2634590025705591E-3</c:v>
                </c:pt>
                <c:pt idx="1">
                  <c:v>1.2254653643150003E-2</c:v>
                </c:pt>
                <c:pt idx="2">
                  <c:v>2.8347204140354892E-2</c:v>
                </c:pt>
                <c:pt idx="3">
                  <c:v>6.4596458939431931E-2</c:v>
                </c:pt>
                <c:pt idx="4">
                  <c:v>0.14227917190686054</c:v>
                </c:pt>
                <c:pt idx="5">
                  <c:v>0.29098931815053464</c:v>
                </c:pt>
                <c:pt idx="6">
                  <c:v>0.51285254346441211</c:v>
                </c:pt>
                <c:pt idx="7">
                  <c:v>0.70025921575524219</c:v>
                </c:pt>
                <c:pt idx="8">
                  <c:v>0.6799181243332193</c:v>
                </c:pt>
                <c:pt idx="9">
                  <c:v>0.47375014364464291</c:v>
                </c:pt>
                <c:pt idx="10">
                  <c:v>0.26047378362910079</c:v>
                </c:pt>
                <c:pt idx="11">
                  <c:v>0.12528924009450021</c:v>
                </c:pt>
                <c:pt idx="12">
                  <c:v>5.644808169566598E-2</c:v>
                </c:pt>
                <c:pt idx="13">
                  <c:v>2.4686957426097549E-2</c:v>
                </c:pt>
                <c:pt idx="14">
                  <c:v>1.0656465307023119E-2</c:v>
                </c:pt>
                <c:pt idx="15">
                  <c:v>4.5740984314450867E-3</c:v>
                </c:pt>
                <c:pt idx="16">
                  <c:v>1.9585919377190066E-3</c:v>
                </c:pt>
                <c:pt idx="17">
                  <c:v>8.3778195495223882E-4</c:v>
                </c:pt>
                <c:pt idx="18">
                  <c:v>3.5819945454042241E-4</c:v>
                </c:pt>
                <c:pt idx="19">
                  <c:v>1.5312153109381114E-4</c:v>
                </c:pt>
                <c:pt idx="20">
                  <c:v>6.5450400133207118E-5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C714-41C4-B4C8-51A30EB4F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90888"/>
        <c:axId val="421836944"/>
      </c:scatterChart>
      <c:valAx>
        <c:axId val="38489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6944"/>
        <c:crosses val="autoZero"/>
        <c:crossBetween val="midCat"/>
      </c:valAx>
      <c:valAx>
        <c:axId val="4218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9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</a:t>
            </a:r>
            <a:r>
              <a:rPr lang="ru-RU" baseline="0"/>
              <a:t> информационная функция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ЛР4!$C$104</c:f>
              <c:strCache>
                <c:ptCount val="1"/>
                <c:pt idx="0">
                  <c:v>1,2,3,4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ЛР4!$C$105:$C$125</c:f>
              <c:numCache>
                <c:formatCode>General</c:formatCode>
                <c:ptCount val="21"/>
                <c:pt idx="0">
                  <c:v>2.043660324662931E-7</c:v>
                </c:pt>
                <c:pt idx="1">
                  <c:v>4.7814425390829592E-7</c:v>
                </c:pt>
                <c:pt idx="2">
                  <c:v>1.1186882025270539E-6</c:v>
                </c:pt>
                <c:pt idx="3">
                  <c:v>2.6173326168235965E-6</c:v>
                </c:pt>
                <c:pt idx="4">
                  <c:v>6.1236191583724645E-6</c:v>
                </c:pt>
                <c:pt idx="5">
                  <c:v>1.4327024949269018E-5</c:v>
                </c:pt>
                <c:pt idx="6">
                  <c:v>3.3519733591835331E-5</c:v>
                </c:pt>
                <c:pt idx="7">
                  <c:v>7.8421902100942164E-5</c:v>
                </c:pt>
                <c:pt idx="8">
                  <c:v>1.8346621699272278E-4</c:v>
                </c:pt>
                <c:pt idx="9">
                  <c:v>4.291731512539771E-4</c:v>
                </c:pt>
                <c:pt idx="10">
                  <c:v>1.0037141527332997E-3</c:v>
                </c:pt>
                <c:pt idx="11">
                  <c:v>2.3461522148600323E-3</c:v>
                </c:pt>
                <c:pt idx="12">
                  <c:v>5.4772379426693933E-3</c:v>
                </c:pt>
                <c:pt idx="13">
                  <c:v>1.274985436090096E-2</c:v>
                </c:pt>
                <c:pt idx="14">
                  <c:v>2.9479115399446091E-2</c:v>
                </c:pt>
                <c:pt idx="15">
                  <c:v>6.7104863410548402E-2</c:v>
                </c:pt>
                <c:pt idx="16">
                  <c:v>0.14745494073680718</c:v>
                </c:pt>
                <c:pt idx="17">
                  <c:v>0.30006733395641977</c:v>
                </c:pt>
                <c:pt idx="18">
                  <c:v>0.52386240312443344</c:v>
                </c:pt>
                <c:pt idx="19">
                  <c:v>0.70491273325711934</c:v>
                </c:pt>
                <c:pt idx="20">
                  <c:v>0.67310178009496824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112-4C74-9C42-D11CDBA3A3F6}"/>
            </c:ext>
          </c:extLst>
        </c:ser>
        <c:ser>
          <c:idx val="1"/>
          <c:order val="1"/>
          <c:tx>
            <c:strRef>
              <c:f>ЛР4!$D$104</c:f>
              <c:strCache>
                <c:ptCount val="1"/>
                <c:pt idx="0">
                  <c:v>5,6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ЛР4!$D$105:$D$125</c:f>
              <c:numCache>
                <c:formatCode>General</c:formatCode>
                <c:ptCount val="21"/>
                <c:pt idx="0">
                  <c:v>9.5860737269435809E-7</c:v>
                </c:pt>
                <c:pt idx="1">
                  <c:v>2.2428007285422718E-6</c:v>
                </c:pt>
                <c:pt idx="2">
                  <c:v>5.2473507533007809E-6</c:v>
                </c:pt>
                <c:pt idx="3">
                  <c:v>1.2276887946458134E-5</c:v>
                </c:pt>
                <c:pt idx="4">
                  <c:v>2.872325531084596E-5</c:v>
                </c:pt>
                <c:pt idx="5">
                  <c:v>6.7200484348409613E-5</c:v>
                </c:pt>
                <c:pt idx="6">
                  <c:v>1.572156065868397E-4</c:v>
                </c:pt>
                <c:pt idx="7">
                  <c:v>3.6777538971005089E-4</c:v>
                </c:pt>
                <c:pt idx="8">
                  <c:v>8.6017118528855215E-4</c:v>
                </c:pt>
                <c:pt idx="9">
                  <c:v>2.0108924077289871E-3</c:v>
                </c:pt>
                <c:pt idx="10">
                  <c:v>4.6960132181790753E-3</c:v>
                </c:pt>
                <c:pt idx="11">
                  <c:v>1.0939257388071898E-2</c:v>
                </c:pt>
                <c:pt idx="12">
                  <c:v>2.5335418693076879E-2</c:v>
                </c:pt>
                <c:pt idx="13">
                  <c:v>5.7895798366899461E-2</c:v>
                </c:pt>
                <c:pt idx="14">
                  <c:v>0.1283276402134394</c:v>
                </c:pt>
                <c:pt idx="15">
                  <c:v>0.26601208063750925</c:v>
                </c:pt>
                <c:pt idx="16">
                  <c:v>0.48108762703283753</c:v>
                </c:pt>
                <c:pt idx="17">
                  <c:v>0.68417563018346439</c:v>
                </c:pt>
                <c:pt idx="18">
                  <c:v>0.69690709777280635</c:v>
                </c:pt>
                <c:pt idx="19">
                  <c:v>0.50555168358053337</c:v>
                </c:pt>
                <c:pt idx="20">
                  <c:v>0.28509515264959517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12-4C74-9C42-D11CDBA3A3F6}"/>
            </c:ext>
          </c:extLst>
        </c:ser>
        <c:ser>
          <c:idx val="2"/>
          <c:order val="2"/>
          <c:tx>
            <c:strRef>
              <c:f>ЛР4!$E$104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ЛР4!$E$105:$E$125</c:f>
              <c:numCache>
                <c:formatCode>General</c:formatCode>
                <c:ptCount val="21"/>
                <c:pt idx="0">
                  <c:v>2.4667673765103785E-6</c:v>
                </c:pt>
                <c:pt idx="1">
                  <c:v>5.7713513282576327E-6</c:v>
                </c:pt>
                <c:pt idx="2">
                  <c:v>1.3502851718332066E-5</c:v>
                </c:pt>
                <c:pt idx="3">
                  <c:v>3.1591509037356561E-5</c:v>
                </c:pt>
                <c:pt idx="4">
                  <c:v>7.3910809911895093E-5</c:v>
                </c:pt>
                <c:pt idx="5">
                  <c:v>1.7291334484820974E-4</c:v>
                </c:pt>
                <c:pt idx="6">
                  <c:v>4.0449131388504853E-4</c:v>
                </c:pt>
                <c:pt idx="7">
                  <c:v>9.4601199139459713E-4</c:v>
                </c:pt>
                <c:pt idx="8">
                  <c:v>2.2113934374824E-3</c:v>
                </c:pt>
                <c:pt idx="9">
                  <c:v>5.1632805787679599E-3</c:v>
                </c:pt>
                <c:pt idx="10">
                  <c:v>1.2022531007543857E-2</c:v>
                </c:pt>
                <c:pt idx="11">
                  <c:v>2.7816265384937193E-2</c:v>
                </c:pt>
                <c:pt idx="12">
                  <c:v>6.3417997377670635E-2</c:v>
                </c:pt>
                <c:pt idx="13">
                  <c:v>0.13983874186193268</c:v>
                </c:pt>
                <c:pt idx="14">
                  <c:v>0.28667373588941703</c:v>
                </c:pt>
                <c:pt idx="15">
                  <c:v>0.50751879227939134</c:v>
                </c:pt>
                <c:pt idx="16">
                  <c:v>0.69783089848855817</c:v>
                </c:pt>
                <c:pt idx="17">
                  <c:v>0.6830491248056495</c:v>
                </c:pt>
                <c:pt idx="18">
                  <c:v>0.47911236195131673</c:v>
                </c:pt>
                <c:pt idx="19">
                  <c:v>0.26451317517799566</c:v>
                </c:pt>
                <c:pt idx="20">
                  <c:v>0.12750339405977296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112-4C74-9C42-D11CDBA3A3F6}"/>
            </c:ext>
          </c:extLst>
        </c:ser>
        <c:ser>
          <c:idx val="3"/>
          <c:order val="3"/>
          <c:tx>
            <c:strRef>
              <c:f>ЛР4!$F$104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ЛР4!$F$105:$F$125</c:f>
              <c:numCache>
                <c:formatCode>General</c:formatCode>
                <c:ptCount val="21"/>
                <c:pt idx="0">
                  <c:v>8.8133837208295049E-6</c:v>
                </c:pt>
                <c:pt idx="1">
                  <c:v>2.0620036993973439E-5</c:v>
                </c:pt>
                <c:pt idx="2">
                  <c:v>4.8242682389804991E-5</c:v>
                </c:pt>
                <c:pt idx="3">
                  <c:v>1.1286579187691808E-4</c:v>
                </c:pt>
                <c:pt idx="4">
                  <c:v>2.6403846468991808E-4</c:v>
                </c:pt>
                <c:pt idx="5">
                  <c:v>6.176055573561401E-4</c:v>
                </c:pt>
                <c:pt idx="6">
                  <c:v>1.4441517151679685E-3</c:v>
                </c:pt>
                <c:pt idx="7">
                  <c:v>3.3742835459952027E-3</c:v>
                </c:pt>
                <c:pt idx="8">
                  <c:v>7.8699644009770434E-3</c:v>
                </c:pt>
                <c:pt idx="9">
                  <c:v>1.8278961162330753E-2</c:v>
                </c:pt>
                <c:pt idx="10">
                  <c:v>4.2046166425842503E-2</c:v>
                </c:pt>
                <c:pt idx="11">
                  <c:v>9.4593578250974822E-2</c:v>
                </c:pt>
                <c:pt idx="12">
                  <c:v>0.20251562542653867</c:v>
                </c:pt>
                <c:pt idx="13">
                  <c:v>0.39046216961454866</c:v>
                </c:pt>
                <c:pt idx="14">
                  <c:v>0.61808402212566349</c:v>
                </c:pt>
                <c:pt idx="15">
                  <c:v>0.72205741695186232</c:v>
                </c:pt>
                <c:pt idx="16">
                  <c:v>0.59401852709761016</c:v>
                </c:pt>
                <c:pt idx="17">
                  <c:v>0.36463907327141248</c:v>
                </c:pt>
                <c:pt idx="18">
                  <c:v>0.18607395648201969</c:v>
                </c:pt>
                <c:pt idx="19">
                  <c:v>8.6225576683170685E-2</c:v>
                </c:pt>
                <c:pt idx="20">
                  <c:v>3.8188465822395851E-2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12-4C74-9C42-D11CDBA3A3F6}"/>
            </c:ext>
          </c:extLst>
        </c:ser>
        <c:ser>
          <c:idx val="4"/>
          <c:order val="4"/>
          <c:tx>
            <c:strRef>
              <c:f>ЛР4!$G$104</c:f>
              <c:strCache>
                <c:ptCount val="1"/>
                <c:pt idx="0">
                  <c:v>9, 10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ЛР4!$G$105:$G$125</c:f>
              <c:numCache>
                <c:formatCode>General</c:formatCode>
                <c:ptCount val="21"/>
                <c:pt idx="0">
                  <c:v>3.3283273681471786E-5</c:v>
                </c:pt>
                <c:pt idx="1">
                  <c:v>7.7868703678527781E-5</c:v>
                </c:pt>
                <c:pt idx="2">
                  <c:v>1.8217211557439375E-4</c:v>
                </c:pt>
                <c:pt idx="3">
                  <c:v>4.2614643718991835E-4</c:v>
                </c:pt>
                <c:pt idx="4">
                  <c:v>9.9663832473914616E-4</c:v>
                </c:pt>
                <c:pt idx="5">
                  <c:v>2.3296279613788684E-3</c:v>
                </c:pt>
                <c:pt idx="6">
                  <c:v>5.4387444103295808E-3</c:v>
                </c:pt>
                <c:pt idx="7">
                  <c:v>1.2660701923054317E-2</c:v>
                </c:pt>
                <c:pt idx="8">
                  <c:v>2.9275411596619814E-2</c:v>
                </c:pt>
                <c:pt idx="9">
                  <c:v>6.6653837781816341E-2</c:v>
                </c:pt>
                <c:pt idx="10">
                  <c:v>0.1465261907529076</c:v>
                </c:pt>
                <c:pt idx="11">
                  <c:v>0.29844581379163981</c:v>
                </c:pt>
                <c:pt idx="12">
                  <c:v>0.52191666271163117</c:v>
                </c:pt>
                <c:pt idx="13">
                  <c:v>0.7041259502111602</c:v>
                </c:pt>
                <c:pt idx="14">
                  <c:v>0.67434106543905825</c:v>
                </c:pt>
                <c:pt idx="15">
                  <c:v>0.46461548455878526</c:v>
                </c:pt>
                <c:pt idx="16">
                  <c:v>0.25368943379100567</c:v>
                </c:pt>
                <c:pt idx="17">
                  <c:v>0.12159349208543513</c:v>
                </c:pt>
                <c:pt idx="18">
                  <c:v>5.4692645206809734E-2</c:v>
                </c:pt>
                <c:pt idx="19">
                  <c:v>2.3901728567033528E-2</c:v>
                </c:pt>
                <c:pt idx="20">
                  <c:v>1.0314229385237912E-2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1112-4C74-9C42-D11CDBA3A3F6}"/>
            </c:ext>
          </c:extLst>
        </c:ser>
        <c:ser>
          <c:idx val="5"/>
          <c:order val="5"/>
          <c:tx>
            <c:strRef>
              <c:f>ЛР4!$H$104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ЛР4!$H$105:$H$125</c:f>
              <c:numCache>
                <c:formatCode>General</c:formatCode>
                <c:ptCount val="21"/>
                <c:pt idx="0">
                  <c:v>1.9183179408605757E-4</c:v>
                </c:pt>
                <c:pt idx="1">
                  <c:v>4.4873883806826324E-4</c:v>
                </c:pt>
                <c:pt idx="2">
                  <c:v>1.0494537009192787E-3</c:v>
                </c:pt>
                <c:pt idx="3">
                  <c:v>2.4529630151808712E-3</c:v>
                </c:pt>
                <c:pt idx="4">
                  <c:v>5.7260270335670093E-3</c:v>
                </c:pt>
                <c:pt idx="5">
                  <c:v>1.3325904919967137E-2</c:v>
                </c:pt>
                <c:pt idx="6">
                  <c:v>3.0794509353763429E-2</c:v>
                </c:pt>
                <c:pt idx="7">
                  <c:v>7.0013106675010942E-2</c:v>
                </c:pt>
                <c:pt idx="8">
                  <c:v>0.15342378998288214</c:v>
                </c:pt>
                <c:pt idx="9">
                  <c:v>0.31041085387744632</c:v>
                </c:pt>
                <c:pt idx="10">
                  <c:v>0.53606113828406032</c:v>
                </c:pt>
                <c:pt idx="11">
                  <c:v>0.70948932281519539</c:v>
                </c:pt>
                <c:pt idx="12">
                  <c:v>0.66499184676328393</c:v>
                </c:pt>
                <c:pt idx="13">
                  <c:v>0.45029972281736125</c:v>
                </c:pt>
                <c:pt idx="14">
                  <c:v>0.24329024310583791</c:v>
                </c:pt>
                <c:pt idx="15">
                  <c:v>0.1159834584293344</c:v>
                </c:pt>
                <c:pt idx="16">
                  <c:v>5.2039350761951507E-2</c:v>
                </c:pt>
                <c:pt idx="17">
                  <c:v>2.2717085749818733E-2</c:v>
                </c:pt>
                <c:pt idx="18">
                  <c:v>9.798326063637449E-3</c:v>
                </c:pt>
                <c:pt idx="19">
                  <c:v>4.2043143613912882E-3</c:v>
                </c:pt>
                <c:pt idx="20">
                  <c:v>1.7999885875002021E-3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1112-4C74-9C42-D11CDBA3A3F6}"/>
            </c:ext>
          </c:extLst>
        </c:ser>
        <c:ser>
          <c:idx val="6"/>
          <c:order val="6"/>
          <c:tx>
            <c:strRef>
              <c:f>ЛР4!$I$104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ЛР4!$I$105:$I$125</c:f>
              <c:numCache>
                <c:formatCode>General</c:formatCode>
                <c:ptCount val="21"/>
                <c:pt idx="0">
                  <c:v>1.8241666442806465E-3</c:v>
                </c:pt>
                <c:pt idx="1">
                  <c:v>4.2606925915588791E-3</c:v>
                </c:pt>
                <c:pt idx="2">
                  <c:v>9.9291983313352806E-3</c:v>
                </c:pt>
                <c:pt idx="3">
                  <c:v>2.3017709312007327E-2</c:v>
                </c:pt>
                <c:pt idx="4">
                  <c:v>5.2713232796935738E-2</c:v>
                </c:pt>
                <c:pt idx="5">
                  <c:v>0.1174110325544629</c:v>
                </c:pt>
                <c:pt idx="6">
                  <c:v>0.24594805399498942</c:v>
                </c:pt>
                <c:pt idx="7">
                  <c:v>0.45399476812777123</c:v>
                </c:pt>
                <c:pt idx="8">
                  <c:v>0.66747557557638593</c:v>
                </c:pt>
                <c:pt idx="9">
                  <c:v>0.70818749054667274</c:v>
                </c:pt>
                <c:pt idx="10">
                  <c:v>0.53241789119223537</c:v>
                </c:pt>
                <c:pt idx="11">
                  <c:v>0.30728881509217598</c:v>
                </c:pt>
                <c:pt idx="12">
                  <c:v>0.1516140059733351</c:v>
                </c:pt>
                <c:pt idx="13">
                  <c:v>6.9129548761186821E-2</c:v>
                </c:pt>
                <c:pt idx="14">
                  <c:v>3.0394529261377496E-2</c:v>
                </c:pt>
                <c:pt idx="15">
                  <c:v>1.3150675796914023E-2</c:v>
                </c:pt>
                <c:pt idx="16">
                  <c:v>5.6503355468788558E-3</c:v>
                </c:pt>
                <c:pt idx="17">
                  <c:v>2.4204646996491149E-3</c:v>
                </c:pt>
                <c:pt idx="18">
                  <c:v>1.0355365487569274E-3</c:v>
                </c:pt>
                <c:pt idx="19">
                  <c:v>4.4278552000993801E-4</c:v>
                </c:pt>
                <c:pt idx="20">
                  <c:v>1.8928635776074254E-4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1112-4C74-9C42-D11CDBA3A3F6}"/>
            </c:ext>
          </c:extLst>
        </c:ser>
        <c:ser>
          <c:idx val="7"/>
          <c:order val="7"/>
          <c:tx>
            <c:strRef>
              <c:f>ЛР4!$J$104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ЛР4!$J$105:$J$125</c:f>
              <c:numCache>
                <c:formatCode>General</c:formatCode>
                <c:ptCount val="21"/>
                <c:pt idx="0">
                  <c:v>2.977547774565274E-3</c:v>
                </c:pt>
                <c:pt idx="1">
                  <c:v>6.9471997595273996E-3</c:v>
                </c:pt>
                <c:pt idx="2">
                  <c:v>1.6149560229163636E-2</c:v>
                </c:pt>
                <c:pt idx="3">
                  <c:v>3.7221720773326701E-2</c:v>
                </c:pt>
                <c:pt idx="4">
                  <c:v>8.4118825097805189E-2</c:v>
                </c:pt>
                <c:pt idx="5">
                  <c:v>0.18189069899737165</c:v>
                </c:pt>
                <c:pt idx="6">
                  <c:v>0.35791130873520666</c:v>
                </c:pt>
                <c:pt idx="7">
                  <c:v>0.58737415352890321</c:v>
                </c:pt>
                <c:pt idx="8">
                  <c:v>0.72146187627538017</c:v>
                </c:pt>
                <c:pt idx="9">
                  <c:v>0.62421069484940317</c:v>
                </c:pt>
                <c:pt idx="10">
                  <c:v>0.39745882671582528</c:v>
                </c:pt>
                <c:pt idx="11">
                  <c:v>0.20708130872335367</c:v>
                </c:pt>
                <c:pt idx="12">
                  <c:v>9.6942650477195649E-2</c:v>
                </c:pt>
                <c:pt idx="13">
                  <c:v>4.3134262886777748E-2</c:v>
                </c:pt>
                <c:pt idx="14">
                  <c:v>1.8760403735024481E-2</c:v>
                </c:pt>
                <c:pt idx="15">
                  <c:v>8.078815381278524E-3</c:v>
                </c:pt>
                <c:pt idx="16">
                  <c:v>3.464118090713376E-3</c:v>
                </c:pt>
                <c:pt idx="17">
                  <c:v>1.4826527301869572E-3</c:v>
                </c:pt>
                <c:pt idx="18">
                  <c:v>6.340805778668301E-4</c:v>
                </c:pt>
                <c:pt idx="19">
                  <c:v>2.7108362912589453E-4</c:v>
                </c:pt>
                <c:pt idx="20">
                  <c:v>1.1587763902709094E-4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1112-4C74-9C42-D11CDBA3A3F6}"/>
            </c:ext>
          </c:extLst>
        </c:ser>
        <c:ser>
          <c:idx val="8"/>
          <c:order val="8"/>
          <c:tx>
            <c:strRef>
              <c:f>ЛР4!$K$104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ЛР4!$K$105:$K$125</c:f>
              <c:numCache>
                <c:formatCode>General</c:formatCode>
                <c:ptCount val="21"/>
                <c:pt idx="0">
                  <c:v>5.2634590025705591E-3</c:v>
                </c:pt>
                <c:pt idx="1">
                  <c:v>1.2254653643150003E-2</c:v>
                </c:pt>
                <c:pt idx="2">
                  <c:v>2.8347204140354892E-2</c:v>
                </c:pt>
                <c:pt idx="3">
                  <c:v>6.4596458939431931E-2</c:v>
                </c:pt>
                <c:pt idx="4">
                  <c:v>0.14227917190686054</c:v>
                </c:pt>
                <c:pt idx="5">
                  <c:v>0.29098931815053464</c:v>
                </c:pt>
                <c:pt idx="6">
                  <c:v>0.51285254346441211</c:v>
                </c:pt>
                <c:pt idx="7">
                  <c:v>0.70025921575524219</c:v>
                </c:pt>
                <c:pt idx="8">
                  <c:v>0.6799181243332193</c:v>
                </c:pt>
                <c:pt idx="9">
                  <c:v>0.47375014364464291</c:v>
                </c:pt>
                <c:pt idx="10">
                  <c:v>0.26047378362910079</c:v>
                </c:pt>
                <c:pt idx="11">
                  <c:v>0.12528924009450021</c:v>
                </c:pt>
                <c:pt idx="12">
                  <c:v>5.644808169566598E-2</c:v>
                </c:pt>
                <c:pt idx="13">
                  <c:v>2.4686957426097549E-2</c:v>
                </c:pt>
                <c:pt idx="14">
                  <c:v>1.0656465307023119E-2</c:v>
                </c:pt>
                <c:pt idx="15">
                  <c:v>4.5740984314450867E-3</c:v>
                </c:pt>
                <c:pt idx="16">
                  <c:v>1.9585919377190066E-3</c:v>
                </c:pt>
                <c:pt idx="17">
                  <c:v>8.3778195495223882E-4</c:v>
                </c:pt>
                <c:pt idx="18">
                  <c:v>3.5819945454042241E-4</c:v>
                </c:pt>
                <c:pt idx="19">
                  <c:v>1.5312153109381114E-4</c:v>
                </c:pt>
                <c:pt idx="20">
                  <c:v>6.5450400133207118E-5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1112-4C74-9C42-D11CDBA3A3F6}"/>
            </c:ext>
          </c:extLst>
        </c:ser>
        <c:ser>
          <c:idx val="9"/>
          <c:order val="9"/>
          <c:tx>
            <c:strRef>
              <c:f>ЛР4!$L$104</c:f>
              <c:strCache>
                <c:ptCount val="1"/>
                <c:pt idx="0">
                  <c:v>∑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ЛР4!$B$105:$B$125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ЛР4!$L$105:$L$125</c:f>
              <c:numCache>
                <c:formatCode>General</c:formatCode>
                <c:ptCount val="21"/>
                <c:pt idx="0">
                  <c:v>1.030273161368651E-2</c:v>
                </c:pt>
                <c:pt idx="1">
                  <c:v>2.4018265869287753E-2</c:v>
                </c:pt>
                <c:pt idx="2">
                  <c:v>5.5725700090411445E-2</c:v>
                </c:pt>
                <c:pt idx="3">
                  <c:v>0.1278743499986143</c:v>
                </c:pt>
                <c:pt idx="4">
                  <c:v>0.28620669130897869</c:v>
                </c:pt>
                <c:pt idx="5">
                  <c:v>0.60681862899521721</c:v>
                </c:pt>
                <c:pt idx="6">
                  <c:v>1.1549845383279329</c:v>
                </c:pt>
                <c:pt idx="7">
                  <c:v>1.8290684388391827</c:v>
                </c:pt>
                <c:pt idx="8">
                  <c:v>2.2626797730052282</c:v>
                </c:pt>
                <c:pt idx="9">
                  <c:v>2.2090953280000631</c:v>
                </c:pt>
                <c:pt idx="10">
                  <c:v>1.9327062553784278</c:v>
                </c:pt>
                <c:pt idx="11">
                  <c:v>1.7832897537557091</c:v>
                </c:pt>
                <c:pt idx="12">
                  <c:v>1.7886595270610677</c:v>
                </c:pt>
                <c:pt idx="13">
                  <c:v>1.8923230063068652</c:v>
                </c:pt>
                <c:pt idx="14">
                  <c:v>2.0400072204762871</c:v>
                </c:pt>
                <c:pt idx="15">
                  <c:v>2.1690956858770685</c:v>
                </c:pt>
                <c:pt idx="16">
                  <c:v>2.2371938234840818</c:v>
                </c:pt>
                <c:pt idx="17">
                  <c:v>2.1809826394369884</c:v>
                </c:pt>
                <c:pt idx="18">
                  <c:v>1.9524746071821877</c:v>
                </c:pt>
                <c:pt idx="19">
                  <c:v>1.5901762023074737</c:v>
                </c:pt>
                <c:pt idx="20">
                  <c:v>1.1363736249963914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1112-4C74-9C42-D11CDBA3A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838120"/>
        <c:axId val="421837728"/>
      </c:scatterChart>
      <c:valAx>
        <c:axId val="42183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7728"/>
        <c:crosses val="autoZero"/>
        <c:crossBetween val="midCat"/>
      </c:valAx>
      <c:valAx>
        <c:axId val="4218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8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11905</xdr:colOff>
      <xdr:row>37</xdr:row>
      <xdr:rowOff>0</xdr:rowOff>
    </xdr:from>
    <xdr:to>
      <xdr:col>11</xdr:col>
      <xdr:colOff>595313</xdr:colOff>
      <xdr:row>40</xdr:row>
      <xdr:rowOff>27214</xdr:rowOff>
    </xdr:to>
    <xdr:sp macro="" textlink="">
      <xdr:nvSpPr>
        <xdr:cNvPr id="2" name="TextBox 1"/>
        <xdr:cNvSpPr txBox="1"/>
      </xdr:nvSpPr>
      <xdr:spPr>
        <a:xfrm>
          <a:off x="5590834" y="7062107"/>
          <a:ext cx="3291229" cy="59871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Данный тест не сбалансирован, имеет только</a:t>
          </a:r>
          <a:r>
            <a:rPr lang="ru-RU" sz="1100" baseline="0"/>
            <a:t> </a:t>
          </a:r>
          <a:r>
            <a:rPr lang="ru-RU" sz="1100"/>
            <a:t>положительные значения, значит, тест сложный.</a:t>
          </a:r>
        </a:p>
      </xdr:txBody>
    </xdr:sp>
    <xdr:clientData/>
  </xdr:twoCellAnchor>
  <xdr:twoCellAnchor>
    <xdr:from>
      <xdr:col>12</xdr:col>
      <xdr:colOff>11906</xdr:colOff>
      <xdr:row>46</xdr:row>
      <xdr:rowOff>3571</xdr:rowOff>
    </xdr:from>
    <xdr:to>
      <xdr:col>22</xdr:col>
      <xdr:colOff>23811</xdr:colOff>
      <xdr:row>65</xdr:row>
      <xdr:rowOff>23812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500063</xdr:colOff>
      <xdr:row>75</xdr:row>
      <xdr:rowOff>3572</xdr:rowOff>
    </xdr:from>
    <xdr:to>
      <xdr:col>23</xdr:col>
      <xdr:colOff>0</xdr:colOff>
      <xdr:row>93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102</xdr:row>
      <xdr:rowOff>3570</xdr:rowOff>
    </xdr:from>
    <xdr:to>
      <xdr:col>22</xdr:col>
      <xdr:colOff>-1</xdr:colOff>
      <xdr:row>117</xdr:row>
      <xdr:rowOff>190499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607218</xdr:colOff>
      <xdr:row>118</xdr:row>
      <xdr:rowOff>182164</xdr:rowOff>
    </xdr:from>
    <xdr:to>
      <xdr:col>22</xdr:col>
      <xdr:colOff>23811</xdr:colOff>
      <xdr:row>135</xdr:row>
      <xdr:rowOff>11905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80" zoomScaleNormal="80" workbookViewId="0">
      <selection activeCell="J47" sqref="J47"/>
    </sheetView>
  </sheetViews>
  <sheetFormatPr defaultRowHeight="15" x14ac:dyDescent="0.25"/>
  <cols>
    <col min="2" max="2" width="13.28515625" customWidth="1"/>
  </cols>
  <sheetData>
    <row r="1" spans="1:21" x14ac:dyDescent="0.25">
      <c r="A1" s="27"/>
      <c r="B1" s="27"/>
      <c r="C1" s="27" t="s">
        <v>28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5">
      <c r="A2" s="27"/>
      <c r="B2" s="27"/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M2" s="28">
        <v>11</v>
      </c>
      <c r="N2" s="28">
        <v>12</v>
      </c>
      <c r="O2" s="28">
        <v>13</v>
      </c>
      <c r="P2" s="28">
        <v>14</v>
      </c>
      <c r="Q2" s="28">
        <v>15</v>
      </c>
      <c r="R2" s="28">
        <v>16</v>
      </c>
      <c r="S2" s="28">
        <v>17</v>
      </c>
      <c r="T2" s="28">
        <v>18</v>
      </c>
      <c r="U2" s="28">
        <v>19</v>
      </c>
    </row>
    <row r="3" spans="1:21" ht="15" customHeight="1" x14ac:dyDescent="0.25">
      <c r="A3" s="29" t="s">
        <v>40</v>
      </c>
      <c r="B3" s="28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</row>
    <row r="4" spans="1:21" x14ac:dyDescent="0.25">
      <c r="A4" s="29"/>
      <c r="B4" s="28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1</v>
      </c>
    </row>
    <row r="5" spans="1:21" x14ac:dyDescent="0.25">
      <c r="A5" s="29"/>
      <c r="B5" s="28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29"/>
      <c r="B6" s="28">
        <v>4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29"/>
      <c r="B7" s="28">
        <v>5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29"/>
      <c r="B8" s="28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29"/>
      <c r="B9" s="28">
        <v>7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29"/>
      <c r="B10" s="28">
        <v>8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29"/>
      <c r="B11" s="28">
        <v>9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</row>
    <row r="12" spans="1:21" x14ac:dyDescent="0.25">
      <c r="A12" s="29"/>
      <c r="B12" s="28">
        <v>10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29"/>
      <c r="B13" s="28">
        <v>11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29"/>
      <c r="B14" s="28">
        <v>12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1</v>
      </c>
      <c r="R14" s="3">
        <v>0</v>
      </c>
      <c r="S14" s="3">
        <v>1</v>
      </c>
      <c r="T14" s="3">
        <v>0</v>
      </c>
      <c r="U14" s="3">
        <v>1</v>
      </c>
    </row>
    <row r="15" spans="1:21" x14ac:dyDescent="0.25">
      <c r="A15" s="29"/>
      <c r="B15" s="28">
        <v>13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29"/>
      <c r="B16" s="28">
        <v>14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29"/>
      <c r="B17" s="28">
        <v>15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29"/>
      <c r="B18" s="28">
        <v>16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29"/>
      <c r="B19" s="28">
        <v>17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5">
      <c r="A20" s="29"/>
      <c r="B20" s="28">
        <v>18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5">
      <c r="A21" s="29"/>
      <c r="B21" s="28">
        <v>19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</row>
    <row r="22" spans="1:21" x14ac:dyDescent="0.25">
      <c r="A22" s="29"/>
      <c r="B22" s="28">
        <v>20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5">
      <c r="A23" s="29"/>
      <c r="B23" s="28">
        <v>21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5">
      <c r="A24" s="29"/>
      <c r="B24" s="28">
        <v>22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29"/>
      <c r="B25" s="28">
        <v>23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29"/>
      <c r="B26" s="28">
        <v>24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29"/>
      <c r="B27" s="28">
        <v>25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</v>
      </c>
      <c r="Q27" s="3">
        <v>1</v>
      </c>
      <c r="R27" s="3">
        <v>0</v>
      </c>
      <c r="S27" s="3">
        <v>1</v>
      </c>
      <c r="T27" s="3">
        <v>0</v>
      </c>
      <c r="U27" s="3">
        <v>0</v>
      </c>
    </row>
  </sheetData>
  <mergeCells count="3">
    <mergeCell ref="A3:A27"/>
    <mergeCell ref="C1:U1"/>
    <mergeCell ref="A1:B2"/>
  </mergeCells>
  <conditionalFormatting sqref="C3:U27">
    <cfRule type="colorScale" priority="1">
      <colorScale>
        <cfvo type="min"/>
        <cfvo type="max"/>
        <color theme="0"/>
        <color theme="0"/>
      </colorScale>
    </cfRule>
    <cfRule type="colorScale" priority="2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88" zoomScaleNormal="100" workbookViewId="0">
      <selection activeCell="L98" sqref="L98"/>
    </sheetView>
  </sheetViews>
  <sheetFormatPr defaultRowHeight="15" x14ac:dyDescent="0.25"/>
  <cols>
    <col min="3" max="8" width="13" bestFit="1" customWidth="1"/>
  </cols>
  <sheetData>
    <row r="1" spans="1:23" x14ac:dyDescent="0.25">
      <c r="A1" s="8"/>
      <c r="B1" s="8"/>
      <c r="C1" s="8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3" x14ac:dyDescent="0.25">
      <c r="A2" s="10"/>
      <c r="B2" s="30"/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>
        <v>10</v>
      </c>
      <c r="M2" s="33">
        <v>11</v>
      </c>
      <c r="N2" s="33">
        <v>12</v>
      </c>
      <c r="O2" s="33">
        <v>13</v>
      </c>
      <c r="P2" s="33">
        <v>14</v>
      </c>
      <c r="Q2" s="10" t="s">
        <v>6</v>
      </c>
      <c r="R2" s="9" t="s">
        <v>7</v>
      </c>
      <c r="S2" s="10" t="s">
        <v>8</v>
      </c>
      <c r="T2" s="12" t="s">
        <v>9</v>
      </c>
      <c r="U2" s="13" t="s">
        <v>10</v>
      </c>
      <c r="V2" s="12" t="s">
        <v>11</v>
      </c>
      <c r="W2" s="13" t="s">
        <v>12</v>
      </c>
    </row>
    <row r="3" spans="1:23" x14ac:dyDescent="0.25">
      <c r="A3" s="10"/>
      <c r="B3" s="31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4">
        <v>1</v>
      </c>
      <c r="N3" s="3">
        <v>1</v>
      </c>
      <c r="O3" s="5">
        <v>1</v>
      </c>
      <c r="P3" s="2">
        <v>1</v>
      </c>
      <c r="Q3" s="1">
        <f t="array" ref="Q3">SUM(C3:P3)</f>
        <v>14</v>
      </c>
      <c r="R3" s="1">
        <f t="array" ref="R3">Q3/$P$2</f>
        <v>1</v>
      </c>
      <c r="S3" s="1">
        <f t="array" ref="S3">1-R3</f>
        <v>0</v>
      </c>
      <c r="T3" s="1">
        <v>0</v>
      </c>
      <c r="U3" s="1">
        <f t="array" ref="U3">T3^2</f>
        <v>0</v>
      </c>
      <c r="V3" s="1">
        <f t="array" ref="V3">$C$41*T3+$F$39</f>
        <v>1.3004237762398358</v>
      </c>
      <c r="W3" s="1">
        <v>0</v>
      </c>
    </row>
    <row r="4" spans="1:23" x14ac:dyDescent="0.25">
      <c r="A4" s="23"/>
      <c r="B4" s="32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6">
        <v>1</v>
      </c>
      <c r="N4" s="3">
        <v>1</v>
      </c>
      <c r="O4" s="7">
        <v>1</v>
      </c>
      <c r="P4" s="3">
        <v>1</v>
      </c>
      <c r="Q4" s="1">
        <f t="array" ref="Q4">SUM(C4:P4)</f>
        <v>14</v>
      </c>
      <c r="R4" s="1">
        <f t="array" ref="R4">Q4/$P$2</f>
        <v>1</v>
      </c>
      <c r="S4" s="1">
        <f t="array" ref="S4">1-R4</f>
        <v>0</v>
      </c>
      <c r="T4" s="1">
        <v>0</v>
      </c>
      <c r="U4" s="1">
        <f t="array" ref="U4">T4^2</f>
        <v>0</v>
      </c>
      <c r="V4" s="1">
        <f t="array" ref="V4">$C$41*T4+$F$39</f>
        <v>1.3004237762398358</v>
      </c>
      <c r="W4" s="1">
        <v>0</v>
      </c>
    </row>
    <row r="5" spans="1:23" x14ac:dyDescent="0.25">
      <c r="A5" s="23"/>
      <c r="B5" s="32">
        <v>3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6">
        <v>1</v>
      </c>
      <c r="N5" s="3">
        <v>1</v>
      </c>
      <c r="O5" s="7">
        <v>1</v>
      </c>
      <c r="P5" s="3">
        <v>1</v>
      </c>
      <c r="Q5" s="1">
        <f t="array" ref="Q5">SUM(C5:P5)</f>
        <v>13</v>
      </c>
      <c r="R5" s="1">
        <f t="array" ref="R5">Q5/$P$2</f>
        <v>0.9285714285714286</v>
      </c>
      <c r="S5" s="1">
        <f t="array" ref="S5">1-R5</f>
        <v>7.1428571428571397E-2</v>
      </c>
      <c r="T5" s="1">
        <f t="array" ref="T5">LN(R5/S5)</f>
        <v>2.5649493574615372</v>
      </c>
      <c r="U5" s="1">
        <f t="array" ref="U5">T5^2</f>
        <v>6.5789652063423523</v>
      </c>
      <c r="V5" s="1">
        <f t="array" ref="V5">$C$41*T5+$F$39</f>
        <v>5.5108614914994263</v>
      </c>
      <c r="W5" s="1">
        <f t="array" ref="W5">$C$41/SQRT($P$2*R5*S5)</f>
        <v>1.7034947291578022</v>
      </c>
    </row>
    <row r="6" spans="1:23" x14ac:dyDescent="0.25">
      <c r="A6" s="23"/>
      <c r="B6" s="31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1">
        <f t="array" ref="Q6">SUM(C6:P6)</f>
        <v>13</v>
      </c>
      <c r="R6" s="1">
        <f t="array" ref="R6">Q6/$P$2</f>
        <v>0.9285714285714286</v>
      </c>
      <c r="S6" s="1">
        <f t="array" ref="S6">1-R6</f>
        <v>7.1428571428571397E-2</v>
      </c>
      <c r="T6" s="1">
        <f t="array" ref="T6">LN(R6/S6)</f>
        <v>2.5649493574615372</v>
      </c>
      <c r="U6" s="1">
        <f t="array" ref="U6">T6^2</f>
        <v>6.5789652063423523</v>
      </c>
      <c r="V6" s="1">
        <f t="array" ref="V6">$C$41*T6+$F$39</f>
        <v>5.5108614914994263</v>
      </c>
      <c r="W6" s="1">
        <f t="array" ref="W6">$C$41/SQRT($P$2*R6*S6)</f>
        <v>1.7034947291578022</v>
      </c>
    </row>
    <row r="7" spans="1:23" x14ac:dyDescent="0.25">
      <c r="A7" s="23"/>
      <c r="B7" s="32">
        <v>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1">
        <f t="array" ref="Q7">SUM(C7:P7)</f>
        <v>12</v>
      </c>
      <c r="R7" s="1">
        <f t="array" ref="R7">Q7/$P$2</f>
        <v>0.8571428571428571</v>
      </c>
      <c r="S7" s="1">
        <f t="array" ref="S7">1-R7</f>
        <v>0.1428571428571429</v>
      </c>
      <c r="T7" s="1">
        <f t="array" ref="T7">LN(R7/S7)</f>
        <v>1.7917594692280545</v>
      </c>
      <c r="U7" s="1">
        <f t="array" ref="U7">T7^2</f>
        <v>3.2104019955683998</v>
      </c>
      <c r="V7" s="1">
        <f t="array" ref="V7">$C$41*T7+$F$39</f>
        <v>4.2416481805210555</v>
      </c>
      <c r="W7" s="1">
        <f t="array" ref="W7">$C$41/SQRT($P$2*R7*S7)</f>
        <v>1.2537381737476356</v>
      </c>
    </row>
    <row r="8" spans="1:23" x14ac:dyDescent="0.25">
      <c r="A8" s="23"/>
      <c r="B8" s="32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1">
        <f t="array" ref="Q8">SUM(C8:P8)</f>
        <v>11</v>
      </c>
      <c r="R8" s="1">
        <f t="array" ref="R8">Q8/$P$2</f>
        <v>0.7857142857142857</v>
      </c>
      <c r="S8" s="1">
        <f t="array" ref="S8">1-R8</f>
        <v>0.2142857142857143</v>
      </c>
      <c r="T8" s="1">
        <f t="array" ref="T8">LN(R8/S8)</f>
        <v>1.2992829841302609</v>
      </c>
      <c r="U8" s="1">
        <f t="array" ref="U8">T8^2</f>
        <v>1.6881362728504357</v>
      </c>
      <c r="V8" s="1">
        <f t="array" ref="V8">$C$41*T8+$F$39</f>
        <v>3.4332339478180915</v>
      </c>
      <c r="W8" s="1">
        <f t="array" ref="W8">$C$41/SQRT($P$2*R8*S8)</f>
        <v>1.0691915070614828</v>
      </c>
    </row>
    <row r="9" spans="1:23" x14ac:dyDescent="0.25">
      <c r="A9" s="23"/>
      <c r="B9" s="31">
        <v>7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1">
        <f t="array" ref="Q9">SUM(C9:P9)</f>
        <v>11</v>
      </c>
      <c r="R9" s="1">
        <f t="array" ref="R9">Q9/$P$2</f>
        <v>0.7857142857142857</v>
      </c>
      <c r="S9" s="1">
        <f t="array" ref="S9">1-R9</f>
        <v>0.2142857142857143</v>
      </c>
      <c r="T9" s="1">
        <f t="array" ref="T9">LN(R9/S9)</f>
        <v>1.2992829841302609</v>
      </c>
      <c r="U9" s="1">
        <f t="array" ref="U9">T9^2</f>
        <v>1.6881362728504357</v>
      </c>
      <c r="V9" s="1">
        <f t="array" ref="V9">$C$41*T9+$F$39</f>
        <v>3.4332339478180915</v>
      </c>
      <c r="W9" s="1">
        <f t="array" ref="W9">$C$41/SQRT($P$2*R9*S9)</f>
        <v>1.0691915070614828</v>
      </c>
    </row>
    <row r="10" spans="1:23" x14ac:dyDescent="0.25">
      <c r="A10" s="23"/>
      <c r="B10" s="32">
        <v>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1">
        <f t="array" ref="Q10">SUM(C10:P10)</f>
        <v>11</v>
      </c>
      <c r="R10" s="1">
        <f t="array" ref="R10">Q10/$P$2</f>
        <v>0.7857142857142857</v>
      </c>
      <c r="S10" s="1">
        <f t="array" ref="S10">1-R10</f>
        <v>0.2142857142857143</v>
      </c>
      <c r="T10" s="1">
        <f t="array" ref="T10">LN(R10/S10)</f>
        <v>1.2992829841302609</v>
      </c>
      <c r="U10" s="1">
        <f t="array" ref="U10">T10^2</f>
        <v>1.6881362728504357</v>
      </c>
      <c r="V10" s="1">
        <f t="array" ref="V10">$C$41*T10+$F$39</f>
        <v>3.4332339478180915</v>
      </c>
      <c r="W10" s="1">
        <f t="array" ref="W10">$C$41/SQRT($P$2*R10*S10)</f>
        <v>1.0691915070614828</v>
      </c>
    </row>
    <row r="11" spans="1:23" x14ac:dyDescent="0.25">
      <c r="A11" s="23"/>
      <c r="B11" s="32">
        <v>9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1">
        <f t="array" ref="Q11">SUM(C11:P11)</f>
        <v>10</v>
      </c>
      <c r="R11" s="1">
        <f t="array" ref="R11">Q11/$P$2</f>
        <v>0.7142857142857143</v>
      </c>
      <c r="S11" s="1">
        <f t="array" ref="S11">1-R11</f>
        <v>0.2857142857142857</v>
      </c>
      <c r="T11" s="1">
        <f t="array" ref="T11">LN(R11/S11)</f>
        <v>0.91629073187415511</v>
      </c>
      <c r="U11" s="1">
        <f t="array" ref="U11">T11^2</f>
        <v>0.83958870531847485</v>
      </c>
      <c r="V11" s="1">
        <f t="array" ref="V11">$C$41*T11+$F$39</f>
        <v>2.8045412140374779</v>
      </c>
      <c r="W11" s="1">
        <f t="array" ref="W11">$C$41/SQRT($P$2*R11*S11)</f>
        <v>0.97114141348581873</v>
      </c>
    </row>
    <row r="12" spans="1:23" x14ac:dyDescent="0.25">
      <c r="A12" s="23"/>
      <c r="B12" s="31">
        <v>10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1">
        <f t="array" ref="Q12">SUM(C12:P12)</f>
        <v>10</v>
      </c>
      <c r="R12" s="1">
        <f t="array" ref="R12">Q12/$P$2</f>
        <v>0.7142857142857143</v>
      </c>
      <c r="S12" s="1">
        <f t="array" ref="S12">1-R12</f>
        <v>0.2857142857142857</v>
      </c>
      <c r="T12" s="1">
        <f t="array" ref="T12">LN(R12/S12)</f>
        <v>0.91629073187415511</v>
      </c>
      <c r="U12" s="1">
        <f t="array" ref="U12">T12^2</f>
        <v>0.83958870531847485</v>
      </c>
      <c r="V12" s="1">
        <f t="array" ref="V12">$C$41*T12+$F$39</f>
        <v>2.8045412140374779</v>
      </c>
      <c r="W12" s="1">
        <f t="array" ref="W12">$C$41/SQRT($P$2*R12*S12)</f>
        <v>0.97114141348581873</v>
      </c>
    </row>
    <row r="13" spans="1:23" x14ac:dyDescent="0.25">
      <c r="A13" s="23"/>
      <c r="B13" s="32">
        <v>11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1">
        <f t="array" ref="Q13">SUM(C13:P13)</f>
        <v>10</v>
      </c>
      <c r="R13" s="1">
        <f t="array" ref="R13">Q13/$P$2</f>
        <v>0.7142857142857143</v>
      </c>
      <c r="S13" s="1">
        <f t="array" ref="S13">1-R13</f>
        <v>0.2857142857142857</v>
      </c>
      <c r="T13" s="1">
        <f t="array" ref="T13">LN(R13/S13)</f>
        <v>0.91629073187415511</v>
      </c>
      <c r="U13" s="1">
        <f t="array" ref="U13">T13^2</f>
        <v>0.83958870531847485</v>
      </c>
      <c r="V13" s="1">
        <f t="array" ref="V13">$C$41*T13+$F$39</f>
        <v>2.8045412140374779</v>
      </c>
      <c r="W13" s="1">
        <f t="array" ref="W13">$C$41/SQRT($P$2*R13*S13)</f>
        <v>0.97114141348581873</v>
      </c>
    </row>
    <row r="14" spans="1:23" x14ac:dyDescent="0.25">
      <c r="A14" s="23"/>
      <c r="B14" s="32">
        <v>12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1">
        <f t="array" ref="Q14">SUM(C14:P14)</f>
        <v>10</v>
      </c>
      <c r="R14" s="1">
        <f t="array" ref="R14">Q14/$P$2</f>
        <v>0.7142857142857143</v>
      </c>
      <c r="S14" s="1">
        <f t="array" ref="S14">1-R14</f>
        <v>0.2857142857142857</v>
      </c>
      <c r="T14" s="1">
        <f t="array" ref="T14">LN(R14/S14)</f>
        <v>0.91629073187415511</v>
      </c>
      <c r="U14" s="1">
        <f t="array" ref="U14">T14^2</f>
        <v>0.83958870531847485</v>
      </c>
      <c r="V14" s="1">
        <f t="array" ref="V14">$C$41*T14+$F$39</f>
        <v>2.8045412140374779</v>
      </c>
      <c r="W14" s="1">
        <f t="array" ref="W14">$C$41/SQRT($P$2*R14*S14)</f>
        <v>0.97114141348581873</v>
      </c>
    </row>
    <row r="15" spans="1:23" x14ac:dyDescent="0.25">
      <c r="A15" s="23"/>
      <c r="B15" s="31">
        <v>13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1">
        <f t="array" ref="Q15">SUM(C15:P15)</f>
        <v>10</v>
      </c>
      <c r="R15" s="1">
        <f t="array" ref="R15">Q15/$P$2</f>
        <v>0.7142857142857143</v>
      </c>
      <c r="S15" s="1">
        <f t="array" ref="S15">1-R15</f>
        <v>0.2857142857142857</v>
      </c>
      <c r="T15" s="1">
        <f t="array" ref="T15">LN(R15/S15)</f>
        <v>0.91629073187415511</v>
      </c>
      <c r="U15" s="1">
        <f t="array" ref="U15">T15^2</f>
        <v>0.83958870531847485</v>
      </c>
      <c r="V15" s="1">
        <f t="array" ref="V15">$C$41*T15+$F$39</f>
        <v>2.8045412140374779</v>
      </c>
      <c r="W15" s="1">
        <f t="array" ref="W15">$C$41/SQRT($P$2*R15*S15)</f>
        <v>0.97114141348581873</v>
      </c>
    </row>
    <row r="16" spans="1:23" x14ac:dyDescent="0.25">
      <c r="A16" s="23"/>
      <c r="B16" s="32">
        <v>14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1">
        <f t="array" ref="Q16">SUM(C16:P16)</f>
        <v>10</v>
      </c>
      <c r="R16" s="1">
        <f t="array" ref="R16">Q16/$P$2</f>
        <v>0.7142857142857143</v>
      </c>
      <c r="S16" s="1">
        <f t="array" ref="S16">1-R16</f>
        <v>0.2857142857142857</v>
      </c>
      <c r="T16" s="1">
        <f t="array" ref="T16">LN(R16/S16)</f>
        <v>0.91629073187415511</v>
      </c>
      <c r="U16" s="1">
        <f t="array" ref="U16">T16^2</f>
        <v>0.83958870531847485</v>
      </c>
      <c r="V16" s="1">
        <f t="array" ref="V16">$C$41*T16+$F$39</f>
        <v>2.8045412140374779</v>
      </c>
      <c r="W16" s="1">
        <f t="array" ref="W16">$C$41/SQRT($P$2*R16*S16)</f>
        <v>0.97114141348581873</v>
      </c>
    </row>
    <row r="17" spans="1:23" x14ac:dyDescent="0.25">
      <c r="A17" s="23"/>
      <c r="B17" s="32">
        <v>15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f t="array" ref="Q17">SUM(C17:P17)</f>
        <v>9</v>
      </c>
      <c r="R17" s="1">
        <f t="array" ref="R17">Q17/$P$2</f>
        <v>0.6428571428571429</v>
      </c>
      <c r="S17" s="1">
        <f t="array" ref="S17">1-R17</f>
        <v>0.3571428571428571</v>
      </c>
      <c r="T17" s="1">
        <f t="array" ref="T17">LN(R17/S17)</f>
        <v>0.58778666490211917</v>
      </c>
      <c r="U17" s="1">
        <f t="array" ref="U17">T17^2</f>
        <v>0.34549316343675612</v>
      </c>
      <c r="V17" s="1">
        <f t="array" ref="V17">$C$41*T17+$F$39</f>
        <v>2.2652923944958374</v>
      </c>
      <c r="W17" s="1">
        <f t="array" ref="W17">$C$41/SQRT($P$2*R17*S17)</f>
        <v>0.91560090528921512</v>
      </c>
    </row>
    <row r="18" spans="1:23" x14ac:dyDescent="0.25">
      <c r="A18" s="23"/>
      <c r="B18" s="31">
        <v>16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0</v>
      </c>
      <c r="Q18" s="1">
        <f t="array" ref="Q18">SUM(C18:P18)</f>
        <v>9</v>
      </c>
      <c r="R18" s="1">
        <f t="array" ref="R18">Q18/$P$2</f>
        <v>0.6428571428571429</v>
      </c>
      <c r="S18" s="1">
        <f t="array" ref="S18">1-R18</f>
        <v>0.3571428571428571</v>
      </c>
      <c r="T18" s="1">
        <f t="array" ref="T18">LN(R18/S18)</f>
        <v>0.58778666490211917</v>
      </c>
      <c r="U18" s="1">
        <f t="array" ref="U18">T18^2</f>
        <v>0.34549316343675612</v>
      </c>
      <c r="V18" s="1">
        <f t="array" ref="V18">$C$41*T18+$F$39</f>
        <v>2.2652923944958374</v>
      </c>
      <c r="W18" s="1">
        <f t="array" ref="W18">$C$41/SQRT($P$2*R18*S18)</f>
        <v>0.91560090528921512</v>
      </c>
    </row>
    <row r="19" spans="1:23" x14ac:dyDescent="0.25">
      <c r="A19" s="23"/>
      <c r="B19" s="32">
        <v>17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f t="array" ref="Q19">SUM(C19:P19)</f>
        <v>9</v>
      </c>
      <c r="R19" s="1">
        <f t="array" ref="R19">Q19/$P$2</f>
        <v>0.6428571428571429</v>
      </c>
      <c r="S19" s="1">
        <f t="array" ref="S19">1-R19</f>
        <v>0.3571428571428571</v>
      </c>
      <c r="T19" s="1">
        <f t="array" ref="T19">LN(R19/S19)</f>
        <v>0.58778666490211917</v>
      </c>
      <c r="U19" s="1">
        <f t="array" ref="U19">T19^2</f>
        <v>0.34549316343675612</v>
      </c>
      <c r="V19" s="1">
        <f t="array" ref="V19">$C$41*T19+$F$39</f>
        <v>2.2652923944958374</v>
      </c>
      <c r="W19" s="1">
        <f t="array" ref="W19">$C$41/SQRT($P$2*R19*S19)</f>
        <v>0.91560090528921512</v>
      </c>
    </row>
    <row r="20" spans="1:23" x14ac:dyDescent="0.25">
      <c r="A20" s="23"/>
      <c r="B20" s="32">
        <v>18</v>
      </c>
      <c r="C20" s="3">
        <v>1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1">
        <f t="array" ref="Q20">SUM(C20:P20)</f>
        <v>8</v>
      </c>
      <c r="R20" s="1">
        <f t="array" ref="R20">Q20/$P$2</f>
        <v>0.5714285714285714</v>
      </c>
      <c r="S20" s="1">
        <f t="array" ref="S20">1-R20</f>
        <v>0.4285714285714286</v>
      </c>
      <c r="T20" s="1">
        <f t="array" ref="T20">LN(R20/S20)</f>
        <v>0.28768207245178085</v>
      </c>
      <c r="U20" s="1">
        <f t="array" ref="U20">T20^2</f>
        <v>8.2760974810151683E-2</v>
      </c>
      <c r="V20" s="1">
        <f t="array" ref="V20">$C$41*T20+$F$39</f>
        <v>1.7726621244674123</v>
      </c>
      <c r="W20" s="1">
        <f t="array" ref="W20">$C$41/SQRT($P$2*R20*S20)</f>
        <v>0.88652676448939105</v>
      </c>
    </row>
    <row r="21" spans="1:23" x14ac:dyDescent="0.25">
      <c r="A21" s="23"/>
      <c r="B21" s="31">
        <v>19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">
        <f t="array" ref="Q21">SUM(C21:P21)</f>
        <v>8</v>
      </c>
      <c r="R21" s="1">
        <f t="array" ref="R21">Q21/$P$2</f>
        <v>0.5714285714285714</v>
      </c>
      <c r="S21" s="1">
        <f t="array" ref="S21">1-R21</f>
        <v>0.4285714285714286</v>
      </c>
      <c r="T21" s="1">
        <f t="array" ref="T21">LN(R21/S21)</f>
        <v>0.28768207245178085</v>
      </c>
      <c r="U21" s="1">
        <f t="array" ref="U21">T21^2</f>
        <v>8.2760974810151683E-2</v>
      </c>
      <c r="V21" s="1">
        <f t="array" ref="V21">$C$41*T21+$F$39</f>
        <v>1.7726621244674123</v>
      </c>
      <c r="W21" s="1">
        <f t="array" ref="W21">$C$41/SQRT($P$2*R21*S21)</f>
        <v>0.88652676448939105</v>
      </c>
    </row>
    <row r="22" spans="1:23" x14ac:dyDescent="0.25">
      <c r="A22" s="23"/>
      <c r="B22" s="32">
        <v>20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">
        <f t="array" ref="Q22">SUM(C22:P22)</f>
        <v>8</v>
      </c>
      <c r="R22" s="1">
        <f t="array" ref="R22">Q22/$P$2</f>
        <v>0.5714285714285714</v>
      </c>
      <c r="S22" s="1">
        <f t="array" ref="S22">1-R22</f>
        <v>0.4285714285714286</v>
      </c>
      <c r="T22" s="1">
        <f t="array" ref="T22">LN(R22/S22)</f>
        <v>0.28768207245178085</v>
      </c>
      <c r="U22" s="1">
        <f t="array" ref="U22">T22^2</f>
        <v>8.2760974810151683E-2</v>
      </c>
      <c r="V22" s="1">
        <f t="array" ref="V22">$C$41*T22+$F$39</f>
        <v>1.7726621244674123</v>
      </c>
      <c r="W22" s="1">
        <f t="array" ref="W22">$C$41/SQRT($P$2*R22*S22)</f>
        <v>0.88652676448939105</v>
      </c>
    </row>
    <row r="23" spans="1:23" x14ac:dyDescent="0.25">
      <c r="A23" s="23"/>
      <c r="B23" s="32">
        <v>21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1">
        <f t="array" ref="Q23">SUM(C23:P23)</f>
        <v>8</v>
      </c>
      <c r="R23" s="1">
        <f t="array" ref="R23">Q23/$P$2</f>
        <v>0.5714285714285714</v>
      </c>
      <c r="S23" s="1">
        <f t="array" ref="S23">1-R23</f>
        <v>0.4285714285714286</v>
      </c>
      <c r="T23" s="1">
        <f t="array" ref="T23">LN(R23/S23)</f>
        <v>0.28768207245178085</v>
      </c>
      <c r="U23" s="1">
        <f t="array" ref="U23">T23^2</f>
        <v>8.2760974810151683E-2</v>
      </c>
      <c r="V23" s="1">
        <f t="array" ref="V23">$C$41*T23+$F$39</f>
        <v>1.7726621244674123</v>
      </c>
      <c r="W23" s="1">
        <f t="array" ref="W23">$C$41/SQRT($P$2*R23*S23)</f>
        <v>0.88652676448939105</v>
      </c>
    </row>
    <row r="24" spans="1:23" x14ac:dyDescent="0.25">
      <c r="A24" s="23"/>
      <c r="B24" s="31">
        <v>22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1">
        <f t="array" ref="Q24">SUM(C24:P24)</f>
        <v>7</v>
      </c>
      <c r="R24" s="1">
        <f t="array" ref="R24">Q24/$P$2</f>
        <v>0.5</v>
      </c>
      <c r="S24" s="1">
        <f t="array" ref="S24">1-R24</f>
        <v>0.5</v>
      </c>
      <c r="T24" s="1">
        <f t="array" ref="T24">LN(R24/S24)</f>
        <v>0</v>
      </c>
      <c r="U24" s="1">
        <f t="array" ref="U24">T24^2</f>
        <v>0</v>
      </c>
      <c r="V24" s="1">
        <f t="array" ref="V24">$C$41*T24+$F$39</f>
        <v>1.3004237762398358</v>
      </c>
      <c r="W24" s="1">
        <f t="array" ref="W24">$C$41/SQRT($P$2*R24*S24)</f>
        <v>0.87743394192301361</v>
      </c>
    </row>
    <row r="25" spans="1:23" x14ac:dyDescent="0.25">
      <c r="A25" s="23"/>
      <c r="B25" s="32">
        <v>23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1">
        <f t="array" ref="Q25">SUM(C25:P25)</f>
        <v>7</v>
      </c>
      <c r="R25" s="1">
        <f t="array" ref="R25">Q25/$P$2</f>
        <v>0.5</v>
      </c>
      <c r="S25" s="1">
        <f t="array" ref="S25">1-R25</f>
        <v>0.5</v>
      </c>
      <c r="T25" s="1">
        <f t="array" ref="T25">LN(R25/S25)</f>
        <v>0</v>
      </c>
      <c r="U25" s="1">
        <f t="array" ref="U25">T25^2</f>
        <v>0</v>
      </c>
      <c r="V25" s="1">
        <f t="array" ref="V25">$C$41*T25+$F$39</f>
        <v>1.3004237762398358</v>
      </c>
      <c r="W25" s="1">
        <f t="array" ref="W25">$C$41/SQRT($P$2*R25*S25)</f>
        <v>0.87743394192301361</v>
      </c>
    </row>
    <row r="26" spans="1:23" x14ac:dyDescent="0.25">
      <c r="A26" s="23"/>
      <c r="B26" s="32">
        <v>24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f t="array" ref="Q26">SUM(C26:P26)</f>
        <v>7</v>
      </c>
      <c r="R26" s="1">
        <f t="array" ref="R26">Q26/$P$2</f>
        <v>0.5</v>
      </c>
      <c r="S26" s="1">
        <f t="array" ref="S26">1-R26</f>
        <v>0.5</v>
      </c>
      <c r="T26" s="1">
        <f t="array" ref="T26">LN(R26/S26)</f>
        <v>0</v>
      </c>
      <c r="U26" s="1">
        <f t="array" ref="U26">T26^2</f>
        <v>0</v>
      </c>
      <c r="V26" s="1">
        <f t="array" ref="V26">$C$41*T26+$F$39</f>
        <v>1.3004237762398358</v>
      </c>
      <c r="W26" s="1">
        <f t="array" ref="W26">$C$41/SQRT($P$2*R26*S26)</f>
        <v>0.87743394192301361</v>
      </c>
    </row>
    <row r="27" spans="1:23" x14ac:dyDescent="0.25">
      <c r="A27" s="23"/>
      <c r="B27" s="31">
        <v>25</v>
      </c>
      <c r="C27" s="3">
        <v>0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>
        <f t="array" ref="Q27">SUM(C27:P27)</f>
        <v>6</v>
      </c>
      <c r="R27" s="1">
        <f t="array" ref="R27">Q27/$P$2</f>
        <v>0.42857142857142855</v>
      </c>
      <c r="S27" s="1">
        <f t="array" ref="S27">1-R27</f>
        <v>0.5714285714285714</v>
      </c>
      <c r="T27" s="1">
        <f t="array" ref="T27">LN(R27/S27)</f>
        <v>-0.2876820724517809</v>
      </c>
      <c r="U27" s="1">
        <f t="array" ref="U27">T27^2</f>
        <v>8.2760974810151711E-2</v>
      </c>
      <c r="V27" s="1">
        <f t="array" ref="V27">$C$41*T27+$F$39</f>
        <v>0.82818542801225925</v>
      </c>
      <c r="W27" s="1">
        <f t="array" ref="W27">$C$41/SQRT($P$2*R27*S27)</f>
        <v>0.88652676448939116</v>
      </c>
    </row>
    <row r="28" spans="1:23" x14ac:dyDescent="0.25">
      <c r="A28" s="24"/>
      <c r="B28" s="10" t="s">
        <v>0</v>
      </c>
      <c r="C28" s="1">
        <f t="array" ref="C28">SUM(C3:C27)</f>
        <v>24</v>
      </c>
      <c r="D28" s="1">
        <f t="array" ref="D28">SUM(D3:D27)</f>
        <v>24</v>
      </c>
      <c r="E28" s="1">
        <f t="array" ref="E28">SUM(E3:E27)</f>
        <v>24</v>
      </c>
      <c r="F28" s="1">
        <f t="array" ref="F28">SUM(F3:F27)</f>
        <v>24</v>
      </c>
      <c r="G28" s="1">
        <f t="array" ref="G28">SUM(G3:G27)</f>
        <v>23</v>
      </c>
      <c r="H28" s="1">
        <f t="array" ref="H28">SUM(H3:H27)</f>
        <v>23</v>
      </c>
      <c r="I28" s="1">
        <f t="array" ref="I28">SUM(I3:I27)</f>
        <v>22</v>
      </c>
      <c r="J28" s="1">
        <f t="array" ref="J28">SUM(J3:J27)</f>
        <v>20</v>
      </c>
      <c r="K28" s="1">
        <f t="array" ref="K28">SUM(K3:K27)</f>
        <v>17</v>
      </c>
      <c r="L28" s="1">
        <f t="array" ref="L28">SUM(L3:L27)</f>
        <v>17</v>
      </c>
      <c r="M28" s="1">
        <f t="array" ref="M28">SUM(M3:M27)</f>
        <v>12</v>
      </c>
      <c r="N28" s="1">
        <f t="array" ref="N28">SUM(N3:N27)</f>
        <v>6</v>
      </c>
      <c r="O28" s="1">
        <f t="array" ref="O28">SUM(O3:O27)</f>
        <v>5</v>
      </c>
      <c r="P28" s="1">
        <f t="array" ref="P28">SUM(P3:P27)</f>
        <v>4</v>
      </c>
      <c r="Q28" s="1"/>
    </row>
    <row r="29" spans="1:23" x14ac:dyDescent="0.25">
      <c r="B29" s="9" t="s">
        <v>1</v>
      </c>
      <c r="C29" s="1">
        <v>1</v>
      </c>
      <c r="D29" s="1">
        <v>1</v>
      </c>
      <c r="E29" s="1">
        <v>1</v>
      </c>
      <c r="F29" s="1">
        <v>1</v>
      </c>
      <c r="G29" s="1">
        <v>2</v>
      </c>
      <c r="H29" s="1">
        <v>2</v>
      </c>
      <c r="I29" s="1">
        <v>3</v>
      </c>
      <c r="J29" s="1">
        <v>5</v>
      </c>
      <c r="K29" s="1">
        <v>8</v>
      </c>
      <c r="L29" s="1">
        <v>8</v>
      </c>
      <c r="M29" s="1">
        <v>13</v>
      </c>
      <c r="N29" s="1">
        <v>19</v>
      </c>
      <c r="O29" s="1">
        <v>20</v>
      </c>
      <c r="P29" s="1">
        <v>21</v>
      </c>
    </row>
    <row r="30" spans="1:23" x14ac:dyDescent="0.25">
      <c r="B30" s="9" t="s">
        <v>2</v>
      </c>
      <c r="C30" s="1">
        <v>0.96</v>
      </c>
      <c r="D30" s="1">
        <v>0.96</v>
      </c>
      <c r="E30" s="1">
        <v>0.96</v>
      </c>
      <c r="F30" s="1">
        <v>0.96</v>
      </c>
      <c r="G30" s="1">
        <v>0.92</v>
      </c>
      <c r="H30" s="1">
        <v>0.92</v>
      </c>
      <c r="I30" s="1">
        <v>0.88</v>
      </c>
      <c r="J30" s="1">
        <v>0.8</v>
      </c>
      <c r="K30" s="1">
        <v>0.68</v>
      </c>
      <c r="L30" s="1">
        <v>0.68</v>
      </c>
      <c r="M30" s="1">
        <v>0.48</v>
      </c>
      <c r="N30" s="1">
        <v>0.24</v>
      </c>
      <c r="O30" s="1">
        <v>0.2</v>
      </c>
      <c r="P30" s="1">
        <v>0.16</v>
      </c>
    </row>
    <row r="31" spans="1:23" x14ac:dyDescent="0.25">
      <c r="B31" s="9" t="s">
        <v>3</v>
      </c>
      <c r="C31" s="1">
        <v>4.0000000000000036E-2</v>
      </c>
      <c r="D31" s="1">
        <v>4.0000000000000036E-2</v>
      </c>
      <c r="E31" s="1">
        <v>4.0000000000000036E-2</v>
      </c>
      <c r="F31" s="1">
        <v>4.0000000000000036E-2</v>
      </c>
      <c r="G31" s="1">
        <v>7.999999999999996E-2</v>
      </c>
      <c r="H31" s="1">
        <v>7.999999999999996E-2</v>
      </c>
      <c r="I31" s="1">
        <v>0.12</v>
      </c>
      <c r="J31" s="1">
        <v>0.19999999999999996</v>
      </c>
      <c r="K31" s="1">
        <v>0.31999999999999995</v>
      </c>
      <c r="L31" s="1">
        <v>0.31999999999999995</v>
      </c>
      <c r="M31" s="1">
        <v>0.52</v>
      </c>
      <c r="N31" s="1">
        <v>0.76</v>
      </c>
      <c r="O31" s="1">
        <v>0.8</v>
      </c>
      <c r="P31" s="1">
        <v>0.84</v>
      </c>
    </row>
    <row r="32" spans="1:23" x14ac:dyDescent="0.25">
      <c r="B32" s="9" t="s">
        <v>4</v>
      </c>
      <c r="C32" s="1">
        <v>3.8400000000000031E-2</v>
      </c>
      <c r="D32" s="1">
        <v>3.8400000000000031E-2</v>
      </c>
      <c r="E32" s="1">
        <v>3.8400000000000031E-2</v>
      </c>
      <c r="F32" s="1">
        <v>3.8400000000000031E-2</v>
      </c>
      <c r="G32" s="1">
        <v>7.3599999999999971E-2</v>
      </c>
      <c r="H32" s="1">
        <v>7.3599999999999971E-2</v>
      </c>
      <c r="I32" s="1">
        <v>0.1056</v>
      </c>
      <c r="J32" s="1">
        <v>0.15999999999999998</v>
      </c>
      <c r="K32" s="1">
        <v>0.21759999999999999</v>
      </c>
      <c r="L32" s="1">
        <v>0.21759999999999999</v>
      </c>
      <c r="M32" s="1">
        <v>0.24959999999999999</v>
      </c>
      <c r="N32" s="1">
        <v>0.18240000000000001</v>
      </c>
      <c r="O32" s="1">
        <v>0.16000000000000003</v>
      </c>
      <c r="P32" s="1">
        <v>0.13439999999999999</v>
      </c>
    </row>
    <row r="33" spans="1:16" x14ac:dyDescent="0.25">
      <c r="B33" s="12" t="s">
        <v>13</v>
      </c>
      <c r="C33" s="1">
        <f t="array" ref="C33">LN(C30/C31)</f>
        <v>3.1780538303479449</v>
      </c>
      <c r="D33" s="1">
        <f t="array" ref="D33">LN(D30/D31)</f>
        <v>3.1780538303479449</v>
      </c>
      <c r="E33" s="1">
        <f t="array" ref="E33">LN(E30/E31)</f>
        <v>3.1780538303479449</v>
      </c>
      <c r="F33" s="1">
        <f t="array" ref="F33">LN(F30/F31)</f>
        <v>3.1780538303479449</v>
      </c>
      <c r="G33" s="1">
        <f t="array" ref="G33">LN(G30/G31)</f>
        <v>2.4423470353692052</v>
      </c>
      <c r="H33" s="1">
        <f t="array" ref="H33">LN(H30/H31)</f>
        <v>2.4423470353692052</v>
      </c>
      <c r="I33" s="1">
        <f t="array" ref="I33">LN(I30/I31)</f>
        <v>1.9924301646902063</v>
      </c>
      <c r="J33" s="1">
        <f t="array" ref="J33">LN(J30/J31)</f>
        <v>1.3862943611198908</v>
      </c>
      <c r="K33" s="1">
        <f t="array" ref="K33">LN(K30/K31)</f>
        <v>0.75377180237638031</v>
      </c>
      <c r="L33" s="1">
        <f t="array" ref="L33">LN(L30/L31)</f>
        <v>0.75377180237638031</v>
      </c>
      <c r="M33" s="1">
        <f t="array" ref="M33">LN(M30/M31)</f>
        <v>-8.0042707673536495E-2</v>
      </c>
      <c r="N33" s="1">
        <f t="array" ref="N33">LN(N30/N31)</f>
        <v>-1.1526795099383855</v>
      </c>
      <c r="O33" s="1">
        <f t="array" ref="O33">LN(O30/O31)</f>
        <v>-1.3862943611198906</v>
      </c>
      <c r="P33" s="1">
        <f t="array" ref="P33">LN(P30/P31)</f>
        <v>-1.6582280766035322</v>
      </c>
    </row>
    <row r="34" spans="1:16" x14ac:dyDescent="0.25">
      <c r="B34" s="13" t="s">
        <v>14</v>
      </c>
      <c r="C34" s="1">
        <f t="array" ref="C34">C33^2</f>
        <v>10.100026148589244</v>
      </c>
      <c r="D34" s="1">
        <f t="array" ref="D34">D33^2</f>
        <v>10.100026148589244</v>
      </c>
      <c r="E34" s="1">
        <f t="array" ref="E34">E33^2</f>
        <v>10.100026148589244</v>
      </c>
      <c r="F34" s="1">
        <f t="array" ref="F34">F33^2</f>
        <v>10.100026148589244</v>
      </c>
      <c r="G34" s="1">
        <f t="array" ref="G34">G33^2</f>
        <v>5.9650590411767457</v>
      </c>
      <c r="H34" s="1">
        <f t="array" ref="H34">H33^2</f>
        <v>5.9650590411767457</v>
      </c>
      <c r="I34" s="1">
        <f t="array" ref="I34">I33^2</f>
        <v>3.9697779611674426</v>
      </c>
      <c r="J34" s="1">
        <f t="array" ref="J34">J33^2</f>
        <v>1.9218120556728062</v>
      </c>
      <c r="K34" s="1">
        <f t="array" ref="K34">K33^2</f>
        <v>0.56817193005773692</v>
      </c>
      <c r="L34" s="1">
        <f t="array" ref="L34">L33^2</f>
        <v>0.56817193005773692</v>
      </c>
      <c r="M34" s="1">
        <f t="array" ref="M34">M33^2</f>
        <v>6.4068350517112183E-3</v>
      </c>
      <c r="N34" s="1">
        <f t="array" ref="N34">N33^2</f>
        <v>1.3286700526317967</v>
      </c>
      <c r="O34" s="1">
        <f t="array" ref="O34">O33^2</f>
        <v>1.9218120556728056</v>
      </c>
      <c r="P34" s="1">
        <f t="array" ref="P34">P33^2</f>
        <v>2.74972035403625</v>
      </c>
    </row>
    <row r="35" spans="1:16" x14ac:dyDescent="0.25">
      <c r="B35" s="13" t="s">
        <v>15</v>
      </c>
      <c r="C35" s="1">
        <f t="array" ref="C35">$F$41*C33+$C$39</f>
        <v>4.6850644322310995</v>
      </c>
      <c r="D35" s="1">
        <f t="array" ref="D35">$F$41*D33+$C$39</f>
        <v>4.6850644322310995</v>
      </c>
      <c r="E35" s="1">
        <f t="array" ref="E35">$F$41*E33+$C$39</f>
        <v>4.6850644322310995</v>
      </c>
      <c r="F35" s="1">
        <f t="array" ref="F35">$F$41*F33+$C$39</f>
        <v>4.6850644322310995</v>
      </c>
      <c r="G35" s="1">
        <f t="array" ref="G35">$F$41*G33+$C$39</f>
        <v>3.7759059399248289</v>
      </c>
      <c r="H35" s="1">
        <f t="array" ref="H35">$F$41*H33+$C$39</f>
        <v>3.7759059399248289</v>
      </c>
      <c r="I35" s="1">
        <f t="array" ref="I35">$F$41*I33+$C$39</f>
        <v>3.2199157729161172</v>
      </c>
      <c r="J35" s="1">
        <f t="array" ref="J35">$F$41*J33+$C$39</f>
        <v>2.470876186673391</v>
      </c>
      <c r="K35" s="1">
        <f t="array" ref="K35">$F$41*K33+$C$39</f>
        <v>1.689228851373773</v>
      </c>
      <c r="L35" s="1">
        <f t="array" ref="L35">$F$41*L33+$C$39</f>
        <v>1.689228851373773</v>
      </c>
      <c r="M35" s="1">
        <f t="array" ref="M35">$F$41*M33+$C$39</f>
        <v>0.65883257395189576</v>
      </c>
      <c r="N35" s="1">
        <f t="array" ref="N35">$F$41*N33+$C$39</f>
        <v>-0.66669121432235812</v>
      </c>
      <c r="O35" s="1">
        <f t="array" ref="O35">$F$41*O33+$C$39</f>
        <v>-0.95538356748550701</v>
      </c>
      <c r="P35" s="1">
        <f t="array" ref="P35">$F$41*P33+$C$39</f>
        <v>-1.2914289166160589</v>
      </c>
    </row>
    <row r="36" spans="1:16" x14ac:dyDescent="0.25">
      <c r="B36" s="12" t="s">
        <v>16</v>
      </c>
      <c r="C36" s="1">
        <f t="array" ref="C36">$F$41/SQRT($B$27*C32)</f>
        <v>1.2612442986049337</v>
      </c>
      <c r="D36" s="1">
        <f t="array" ref="D36">$F$41/SQRT($B$27*D32)</f>
        <v>1.2612442986049337</v>
      </c>
      <c r="E36" s="1">
        <f t="array" ref="E36">$F$41/SQRT($B$27*E32)</f>
        <v>1.2612442986049337</v>
      </c>
      <c r="F36" s="1">
        <f t="array" ref="F36">$F$41/SQRT($B$27*F32)</f>
        <v>1.2612442986049337</v>
      </c>
      <c r="G36" s="1">
        <f t="array" ref="G36">$F$41/SQRT($B$27*G32)</f>
        <v>0.91101582502270606</v>
      </c>
      <c r="H36" s="1">
        <f t="array" ref="H36">$F$41/SQRT($B$27*H32)</f>
        <v>0.91101582502270606</v>
      </c>
      <c r="I36" s="1">
        <f t="array" ref="I36">$F$41/SQRT($B$27*I32)</f>
        <v>0.76055892862682428</v>
      </c>
      <c r="J36" s="1">
        <f t="array" ref="J36">$F$41/SQRT($B$27*J32)</f>
        <v>0.61788099451531009</v>
      </c>
      <c r="K36" s="1">
        <f t="array" ref="K36">$F$41/SQRT($B$27*K32)</f>
        <v>0.52982858172910974</v>
      </c>
      <c r="L36" s="1">
        <f t="array" ref="L36">$F$41/SQRT($B$27*L32)</f>
        <v>0.52982858172910974</v>
      </c>
      <c r="M36" s="1">
        <f t="array" ref="M36">$F$41/SQRT($B$27*M32)</f>
        <v>0.49470071461493886</v>
      </c>
      <c r="N36" s="1">
        <f t="array" ref="N36">$F$41/SQRT($B$27*N32)</f>
        <v>0.57869857270902592</v>
      </c>
      <c r="O36" s="1">
        <f t="array" ref="O36">$F$41/SQRT($B$27*O32)</f>
        <v>0.61788099451531009</v>
      </c>
      <c r="P36" s="1">
        <f t="array" ref="P36">$F$41/SQRT($B$27*P32)</f>
        <v>0.6741634352002388</v>
      </c>
    </row>
    <row r="37" spans="1:16" ht="15.75" thickBot="1" x14ac:dyDescent="0.3"/>
    <row r="38" spans="1:16" x14ac:dyDescent="0.25">
      <c r="B38" s="14" t="s">
        <v>17</v>
      </c>
      <c r="C38" s="15">
        <f t="array" ref="C38">SUM(U3:U27)</f>
        <v>27.920557823076305</v>
      </c>
      <c r="E38" s="14" t="s">
        <v>21</v>
      </c>
      <c r="F38" s="15">
        <f t="array" ref="F38">SUM(C34:P34)</f>
        <v>65.364765851058763</v>
      </c>
    </row>
    <row r="39" spans="1:16" x14ac:dyDescent="0.25">
      <c r="B39" s="16" t="s">
        <v>18</v>
      </c>
      <c r="C39" s="17">
        <f t="array" ref="C39">AVERAGE(T3:T27)</f>
        <v>0.75774630959394174</v>
      </c>
      <c r="E39" s="16" t="s">
        <v>22</v>
      </c>
      <c r="F39" s="17">
        <f t="array" ref="F39">AVERAGE(C33:P33)</f>
        <v>1.3004237762398358</v>
      </c>
    </row>
    <row r="40" spans="1:16" x14ac:dyDescent="0.25">
      <c r="B40" s="16" t="s">
        <v>19</v>
      </c>
      <c r="C40" s="17">
        <f t="array" ref="C40">(C38-B27*C39^2)/(B27-1)</f>
        <v>0.56525296168730665</v>
      </c>
      <c r="E40" s="16" t="s">
        <v>23</v>
      </c>
      <c r="F40" s="17">
        <f t="array" ref="F40">(F38-P2*F39^2)/(P2-1)</f>
        <v>3.2068721447477322</v>
      </c>
    </row>
    <row r="41" spans="1:16" ht="15.75" thickBot="1" x14ac:dyDescent="0.3">
      <c r="B41" s="18" t="s">
        <v>20</v>
      </c>
      <c r="C41" s="19">
        <f t="array" ref="C41">SQRT((1+F40/2.89)/(1-C40*F40/8.35))</f>
        <v>1.6415285951012106</v>
      </c>
      <c r="E41" s="20" t="s">
        <v>24</v>
      </c>
      <c r="F41" s="17">
        <f t="array" ref="F41">SQRT((1+C40/2.89)/(1-F40*C40/8.35))</f>
        <v>1.2357619890306202</v>
      </c>
    </row>
    <row r="42" spans="1:16" ht="15.75" thickBot="1" x14ac:dyDescent="0.3">
      <c r="E42" s="21" t="s">
        <v>25</v>
      </c>
      <c r="F42" s="19">
        <f t="array" ref="F42">SUM(C35:P35)</f>
        <v>33.106648146639088</v>
      </c>
    </row>
    <row r="44" spans="1:16" x14ac:dyDescent="0.25">
      <c r="A44" s="25" t="s">
        <v>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1:16" x14ac:dyDescent="0.25">
      <c r="A45" s="11"/>
      <c r="B45" s="25" t="s">
        <v>28</v>
      </c>
      <c r="C45" s="25"/>
      <c r="D45" s="25"/>
      <c r="E45" s="25"/>
      <c r="F45" s="25"/>
      <c r="G45" s="25"/>
      <c r="H45" s="25"/>
      <c r="I45" s="25"/>
      <c r="J45" s="25"/>
      <c r="K45" s="25"/>
      <c r="L45" s="11"/>
    </row>
    <row r="46" spans="1:16" x14ac:dyDescent="0.25">
      <c r="A46" s="25" t="s">
        <v>27</v>
      </c>
      <c r="B46" s="11"/>
      <c r="C46" s="11" t="s">
        <v>29</v>
      </c>
      <c r="D46" s="11">
        <v>5.6</v>
      </c>
      <c r="E46" s="11">
        <v>7</v>
      </c>
      <c r="F46" s="11">
        <v>8</v>
      </c>
      <c r="G46" s="11" t="s">
        <v>30</v>
      </c>
      <c r="H46" s="11">
        <v>11</v>
      </c>
      <c r="I46" s="11">
        <v>12</v>
      </c>
      <c r="J46" s="11">
        <v>13</v>
      </c>
      <c r="K46" s="11">
        <v>14</v>
      </c>
      <c r="L46" s="11"/>
    </row>
    <row r="47" spans="1:16" x14ac:dyDescent="0.25">
      <c r="A47" s="25"/>
      <c r="B47" s="11">
        <v>-5</v>
      </c>
      <c r="C47" s="11">
        <f t="array" ref="C47">EXP(1.7*(B47-$C$35))/(1+EXP(1.7*(B47-$C$35)))</f>
        <v>7.0714895127341409E-8</v>
      </c>
      <c r="D47" s="11">
        <f t="array" ref="D47">EXP(1.7*(B47-$G$35))/(1+EXP(1.7*(B47-$G$35)))</f>
        <v>3.3169816285908929E-7</v>
      </c>
      <c r="E47" s="11">
        <f t="array" ref="E47">EXP(1.7*(B47-$I$35))/(1+EXP(1.7*(B47-$I$35)))</f>
        <v>8.535534539896158E-7</v>
      </c>
      <c r="F47" s="11">
        <f t="array" ref="F47">EXP(1.7*(B47-$J$35))/(1+EXP(1.7*(B47-$J$35)))</f>
        <v>3.0496230444323757E-6</v>
      </c>
      <c r="G47" s="11">
        <f t="array" ref="G47">EXP(1.7*(B47-$K$35))/(1+EXP(1.7*(B47-$K$35)))</f>
        <v>1.1516836333530131E-5</v>
      </c>
      <c r="H47" s="11">
        <f t="array" ref="H47">EXP(1.7*(B47-$M$35))/(1+EXP(1.7*(B47-$M$35)))</f>
        <v>6.6382190015932475E-5</v>
      </c>
      <c r="I47" s="11">
        <f t="array" ref="I47">EXP(1.7*(B47-$N$35))/(1+EXP(1.7*(B47-$N$35)))</f>
        <v>6.3159844749183138E-4</v>
      </c>
      <c r="J47" s="11">
        <f t="array" ref="J47">EXP(1.7*(B47-$O$35))/(1+EXP(1.7*(B47-$O$35)))</f>
        <v>1.0313570449546183E-3</v>
      </c>
      <c r="K47" s="11">
        <f t="array" ref="K47">EXP(1.7*(B47-$P$35))/(1+EXP(1.7*(B47-$P$35)))</f>
        <v>1.8245952386397313E-3</v>
      </c>
      <c r="L47" s="11"/>
    </row>
    <row r="48" spans="1:16" x14ac:dyDescent="0.25">
      <c r="A48" s="25"/>
      <c r="B48" s="11">
        <v>-4.5</v>
      </c>
      <c r="C48" s="11">
        <f t="array" ref="C48">EXP(1.7*(B48-$C$35))/(1+EXP(1.7*(B48-$C$35)))</f>
        <v>1.6544786609559011E-7</v>
      </c>
      <c r="D48" s="11">
        <f t="array" ref="D48">EXP(1.7*(B48-$G$35))/(1+EXP(1.7*(B48-$G$35)))</f>
        <v>7.7605621767580361E-7</v>
      </c>
      <c r="E48" s="11">
        <f t="array" ref="E48">EXP(1.7*(B48-$I$35))/(1+EXP(1.7*(B48-$I$35)))</f>
        <v>1.9970113680743465E-6</v>
      </c>
      <c r="F48" s="11">
        <f t="array" ref="F48">EXP(1.7*(B48-$J$35))/(1+EXP(1.7*(B48-$J$35)))</f>
        <v>7.1350118059621352E-6</v>
      </c>
      <c r="G48" s="11">
        <f t="array" ref="G48">EXP(1.7*(B48-$K$35))/(1+EXP(1.7*(B48-$K$35)))</f>
        <v>2.6944914152456737E-5</v>
      </c>
      <c r="H48" s="11">
        <f t="array" ref="H48">EXP(1.7*(B48-$M$35))/(1+EXP(1.7*(B48-$M$35)))</f>
        <v>1.552970715293056E-4</v>
      </c>
      <c r="I48" s="11">
        <f t="array" ref="I48">EXP(1.7*(B48-$N$35))/(1+EXP(1.7*(B48-$N$35)))</f>
        <v>1.4764680518732122E-3</v>
      </c>
      <c r="J48" s="11">
        <f t="array" ref="J48">EXP(1.7*(B48-$O$35))/(1+EXP(1.7*(B48-$O$35)))</f>
        <v>2.4096819162549655E-3</v>
      </c>
      <c r="K48" s="11">
        <f t="array" ref="K48">EXP(1.7*(B48-$P$35))/(1+EXP(1.7*(B48-$P$35)))</f>
        <v>4.2584993995407336E-3</v>
      </c>
      <c r="L48" s="11"/>
    </row>
    <row r="49" spans="1:12" x14ac:dyDescent="0.25">
      <c r="A49" s="25"/>
      <c r="B49" s="11">
        <v>-4</v>
      </c>
      <c r="C49" s="11">
        <f t="array" ref="C49">EXP(1.7*(B49-$C$35))/(1+EXP(1.7*(B49-$C$35)))</f>
        <v>3.8708949327324247E-7</v>
      </c>
      <c r="D49" s="11">
        <f t="array" ref="D49">EXP(1.7*(B49-$G$35))/(1+EXP(1.7*(B49-$G$35)))</f>
        <v>1.8156955989307085E-6</v>
      </c>
      <c r="E49" s="11">
        <f t="array" ref="E49">EXP(1.7*(B49-$I$35))/(1+EXP(1.7*(B49-$I$35)))</f>
        <v>4.6722888608479274E-6</v>
      </c>
      <c r="F49" s="11">
        <f t="array" ref="F49">EXP(1.7*(B49-$J$35))/(1+EXP(1.7*(B49-$J$35)))</f>
        <v>1.6693248349594088E-5</v>
      </c>
      <c r="G49" s="11">
        <f t="array" ref="G49">EXP(1.7*(B49-$K$35))/(1+EXP(1.7*(B49-$K$35)))</f>
        <v>6.3039308063147844E-5</v>
      </c>
      <c r="H49" s="11">
        <f t="array" ref="H49">EXP(1.7*(B49-$M$35))/(1+EXP(1.7*(B49-$M$35)))</f>
        <v>3.6326472974805839E-4</v>
      </c>
      <c r="I49" s="11">
        <f t="array" ref="I49">EXP(1.7*(B49-$N$35))/(1+EXP(1.7*(B49-$N$35)))</f>
        <v>3.4475946742055282E-3</v>
      </c>
      <c r="J49" s="11">
        <f t="array" ref="J49">EXP(1.7*(B49-$O$35))/(1+EXP(1.7*(B49-$O$35)))</f>
        <v>5.6196637448836352E-3</v>
      </c>
      <c r="K49" s="11">
        <f t="array" ref="K49">EXP(1.7*(B49-$P$35))/(1+EXP(1.7*(B49-$P$35)))</f>
        <v>9.9068671730159225E-3</v>
      </c>
      <c r="L49" s="11"/>
    </row>
    <row r="50" spans="1:12" x14ac:dyDescent="0.25">
      <c r="A50" s="25"/>
      <c r="B50" s="11">
        <v>-3.5</v>
      </c>
      <c r="C50" s="11">
        <f t="array" ref="C50">EXP(1.7*(B50-$C$35))/(1+EXP(1.7*(B50-$C$35)))</f>
        <v>9.0565224471242316E-7</v>
      </c>
      <c r="D50" s="11">
        <f t="array" ref="D50">EXP(1.7*(B50-$G$35))/(1+EXP(1.7*(B50-$G$35)))</f>
        <v>4.248076159112345E-6</v>
      </c>
      <c r="E50" s="11">
        <f t="array" ref="E50">EXP(1.7*(B50-$I$35))/(1+EXP(1.7*(B50-$I$35)))</f>
        <v>1.0931437502331598E-5</v>
      </c>
      <c r="F50" s="11">
        <f t="array" ref="F50">EXP(1.7*(B50-$J$35))/(1+EXP(1.7*(B50-$J$35)))</f>
        <v>3.9055432550658809E-5</v>
      </c>
      <c r="G50" s="11">
        <f t="array" ref="G50">EXP(1.7*(B50-$K$35))/(1+EXP(1.7*(B50-$K$35)))</f>
        <v>1.4747726414202645E-4</v>
      </c>
      <c r="H50" s="11">
        <f t="array" ref="H50">EXP(1.7*(B50-$M$35))/(1+EXP(1.7*(B50-$M$35)))</f>
        <v>8.4949777629229623E-4</v>
      </c>
      <c r="I50" s="11">
        <f t="array" ref="I50">EXP(1.7*(B50-$N$35))/(1+EXP(1.7*(B50-$N$35)))</f>
        <v>8.029071283955266E-3</v>
      </c>
      <c r="J50" s="11">
        <f t="array" ref="J50">EXP(1.7*(B50-$O$35))/(1+EXP(1.7*(B50-$O$35)))</f>
        <v>1.3049785046623531E-2</v>
      </c>
      <c r="K50" s="11">
        <f t="array" ref="K50">EXP(1.7*(B50-$P$35))/(1+EXP(1.7*(B50-$P$35)))</f>
        <v>2.2874980635051174E-2</v>
      </c>
      <c r="L50" s="11"/>
    </row>
    <row r="51" spans="1:12" x14ac:dyDescent="0.25">
      <c r="A51" s="25"/>
      <c r="B51" s="11">
        <v>-3</v>
      </c>
      <c r="C51" s="11">
        <f t="array" ref="C51">EXP(1.7*(B51-$C$35))/(1+EXP(1.7*(B51-$C$35)))</f>
        <v>2.1189038525121743E-6</v>
      </c>
      <c r="D51" s="11">
        <f t="array" ref="D51">EXP(1.7*(B51-$G$35))/(1+EXP(1.7*(B51-$G$35)))</f>
        <v>9.9389414506699489E-6</v>
      </c>
      <c r="E51" s="11">
        <f t="array" ref="E51">EXP(1.7*(B51-$I$35))/(1+EXP(1.7*(B51-$I$35)))</f>
        <v>2.5575328807441908E-5</v>
      </c>
      <c r="F51" s="11">
        <f t="array" ref="F51">EXP(1.7*(B51-$J$35))/(1+EXP(1.7*(B51-$J$35)))</f>
        <v>9.1371139235229794E-5</v>
      </c>
      <c r="G51" s="11">
        <f t="array" ref="G51">EXP(1.7*(B51-$K$35))/(1+EXP(1.7*(B51-$K$35)))</f>
        <v>3.449765606402445E-4</v>
      </c>
      <c r="H51" s="11">
        <f t="array" ref="H51">EXP(1.7*(B51-$M$35))/(1+EXP(1.7*(B51-$M$35)))</f>
        <v>1.9852655122221878E-3</v>
      </c>
      <c r="I51" s="11">
        <f t="array" ref="I51">EXP(1.7*(B51-$N$35))/(1+EXP(1.7*(B51-$N$35)))</f>
        <v>1.8585285787935408E-2</v>
      </c>
      <c r="J51" s="11">
        <f t="array" ref="J51">EXP(1.7*(B51-$O$35))/(1+EXP(1.7*(B51-$O$35)))</f>
        <v>3.0007297817757947E-2</v>
      </c>
      <c r="K51" s="11">
        <f t="array" ref="K51">EXP(1.7*(B51-$P$35))/(1+EXP(1.7*(B51-$P$35)))</f>
        <v>5.1928072038222986E-2</v>
      </c>
      <c r="L51" s="11"/>
    </row>
    <row r="52" spans="1:12" x14ac:dyDescent="0.25">
      <c r="A52" s="25"/>
      <c r="B52" s="11">
        <v>-2.5</v>
      </c>
      <c r="C52" s="11">
        <f t="array" ref="C52">EXP(1.7*(B52-$C$35))/(1+EXP(1.7*(B52-$C$35)))</f>
        <v>4.9574726558669738E-6</v>
      </c>
      <c r="D52" s="11">
        <f t="array" ref="D52">EXP(1.7*(B52-$G$35))/(1+EXP(1.7*(B52-$G$35)))</f>
        <v>2.3253303466436844E-5</v>
      </c>
      <c r="E52" s="11">
        <f t="array" ref="E52">EXP(1.7*(B52-$I$35))/(1+EXP(1.7*(B52-$I$35)))</f>
        <v>5.9835187463572198E-5</v>
      </c>
      <c r="F52" s="11">
        <f t="array" ref="F52">EXP(1.7*(B52-$J$35))/(1+EXP(1.7*(B52-$J$35)))</f>
        <v>2.1375003418304414E-4</v>
      </c>
      <c r="G52" s="11">
        <f t="array" ref="G52">EXP(1.7*(B52-$K$35))/(1+EXP(1.7*(B52-$K$35)))</f>
        <v>8.0675048696374142E-4</v>
      </c>
      <c r="H52" s="11">
        <f t="array" ref="H52">EXP(1.7*(B52-$M$35))/(1+EXP(1.7*(B52-$M$35)))</f>
        <v>4.6324998192700468E-3</v>
      </c>
      <c r="I52" s="11">
        <f t="array" ref="I52">EXP(1.7*(B52-$N$35))/(1+EXP(1.7*(B52-$N$35)))</f>
        <v>4.2426677857128503E-2</v>
      </c>
      <c r="J52" s="11">
        <f t="array" ref="J52">EXP(1.7*(B52-$O$35))/(1+EXP(1.7*(B52-$O$35)))</f>
        <v>6.749330424903062E-2</v>
      </c>
      <c r="K52" s="11">
        <f t="array" ref="K52">EXP(1.7*(B52-$P$35))/(1+EXP(1.7*(B52-$P$35)))</f>
        <v>0.1135913372875911</v>
      </c>
      <c r="L52" s="11"/>
    </row>
    <row r="53" spans="1:12" x14ac:dyDescent="0.25">
      <c r="A53" s="25"/>
      <c r="B53" s="11">
        <v>-2</v>
      </c>
      <c r="C53" s="11">
        <f t="array" ref="C53">EXP(1.7*(B53-$C$35))/(1+EXP(1.7*(B53-$C$35)))</f>
        <v>1.1598658263072582E-5</v>
      </c>
      <c r="D53" s="11">
        <f t="array" ref="D53">EXP(1.7*(B53-$G$35))/(1+EXP(1.7*(B53-$G$35)))</f>
        <v>5.4402823538087698E-5</v>
      </c>
      <c r="E53" s="11">
        <f t="array" ref="E53">EXP(1.7*(B53-$I$35))/(1+EXP(1.7*(B53-$I$35)))</f>
        <v>1.3998198730453735E-4</v>
      </c>
      <c r="F53" s="11">
        <f t="array" ref="F53">EXP(1.7*(B53-$J$35))/(1+EXP(1.7*(B53-$J$35)))</f>
        <v>4.9995643227083628E-4</v>
      </c>
      <c r="G53" s="11">
        <f t="array" ref="G53">EXP(1.7*(B53-$K$35))/(1+EXP(1.7*(B53-$K$35)))</f>
        <v>1.8854734913695572E-3</v>
      </c>
      <c r="H53" s="11">
        <f t="array" ref="H53">EXP(1.7*(B53-$M$35))/(1+EXP(1.7*(B53-$M$35)))</f>
        <v>1.0771566207335277E-2</v>
      </c>
      <c r="I53" s="11">
        <f t="array" ref="I53">EXP(1.7*(B53-$N$35))/(1+EXP(1.7*(B53-$N$35)))</f>
        <v>9.3925047399176023E-2</v>
      </c>
      <c r="J53" s="11">
        <f t="array" ref="J53">EXP(1.7*(B53-$O$35))/(1+EXP(1.7*(B53-$O$35)))</f>
        <v>0.14481658753116289</v>
      </c>
      <c r="K53" s="11">
        <f t="array" ref="K53">EXP(1.7*(B53-$P$35))/(1+EXP(1.7*(B53-$P$35)))</f>
        <v>0.23066308737259261</v>
      </c>
      <c r="L53" s="11"/>
    </row>
    <row r="54" spans="1:12" x14ac:dyDescent="0.25">
      <c r="A54" s="25"/>
      <c r="B54" s="11">
        <v>-1.5</v>
      </c>
      <c r="C54" s="11">
        <f t="array" ref="C54">EXP(1.7*(B54-$C$35))/(1+EXP(1.7*(B54-$C$35)))</f>
        <v>2.7136342644393899E-5</v>
      </c>
      <c r="D54" s="11">
        <f t="array" ref="D54">EXP(1.7*(B54-$G$35))/(1+EXP(1.7*(B54-$G$35)))</f>
        <v>1.2727411901626784E-4</v>
      </c>
      <c r="E54" s="11">
        <f t="array" ref="E54">EXP(1.7*(B54-$I$35))/(1+EXP(1.7*(B54-$I$35)))</f>
        <v>3.2744701095487847E-4</v>
      </c>
      <c r="F54" s="11">
        <f t="array" ref="F54">EXP(1.7*(B54-$J$35))/(1+EXP(1.7*(B54-$J$35)))</f>
        <v>1.1689385786446587E-3</v>
      </c>
      <c r="G54" s="11">
        <f t="array" ref="G54">EXP(1.7*(B54-$K$35))/(1+EXP(1.7*(B54-$K$35)))</f>
        <v>4.4002277213192999E-3</v>
      </c>
      <c r="H54" s="11">
        <f t="array" ref="H54">EXP(1.7*(B54-$M$35))/(1+EXP(1.7*(B54-$M$35)))</f>
        <v>2.4843171646309937E-2</v>
      </c>
      <c r="I54" s="11">
        <f t="array" ref="I54">EXP(1.7*(B54-$N$35))/(1+EXP(1.7*(B54-$N$35)))</f>
        <v>0.19519123252295548</v>
      </c>
      <c r="J54" s="11">
        <f t="array" ref="J54">EXP(1.7*(B54-$O$35))/(1+EXP(1.7*(B54-$O$35)))</f>
        <v>0.28376783712894349</v>
      </c>
      <c r="K54" s="11">
        <f t="array" ref="K54">EXP(1.7*(B54-$P$35))/(1+EXP(1.7*(B54-$P$35)))</f>
        <v>0.41227444445845962</v>
      </c>
      <c r="L54" s="11"/>
    </row>
    <row r="55" spans="1:12" x14ac:dyDescent="0.25">
      <c r="A55" s="25"/>
      <c r="B55" s="11">
        <v>-1</v>
      </c>
      <c r="C55" s="11">
        <f t="array" ref="C55">EXP(1.7*(B55-$C$35))/(1+EXP(1.7*(B55-$C$35)))</f>
        <v>6.3487150684988166E-5</v>
      </c>
      <c r="D55" s="11">
        <f t="array" ref="D55">EXP(1.7*(B55-$G$35))/(1+EXP(1.7*(B55-$G$35)))</f>
        <v>2.9772572894481481E-4</v>
      </c>
      <c r="E55" s="11">
        <f t="array" ref="E55">EXP(1.7*(B55-$I$35))/(1+EXP(1.7*(B55-$I$35)))</f>
        <v>7.6577445116140098E-4</v>
      </c>
      <c r="F55" s="11">
        <f t="array" ref="F55">EXP(1.7*(B55-$J$35))/(1+EXP(1.7*(B55-$J$35)))</f>
        <v>2.7306273989945772E-3</v>
      </c>
      <c r="G55" s="11">
        <f t="array" ref="G55">EXP(1.7*(B55-$K$35))/(1+EXP(1.7*(B55-$K$35)))</f>
        <v>1.0234648230852126E-2</v>
      </c>
      <c r="H55" s="11">
        <f t="array" ref="H55">EXP(1.7*(B55-$M$35))/(1+EXP(1.7*(B55-$M$35)))</f>
        <v>5.625211730428889E-2</v>
      </c>
      <c r="I55" s="11">
        <f t="array" ref="I55">EXP(1.7*(B55-$N$35))/(1+EXP(1.7*(B55-$N$35)))</f>
        <v>0.36201596749564074</v>
      </c>
      <c r="J55" s="11">
        <f t="array" ref="J55">EXP(1.7*(B55-$O$35))/(1+EXP(1.7*(B55-$O$35)))</f>
        <v>0.48104710150240515</v>
      </c>
      <c r="K55" s="11">
        <f t="array" ref="K55">EXP(1.7*(B55-$P$35))/(1+EXP(1.7*(B55-$P$35)))</f>
        <v>0.62138456670223019</v>
      </c>
      <c r="L55" s="11"/>
    </row>
    <row r="56" spans="1:12" x14ac:dyDescent="0.25">
      <c r="A56" s="25"/>
      <c r="B56" s="11">
        <v>-0.5</v>
      </c>
      <c r="C56" s="11">
        <f t="array" ref="C56">EXP(1.7*(B56-$C$35))/(1+EXP(1.7*(B56-$C$35)))</f>
        <v>1.4852488014312776E-4</v>
      </c>
      <c r="D56" s="11">
        <f t="array" ref="D56">EXP(1.7*(B56-$G$35))/(1+EXP(1.7*(B56-$G$35)))</f>
        <v>6.9629534891845726E-4</v>
      </c>
      <c r="E56" s="11">
        <f t="array" ref="E56">EXP(1.7*(B56-$I$35))/(1+EXP(1.7*(B56-$I$35)))</f>
        <v>1.789805680765197E-3</v>
      </c>
      <c r="F56" s="11">
        <f t="array" ref="F56">EXP(1.7*(B56-$J$35))/(1+EXP(1.7*(B56-$J$35)))</f>
        <v>6.3654186102535728E-3</v>
      </c>
      <c r="G56" s="11">
        <f t="array" ref="G56">EXP(1.7*(B56-$K$35))/(1+EXP(1.7*(B56-$K$35)))</f>
        <v>2.362159126300634E-2</v>
      </c>
      <c r="H56" s="11">
        <f t="array" ref="H56">EXP(1.7*(B56-$M$35))/(1+EXP(1.7*(B56-$M$35)))</f>
        <v>0.12238723532909257</v>
      </c>
      <c r="I56" s="11">
        <f t="array" ref="I56">EXP(1.7*(B56-$N$35))/(1+EXP(1.7*(B56-$N$35)))</f>
        <v>0.57037347097007673</v>
      </c>
      <c r="J56" s="11">
        <f t="array" ref="J56">EXP(1.7*(B56-$O$35))/(1+EXP(1.7*(B56-$O$35)))</f>
        <v>0.68441838354816453</v>
      </c>
      <c r="K56" s="11">
        <f t="array" ref="K56">EXP(1.7*(B56-$P$35))/(1+EXP(1.7*(B56-$P$35)))</f>
        <v>0.79338134680963102</v>
      </c>
      <c r="L56" s="11"/>
    </row>
    <row r="57" spans="1:12" x14ac:dyDescent="0.25">
      <c r="A57" s="25"/>
      <c r="B57" s="11">
        <v>0</v>
      </c>
      <c r="C57" s="11">
        <f t="array" ref="C57">EXP(1.7*(B57-$C$35))/(1+EXP(1.7*(B57-$C$35)))</f>
        <v>3.4742664047234374E-4</v>
      </c>
      <c r="D57" s="11">
        <f t="array" ref="D57">EXP(1.7*(B57-$G$35))/(1+EXP(1.7*(B57-$G$35)))</f>
        <v>1.6275670430537092E-3</v>
      </c>
      <c r="E57" s="11">
        <f t="array" ref="E57">EXP(1.7*(B57-$I$35))/(1+EXP(1.7*(B57-$I$35)))</f>
        <v>4.1774968109354301E-3</v>
      </c>
      <c r="F57" s="11">
        <f t="array" ref="F57">EXP(1.7*(B57-$J$35))/(1+EXP(1.7*(B57-$J$35)))</f>
        <v>1.4766908088630409E-2</v>
      </c>
      <c r="G57" s="11">
        <f t="array" ref="G57">EXP(1.7*(B57-$K$35))/(1+EXP(1.7*(B57-$K$35)))</f>
        <v>5.3570950840729929E-2</v>
      </c>
      <c r="H57" s="11">
        <f t="array" ref="H57">EXP(1.7*(B57-$M$35))/(1+EXP(1.7*(B57-$M$35)))</f>
        <v>0.24600843152433871</v>
      </c>
      <c r="I57" s="11">
        <f t="array" ref="I57">EXP(1.7*(B57-$N$35))/(1+EXP(1.7*(B57-$N$35)))</f>
        <v>0.7564612173191998</v>
      </c>
      <c r="J57" s="11">
        <f t="array" ref="J57">EXP(1.7*(B57-$O$35))/(1+EXP(1.7*(B57-$O$35)))</f>
        <v>0.83536695456764587</v>
      </c>
      <c r="K57" s="11">
        <f t="array" ref="K57">EXP(1.7*(B57-$P$35))/(1+EXP(1.7*(B57-$P$35)))</f>
        <v>0.899838296194996</v>
      </c>
      <c r="L57" s="11"/>
    </row>
    <row r="58" spans="1:12" x14ac:dyDescent="0.25">
      <c r="A58" s="25"/>
      <c r="B58" s="11">
        <v>0.5</v>
      </c>
      <c r="C58" s="11">
        <f t="array" ref="C58">EXP(1.7*(B58-$C$35))/(1+EXP(1.7*(B58-$C$35)))</f>
        <v>8.1247749506407972E-4</v>
      </c>
      <c r="D58" s="11">
        <f t="array" ref="D58">EXP(1.7*(B58-$G$35))/(1+EXP(1.7*(B58-$G$35)))</f>
        <v>3.7996474899307468E-3</v>
      </c>
      <c r="E58" s="11">
        <f t="array" ref="E58">EXP(1.7*(B58-$I$35))/(1+EXP(1.7*(B58-$I$35)))</f>
        <v>9.7194734883993775E-3</v>
      </c>
      <c r="F58" s="11">
        <f t="array" ref="F58">EXP(1.7*(B58-$J$35))/(1+EXP(1.7*(B58-$J$35)))</f>
        <v>3.3879137943123819E-2</v>
      </c>
      <c r="G58" s="11">
        <f t="array" ref="G58">EXP(1.7*(B58-$K$35))/(1+EXP(1.7*(B58-$K$35)))</f>
        <v>0.11694445269487103</v>
      </c>
      <c r="H58" s="11">
        <f t="array" ref="H58">EXP(1.7*(B58-$M$35))/(1+EXP(1.7*(B58-$M$35)))</f>
        <v>0.43290332032203227</v>
      </c>
      <c r="I58" s="11">
        <f t="array" ref="I58">EXP(1.7*(B58-$N$35))/(1+EXP(1.7*(B58-$N$35)))</f>
        <v>0.87904048633295617</v>
      </c>
      <c r="J58" s="11">
        <f t="array" ref="J58">EXP(1.7*(B58-$O$35))/(1+EXP(1.7*(B58-$O$35)))</f>
        <v>0.92230980087584347</v>
      </c>
      <c r="K58" s="11">
        <f t="array" ref="K58">EXP(1.7*(B58-$P$35))/(1+EXP(1.7*(B58-$P$35)))</f>
        <v>0.95458477951489851</v>
      </c>
      <c r="L58" s="11"/>
    </row>
    <row r="59" spans="1:12" x14ac:dyDescent="0.25">
      <c r="A59" s="25"/>
      <c r="B59" s="11">
        <v>1</v>
      </c>
      <c r="C59" s="11">
        <f t="array" ref="C59">EXP(1.7*(B59-$C$35))/(1+EXP(1.7*(B59-$C$35)))</f>
        <v>1.8988436496519803E-3</v>
      </c>
      <c r="D59" s="11">
        <f t="array" ref="D59">EXP(1.7*(B59-$G$35))/(1+EXP(1.7*(B59-$G$35)))</f>
        <v>8.8448115540836099E-3</v>
      </c>
      <c r="E59" s="11">
        <f t="array" ref="E59">EXP(1.7*(B59-$I$35))/(1+EXP(1.7*(B59-$I$35)))</f>
        <v>2.2447849684767724E-2</v>
      </c>
      <c r="F59" s="11">
        <f t="array" ref="F59">EXP(1.7*(B59-$J$35))/(1+EXP(1.7*(B59-$J$35)))</f>
        <v>7.5823870160324602E-2</v>
      </c>
      <c r="G59" s="11">
        <f t="array" ref="G59">EXP(1.7*(B59-$K$35))/(1+EXP(1.7*(B59-$K$35)))</f>
        <v>0.23654981673621986</v>
      </c>
      <c r="H59" s="11">
        <f t="array" ref="H59">EXP(1.7*(B59-$M$35))/(1+EXP(1.7*(B59-$M$35)))</f>
        <v>0.64106386837458207</v>
      </c>
      <c r="I59" s="11">
        <f t="array" ref="I59">EXP(1.7*(B59-$N$35))/(1+EXP(1.7*(B59-$N$35)))</f>
        <v>0.94445292915853341</v>
      </c>
      <c r="J59" s="11">
        <f t="array" ref="J59">EXP(1.7*(B59-$O$35))/(1+EXP(1.7*(B59-$O$35)))</f>
        <v>0.96524813840004497</v>
      </c>
      <c r="K59" s="11">
        <f t="array" ref="K59">EXP(1.7*(B59-$P$35))/(1+EXP(1.7*(B59-$P$35)))</f>
        <v>0.98007061126547579</v>
      </c>
      <c r="L59" s="11"/>
    </row>
    <row r="60" spans="1:12" x14ac:dyDescent="0.25">
      <c r="A60" s="25"/>
      <c r="B60" s="11">
        <v>1.5</v>
      </c>
      <c r="C60" s="11">
        <f t="array" ref="C60">EXP(1.7*(B60-$C$35))/(1+EXP(1.7*(B60-$C$35)))</f>
        <v>4.4313511850557303E-3</v>
      </c>
      <c r="D60" s="11">
        <f t="array" ref="D60">EXP(1.7*(B60-$G$35))/(1+EXP(1.7*(B60-$G$35)))</f>
        <v>2.0451408326372673E-2</v>
      </c>
      <c r="E60" s="11">
        <f t="array" ref="E60">EXP(1.7*(B60-$I$35))/(1+EXP(1.7*(B60-$I$35)))</f>
        <v>5.0986757334155398E-2</v>
      </c>
      <c r="F60" s="11">
        <f t="array" ref="F60">EXP(1.7*(B60-$J$35))/(1+EXP(1.7*(B60-$J$35)))</f>
        <v>0.16104280088433573</v>
      </c>
      <c r="G60" s="11">
        <f t="array" ref="G60">EXP(1.7*(B60-$K$35))/(1+EXP(1.7*(B60-$K$35)))</f>
        <v>0.42026416931454058</v>
      </c>
      <c r="H60" s="11">
        <f t="array" ref="H60">EXP(1.7*(B60-$M$35))/(1+EXP(1.7*(B60-$M$35)))</f>
        <v>0.80689892004049202</v>
      </c>
      <c r="I60" s="11">
        <f t="array" ref="I60">EXP(1.7*(B60-$N$35))/(1+EXP(1.7*(B60-$N$35)))</f>
        <v>0.9754784336992417</v>
      </c>
      <c r="J60" s="11">
        <f t="array" ref="J60">EXP(1.7*(B60-$O$35))/(1+EXP(1.7*(B60-$O$35)))</f>
        <v>0.98484497472918708</v>
      </c>
      <c r="K60" s="11">
        <f t="array" ref="K60">EXP(1.7*(B60-$P$35))/(1+EXP(1.7*(B60-$P$35)))</f>
        <v>0.9913835571105144</v>
      </c>
      <c r="L60" s="11"/>
    </row>
    <row r="61" spans="1:12" x14ac:dyDescent="0.25">
      <c r="A61" s="25"/>
      <c r="B61" s="11">
        <v>2</v>
      </c>
      <c r="C61" s="11">
        <f t="array" ref="C61">EXP(1.7*(B61-$C$35))/(1+EXP(1.7*(B61-$C$35)))</f>
        <v>1.0306612206541459E-2</v>
      </c>
      <c r="D61" s="11">
        <f t="array" ref="D61">EXP(1.7*(B61-$G$35))/(1+EXP(1.7*(B61-$G$35)))</f>
        <v>4.6573079488563401E-2</v>
      </c>
      <c r="E61" s="11">
        <f t="array" ref="E61">EXP(1.7*(B61-$I$35))/(1+EXP(1.7*(B61-$I$35)))</f>
        <v>0.11166388826378451</v>
      </c>
      <c r="F61" s="11">
        <f t="array" ref="F61">EXP(1.7*(B61-$J$35))/(1+EXP(1.7*(B61-$J$35)))</f>
        <v>0.30992081610473637</v>
      </c>
      <c r="G61" s="11">
        <f t="array" ref="G61">EXP(1.7*(B61-$K$35))/(1+EXP(1.7*(B61-$K$35)))</f>
        <v>0.62908908241039496</v>
      </c>
      <c r="H61" s="11">
        <f t="array" ref="H61">EXP(1.7*(B61-$M$35))/(1+EXP(1.7*(B61-$M$35)))</f>
        <v>0.90720575250955471</v>
      </c>
      <c r="I61" s="11">
        <f t="array" ref="I61">EXP(1.7*(B61-$N$35))/(1+EXP(1.7*(B61-$N$35)))</f>
        <v>0.98936986201366572</v>
      </c>
      <c r="J61" s="11">
        <f t="array" ref="J61">EXP(1.7*(B61-$O$35))/(1+EXP(1.7*(B61-$O$35)))</f>
        <v>0.99346581524795685</v>
      </c>
      <c r="K61" s="11">
        <f t="array" ref="K61">EXP(1.7*(B61-$P$35))/(1+EXP(1.7*(B61-$P$35)))</f>
        <v>0.99629894394636354</v>
      </c>
      <c r="L61" s="11"/>
    </row>
    <row r="62" spans="1:12" x14ac:dyDescent="0.25">
      <c r="A62" s="25"/>
      <c r="B62" s="11">
        <v>2.5</v>
      </c>
      <c r="C62" s="11">
        <f t="array" ref="C62">EXP(1.7*(B62-$C$35))/(1+EXP(1.7*(B62-$C$35)))</f>
        <v>2.3785422231327513E-2</v>
      </c>
      <c r="D62" s="11">
        <f t="array" ref="D62">EXP(1.7*(B62-$G$35))/(1+EXP(1.7*(B62-$G$35)))</f>
        <v>0.10256535460875679</v>
      </c>
      <c r="E62" s="11">
        <f t="array" ref="E62">EXP(1.7*(B62-$I$35))/(1+EXP(1.7*(B62-$I$35)))</f>
        <v>0.22725843523767864</v>
      </c>
      <c r="F62" s="11">
        <f t="array" ref="F62">EXP(1.7*(B62-$J$35))/(1+EXP(1.7*(B62-$J$35)))</f>
        <v>0.51237509285747229</v>
      </c>
      <c r="G62" s="11">
        <f t="array" ref="G62">EXP(1.7*(B62-$K$35))/(1+EXP(1.7*(B62-$K$35)))</f>
        <v>0.79871959484848176</v>
      </c>
      <c r="H62" s="11">
        <f t="array" ref="H62">EXP(1.7*(B62-$M$35))/(1+EXP(1.7*(B62-$M$35)))</f>
        <v>0.95811277587770416</v>
      </c>
      <c r="I62" s="11">
        <f t="array" ref="I62">EXP(1.7*(B62-$N$35))/(1+EXP(1.7*(B62-$N$35)))</f>
        <v>0.99542869633263753</v>
      </c>
      <c r="J62" s="11">
        <f t="array" ref="J62">EXP(1.7*(B62-$O$35))/(1+EXP(1.7*(B62-$O$35)))</f>
        <v>0.99719670368155777</v>
      </c>
      <c r="K62" s="11">
        <f t="array" ref="K62">EXP(1.7*(B62-$P$35))/(1+EXP(1.7*(B62-$P$35)))</f>
        <v>0.9984147539737751</v>
      </c>
      <c r="L62" s="11"/>
    </row>
    <row r="63" spans="1:12" x14ac:dyDescent="0.25">
      <c r="A63" s="25"/>
      <c r="B63" s="11">
        <v>3</v>
      </c>
      <c r="C63" s="11">
        <f t="array" ref="C63">EXP(1.7*(B63-$C$35))/(1+EXP(1.7*(B63-$C$35)))</f>
        <v>5.3931026457999291E-2</v>
      </c>
      <c r="D63" s="11">
        <f t="array" ref="D63">EXP(1.7*(B63-$G$35))/(1+EXP(1.7*(B63-$G$35)))</f>
        <v>0.21097804050864524</v>
      </c>
      <c r="E63" s="11">
        <f t="array" ref="E63">EXP(1.7*(B63-$I$35))/(1+EXP(1.7*(B63-$I$35)))</f>
        <v>0.40760940911415311</v>
      </c>
      <c r="F63" s="11">
        <f t="array" ref="F63">EXP(1.7*(B63-$J$35))/(1+EXP(1.7*(B63-$J$35)))</f>
        <v>0.71084889627325643</v>
      </c>
      <c r="G63" s="11">
        <f t="array" ref="G63">EXP(1.7*(B63-$K$35))/(1+EXP(1.7*(B63-$K$35)))</f>
        <v>0.90276319221057433</v>
      </c>
      <c r="H63" s="11">
        <f t="array" ref="H63">EXP(1.7*(B63-$M$35))/(1+EXP(1.7*(B63-$M$35)))</f>
        <v>0.98165683243842694</v>
      </c>
      <c r="I63" s="11">
        <f t="array" ref="I63">EXP(1.7*(B63-$N$35))/(1+EXP(1.7*(B63-$N$35)))</f>
        <v>0.99804102902549652</v>
      </c>
      <c r="J63" s="11">
        <f t="array" ref="J63">EXP(1.7*(B63-$O$35))/(1+EXP(1.7*(B63-$O$35)))</f>
        <v>0.99879990298836907</v>
      </c>
      <c r="K63" s="11">
        <f t="array" ref="K63">EXP(1.7*(B63-$P$35))/(1+EXP(1.7*(B63-$P$35)))</f>
        <v>0.99932182660759061</v>
      </c>
      <c r="L63" s="11"/>
    </row>
    <row r="64" spans="1:12" x14ac:dyDescent="0.25">
      <c r="A64" s="25"/>
      <c r="B64" s="11">
        <v>3.5</v>
      </c>
      <c r="C64" s="11">
        <f t="array" ref="C64">EXP(1.7*(B64-$C$35))/(1+EXP(1.7*(B64-$C$35)))</f>
        <v>0.11767752789112756</v>
      </c>
      <c r="D64" s="11">
        <f t="array" ref="D64">EXP(1.7*(B64-$G$35))/(1+EXP(1.7*(B64-$G$35)))</f>
        <v>0.38484346471789621</v>
      </c>
      <c r="E64" s="11">
        <f t="array" ref="E64">EXP(1.7*(B64-$I$35))/(1+EXP(1.7*(B64-$I$35)))</f>
        <v>0.61683673166670383</v>
      </c>
      <c r="F64" s="11">
        <f t="array" ref="F64">EXP(1.7*(B64-$J$35))/(1+EXP(1.7*(B64-$J$35)))</f>
        <v>0.85189104888687983</v>
      </c>
      <c r="G64" s="11">
        <f t="array" ref="G64">EXP(1.7*(B64-$K$35))/(1+EXP(1.7*(B64-$K$35)))</f>
        <v>0.95598917454921861</v>
      </c>
      <c r="H64" s="11">
        <f t="array" ref="H64">EXP(1.7*(B64-$M$35))/(1+EXP(1.7*(B64-$M$35)))</f>
        <v>0.9920766370145655</v>
      </c>
      <c r="I64" s="11">
        <f t="array" ref="I64">EXP(1.7*(B64-$N$35))/(1+EXP(1.7*(B64-$N$35)))</f>
        <v>0.99916176632636755</v>
      </c>
      <c r="J64" s="11">
        <f t="array" ref="J64">EXP(1.7*(B64-$O$35))/(1+EXP(1.7*(B64-$O$35)))</f>
        <v>0.99948670790486283</v>
      </c>
      <c r="K64" s="11">
        <f t="array" ref="K64">EXP(1.7*(B64-$P$35))/(1+EXP(1.7*(B64-$P$35)))</f>
        <v>0.99971002596524872</v>
      </c>
      <c r="L64" s="11"/>
    </row>
    <row r="65" spans="1:12" x14ac:dyDescent="0.25">
      <c r="A65" s="25"/>
      <c r="B65" s="11">
        <v>4</v>
      </c>
      <c r="C65" s="11">
        <f t="array" ref="C65">EXP(1.7*(B65-$C$35))/(1+EXP(1.7*(B65-$C$35)))</f>
        <v>0.23783071788843191</v>
      </c>
      <c r="D65" s="11">
        <f t="array" ref="D65">EXP(1.7*(B65-$G$35))/(1+EXP(1.7*(B65-$G$35)))</f>
        <v>0.59410459877784738</v>
      </c>
      <c r="E65" s="11">
        <f t="array" ref="E65">EXP(1.7*(B65-$I$35))/(1+EXP(1.7*(B65-$I$35)))</f>
        <v>0.79020195691172057</v>
      </c>
      <c r="F65" s="11">
        <f t="array" ref="F65">EXP(1.7*(B65-$J$35))/(1+EXP(1.7*(B65-$J$35)))</f>
        <v>0.93083006850740702</v>
      </c>
      <c r="G65" s="11">
        <f t="array" ref="G65">EXP(1.7*(B65-$K$35))/(1+EXP(1.7*(B65-$K$35)))</f>
        <v>0.98070282844081547</v>
      </c>
      <c r="H65" s="11">
        <f t="array" ref="H65">EXP(1.7*(B65-$M$35))/(1+EXP(1.7*(B65-$M$35)))</f>
        <v>0.9965980021672729</v>
      </c>
      <c r="I65" s="11">
        <f t="array" ref="I65">EXP(1.7*(B65-$N$35))/(1+EXP(1.7*(B65-$N$35)))</f>
        <v>0.99964155437183311</v>
      </c>
      <c r="J65" s="11">
        <f t="array" ref="J65">EXP(1.7*(B65-$O$35))/(1+EXP(1.7*(B65-$O$35)))</f>
        <v>0.99978054679604667</v>
      </c>
      <c r="K65" s="11">
        <f t="array" ref="K65">EXP(1.7*(B65-$P$35))/(1+EXP(1.7*(B65-$P$35)))</f>
        <v>0.9998760401860266</v>
      </c>
      <c r="L65" s="11"/>
    </row>
    <row r="66" spans="1:12" x14ac:dyDescent="0.25">
      <c r="A66" s="25"/>
      <c r="B66" s="11">
        <v>4.5</v>
      </c>
      <c r="C66" s="11">
        <f t="array" ref="C66">EXP(1.7*(B66-$C$35))/(1+EXP(1.7*(B66-$C$35)))</f>
        <v>0.42199000431609845</v>
      </c>
      <c r="D66" s="11">
        <f t="array" ref="D66">EXP(1.7*(B66-$G$35))/(1+EXP(1.7*(B66-$G$35)))</f>
        <v>0.77398653543273144</v>
      </c>
      <c r="E66" s="11">
        <f t="array" ref="E66">EXP(1.7*(B66-$I$35))/(1+EXP(1.7*(B66-$I$35)))</f>
        <v>0.89808661088436448</v>
      </c>
      <c r="F66" s="11">
        <f t="array" ref="F66">EXP(1.7*(B66-$J$35))/(1+EXP(1.7*(B66-$J$35)))</f>
        <v>0.96921653883600689</v>
      </c>
      <c r="G66" s="11">
        <f t="array" ref="G66">EXP(1.7*(B66-$K$35))/(1+EXP(1.7*(B66-$K$35)))</f>
        <v>0.99165994923945922</v>
      </c>
      <c r="H66" s="11">
        <f t="array" ref="H66">EXP(1.7*(B66-$M$35))/(1+EXP(1.7*(B66-$M$35)))</f>
        <v>0.9985430973789079</v>
      </c>
      <c r="I66" s="11">
        <f t="array" ref="I66">EXP(1.7*(B66-$N$35))/(1+EXP(1.7*(B66-$N$35)))</f>
        <v>0.99984676353588364</v>
      </c>
      <c r="J66" s="11">
        <f t="array" ref="J66">EXP(1.7*(B66-$O$35))/(1+EXP(1.7*(B66-$O$35)))</f>
        <v>0.99990619063609187</v>
      </c>
      <c r="K66" s="11">
        <f t="array" ref="K66">EXP(1.7*(B66-$P$35))/(1+EXP(1.7*(B66-$P$35)))</f>
        <v>0.99994701396372776</v>
      </c>
      <c r="L66" s="11"/>
    </row>
    <row r="67" spans="1:12" x14ac:dyDescent="0.25">
      <c r="A67" s="25"/>
      <c r="B67" s="11">
        <v>5</v>
      </c>
      <c r="C67" s="11">
        <f t="array" ref="C67">EXP(1.7*(B67-$C$35))/(1+EXP(1.7*(B67-$C$35)))</f>
        <v>0.63073947244700146</v>
      </c>
      <c r="D67" s="11">
        <f t="array" ref="D67">EXP(1.7*(B67-$G$35))/(1+EXP(1.7*(B67-$G$35)))</f>
        <v>0.88903876188978292</v>
      </c>
      <c r="E67" s="11">
        <f t="array" ref="E67">EXP(1.7*(B67-$I$35))/(1+EXP(1.7*(B67-$I$35)))</f>
        <v>0.95374131234220905</v>
      </c>
      <c r="F67" s="11">
        <f t="array" ref="F67">EXP(1.7*(B67-$J$35))/(1+EXP(1.7*(B67-$J$35)))</f>
        <v>0.98660661522972548</v>
      </c>
      <c r="G67" s="11">
        <f t="array" ref="G67">EXP(1.7*(B67-$K$35))/(1+EXP(1.7*(B67-$K$35)))</f>
        <v>0.99641823344480152</v>
      </c>
      <c r="H67" s="11">
        <f t="array" ref="H67">EXP(1.7*(B67-$M$35))/(1+EXP(1.7*(B67-$M$35)))</f>
        <v>0.9993767781732743</v>
      </c>
      <c r="I67" s="11">
        <f t="array" ref="I67">EXP(1.7*(B67-$N$35))/(1+EXP(1.7*(B67-$N$35)))</f>
        <v>0.99993449869997386</v>
      </c>
      <c r="J67" s="11">
        <f t="array" ref="J67">EXP(1.7*(B67-$O$35))/(1+EXP(1.7*(B67-$O$35)))</f>
        <v>0.99995990232330878</v>
      </c>
      <c r="K67" s="11">
        <f t="array" ref="K67">EXP(1.7*(B67-$P$35))/(1+EXP(1.7*(B67-$P$35)))</f>
        <v>0.99997735228980333</v>
      </c>
      <c r="L67" s="11"/>
    </row>
    <row r="68" spans="1:12" x14ac:dyDescent="0.25">
      <c r="A68" s="25"/>
      <c r="B68" s="11">
        <v>5.5</v>
      </c>
      <c r="C68" s="11">
        <f t="array" ref="C68">EXP(1.7*(B68-$C$35))/(1+EXP(1.7*(B68-$C$35)))</f>
        <v>0.7998553374358377</v>
      </c>
      <c r="D68" s="11">
        <f t="array" ref="D68">EXP(1.7*(B68-$G$35))/(1+EXP(1.7*(B68-$G$35)))</f>
        <v>0.94935584642537019</v>
      </c>
      <c r="E68" s="11">
        <f t="array" ref="E68">EXP(1.7*(B68-$I$35))/(1+EXP(1.7*(B68-$I$35)))</f>
        <v>0.97969040523940332</v>
      </c>
      <c r="F68" s="11">
        <f t="array" ref="F68">EXP(1.7*(B68-$J$35))/(1+EXP(1.7*(B68-$J$35)))</f>
        <v>0.99423122749654869</v>
      </c>
      <c r="G68" s="11">
        <f t="array" ref="G68">EXP(1.7*(B68-$K$35))/(1+EXP(1.7*(B68-$K$35)))</f>
        <v>0.99846595336740074</v>
      </c>
      <c r="H68" s="11">
        <f t="array" ref="H68">EXP(1.7*(B68-$M$35))/(1+EXP(1.7*(B68-$M$35)))</f>
        <v>0.99973353059639736</v>
      </c>
      <c r="I68" s="11">
        <f t="array" ref="I68">EXP(1.7*(B68-$N$35))/(1+EXP(1.7*(B68-$N$35)))</f>
        <v>0.99997200271626685</v>
      </c>
      <c r="J68" s="11">
        <f t="array" ref="J68">EXP(1.7*(B68-$O$35))/(1+EXP(1.7*(B68-$O$35)))</f>
        <v>0.99998286126075175</v>
      </c>
      <c r="K68" s="11">
        <f t="array" ref="K68">EXP(1.7*(B68-$P$35))/(1+EXP(1.7*(B68-$P$35)))</f>
        <v>0.99999031990495857</v>
      </c>
      <c r="L68" s="11"/>
    </row>
    <row r="69" spans="1:12" x14ac:dyDescent="0.25">
      <c r="A69" s="25"/>
      <c r="B69" s="11">
        <v>6</v>
      </c>
      <c r="C69" s="11">
        <f t="array" ref="C69">EXP(1.7*(B69-$C$35))/(1+EXP(1.7*(B69-$C$35)))</f>
        <v>0.90338287511096116</v>
      </c>
      <c r="D69" s="11">
        <f t="array" ref="D69">EXP(1.7*(B69-$G$35))/(1+EXP(1.7*(B69-$G$35)))</f>
        <v>0.97770749249378197</v>
      </c>
      <c r="E69" s="11">
        <f t="array" ref="E69">EXP(1.7*(B69-$I$35))/(1+EXP(1.7*(B69-$I$35)))</f>
        <v>0.99121724149620427</v>
      </c>
      <c r="F69" s="11">
        <f t="array" ref="F69">EXP(1.7*(B69-$J$35))/(1+EXP(1.7*(B69-$J$35)))</f>
        <v>0.99752616915017855</v>
      </c>
      <c r="G69" s="11">
        <f t="array" ref="G69">EXP(1.7*(B69-$K$35))/(1+EXP(1.7*(B69-$K$35)))</f>
        <v>0.99934374913040425</v>
      </c>
      <c r="H69" s="11">
        <f t="array" ref="H69">EXP(1.7*(B69-$M$35))/(1+EXP(1.7*(B69-$M$35)))</f>
        <v>0.99988608961795655</v>
      </c>
      <c r="I69" s="11">
        <f t="array" ref="I69">EXP(1.7*(B69-$N$35))/(1+EXP(1.7*(B69-$N$35)))</f>
        <v>0.99998803335104314</v>
      </c>
      <c r="J69" s="11">
        <f t="array" ref="J69">EXP(1.7*(B69-$O$35))/(1+EXP(1.7*(B69-$O$35)))</f>
        <v>0.99999267457504326</v>
      </c>
      <c r="K69" s="11">
        <f t="array" ref="K69">EXP(1.7*(B69-$P$35))/(1+EXP(1.7*(B69-$P$35)))</f>
        <v>0.99999586255990414</v>
      </c>
      <c r="L69" s="11"/>
    </row>
    <row r="70" spans="1:12" x14ac:dyDescent="0.25">
      <c r="A70" s="25"/>
      <c r="B70" s="11">
        <v>6.5</v>
      </c>
      <c r="C70" s="11">
        <f t="array" ref="C70">EXP(1.7*(B70-$C$35))/(1+EXP(1.7*(B70-$C$35)))</f>
        <v>0.95628607736257332</v>
      </c>
      <c r="D70" s="11">
        <f t="array" ref="D70">EXP(1.7*(B70-$G$35))/(1+EXP(1.7*(B70-$G$35)))</f>
        <v>0.99034865622448287</v>
      </c>
      <c r="E70" s="11">
        <f t="array" ref="E70">EXP(1.7*(B70-$I$35))/(1+EXP(1.7*(B70-$I$35)))</f>
        <v>0.99622714464863316</v>
      </c>
      <c r="F70" s="11">
        <f t="array" ref="F70">EXP(1.7*(B70-$J$35))/(1+EXP(1.7*(B70-$J$35)))</f>
        <v>0.99894114791434518</v>
      </c>
      <c r="G70" s="11">
        <f t="array" ref="G70">EXP(1.7*(B70-$K$35))/(1+EXP(1.7*(B70-$K$35)))</f>
        <v>0.99971940314230989</v>
      </c>
      <c r="H70" s="11">
        <f t="array" ref="H70">EXP(1.7*(B70-$M$35))/(1+EXP(1.7*(B70-$M$35)))</f>
        <v>0.99995130982607272</v>
      </c>
      <c r="I70" s="11">
        <f t="array" ref="I70">EXP(1.7*(B70-$N$35))/(1+EXP(1.7*(B70-$N$35)))</f>
        <v>0.99999488524050451</v>
      </c>
      <c r="J70" s="11">
        <f t="array" ref="J70">EXP(1.7*(B70-$O$35))/(1+EXP(1.7*(B70-$O$35)))</f>
        <v>0.99999686899085782</v>
      </c>
      <c r="K70" s="11">
        <f t="array" ref="K70">EXP(1.7*(B70-$P$35))/(1+EXP(1.7*(B70-$P$35)))</f>
        <v>0.99999823159213352</v>
      </c>
      <c r="L70" s="11"/>
    </row>
    <row r="71" spans="1:12" x14ac:dyDescent="0.25">
      <c r="A71" s="25"/>
      <c r="B71" s="11">
        <v>7</v>
      </c>
      <c r="C71" s="11">
        <f t="array" ref="C71">EXP(1.7*(B71-$C$35))/(1+EXP(1.7*(B71-$C$35)))</f>
        <v>0.98083635177763417</v>
      </c>
      <c r="D71" s="11">
        <f t="array" ref="D71">EXP(1.7*(B71-$G$35))/(1+EXP(1.7*(B71-$G$35)))</f>
        <v>0.99585194853134751</v>
      </c>
      <c r="E71" s="11">
        <f t="array" ref="E71">EXP(1.7*(B71-$I$35))/(1+EXP(1.7*(B71-$I$35)))</f>
        <v>0.99838393413093629</v>
      </c>
      <c r="F71" s="11">
        <f t="array" ref="F71">EXP(1.7*(B71-$J$35))/(1+EXP(1.7*(B71-$J$35)))</f>
        <v>0.99954715625645096</v>
      </c>
      <c r="G71" s="11">
        <f t="array" ref="G71">EXP(1.7*(B71-$K$35))/(1+EXP(1.7*(B71-$K$35)))</f>
        <v>0.99988004944124032</v>
      </c>
      <c r="H71" s="11">
        <f t="array" ref="H71">EXP(1.7*(B71-$M$35))/(1+EXP(1.7*(B71-$M$35)))</f>
        <v>0.9999791885124153</v>
      </c>
      <c r="I71" s="11">
        <f t="array" ref="I71">EXP(1.7*(B71-$N$35))/(1+EXP(1.7*(B71-$N$35)))</f>
        <v>0.99999781386901587</v>
      </c>
      <c r="J71" s="11">
        <f t="array" ref="J71">EXP(1.7*(B71-$O$35))/(1+EXP(1.7*(B71-$O$35)))</f>
        <v>0.99999866175754137</v>
      </c>
      <c r="K71" s="11">
        <f t="array" ref="K71">EXP(1.7*(B71-$P$35))/(1+EXP(1.7*(B71-$P$35)))</f>
        <v>0.99999924415530672</v>
      </c>
      <c r="L71" s="11"/>
    </row>
    <row r="72" spans="1:12" x14ac:dyDescent="0.25">
      <c r="A72" s="25"/>
      <c r="B72" s="11">
        <v>7.5</v>
      </c>
      <c r="C72" s="11">
        <f t="array" ref="C72">EXP(1.7*(B72-$C$35))/(1+EXP(1.7*(B72-$C$35)))</f>
        <v>0.99171829697229152</v>
      </c>
      <c r="D72" s="11">
        <f t="array" ref="D72">EXP(1.7*(B72-$G$35))/(1+EXP(1.7*(B72-$G$35)))</f>
        <v>0.9982228399089571</v>
      </c>
      <c r="E72" s="11">
        <f t="array" ref="E72">EXP(1.7*(B72-$I$35))/(1+EXP(1.7*(B72-$I$35)))</f>
        <v>0.99930862956716171</v>
      </c>
      <c r="F72" s="11">
        <f t="array" ref="F72">EXP(1.7*(B72-$J$35))/(1+EXP(1.7*(B72-$J$35)))</f>
        <v>0.99980639762270407</v>
      </c>
      <c r="G72" s="11">
        <f t="array" ref="G72">EXP(1.7*(B72-$K$35))/(1+EXP(1.7*(B72-$K$35)))</f>
        <v>0.99994872781861976</v>
      </c>
      <c r="H72" s="11">
        <f t="array" ref="H72">EXP(1.7*(B72-$M$35))/(1+EXP(1.7*(B72-$M$35)))</f>
        <v>0.99999110475345143</v>
      </c>
      <c r="I72" s="11">
        <f t="array" ref="I72">EXP(1.7*(B72-$N$35))/(1+EXP(1.7*(B72-$N$35)))</f>
        <v>0.99999906561380458</v>
      </c>
      <c r="J72" s="11">
        <f t="array" ref="J72">EXP(1.7*(B72-$O$35))/(1+EXP(1.7*(B72-$O$35)))</f>
        <v>0.99999942801475239</v>
      </c>
      <c r="K72" s="11">
        <f t="array" ref="K72">EXP(1.7*(B72-$P$35))/(1+EXP(1.7*(B72-$P$35)))</f>
        <v>0.99999967694055203</v>
      </c>
      <c r="L72" s="11"/>
    </row>
    <row r="73" spans="1:12" x14ac:dyDescent="0.25">
      <c r="A73" s="25"/>
      <c r="B73" s="11">
        <v>8</v>
      </c>
      <c r="C73" s="11">
        <f t="array" ref="C73">EXP(1.7*(B73-$C$35))/(1+EXP(1.7*(B73-$C$35)))</f>
        <v>0.99644341119280833</v>
      </c>
      <c r="D73" s="11">
        <f t="array" ref="D73">EXP(1.7*(B73-$G$35))/(1+EXP(1.7*(B73-$G$35)))</f>
        <v>0.99923964151859102</v>
      </c>
      <c r="E73" s="11">
        <f t="array" ref="E73">EXP(1.7*(B73-$I$35))/(1+EXP(1.7*(B73-$I$35)))</f>
        <v>0.99970438092725178</v>
      </c>
      <c r="F73" s="11">
        <f t="array" ref="F73">EXP(1.7*(B73-$J$35))/(1+EXP(1.7*(B73-$J$35)))</f>
        <v>0.99991724227907253</v>
      </c>
      <c r="G73" s="11">
        <f t="array" ref="G73">EXP(1.7*(B73-$K$35))/(1+EXP(1.7*(B73-$K$35)))</f>
        <v>0.99997808486070672</v>
      </c>
      <c r="H73" s="11">
        <f t="array" ref="H73">EXP(1.7*(B73-$M$35))/(1+EXP(1.7*(B73-$M$35)))</f>
        <v>0.99999619801943718</v>
      </c>
      <c r="I73" s="11">
        <f t="array" ref="I73">EXP(1.7*(B73-$N$35))/(1+EXP(1.7*(B73-$N$35)))</f>
        <v>0.99999960062917426</v>
      </c>
      <c r="J73" s="11">
        <f t="array" ref="J73">EXP(1.7*(B73-$O$35))/(1+EXP(1.7*(B73-$O$35)))</f>
        <v>0.99999975552488418</v>
      </c>
      <c r="K73" s="11">
        <f t="array" ref="K73">EXP(1.7*(B73-$P$35))/(1+EXP(1.7*(B73-$P$35)))</f>
        <v>0.99999986191954249</v>
      </c>
      <c r="L73" s="11"/>
    </row>
    <row r="76" spans="1:12" x14ac:dyDescent="0.25">
      <c r="A76" s="25" t="s">
        <v>31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2" x14ac:dyDescent="0.25">
      <c r="B77" s="25" t="s">
        <v>5</v>
      </c>
      <c r="C77" s="25"/>
      <c r="D77" s="25"/>
      <c r="E77" s="25"/>
      <c r="F77" s="25"/>
      <c r="G77" s="25"/>
      <c r="H77" s="25"/>
    </row>
    <row r="78" spans="1:12" x14ac:dyDescent="0.25">
      <c r="C78" t="s">
        <v>32</v>
      </c>
      <c r="D78" t="s">
        <v>33</v>
      </c>
      <c r="E78">
        <v>5</v>
      </c>
      <c r="F78" t="s">
        <v>34</v>
      </c>
      <c r="G78" t="s">
        <v>35</v>
      </c>
      <c r="H78" t="s">
        <v>36</v>
      </c>
      <c r="I78" t="s">
        <v>37</v>
      </c>
      <c r="J78" t="s">
        <v>38</v>
      </c>
      <c r="K78">
        <v>25</v>
      </c>
      <c r="L78" s="11"/>
    </row>
    <row r="79" spans="1:12" x14ac:dyDescent="0.25">
      <c r="A79" s="25" t="s">
        <v>13</v>
      </c>
      <c r="B79">
        <v>-2</v>
      </c>
      <c r="C79">
        <f t="array" ref="C79">EXP(1.7*($V$3-B79))/(1+EXP(1.7*($V$3-B79)))</f>
        <v>0.99635490254269421</v>
      </c>
      <c r="D79">
        <f t="array" ref="D79">EXP(1.7*($V$5-B79))/(1+EXP(1.7*($V$5-B79)))</f>
        <v>0.99999715078598173</v>
      </c>
      <c r="E79">
        <f t="array" ref="E79">EXP(1.7*($V$7-B79))/(1+EXP(1.7*($V$7-B79)))</f>
        <v>0.99997535228981516</v>
      </c>
      <c r="F79">
        <f t="array" ref="F79">EXP(1.7*($V$8-B79))/(1+EXP(1.7*($V$8-B79)))</f>
        <v>0.99990259130933201</v>
      </c>
      <c r="G79">
        <f t="array" ref="G79">EXP(1.7*($V$11-B79))/(1+EXP(1.7*($V$11-B79)))</f>
        <v>0.99971641642686937</v>
      </c>
      <c r="H79">
        <f t="array" ref="H79">EXP(1.7*($V$17-B79))/(1+EXP(1.7*($V$17-B79)))</f>
        <v>0.99929103633837169</v>
      </c>
      <c r="I79">
        <f t="array" ref="I79">EXP(1.7*($V$20-B79))/(1+EXP(1.7*($V$20-B79)))</f>
        <v>0.99836344769742402</v>
      </c>
      <c r="J79">
        <f t="array" ref="J79">EXP(1.7*($V$24-B79))/(1+EXP(1.7*($V$24-B79)))</f>
        <v>0.99635490254269421</v>
      </c>
      <c r="K79">
        <f t="array" ref="K79">EXP(1.7*($V$27-B79))/(1+EXP(1.7*($V$27-B79)))</f>
        <v>0.99190126124998357</v>
      </c>
    </row>
    <row r="80" spans="1:12" x14ac:dyDescent="0.25">
      <c r="A80" s="25"/>
      <c r="B80">
        <v>-1.5</v>
      </c>
      <c r="C80">
        <f t="array" ref="C80">EXP(1.7*($V$3-B80))/(1+EXP(1.7*($V$3-B80)))</f>
        <v>0.99151320146275213</v>
      </c>
      <c r="D80">
        <f t="array" ref="D80">EXP(1.7*($V$5-B80))/(1+EXP(1.7*($V$5-B80)))</f>
        <v>0.99999333387083578</v>
      </c>
      <c r="E80">
        <f t="array" ref="E80">EXP(1.7*($V$7-B80))/(1+EXP(1.7*($V$7-B80)))</f>
        <v>0.99994233496651364</v>
      </c>
      <c r="F80">
        <f t="array" ref="F80">EXP(1.7*($V$8-B80))/(1+EXP(1.7*($V$8-B80)))</f>
        <v>0.99977212779931157</v>
      </c>
      <c r="G80">
        <f t="array" ref="G80">EXP(1.7*($V$11-B80))/(1+EXP(1.7*($V$11-B80)))</f>
        <v>0.99933676654947579</v>
      </c>
      <c r="H80">
        <f t="array" ref="H80">EXP(1.7*($V$17-B80))/(1+EXP(1.7*($V$17-B80)))</f>
        <v>0.99834284929794559</v>
      </c>
      <c r="I80">
        <f t="array" ref="I80">EXP(1.7*($V$20-B80))/(1+EXP(1.7*($V$20-B80)))</f>
        <v>0.99617942180108576</v>
      </c>
      <c r="J80">
        <f t="array" ref="J80">EXP(1.7*($V$24-B80))/(1+EXP(1.7*($V$24-B80)))</f>
        <v>0.99151320146275213</v>
      </c>
      <c r="K80">
        <f t="array" ref="K80">EXP(1.7*($V$27-B80))/(1+EXP(1.7*($V$27-B80)))</f>
        <v>0.98125518233851305</v>
      </c>
    </row>
    <row r="81" spans="1:11" x14ac:dyDescent="0.25">
      <c r="A81" s="25"/>
      <c r="B81">
        <v>-1</v>
      </c>
      <c r="C81">
        <f t="array" ref="C81">EXP(1.7*($V$3-B81))/(1+EXP(1.7*($V$3-B81)))</f>
        <v>0.98036710109107883</v>
      </c>
      <c r="D81">
        <f t="array" ref="D81">EXP(1.7*($V$5-B81))/(1+EXP(1.7*($V$5-B81)))</f>
        <v>0.99998440375116504</v>
      </c>
      <c r="E81">
        <f t="array" ref="E81">EXP(1.7*($V$7-B81))/(1+EXP(1.7*($V$7-B81)))</f>
        <v>0.99986509460748441</v>
      </c>
      <c r="F81">
        <f t="array" ref="F81">EXP(1.7*($V$8-B81))/(1+EXP(1.7*($V$8-B81)))</f>
        <v>0.9994670222242249</v>
      </c>
      <c r="G81">
        <f t="array" ref="G81">EXP(1.7*($V$11-B81))/(1+EXP(1.7*($V$11-B81)))</f>
        <v>0.99844964543325732</v>
      </c>
      <c r="H81">
        <f t="array" ref="H81">EXP(1.7*($V$17-B81))/(1+EXP(1.7*($V$17-B81)))</f>
        <v>0.99613144076558768</v>
      </c>
      <c r="I81">
        <f t="array" ref="I81">EXP(1.7*($V$20-B81))/(1+EXP(1.7*($V$20-B81)))</f>
        <v>0.99110671408761319</v>
      </c>
      <c r="J81">
        <f t="array" ref="J81">EXP(1.7*($V$24-B81))/(1+EXP(1.7*($V$24-B81)))</f>
        <v>0.98036710109107883</v>
      </c>
      <c r="K81">
        <f t="array" ref="K81">EXP(1.7*($V$27-B81))/(1+EXP(1.7*($V$27-B81)))</f>
        <v>0.9572180622586457</v>
      </c>
    </row>
    <row r="82" spans="1:11" x14ac:dyDescent="0.25">
      <c r="A82" s="25"/>
      <c r="B82">
        <v>-0.5</v>
      </c>
      <c r="C82">
        <f t="array" ref="C82">EXP(1.7*($V$3-B82))/(1+EXP(1.7*($V$3-B82)))</f>
        <v>0.95524310766684184</v>
      </c>
      <c r="D82">
        <f t="array" ref="D82">EXP(1.7*($V$5-B82))/(1+EXP(1.7*($V$5-B82)))</f>
        <v>0.99996351104789205</v>
      </c>
      <c r="E82">
        <f t="array" ref="E82">EXP(1.7*($V$7-B82))/(1+EXP(1.7*($V$7-B82)))</f>
        <v>0.99968442605537855</v>
      </c>
      <c r="F82">
        <f t="array" ref="F82">EXP(1.7*($V$8-B82))/(1+EXP(1.7*($V$8-B82)))</f>
        <v>0.99875390993555868</v>
      </c>
      <c r="G82">
        <f t="array" ref="G82">EXP(1.7*($V$11-B82))/(1+EXP(1.7*($V$11-B82)))</f>
        <v>0.99638023580676305</v>
      </c>
      <c r="H82">
        <f t="array" ref="H82">EXP(1.7*($V$17-B82))/(1+EXP(1.7*($V$17-B82)))</f>
        <v>0.99099560288259181</v>
      </c>
      <c r="I82">
        <f t="array" ref="I82">EXP(1.7*($V$20-B82))/(1+EXP(1.7*($V$20-B82)))</f>
        <v>0.97943782651886435</v>
      </c>
      <c r="J82">
        <f t="array" ref="J82">EXP(1.7*($V$24-B82))/(1+EXP(1.7*($V$24-B82)))</f>
        <v>0.95524310766684184</v>
      </c>
      <c r="K82">
        <f t="array" ref="K82">EXP(1.7*($V$27-B82))/(1+EXP(1.7*($V$27-B82)))</f>
        <v>0.90533110302035169</v>
      </c>
    </row>
    <row r="83" spans="1:11" x14ac:dyDescent="0.25">
      <c r="A83" s="25"/>
      <c r="B83">
        <v>0</v>
      </c>
      <c r="C83">
        <f t="array" ref="C83">EXP(1.7*($V$3-B83))/(1+EXP(1.7*($V$3-B83)))</f>
        <v>0.90120808581375011</v>
      </c>
      <c r="D83">
        <f t="array" ref="D83">EXP(1.7*($V$5-B83))/(1+EXP(1.7*($V$5-B83)))</f>
        <v>0.99991463291101101</v>
      </c>
      <c r="E83">
        <f t="array" ref="E83">EXP(1.7*($V$7-B83))/(1+EXP(1.7*($V$7-B83)))</f>
        <v>0.99926198041733472</v>
      </c>
      <c r="F83">
        <f t="array" ref="F83">EXP(1.7*($V$8-B83))/(1+EXP(1.7*($V$8-B83)))</f>
        <v>0.9970894479481045</v>
      </c>
      <c r="G83">
        <f t="array" ref="G83">EXP(1.7*($V$11-B83))/(1+EXP(1.7*($V$11-B83)))</f>
        <v>0.99157189969268134</v>
      </c>
      <c r="H83">
        <f t="array" ref="H83">EXP(1.7*($V$17-B83))/(1+EXP(1.7*($V$17-B83)))</f>
        <v>0.97918398819144159</v>
      </c>
      <c r="I83">
        <f t="array" ref="I83">EXP(1.7*($V$20-B83))/(1+EXP(1.7*($V$20-B83)))</f>
        <v>0.95318144193308729</v>
      </c>
      <c r="J83">
        <f t="array" ref="J83">EXP(1.7*($V$24-B83))/(1+EXP(1.7*($V$24-B83)))</f>
        <v>0.90120808581375011</v>
      </c>
      <c r="K83">
        <f t="array" ref="K83">EXP(1.7*($V$27-B83))/(1+EXP(1.7*($V$27-B83)))</f>
        <v>0.80343691205076351</v>
      </c>
    </row>
    <row r="84" spans="1:11" x14ac:dyDescent="0.25">
      <c r="A84" s="25"/>
      <c r="B84">
        <v>0.5</v>
      </c>
      <c r="C84">
        <f t="array" ref="C84">EXP(1.7*($V$3-B84))/(1+EXP(1.7*($V$3-B84)))</f>
        <v>0.7958767598304114</v>
      </c>
      <c r="D84">
        <f t="array" ref="D84">EXP(1.7*($V$5-B84))/(1+EXP(1.7*($V$5-B84)))</f>
        <v>0.99980029399771719</v>
      </c>
      <c r="E84">
        <f t="array" ref="E84">EXP(1.7*($V$7-B84))/(1+EXP(1.7*($V$7-B84)))</f>
        <v>0.99827500028914973</v>
      </c>
      <c r="F84">
        <f t="array" ref="F84">EXP(1.7*($V$8-B84))/(1+EXP(1.7*($V$8-B84)))</f>
        <v>0.99321678457037521</v>
      </c>
      <c r="G84">
        <f t="array" ref="G84">EXP(1.7*($V$11-B84))/(1+EXP(1.7*($V$11-B84)))</f>
        <v>0.98050137435275697</v>
      </c>
      <c r="H84">
        <f t="array" ref="H84">EXP(1.7*($V$17-B84))/(1+EXP(1.7*($V$17-B84)))</f>
        <v>0.9526191508228592</v>
      </c>
      <c r="I84">
        <f t="array" ref="I84">EXP(1.7*($V$20-B84))/(1+EXP(1.7*($V$20-B84)))</f>
        <v>0.89692594702851658</v>
      </c>
      <c r="J84">
        <f t="array" ref="J84">EXP(1.7*($V$24-B84))/(1+EXP(1.7*($V$24-B84)))</f>
        <v>0.7958767598304114</v>
      </c>
      <c r="K84">
        <f t="array" ref="K84">EXP(1.7*($V$27-B84))/(1+EXP(1.7*($V$27-B84)))</f>
        <v>0.63597002709330863</v>
      </c>
    </row>
    <row r="85" spans="1:11" x14ac:dyDescent="0.25">
      <c r="A85" s="25"/>
      <c r="B85">
        <v>1</v>
      </c>
      <c r="C85">
        <f t="array" ref="C85">EXP(1.7*($V$3-B85))/(1+EXP(1.7*($V$3-B85)))</f>
        <v>0.6249753424511687</v>
      </c>
      <c r="D85">
        <f t="array" ref="D85">EXP(1.7*($V$5-B85))/(1+EXP(1.7*($V$5-B85)))</f>
        <v>0.99953288345071589</v>
      </c>
      <c r="E85">
        <f t="array" ref="E85">EXP(1.7*($V$7-B85))/(1+EXP(1.7*($V$7-B85)))</f>
        <v>0.99597341485402424</v>
      </c>
      <c r="F85">
        <f t="array" ref="F85">EXP(1.7*($V$8-B85))/(1+EXP(1.7*($V$8-B85)))</f>
        <v>0.98427258814594398</v>
      </c>
      <c r="G85">
        <f t="array" ref="G85">EXP(1.7*($V$11-B85))/(1+EXP(1.7*($V$11-B85)))</f>
        <v>0.95554141665647796</v>
      </c>
      <c r="H85">
        <f t="array" ref="H85">EXP(1.7*($V$17-B85))/(1+EXP(1.7*($V$17-B85)))</f>
        <v>0.89576191261199001</v>
      </c>
      <c r="I85">
        <f t="array" ref="I85">EXP(1.7*($V$20-B85))/(1+EXP(1.7*($V$20-B85)))</f>
        <v>0.78810252024678973</v>
      </c>
      <c r="J85">
        <f t="array" ref="J85">EXP(1.7*($V$24-B85))/(1+EXP(1.7*($V$24-B85)))</f>
        <v>0.6249753424511687</v>
      </c>
      <c r="K85">
        <f t="array" ref="K85">EXP(1.7*($V$27-B85))/(1+EXP(1.7*($V$27-B85)))</f>
        <v>0.42749355705290554</v>
      </c>
    </row>
    <row r="86" spans="1:11" x14ac:dyDescent="0.25">
      <c r="A86" s="25"/>
      <c r="B86">
        <v>1.5</v>
      </c>
      <c r="C86">
        <f t="array" ref="C86">EXP(1.7*($V$3-B86))/(1+EXP(1.7*($V$3-B86)))</f>
        <v>0.41598448620770878</v>
      </c>
      <c r="D86">
        <f t="array" ref="D86">EXP(1.7*($V$5-B86))/(1+EXP(1.7*($V$5-B86)))</f>
        <v>0.99890779570599264</v>
      </c>
      <c r="E86">
        <f t="array" ref="E86">EXP(1.7*($V$7-B86))/(1+EXP(1.7*($V$7-B86)))</f>
        <v>0.99062975771992923</v>
      </c>
      <c r="F86">
        <f t="array" ref="F86">EXP(1.7*($V$8-B86))/(1+EXP(1.7*($V$8-B86)))</f>
        <v>0.96396268692262732</v>
      </c>
      <c r="G86">
        <f t="array" ref="G86">EXP(1.7*($V$11-B86))/(1+EXP(1.7*($V$11-B86)))</f>
        <v>0.90182953089411955</v>
      </c>
      <c r="H86">
        <f t="array" ref="H86">EXP(1.7*($V$17-B86))/(1+EXP(1.7*($V$17-B86)))</f>
        <v>0.78600274057462483</v>
      </c>
      <c r="I86">
        <f t="array" ref="I86">EXP(1.7*($V$20-B86))/(1+EXP(1.7*($V$20-B86)))</f>
        <v>0.61385021522661909</v>
      </c>
      <c r="J86">
        <f t="array" ref="J86">EXP(1.7*($V$24-B86))/(1+EXP(1.7*($V$24-B86)))</f>
        <v>0.41598448620770878</v>
      </c>
      <c r="K86">
        <f t="array" ref="K86">EXP(1.7*($V$27-B86))/(1+EXP(1.7*($V$27-B86)))</f>
        <v>0.24193779992982301</v>
      </c>
    </row>
    <row r="87" spans="1:11" x14ac:dyDescent="0.25">
      <c r="A87" s="25"/>
      <c r="B87">
        <v>2</v>
      </c>
      <c r="C87">
        <f t="array" ref="C87">EXP(1.7*($V$3-B87))/(1+EXP(1.7*($V$3-B87)))</f>
        <v>0.23338780700434567</v>
      </c>
      <c r="D87">
        <f t="array" ref="D87">EXP(1.7*($V$5-B87))/(1+EXP(1.7*($V$5-B87)))</f>
        <v>0.99744836113830815</v>
      </c>
      <c r="E87">
        <f t="array" ref="E87">EXP(1.7*($V$7-B87))/(1+EXP(1.7*($V$7-B87)))</f>
        <v>0.97834872658967353</v>
      </c>
      <c r="F87">
        <f t="array" ref="F87">EXP(1.7*($V$8-B87))/(1+EXP(1.7*($V$8-B87)))</f>
        <v>0.91956843073515593</v>
      </c>
      <c r="G87">
        <f t="array" ref="G87">EXP(1.7*($V$11-B87))/(1+EXP(1.7*($V$11-B87)))</f>
        <v>0.79701154582685563</v>
      </c>
      <c r="H87">
        <f t="array" ref="H87">EXP(1.7*($V$17-B87))/(1+EXP(1.7*($V$17-B87)))</f>
        <v>0.61087627025991209</v>
      </c>
      <c r="I87">
        <f t="array" ref="I87">EXP(1.7*($V$20-B87))/(1+EXP(1.7*($V$20-B87)))</f>
        <v>0.40456630723999293</v>
      </c>
      <c r="J87">
        <f t="array" ref="J87">EXP(1.7*($V$24-B87))/(1+EXP(1.7*($V$24-B87)))</f>
        <v>0.23338780700434567</v>
      </c>
      <c r="K87">
        <f t="array" ref="K87">EXP(1.7*($V$27-B87))/(1+EXP(1.7*($V$27-B87)))</f>
        <v>0.12003647821541609</v>
      </c>
    </row>
    <row r="88" spans="1:11" x14ac:dyDescent="0.25">
      <c r="A88" s="25"/>
      <c r="B88">
        <v>2.5</v>
      </c>
      <c r="C88">
        <f t="array" ref="C88">EXP(1.7*($V$3-B88))/(1+EXP(1.7*($V$3-B88)))</f>
        <v>0.11514011011127717</v>
      </c>
      <c r="D88">
        <f t="array" ref="D88">EXP(1.7*($V$5-B88))/(1+EXP(1.7*($V$5-B88)))</f>
        <v>0.99405040364527342</v>
      </c>
      <c r="E88">
        <f t="array" ref="E88">EXP(1.7*($V$7-B88))/(1+EXP(1.7*($V$7-B88)))</f>
        <v>0.95077154075253378</v>
      </c>
      <c r="F88">
        <f t="array" ref="F88">EXP(1.7*($V$8-B88))/(1+EXP(1.7*($V$8-B88)))</f>
        <v>0.83012278487193414</v>
      </c>
      <c r="G88">
        <f t="array" ref="G88">EXP(1.7*($V$11-B88))/(1+EXP(1.7*($V$11-B88)))</f>
        <v>0.62661448663008157</v>
      </c>
      <c r="H88">
        <f t="array" ref="H88">EXP(1.7*($V$17-B88))/(1+EXP(1.7*($V$17-B88)))</f>
        <v>0.40155192037830295</v>
      </c>
      <c r="I88">
        <f t="array" ref="I88">EXP(1.7*($V$20-B88))/(1+EXP(1.7*($V$20-B88)))</f>
        <v>0.2250502656148915</v>
      </c>
      <c r="J88">
        <f t="array" ref="J88">EXP(1.7*($V$24-B88))/(1+EXP(1.7*($V$24-B88)))</f>
        <v>0.11514011011127717</v>
      </c>
      <c r="K88">
        <f t="array" ref="K88">EXP(1.7*($V$27-B88))/(1+EXP(1.7*($V$27-B88)))</f>
        <v>5.5091910505086342E-2</v>
      </c>
    </row>
    <row r="89" spans="1:11" x14ac:dyDescent="0.25">
      <c r="A89" s="25"/>
      <c r="B89">
        <v>3</v>
      </c>
      <c r="C89">
        <f t="array" ref="C89">EXP(1.7*($V$3-B89))/(1+EXP(1.7*($V$3-B89)))</f>
        <v>5.2686063167326151E-2</v>
      </c>
      <c r="D89">
        <f t="array" ref="D89">EXP(1.7*($V$5-B89))/(1+EXP(1.7*($V$5-B89)))</f>
        <v>0.98619011534345569</v>
      </c>
      <c r="E89">
        <f t="array" ref="E89">EXP(1.7*($V$7-B89))/(1+EXP(1.7*($V$7-B89)))</f>
        <v>0.8919486423205375</v>
      </c>
      <c r="F89">
        <f t="array" ref="F89">EXP(1.7*($V$8-B89))/(1+EXP(1.7*($V$8-B89)))</f>
        <v>0.67622952787033952</v>
      </c>
      <c r="G89">
        <f t="array" ref="G89">EXP(1.7*($V$11-B89))/(1+EXP(1.7*($V$11-B89)))</f>
        <v>0.41768598320394767</v>
      </c>
      <c r="H89">
        <f t="array" ref="H89">EXP(1.7*($V$17-B89))/(1+EXP(1.7*($V$17-B89)))</f>
        <v>0.22287278424657536</v>
      </c>
      <c r="I89">
        <f t="array" ref="I89">EXP(1.7*($V$20-B89))/(1+EXP(1.7*($V$20-B89)))</f>
        <v>0.11041840636519987</v>
      </c>
      <c r="J89">
        <f t="array" ref="J89">EXP(1.7*($V$24-B89))/(1+EXP(1.7*($V$24-B89)))</f>
        <v>5.2686063167326151E-2</v>
      </c>
      <c r="K89">
        <f t="array" ref="K89">EXP(1.7*($V$27-B89))/(1+EXP(1.7*($V$27-B89)))</f>
        <v>2.4314088363555333E-2</v>
      </c>
    </row>
    <row r="90" spans="1:11" x14ac:dyDescent="0.25">
      <c r="A90" s="25"/>
      <c r="B90">
        <v>3.5</v>
      </c>
      <c r="C90">
        <f t="array" ref="C90">EXP(1.7*($V$3-B90))/(1+EXP(1.7*($V$3-B90)))</f>
        <v>2.3219271750158227E-2</v>
      </c>
      <c r="D90">
        <f t="array" ref="D90">EXP(1.7*($V$5-B90))/(1+EXP(1.7*($V$5-B90)))</f>
        <v>0.96827664067559216</v>
      </c>
      <c r="E90">
        <f t="array" ref="E90">EXP(1.7*($V$7-B90))/(1+EXP(1.7*($V$7-B90)))</f>
        <v>0.77916412069633034</v>
      </c>
      <c r="F90">
        <f t="array" ref="F90">EXP(1.7*($V$8-B90))/(1+EXP(1.7*($V$8-B90)))</f>
        <v>0.47165485162542176</v>
      </c>
      <c r="G90">
        <f t="array" ref="G90">EXP(1.7*($V$11-B90))/(1+EXP(1.7*($V$11-B90)))</f>
        <v>0.2346425053084189</v>
      </c>
      <c r="H90">
        <f t="array" ref="H90">EXP(1.7*($V$17-B90))/(1+EXP(1.7*($V$17-B90)))</f>
        <v>0.10919376896056067</v>
      </c>
      <c r="I90">
        <f t="array" ref="I90">EXP(1.7*($V$20-B90))/(1+EXP(1.7*($V$20-B90)))</f>
        <v>5.0379676840890807E-2</v>
      </c>
      <c r="J90">
        <f t="array" ref="J90">EXP(1.7*($V$24-B90))/(1+EXP(1.7*($V$24-B90)))</f>
        <v>2.3219271750158227E-2</v>
      </c>
      <c r="K90">
        <f t="array" ref="K90">EXP(1.7*($V$27-B90))/(1+EXP(1.7*($V$27-B90)))</f>
        <v>1.0538926129737412E-2</v>
      </c>
    </row>
    <row r="91" spans="1:11" x14ac:dyDescent="0.25">
      <c r="A91" s="25"/>
      <c r="B91">
        <v>4</v>
      </c>
      <c r="C91">
        <f t="array" ref="C91">EXP(1.7*($V$3-B91))/(1+EXP(1.7*($V$3-B91)))</f>
        <v>1.0057984441576273E-2</v>
      </c>
      <c r="D91">
        <f t="array" ref="D91">EXP(1.7*($V$5-B91))/(1+EXP(1.7*($V$5-B91)))</f>
        <v>0.92880422718648858</v>
      </c>
      <c r="E91">
        <f t="array" ref="E91">EXP(1.7*($V$7-B91))/(1+EXP(1.7*($V$7-B91)))</f>
        <v>0.60128014548038566</v>
      </c>
      <c r="F91">
        <f t="array" ref="F91">EXP(1.7*($V$8-B91))/(1+EXP(1.7*($V$8-B91)))</f>
        <v>0.27617752657193984</v>
      </c>
      <c r="G91">
        <f t="array" ref="G91">EXP(1.7*($V$11-B91))/(1+EXP(1.7*($V$11-B91)))</f>
        <v>0.11585517731046746</v>
      </c>
      <c r="H91">
        <f t="array" ref="H91">EXP(1.7*($V$17-B91))/(1+EXP(1.7*($V$17-B91)))</f>
        <v>4.9783657061750905E-2</v>
      </c>
      <c r="I91">
        <f t="array" ref="I91">EXP(1.7*($V$20-B91))/(1+EXP(1.7*($V$20-B91)))</f>
        <v>2.2172632328250983E-2</v>
      </c>
      <c r="J91">
        <f t="array" ref="J91">EXP(1.7*($V$24-B91))/(1+EXP(1.7*($V$24-B91)))</f>
        <v>1.0057984441576273E-2</v>
      </c>
      <c r="K91">
        <f t="array" ref="K91">EXP(1.7*($V$27-B91))/(1+EXP(1.7*($V$27-B91)))</f>
        <v>4.5318414826158908E-3</v>
      </c>
    </row>
    <row r="92" spans="1:11" x14ac:dyDescent="0.25">
      <c r="A92" s="25"/>
      <c r="B92">
        <v>4.5</v>
      </c>
      <c r="C92">
        <f t="array" ref="C92">EXP(1.7*($V$3-B92))/(1+EXP(1.7*($V$3-B92)))</f>
        <v>4.3238339187436073E-3</v>
      </c>
      <c r="D92">
        <f t="array" ref="D92">EXP(1.7*($V$5-B92))/(1+EXP(1.7*($V$5-B92)))</f>
        <v>0.84793095309067057</v>
      </c>
      <c r="E92">
        <f t="array" ref="E92">EXP(1.7*($V$7-B92))/(1+EXP(1.7*($V$7-B92)))</f>
        <v>0.39193206419141935</v>
      </c>
      <c r="F92">
        <f t="array" ref="F92">EXP(1.7*($V$8-B92))/(1+EXP(1.7*($V$8-B92)))</f>
        <v>0.14021537497288517</v>
      </c>
      <c r="G92">
        <f t="array" ref="G92">EXP(1.7*($V$11-B92))/(1+EXP(1.7*($V$11-B92)))</f>
        <v>5.3036512946332097E-2</v>
      </c>
      <c r="H92">
        <f t="array" ref="H92">EXP(1.7*($V$17-B92))/(1+EXP(1.7*($V$17-B92)))</f>
        <v>2.1902620897685281E-2</v>
      </c>
      <c r="I92">
        <f t="array" ref="I92">EXP(1.7*($V$20-B92))/(1+EXP(1.7*($V$20-B92)))</f>
        <v>9.598777511969258E-3</v>
      </c>
      <c r="J92">
        <f t="array" ref="J92">EXP(1.7*($V$24-B92))/(1+EXP(1.7*($V$24-B92)))</f>
        <v>4.3238339187436073E-3</v>
      </c>
      <c r="K92">
        <f t="array" ref="K92">EXP(1.7*($V$27-B92))/(1+EXP(1.7*($V$27-B92)))</f>
        <v>1.9420159877518873E-3</v>
      </c>
    </row>
    <row r="93" spans="1:11" x14ac:dyDescent="0.25">
      <c r="A93" s="25"/>
      <c r="B93">
        <v>5</v>
      </c>
      <c r="C93">
        <f t="array" ref="C93">EXP(1.7*($V$3-B93))/(1+EXP(1.7*($V$3-B93)))</f>
        <v>1.8526579215870447E-3</v>
      </c>
      <c r="D93">
        <f t="array" ref="D93">EXP(1.7*($V$5-B93))/(1+EXP(1.7*($V$5-B93)))</f>
        <v>0.70442609937226552</v>
      </c>
      <c r="E93">
        <f t="array" ref="E93">EXP(1.7*($V$7-B93))/(1+EXP(1.7*($V$7-B93)))</f>
        <v>0.21598857281002029</v>
      </c>
      <c r="F93">
        <f t="array" ref="F93">EXP(1.7*($V$8-B93))/(1+EXP(1.7*($V$8-B93)))</f>
        <v>6.5161664146753576E-2</v>
      </c>
      <c r="G93">
        <f t="array" ref="G93">EXP(1.7*($V$11-B93))/(1+EXP(1.7*($V$11-B93)))</f>
        <v>2.337855556884897E-2</v>
      </c>
      <c r="H93">
        <f t="array" ref="H93">EXP(1.7*($V$17-B93))/(1+EXP(1.7*($V$17-B93)))</f>
        <v>9.480402019920316E-3</v>
      </c>
      <c r="I93">
        <f t="array" ref="I93">EXP(1.7*($V$20-B93))/(1+EXP(1.7*($V$20-B93)))</f>
        <v>4.1253341549076306E-3</v>
      </c>
      <c r="J93">
        <f t="array" ref="J93">EXP(1.7*($V$24-B93))/(1+EXP(1.7*($V$24-B93)))</f>
        <v>1.8526579215870447E-3</v>
      </c>
      <c r="K93">
        <f t="array" ref="K93">EXP(1.7*($V$27-B93))/(1+EXP(1.7*($V$27-B93)))</f>
        <v>8.3097064514186343E-4</v>
      </c>
    </row>
    <row r="94" spans="1:11" x14ac:dyDescent="0.25">
      <c r="A94" s="25"/>
      <c r="B94">
        <v>5.5</v>
      </c>
      <c r="C94">
        <f t="array" ref="C94">EXP(1.7*($V$3-B94))/(1+EXP(1.7*($V$3-B94)))</f>
        <v>7.9269455324002219E-4</v>
      </c>
      <c r="D94">
        <f t="array" ref="D94">EXP(1.7*($V$5-B94))/(1+EXP(1.7*($V$5-B94)))</f>
        <v>0.50461600274002671</v>
      </c>
      <c r="E94">
        <f t="array" ref="E94">EXP(1.7*($V$7-B94))/(1+EXP(1.7*($V$7-B94)))</f>
        <v>0.10534494323541622</v>
      </c>
      <c r="F94">
        <f t="array" ref="F94">EXP(1.7*($V$8-B94))/(1+EXP(1.7*($V$8-B94)))</f>
        <v>2.8930481761126479E-2</v>
      </c>
      <c r="G94">
        <f t="array" ref="G94">EXP(1.7*($V$11-B94))/(1+EXP(1.7*($V$11-B94)))</f>
        <v>1.0127918195899801E-2</v>
      </c>
      <c r="H94">
        <f t="array" ref="H94">EXP(1.7*($V$17-B94))/(1+EXP(1.7*($V$17-B94)))</f>
        <v>4.0741814124124172E-3</v>
      </c>
      <c r="I94">
        <f t="array" ref="I94">EXP(1.7*($V$20-B94))/(1+EXP(1.7*($V$20-B94)))</f>
        <v>1.7674042109459254E-3</v>
      </c>
      <c r="J94">
        <f t="array" ref="J94">EXP(1.7*($V$24-B94))/(1+EXP(1.7*($V$24-B94)))</f>
        <v>7.9269455324002219E-4</v>
      </c>
      <c r="K94">
        <f t="array" ref="K94">EXP(1.7*($V$27-B94))/(1+EXP(1.7*($V$27-B94)))</f>
        <v>3.5533833221474098E-4</v>
      </c>
    </row>
    <row r="95" spans="1:11" x14ac:dyDescent="0.25">
      <c r="A95" s="25"/>
      <c r="B95">
        <v>6</v>
      </c>
      <c r="C95">
        <f t="array" ref="C95">EXP(1.7*($V$3-B95))/(1+EXP(1.7*($V$3-B95)))</f>
        <v>3.3896333892623328E-4</v>
      </c>
      <c r="D95">
        <f t="array" ref="D95">EXP(1.7*($V$5-B95))/(1+EXP(1.7*($V$5-B95)))</f>
        <v>0.30332050221191081</v>
      </c>
      <c r="E95">
        <f t="array" ref="E95">EXP(1.7*($V$7-B95))/(1+EXP(1.7*($V$7-B95)))</f>
        <v>4.7916259816459229E-2</v>
      </c>
      <c r="F95">
        <f t="array" ref="F95">EXP(1.7*($V$8-B95))/(1+EXP(1.7*($V$8-B95)))</f>
        <v>1.2573603673287213E-2</v>
      </c>
      <c r="G95">
        <f t="array" ref="G95">EXP(1.7*($V$11-B95))/(1+EXP(1.7*($V$11-B95)))</f>
        <v>4.3540731491334209E-3</v>
      </c>
      <c r="H95">
        <f t="array" ref="H95">EXP(1.7*($V$17-B95))/(1+EXP(1.7*($V$17-B95)))</f>
        <v>1.7454377552803312E-3</v>
      </c>
      <c r="I95">
        <f t="array" ref="I95">EXP(1.7*($V$20-B95))/(1+EXP(1.7*($V$20-B95)))</f>
        <v>7.5618019678541887E-4</v>
      </c>
      <c r="J95">
        <f t="array" ref="J95">EXP(1.7*($V$24-B95))/(1+EXP(1.7*($V$24-B95)))</f>
        <v>3.3896333892623328E-4</v>
      </c>
      <c r="K95">
        <f t="array" ref="K95">EXP(1.7*($V$27-B95))/(1+EXP(1.7*($V$27-B95)))</f>
        <v>1.5190781646286008E-4</v>
      </c>
    </row>
    <row r="96" spans="1:11" x14ac:dyDescent="0.25">
      <c r="A96" s="25"/>
      <c r="B96">
        <v>6.5</v>
      </c>
      <c r="C96">
        <f t="array" ref="C96">EXP(1.7*($V$3-B96))/(1+EXP(1.7*($V$3-B96)))</f>
        <v>1.4490611659411634E-4</v>
      </c>
      <c r="D96">
        <f t="array" ref="D96">EXP(1.7*($V$5-B96))/(1+EXP(1.7*($V$5-B96)))</f>
        <v>0.15689225511936158</v>
      </c>
      <c r="E96">
        <f t="array" ref="E96">EXP(1.7*($V$7-B96))/(1+EXP(1.7*($V$7-B96)))</f>
        <v>2.1057871532504557E-2</v>
      </c>
      <c r="F96">
        <f t="array" ref="F96">EXP(1.7*($V$8-B96))/(1+EXP(1.7*($V$8-B96)))</f>
        <v>5.4131174686900384E-3</v>
      </c>
      <c r="G96">
        <f t="array" ref="G96">EXP(1.7*($V$11-B96))/(1+EXP(1.7*($V$11-B96)))</f>
        <v>1.8656470810690337E-3</v>
      </c>
      <c r="H96">
        <f t="array" ref="H96">EXP(1.7*($V$17-B96))/(1+EXP(1.7*($V$17-B96)))</f>
        <v>7.4677249248235713E-4</v>
      </c>
      <c r="I96">
        <f t="array" ref="I96">EXP(1.7*($V$20-B96))/(1+EXP(1.7*($V$20-B96)))</f>
        <v>3.2334270746371929E-4</v>
      </c>
      <c r="J96">
        <f t="array" ref="J96">EXP(1.7*($V$24-B96))/(1+EXP(1.7*($V$24-B96)))</f>
        <v>1.4490611659411634E-4</v>
      </c>
      <c r="K96">
        <f t="array" ref="K96">EXP(1.7*($V$27-B96))/(1+EXP(1.7*($V$27-B96)))</f>
        <v>6.4933316945433748E-5</v>
      </c>
    </row>
    <row r="97" spans="1:12" x14ac:dyDescent="0.25">
      <c r="A97" s="25"/>
      <c r="B97">
        <v>7</v>
      </c>
      <c r="C97">
        <f t="array" ref="C97">EXP(1.7*($V$3-B97))/(1+EXP(1.7*($V$3-B97)))</f>
        <v>6.1940177206341933E-5</v>
      </c>
      <c r="D97">
        <f t="array" ref="D97">EXP(1.7*($V$5-B97))/(1+EXP(1.7*($V$5-B97)))</f>
        <v>7.3676784809662513E-2</v>
      </c>
      <c r="E97">
        <f t="array" ref="E97">EXP(1.7*($V$7-B97))/(1+EXP(1.7*($V$7-B97)))</f>
        <v>9.1102954117028446E-3</v>
      </c>
      <c r="F97">
        <f t="array" ref="F97">EXP(1.7*($V$8-B97))/(1+EXP(1.7*($V$8-B97)))</f>
        <v>2.320840610902384E-3</v>
      </c>
      <c r="G97">
        <f t="array" ref="G97">EXP(1.7*($V$11-B97))/(1+EXP(1.7*($V$11-B97)))</f>
        <v>7.9825815281042581E-4</v>
      </c>
      <c r="H97">
        <f t="array" ref="H97">EXP(1.7*($V$17-B97))/(1+EXP(1.7*($V$17-B97)))</f>
        <v>3.1931825159529301E-4</v>
      </c>
      <c r="I97">
        <f t="array" ref="I97">EXP(1.7*($V$20-B97))/(1+EXP(1.7*($V$20-B97)))</f>
        <v>1.3822709283741412E-4</v>
      </c>
      <c r="J97">
        <f t="array" ref="J97">EXP(1.7*($V$24-B97))/(1+EXP(1.7*($V$24-B97)))</f>
        <v>6.1940177206341933E-5</v>
      </c>
      <c r="K97">
        <f t="array" ref="K97">EXP(1.7*($V$27-B97))/(1+EXP(1.7*($V$27-B97)))</f>
        <v>2.7754501151563528E-5</v>
      </c>
    </row>
    <row r="98" spans="1:12" x14ac:dyDescent="0.25">
      <c r="A98" s="25"/>
      <c r="B98">
        <v>7.5</v>
      </c>
      <c r="C98">
        <f t="array" ref="C98">EXP(1.7*($V$3-B98))/(1+EXP(1.7*($V$3-B98)))</f>
        <v>2.647509559182585E-5</v>
      </c>
      <c r="D98">
        <f t="array" ref="D98">EXP(1.7*($V$5-B98))/(1+EXP(1.7*($V$5-B98)))</f>
        <v>3.2877537208368467E-2</v>
      </c>
      <c r="E98">
        <f t="array" ref="E98">EXP(1.7*($V$7-B98))/(1+EXP(1.7*($V$7-B98)))</f>
        <v>3.9142948961566545E-3</v>
      </c>
      <c r="F98">
        <f t="array" ref="F98">EXP(1.7*($V$8-B98))/(1+EXP(1.7*($V$8-B98)))</f>
        <v>9.9328188288922131E-4</v>
      </c>
      <c r="G98">
        <f t="array" ref="G98">EXP(1.7*($V$11-B98))/(1+EXP(1.7*($V$11-B98)))</f>
        <v>3.4134347216031814E-4</v>
      </c>
      <c r="H98">
        <f t="array" ref="H98">EXP(1.7*($V$17-B98))/(1+EXP(1.7*($V$17-B98)))</f>
        <v>1.3650634716785975E-4</v>
      </c>
      <c r="I98">
        <f t="array" ref="I98">EXP(1.7*($V$20-B98))/(1+EXP(1.7*($V$20-B98)))</f>
        <v>5.9084999865430637E-5</v>
      </c>
      <c r="J98">
        <f t="array" ref="J98">EXP(1.7*($V$24-B98))/(1+EXP(1.7*($V$24-B98)))</f>
        <v>2.647509559182585E-5</v>
      </c>
      <c r="K98">
        <f t="array" ref="K98">EXP(1.7*($V$27-B98))/(1+EXP(1.7*($V$27-B98)))</f>
        <v>1.1862876743584416E-5</v>
      </c>
    </row>
    <row r="99" spans="1:12" x14ac:dyDescent="0.25">
      <c r="A99" s="25"/>
      <c r="B99">
        <v>8</v>
      </c>
      <c r="C99">
        <f t="array" ref="C99">EXP(1.7*($V$3-B99))/(1+EXP(1.7*($V$3-B99)))</f>
        <v>1.1316022723070485E-5</v>
      </c>
      <c r="D99">
        <f t="array" ref="D99">EXP(1.7*($V$5-B99))/(1+EXP(1.7*($V$5-B99)))</f>
        <v>1.4321963976907756E-2</v>
      </c>
      <c r="E99">
        <f t="array" ref="E99">EXP(1.7*($V$7-B99))/(1+EXP(1.7*($V$7-B99)))</f>
        <v>1.6767862119514987E-3</v>
      </c>
      <c r="F99">
        <f t="array" ref="F99">EXP(1.7*($V$8-B99))/(1+EXP(1.7*($V$8-B99)))</f>
        <v>4.2478509996827103E-4</v>
      </c>
      <c r="G99">
        <f t="array" ref="G99">EXP(1.7*($V$11-B99))/(1+EXP(1.7*($V$11-B99)))</f>
        <v>1.4592381746839227E-4</v>
      </c>
      <c r="H99">
        <f t="array" ref="H99">EXP(1.7*($V$17-B99))/(1+EXP(1.7*($V$17-B99)))</f>
        <v>5.8349411762638959E-5</v>
      </c>
      <c r="I99">
        <f t="array" ref="I99">EXP(1.7*($V$20-B99))/(1+EXP(1.7*($V$20-B99)))</f>
        <v>2.5254665592029977E-5</v>
      </c>
      <c r="J99">
        <f t="array" ref="J99">EXP(1.7*($V$24-B99))/(1+EXP(1.7*($V$24-B99)))</f>
        <v>1.1316022723070485E-5</v>
      </c>
      <c r="K99">
        <f t="array" ref="K99">EXP(1.7*($V$27-B99))/(1+EXP(1.7*($V$27-B99)))</f>
        <v>5.0704050968327541E-6</v>
      </c>
    </row>
    <row r="102" spans="1:12" x14ac:dyDescent="0.25"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1:12" x14ac:dyDescent="0.25"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1:12" x14ac:dyDescent="0.25">
      <c r="C104" t="s">
        <v>29</v>
      </c>
      <c r="D104">
        <v>5.6</v>
      </c>
      <c r="E104">
        <v>7</v>
      </c>
      <c r="F104">
        <v>8</v>
      </c>
      <c r="G104" t="s">
        <v>30</v>
      </c>
      <c r="H104">
        <v>11</v>
      </c>
      <c r="I104">
        <v>12</v>
      </c>
      <c r="J104">
        <v>13</v>
      </c>
      <c r="K104">
        <v>14</v>
      </c>
      <c r="L104" t="s">
        <v>39</v>
      </c>
    </row>
    <row r="105" spans="1:12" x14ac:dyDescent="0.25">
      <c r="A105" s="25" t="s">
        <v>27</v>
      </c>
      <c r="B105">
        <v>-5</v>
      </c>
      <c r="C105">
        <f t="array" ref="C105">2.89*EXP(1.7*(B105-$C$35))/(1+EXP(1.7*(B105-$C$35)))^2</f>
        <v>2.043660324662931E-7</v>
      </c>
      <c r="D105">
        <f t="array" ref="D105">2.89*EXP(1.7*(B105-$G$35))/(1+EXP(1.7*(B105-$G$35)))^2</f>
        <v>9.5860737269435809E-7</v>
      </c>
      <c r="E105">
        <f t="array" ref="E105">2.89*EXP(1.7*(B105-$I$35))/(1+EXP(1.7*(B105-$I$35)))^2</f>
        <v>2.4667673765103785E-6</v>
      </c>
      <c r="F105">
        <f t="array" ref="F105">2.89*EXP(1.7*(B105-$J$35))/(1+EXP(1.7*(B105-$J$35)))^2</f>
        <v>8.8133837208295049E-6</v>
      </c>
      <c r="G105">
        <f t="array" ref="G105">2.89*EXP(1.7*(B105-$K$35))/(1+EXP(1.7*(B105-$K$35)))^2</f>
        <v>3.3283273681471786E-5</v>
      </c>
      <c r="H105">
        <f t="array" ref="H105">2.89*EXP(1.7*(B105-$M$35))/(1+EXP(1.7*(B105-$M$35)))^2</f>
        <v>1.9183179408605757E-4</v>
      </c>
      <c r="I105">
        <f t="array" ref="I105">2.89*EXP(1.7*(B105-$N$35))/(1+EXP(1.7*(B105-$N$35)))^2</f>
        <v>1.8241666442806465E-3</v>
      </c>
      <c r="J105">
        <f t="array" ref="J105">2.89*EXP(1.7*(B105-$O$35))/(1+EXP(1.7*(B105-$O$35)))^2</f>
        <v>2.977547774565274E-3</v>
      </c>
      <c r="K105">
        <f t="array" ref="K105">2.89*EXP(1.7*(B105-$P$35))/(1+EXP(1.7*(B105-$P$35)))^2</f>
        <v>5.2634590025705591E-3</v>
      </c>
      <c r="L105">
        <f t="array" ref="L105">SUM(C105:K105)</f>
        <v>1.030273161368651E-2</v>
      </c>
    </row>
    <row r="106" spans="1:12" x14ac:dyDescent="0.25">
      <c r="A106" s="25"/>
      <c r="B106">
        <v>-4.5</v>
      </c>
      <c r="C106">
        <f t="array" ref="C106">2.89*EXP(1.7*(B106-$C$35))/(1+EXP(1.7*(B106-$C$35)))^2</f>
        <v>4.7814425390829592E-7</v>
      </c>
      <c r="D106">
        <f t="array" ref="D106">2.89*EXP(1.7*(B106-$G$35))/(1+EXP(1.7*(B106-$G$35)))^2</f>
        <v>2.2428007285422718E-6</v>
      </c>
      <c r="E106">
        <f t="array" ref="E106">2.89*EXP(1.7*(B106-$I$35))/(1+EXP(1.7*(B106-$I$35)))^2</f>
        <v>5.7713513282576327E-6</v>
      </c>
      <c r="F106">
        <f t="array" ref="F106">2.89*EXP(1.7*(B106-$J$35))/(1+EXP(1.7*(B106-$J$35)))^2</f>
        <v>2.0620036993973439E-5</v>
      </c>
      <c r="G106">
        <f t="array" ref="G106">2.89*EXP(1.7*(B106-$K$35))/(1+EXP(1.7*(B106-$K$35)))^2</f>
        <v>7.7868703678527781E-5</v>
      </c>
      <c r="H106">
        <f t="array" ref="H106">2.89*EXP(1.7*(B106-$M$35))/(1+EXP(1.7*(B106-$M$35)))^2</f>
        <v>4.4873883806826324E-4</v>
      </c>
      <c r="I106">
        <f t="array" ref="I106">2.89*EXP(1.7*(B106-$N$35))/(1+EXP(1.7*(B106-$N$35)))^2</f>
        <v>4.2606925915588791E-3</v>
      </c>
      <c r="J106">
        <f t="array" ref="J106">2.89*EXP(1.7*(B106-$O$35))/(1+EXP(1.7*(B106-$O$35)))^2</f>
        <v>6.9471997595273996E-3</v>
      </c>
      <c r="K106">
        <f t="array" ref="K106">2.89*EXP(1.7*(B106-$P$35))/(1+EXP(1.7*(B106-$P$35)))^2</f>
        <v>1.2254653643150003E-2</v>
      </c>
      <c r="L106">
        <f t="array" ref="L106">SUM(C106:K106)</f>
        <v>2.4018265869287753E-2</v>
      </c>
    </row>
    <row r="107" spans="1:12" x14ac:dyDescent="0.25">
      <c r="A107" s="25"/>
      <c r="B107">
        <v>-4</v>
      </c>
      <c r="C107">
        <f t="array" ref="C107">2.89*EXP(1.7*(B107-$C$35))/(1+EXP(1.7*(B107-$C$35)))^2</f>
        <v>1.1186882025270539E-6</v>
      </c>
      <c r="D107">
        <f t="array" ref="D107">2.89*EXP(1.7*(B107-$G$35))/(1+EXP(1.7*(B107-$G$35)))^2</f>
        <v>5.2473507533007809E-6</v>
      </c>
      <c r="E107">
        <f t="array" ref="E107">2.89*EXP(1.7*(B107-$I$35))/(1+EXP(1.7*(B107-$I$35)))^2</f>
        <v>1.3502851718332066E-5</v>
      </c>
      <c r="F107">
        <f t="array" ref="F107">2.89*EXP(1.7*(B107-$J$35))/(1+EXP(1.7*(B107-$J$35)))^2</f>
        <v>4.8242682389804991E-5</v>
      </c>
      <c r="G107">
        <f t="array" ref="G107">2.89*EXP(1.7*(B107-$K$35))/(1+EXP(1.7*(B107-$K$35)))^2</f>
        <v>1.8217211557439375E-4</v>
      </c>
      <c r="H107">
        <f t="array" ref="H107">2.89*EXP(1.7*(B107-$M$35))/(1+EXP(1.7*(B107-$M$35)))^2</f>
        <v>1.0494537009192787E-3</v>
      </c>
      <c r="I107">
        <f t="array" ref="I107">2.89*EXP(1.7*(B107-$N$35))/(1+EXP(1.7*(B107-$N$35)))^2</f>
        <v>9.9291983313352806E-3</v>
      </c>
      <c r="J107">
        <f t="array" ref="J107">2.89*EXP(1.7*(B107-$O$35))/(1+EXP(1.7*(B107-$O$35)))^2</f>
        <v>1.6149560229163636E-2</v>
      </c>
      <c r="K107">
        <f t="array" ref="K107">2.89*EXP(1.7*(B107-$P$35))/(1+EXP(1.7*(B107-$P$35)))^2</f>
        <v>2.8347204140354892E-2</v>
      </c>
      <c r="L107">
        <f t="array" ref="L107">SUM(C107:K107)</f>
        <v>5.5725700090411445E-2</v>
      </c>
    </row>
    <row r="108" spans="1:12" x14ac:dyDescent="0.25">
      <c r="A108" s="25"/>
      <c r="B108">
        <v>-3.5</v>
      </c>
      <c r="C108">
        <f t="array" ref="C108">2.89*EXP(1.7*(B108-$C$35))/(1+EXP(1.7*(B108-$C$35)))^2</f>
        <v>2.6173326168235965E-6</v>
      </c>
      <c r="D108">
        <f t="array" ref="D108">2.89*EXP(1.7*(B108-$G$35))/(1+EXP(1.7*(B108-$G$35)))^2</f>
        <v>1.2276887946458134E-5</v>
      </c>
      <c r="E108">
        <f t="array" ref="E108">2.89*EXP(1.7*(B108-$I$35))/(1+EXP(1.7*(B108-$I$35)))^2</f>
        <v>3.1591509037356561E-5</v>
      </c>
      <c r="F108">
        <f t="array" ref="F108">2.89*EXP(1.7*(B108-$J$35))/(1+EXP(1.7*(B108-$J$35)))^2</f>
        <v>1.1286579187691808E-4</v>
      </c>
      <c r="G108">
        <f t="array" ref="G108">2.89*EXP(1.7*(B108-$K$35))/(1+EXP(1.7*(B108-$K$35)))^2</f>
        <v>4.2614643718991835E-4</v>
      </c>
      <c r="H108">
        <f t="array" ref="H108">2.89*EXP(1.7*(B108-$M$35))/(1+EXP(1.7*(B108-$M$35)))^2</f>
        <v>2.4529630151808712E-3</v>
      </c>
      <c r="I108">
        <f t="array" ref="I108">2.89*EXP(1.7*(B108-$N$35))/(1+EXP(1.7*(B108-$N$35)))^2</f>
        <v>2.3017709312007327E-2</v>
      </c>
      <c r="J108">
        <f t="array" ref="J108">2.89*EXP(1.7*(B108-$O$35))/(1+EXP(1.7*(B108-$O$35)))^2</f>
        <v>3.7221720773326701E-2</v>
      </c>
      <c r="K108">
        <f t="array" ref="K108">2.89*EXP(1.7*(B108-$P$35))/(1+EXP(1.7*(B108-$P$35)))^2</f>
        <v>6.4596458939431931E-2</v>
      </c>
      <c r="L108">
        <f t="array" ref="L108">SUM(C108:K108)</f>
        <v>0.1278743499986143</v>
      </c>
    </row>
    <row r="109" spans="1:12" x14ac:dyDescent="0.25">
      <c r="A109" s="25"/>
      <c r="B109">
        <v>-3</v>
      </c>
      <c r="C109">
        <f t="array" ref="C109">2.89*EXP(1.7*(B109-$C$35))/(1+EXP(1.7*(B109-$C$35)))^2</f>
        <v>6.1236191583724645E-6</v>
      </c>
      <c r="D109">
        <f t="array" ref="D109">2.89*EXP(1.7*(B109-$G$35))/(1+EXP(1.7*(B109-$G$35)))^2</f>
        <v>2.872325531084596E-5</v>
      </c>
      <c r="E109">
        <f t="array" ref="E109">2.89*EXP(1.7*(B109-$I$35))/(1+EXP(1.7*(B109-$I$35)))^2</f>
        <v>7.3910809911895093E-5</v>
      </c>
      <c r="F109">
        <f t="array" ref="F109">2.89*EXP(1.7*(B109-$J$35))/(1+EXP(1.7*(B109-$J$35)))^2</f>
        <v>2.6403846468991808E-4</v>
      </c>
      <c r="G109">
        <f t="array" ref="G109">2.89*EXP(1.7*(B109-$K$35))/(1+EXP(1.7*(B109-$K$35)))^2</f>
        <v>9.9663832473914616E-4</v>
      </c>
      <c r="H109">
        <f t="array" ref="H109">2.89*EXP(1.7*(B109-$M$35))/(1+EXP(1.7*(B109-$M$35)))^2</f>
        <v>5.7260270335670093E-3</v>
      </c>
      <c r="I109">
        <f t="array" ref="I109">2.89*EXP(1.7*(B109-$N$35))/(1+EXP(1.7*(B109-$N$35)))^2</f>
        <v>5.2713232796935738E-2</v>
      </c>
      <c r="J109">
        <f t="array" ref="J109">2.89*EXP(1.7*(B109-$O$35))/(1+EXP(1.7*(B109-$O$35)))^2</f>
        <v>8.4118825097805189E-2</v>
      </c>
      <c r="K109">
        <f t="array" ref="K109">2.89*EXP(1.7*(B109-$P$35))/(1+EXP(1.7*(B109-$P$35)))^2</f>
        <v>0.14227917190686054</v>
      </c>
      <c r="L109">
        <f t="array" ref="L109">SUM(C109:K109)</f>
        <v>0.28620669130897869</v>
      </c>
    </row>
    <row r="110" spans="1:12" x14ac:dyDescent="0.25">
      <c r="A110" s="25"/>
      <c r="B110">
        <v>-2.5</v>
      </c>
      <c r="C110">
        <f t="array" ref="C110">2.89*EXP(1.7*(B110-$C$35))/(1+EXP(1.7*(B110-$C$35)))^2</f>
        <v>1.4327024949269018E-5</v>
      </c>
      <c r="D110">
        <f t="array" ref="D110">2.89*EXP(1.7*(B110-$G$35))/(1+EXP(1.7*(B110-$G$35)))^2</f>
        <v>6.7200484348409613E-5</v>
      </c>
      <c r="E110">
        <f t="array" ref="E110">2.89*EXP(1.7*(B110-$I$35))/(1+EXP(1.7*(B110-$I$35)))^2</f>
        <v>1.7291334484820974E-4</v>
      </c>
      <c r="F110">
        <f t="array" ref="F110">2.89*EXP(1.7*(B110-$J$35))/(1+EXP(1.7*(B110-$J$35)))^2</f>
        <v>6.176055573561401E-4</v>
      </c>
      <c r="G110">
        <f t="array" ref="G110">2.89*EXP(1.7*(B110-$K$35))/(1+EXP(1.7*(B110-$K$35)))^2</f>
        <v>2.3296279613788684E-3</v>
      </c>
      <c r="H110">
        <f t="array" ref="H110">2.89*EXP(1.7*(B110-$M$35))/(1+EXP(1.7*(B110-$M$35)))^2</f>
        <v>1.3325904919967137E-2</v>
      </c>
      <c r="I110">
        <f t="array" ref="I110">2.89*EXP(1.7*(B110-$N$35))/(1+EXP(1.7*(B110-$N$35)))^2</f>
        <v>0.1174110325544629</v>
      </c>
      <c r="J110">
        <f t="array" ref="J110">2.89*EXP(1.7*(B110-$O$35))/(1+EXP(1.7*(B110-$O$35)))^2</f>
        <v>0.18189069899737165</v>
      </c>
      <c r="K110">
        <f t="array" ref="K110">2.89*EXP(1.7*(B110-$P$35))/(1+EXP(1.7*(B110-$P$35)))^2</f>
        <v>0.29098931815053464</v>
      </c>
      <c r="L110">
        <f t="array" ref="L110">SUM(C110:K110)</f>
        <v>0.60681862899521721</v>
      </c>
    </row>
    <row r="111" spans="1:12" x14ac:dyDescent="0.25">
      <c r="A111" s="25"/>
      <c r="B111">
        <v>-2</v>
      </c>
      <c r="C111">
        <f t="array" ref="C111">2.89*EXP(1.7*(B111-$C$35))/(1+EXP(1.7*(B111-$C$35)))^2</f>
        <v>3.3519733591835331E-5</v>
      </c>
      <c r="D111">
        <f t="array" ref="D111">2.89*EXP(1.7*(B111-$G$35))/(1+EXP(1.7*(B111-$G$35)))^2</f>
        <v>1.572156065868397E-4</v>
      </c>
      <c r="E111">
        <f t="array" ref="E111">2.89*EXP(1.7*(B111-$I$35))/(1+EXP(1.7*(B111-$I$35)))^2</f>
        <v>4.0449131388504853E-4</v>
      </c>
      <c r="F111">
        <f t="array" ref="F111">2.89*EXP(1.7*(B111-$J$35))/(1+EXP(1.7*(B111-$J$35)))^2</f>
        <v>1.4441517151679685E-3</v>
      </c>
      <c r="G111">
        <f t="array" ref="G111">2.89*EXP(1.7*(B111-$K$35))/(1+EXP(1.7*(B111-$K$35)))^2</f>
        <v>5.4387444103295808E-3</v>
      </c>
      <c r="H111">
        <f t="array" ref="H111">2.89*EXP(1.7*(B111-$M$35))/(1+EXP(1.7*(B111-$M$35)))^2</f>
        <v>3.0794509353763429E-2</v>
      </c>
      <c r="I111">
        <f t="array" ref="I111">2.89*EXP(1.7*(B111-$N$35))/(1+EXP(1.7*(B111-$N$35)))^2</f>
        <v>0.24594805399498942</v>
      </c>
      <c r="J111">
        <f t="array" ref="J111">2.89*EXP(1.7*(B111-$O$35))/(1+EXP(1.7*(B111-$O$35)))^2</f>
        <v>0.35791130873520666</v>
      </c>
      <c r="K111">
        <f t="array" ref="K111">2.89*EXP(1.7*(B111-$P$35))/(1+EXP(1.7*(B111-$P$35)))^2</f>
        <v>0.51285254346441211</v>
      </c>
      <c r="L111">
        <f t="array" ref="L111">SUM(C111:K111)</f>
        <v>1.1549845383279329</v>
      </c>
    </row>
    <row r="112" spans="1:12" x14ac:dyDescent="0.25">
      <c r="A112" s="25"/>
      <c r="B112">
        <v>-1.5</v>
      </c>
      <c r="C112">
        <f t="array" ref="C112">2.89*EXP(1.7*(B112-$C$35))/(1+EXP(1.7*(B112-$C$35)))^2</f>
        <v>7.8421902100942164E-5</v>
      </c>
      <c r="D112">
        <f t="array" ref="D112">2.89*EXP(1.7*(B112-$G$35))/(1+EXP(1.7*(B112-$G$35)))^2</f>
        <v>3.6777538971005089E-4</v>
      </c>
      <c r="E112">
        <f t="array" ref="E112">2.89*EXP(1.7*(B112-$I$35))/(1+EXP(1.7*(B112-$I$35)))^2</f>
        <v>9.4601199139459713E-4</v>
      </c>
      <c r="F112">
        <f t="array" ref="F112">2.89*EXP(1.7*(B112-$J$35))/(1+EXP(1.7*(B112-$J$35)))^2</f>
        <v>3.3742835459952027E-3</v>
      </c>
      <c r="G112">
        <f t="array" ref="G112">2.89*EXP(1.7*(B112-$K$35))/(1+EXP(1.7*(B112-$K$35)))^2</f>
        <v>1.2660701923054317E-2</v>
      </c>
      <c r="H112">
        <f t="array" ref="H112">2.89*EXP(1.7*(B112-$M$35))/(1+EXP(1.7*(B112-$M$35)))^2</f>
        <v>7.0013106675010942E-2</v>
      </c>
      <c r="I112">
        <f t="array" ref="I112">2.89*EXP(1.7*(B112-$N$35))/(1+EXP(1.7*(B112-$N$35)))^2</f>
        <v>0.45399476812777123</v>
      </c>
      <c r="J112">
        <f t="array" ref="J112">2.89*EXP(1.7*(B112-$O$35))/(1+EXP(1.7*(B112-$O$35)))^2</f>
        <v>0.58737415352890321</v>
      </c>
      <c r="K112">
        <f t="array" ref="K112">2.89*EXP(1.7*(B112-$P$35))/(1+EXP(1.7*(B112-$P$35)))^2</f>
        <v>0.70025921575524219</v>
      </c>
      <c r="L112">
        <f t="array" ref="L112">SUM(C112:K112)</f>
        <v>1.8290684388391827</v>
      </c>
    </row>
    <row r="113" spans="1:12" x14ac:dyDescent="0.25">
      <c r="A113" s="25"/>
      <c r="B113">
        <v>-1</v>
      </c>
      <c r="C113">
        <f t="array" ref="C113">2.89*EXP(1.7*(B113-$C$35))/(1+EXP(1.7*(B113-$C$35)))^2</f>
        <v>1.8346621699272278E-4</v>
      </c>
      <c r="D113">
        <f t="array" ref="D113">2.89*EXP(1.7*(B113-$G$35))/(1+EXP(1.7*(B113-$G$35)))^2</f>
        <v>8.6017118528855215E-4</v>
      </c>
      <c r="E113">
        <f t="array" ref="E113">2.89*EXP(1.7*(B113-$I$35))/(1+EXP(1.7*(B113-$I$35)))^2</f>
        <v>2.2113934374824E-3</v>
      </c>
      <c r="F113">
        <f t="array" ref="F113">2.89*EXP(1.7*(B113-$J$35))/(1+EXP(1.7*(B113-$J$35)))^2</f>
        <v>7.8699644009770434E-3</v>
      </c>
      <c r="G113">
        <f t="array" ref="G113">2.89*EXP(1.7*(B113-$K$35))/(1+EXP(1.7*(B113-$K$35)))^2</f>
        <v>2.9275411596619814E-2</v>
      </c>
      <c r="H113">
        <f t="array" ref="H113">2.89*EXP(1.7*(B113-$M$35))/(1+EXP(1.7*(B113-$M$35)))^2</f>
        <v>0.15342378998288214</v>
      </c>
      <c r="I113">
        <f t="array" ref="I113">2.89*EXP(1.7*(B113-$N$35))/(1+EXP(1.7*(B113-$N$35)))^2</f>
        <v>0.66747557557638593</v>
      </c>
      <c r="J113">
        <f t="array" ref="J113">2.89*EXP(1.7*(B113-$O$35))/(1+EXP(1.7*(B113-$O$35)))^2</f>
        <v>0.72146187627538017</v>
      </c>
      <c r="K113">
        <f t="array" ref="K113">2.89*EXP(1.7*(B113-$P$35))/(1+EXP(1.7*(B113-$P$35)))^2</f>
        <v>0.6799181243332193</v>
      </c>
      <c r="L113">
        <f t="array" ref="L113">SUM(C113:K113)</f>
        <v>2.2626797730052282</v>
      </c>
    </row>
    <row r="114" spans="1:12" x14ac:dyDescent="0.25">
      <c r="A114" s="25"/>
      <c r="B114">
        <v>-0.5</v>
      </c>
      <c r="C114">
        <f t="array" ref="C114">2.89*EXP(1.7*(B114-$C$35))/(1+EXP(1.7*(B114-$C$35)))^2</f>
        <v>4.291731512539771E-4</v>
      </c>
      <c r="D114">
        <f t="array" ref="D114">2.89*EXP(1.7*(B114-$G$35))/(1+EXP(1.7*(B114-$G$35)))^2</f>
        <v>2.0108924077289871E-3</v>
      </c>
      <c r="E114">
        <f t="array" ref="E114">2.89*EXP(1.7*(B114-$I$35))/(1+EXP(1.7*(B114-$I$35)))^2</f>
        <v>5.1632805787679599E-3</v>
      </c>
      <c r="F114">
        <f t="array" ref="F114">2.89*EXP(1.7*(B114-$J$35))/(1+EXP(1.7*(B114-$J$35)))^2</f>
        <v>1.8278961162330753E-2</v>
      </c>
      <c r="G114">
        <f t="array" ref="G114">2.89*EXP(1.7*(B114-$K$35))/(1+EXP(1.7*(B114-$K$35)))^2</f>
        <v>6.6653837781816341E-2</v>
      </c>
      <c r="H114">
        <f t="array" ref="H114">2.89*EXP(1.7*(B114-$M$35))/(1+EXP(1.7*(B114-$M$35)))^2</f>
        <v>0.31041085387744632</v>
      </c>
      <c r="I114">
        <f t="array" ref="I114">2.89*EXP(1.7*(B114-$N$35))/(1+EXP(1.7*(B114-$N$35)))^2</f>
        <v>0.70818749054667274</v>
      </c>
      <c r="J114">
        <f t="array" ref="J114">2.89*EXP(1.7*(B114-$O$35))/(1+EXP(1.7*(B114-$O$35)))^2</f>
        <v>0.62421069484940317</v>
      </c>
      <c r="K114">
        <f t="array" ref="K114">2.89*EXP(1.7*(B114-$P$35))/(1+EXP(1.7*(B114-$P$35)))^2</f>
        <v>0.47375014364464291</v>
      </c>
      <c r="L114">
        <f t="array" ref="L114">SUM(C114:K114)</f>
        <v>2.2090953280000631</v>
      </c>
    </row>
    <row r="115" spans="1:12" x14ac:dyDescent="0.25">
      <c r="A115" s="25"/>
      <c r="B115">
        <v>0</v>
      </c>
      <c r="C115">
        <f t="array" ref="C115">2.89*EXP(1.7*(B115-$C$35))/(1+EXP(1.7*(B115-$C$35)))^2</f>
        <v>1.0037141527332997E-3</v>
      </c>
      <c r="D115">
        <f t="array" ref="D115">2.89*EXP(1.7*(B115-$G$35))/(1+EXP(1.7*(B115-$G$35)))^2</f>
        <v>4.6960132181790753E-3</v>
      </c>
      <c r="E115">
        <f t="array" ref="E115">2.89*EXP(1.7*(B115-$I$35))/(1+EXP(1.7*(B115-$I$35)))^2</f>
        <v>1.2022531007543857E-2</v>
      </c>
      <c r="F115">
        <f t="array" ref="F115">2.89*EXP(1.7*(B115-$J$35))/(1+EXP(1.7*(B115-$J$35)))^2</f>
        <v>4.2046166425842503E-2</v>
      </c>
      <c r="G115">
        <f t="array" ref="G115">2.89*EXP(1.7*(B115-$K$35))/(1+EXP(1.7*(B115-$K$35)))^2</f>
        <v>0.1465261907529076</v>
      </c>
      <c r="H115">
        <f t="array" ref="H115">2.89*EXP(1.7*(B115-$M$35))/(1+EXP(1.7*(B115-$M$35)))^2</f>
        <v>0.53606113828406032</v>
      </c>
      <c r="I115">
        <f t="array" ref="I115">2.89*EXP(1.7*(B115-$N$35))/(1+EXP(1.7*(B115-$N$35)))^2</f>
        <v>0.53241789119223537</v>
      </c>
      <c r="J115">
        <f t="array" ref="J115">2.89*EXP(1.7*(B115-$O$35))/(1+EXP(1.7*(B115-$O$35)))^2</f>
        <v>0.39745882671582528</v>
      </c>
      <c r="K115">
        <f t="array" ref="K115">2.89*EXP(1.7*(B115-$P$35))/(1+EXP(1.7*(B115-$P$35)))^2</f>
        <v>0.26047378362910079</v>
      </c>
      <c r="L115">
        <f t="array" ref="L115">SUM(C115:K115)</f>
        <v>1.9327062553784278</v>
      </c>
    </row>
    <row r="116" spans="1:12" x14ac:dyDescent="0.25">
      <c r="A116" s="25"/>
      <c r="B116">
        <v>0.5</v>
      </c>
      <c r="C116">
        <f t="array" ref="C116">2.89*EXP(1.7*(B116-$C$35))/(1+EXP(1.7*(B116-$C$35)))^2</f>
        <v>2.3461522148600323E-3</v>
      </c>
      <c r="D116">
        <f t="array" ref="D116">2.89*EXP(1.7*(B116-$G$35))/(1+EXP(1.7*(B116-$G$35)))^2</f>
        <v>1.0939257388071898E-2</v>
      </c>
      <c r="E116">
        <f t="array" ref="E116">2.89*EXP(1.7*(B116-$I$35))/(1+EXP(1.7*(B116-$I$35)))^2</f>
        <v>2.7816265384937193E-2</v>
      </c>
      <c r="F116">
        <f t="array" ref="F116">2.89*EXP(1.7*(B116-$J$35))/(1+EXP(1.7*(B116-$J$35)))^2</f>
        <v>9.4593578250974822E-2</v>
      </c>
      <c r="G116">
        <f t="array" ref="G116">2.89*EXP(1.7*(B116-$K$35))/(1+EXP(1.7*(B116-$K$35)))^2</f>
        <v>0.29844581379163981</v>
      </c>
      <c r="H116">
        <f t="array" ref="H116">2.89*EXP(1.7*(B116-$M$35))/(1+EXP(1.7*(B116-$M$35)))^2</f>
        <v>0.70948932281519539</v>
      </c>
      <c r="I116">
        <f t="array" ref="I116">2.89*EXP(1.7*(B116-$N$35))/(1+EXP(1.7*(B116-$N$35)))^2</f>
        <v>0.30728881509217598</v>
      </c>
      <c r="J116">
        <f t="array" ref="J116">2.89*EXP(1.7*(B116-$O$35))/(1+EXP(1.7*(B116-$O$35)))^2</f>
        <v>0.20708130872335367</v>
      </c>
      <c r="K116">
        <f t="array" ref="K116">2.89*EXP(1.7*(B116-$P$35))/(1+EXP(1.7*(B116-$P$35)))^2</f>
        <v>0.12528924009450021</v>
      </c>
      <c r="L116">
        <f t="array" ref="L116">SUM(C116:K116)</f>
        <v>1.7832897537557091</v>
      </c>
    </row>
    <row r="117" spans="1:12" x14ac:dyDescent="0.25">
      <c r="A117" s="25"/>
      <c r="B117">
        <v>1</v>
      </c>
      <c r="C117">
        <f t="array" ref="C117">2.89*EXP(1.7*(B117-$C$35))/(1+EXP(1.7*(B117-$C$35)))^2</f>
        <v>5.4772379426693933E-3</v>
      </c>
      <c r="D117">
        <f t="array" ref="D117">2.89*EXP(1.7*(B117-$G$35))/(1+EXP(1.7*(B117-$G$35)))^2</f>
        <v>2.5335418693076879E-2</v>
      </c>
      <c r="E117">
        <f t="array" ref="E117">2.89*EXP(1.7*(B117-$I$35))/(1+EXP(1.7*(B117-$I$35)))^2</f>
        <v>6.3417997377670635E-2</v>
      </c>
      <c r="F117">
        <f t="array" ref="F117">2.89*EXP(1.7*(B117-$J$35))/(1+EXP(1.7*(B117-$J$35)))^2</f>
        <v>0.20251562542653867</v>
      </c>
      <c r="G117">
        <f t="array" ref="G117">2.89*EXP(1.7*(B117-$K$35))/(1+EXP(1.7*(B117-$K$35)))^2</f>
        <v>0.52191666271163117</v>
      </c>
      <c r="H117">
        <f t="array" ref="H117">2.89*EXP(1.7*(B117-$M$35))/(1+EXP(1.7*(B117-$M$35)))^2</f>
        <v>0.66499184676328393</v>
      </c>
      <c r="I117">
        <f t="array" ref="I117">2.89*EXP(1.7*(B117-$N$35))/(1+EXP(1.7*(B117-$N$35)))^2</f>
        <v>0.1516140059733351</v>
      </c>
      <c r="J117">
        <f t="array" ref="J117">2.89*EXP(1.7*(B117-$O$35))/(1+EXP(1.7*(B117-$O$35)))^2</f>
        <v>9.6942650477195649E-2</v>
      </c>
      <c r="K117">
        <f t="array" ref="K117">2.89*EXP(1.7*(B117-$P$35))/(1+EXP(1.7*(B117-$P$35)))^2</f>
        <v>5.644808169566598E-2</v>
      </c>
      <c r="L117">
        <f t="array" ref="L117">SUM(C117:K117)</f>
        <v>1.7886595270610677</v>
      </c>
    </row>
    <row r="118" spans="1:12" x14ac:dyDescent="0.25">
      <c r="A118" s="25"/>
      <c r="B118">
        <v>1.5</v>
      </c>
      <c r="C118">
        <f t="array" ref="C118">2.89*EXP(1.7*(B118-$C$35))/(1+EXP(1.7*(B118-$C$35)))^2</f>
        <v>1.274985436090096E-2</v>
      </c>
      <c r="D118">
        <f t="array" ref="D118">2.89*EXP(1.7*(B118-$G$35))/(1+EXP(1.7*(B118-$G$35)))^2</f>
        <v>5.7895798366899461E-2</v>
      </c>
      <c r="E118">
        <f t="array" ref="E118">2.89*EXP(1.7*(B118-$I$35))/(1+EXP(1.7*(B118-$I$35)))^2</f>
        <v>0.13983874186193268</v>
      </c>
      <c r="F118">
        <f t="array" ref="F118">2.89*EXP(1.7*(B118-$J$35))/(1+EXP(1.7*(B118-$J$35)))^2</f>
        <v>0.39046216961454866</v>
      </c>
      <c r="G118">
        <f t="array" ref="G118">2.89*EXP(1.7*(B118-$K$35))/(1+EXP(1.7*(B118-$K$35)))^2</f>
        <v>0.7041259502111602</v>
      </c>
      <c r="H118">
        <f t="array" ref="H118">2.89*EXP(1.7*(B118-$M$35))/(1+EXP(1.7*(B118-$M$35)))^2</f>
        <v>0.45029972281736125</v>
      </c>
      <c r="I118">
        <f t="array" ref="I118">2.89*EXP(1.7*(B118-$N$35))/(1+EXP(1.7*(B118-$N$35)))^2</f>
        <v>6.9129548761186821E-2</v>
      </c>
      <c r="J118">
        <f t="array" ref="J118">2.89*EXP(1.7*(B118-$O$35))/(1+EXP(1.7*(B118-$O$35)))^2</f>
        <v>4.3134262886777748E-2</v>
      </c>
      <c r="K118">
        <f t="array" ref="K118">2.89*EXP(1.7*(B118-$P$35))/(1+EXP(1.7*(B118-$P$35)))^2</f>
        <v>2.4686957426097549E-2</v>
      </c>
      <c r="L118">
        <f t="array" ref="L118">SUM(C118:K118)</f>
        <v>1.8923230063068652</v>
      </c>
    </row>
    <row r="119" spans="1:12" x14ac:dyDescent="0.25">
      <c r="A119" s="25"/>
      <c r="B119">
        <v>2</v>
      </c>
      <c r="C119">
        <f t="array" ref="C119">2.89*EXP(1.7*(B119-$C$35))/(1+EXP(1.7*(B119-$C$35)))^2</f>
        <v>2.9479115399446091E-2</v>
      </c>
      <c r="D119">
        <f t="array" ref="D119">2.89*EXP(1.7*(B119-$G$35))/(1+EXP(1.7*(B119-$G$35)))^2</f>
        <v>0.1283276402134394</v>
      </c>
      <c r="E119">
        <f t="array" ref="E119">2.89*EXP(1.7*(B119-$I$35))/(1+EXP(1.7*(B119-$I$35)))^2</f>
        <v>0.28667373588941703</v>
      </c>
      <c r="F119">
        <f t="array" ref="F119">2.89*EXP(1.7*(B119-$J$35))/(1+EXP(1.7*(B119-$J$35)))^2</f>
        <v>0.61808402212566349</v>
      </c>
      <c r="G119">
        <f t="array" ref="G119">2.89*EXP(1.7*(B119-$K$35))/(1+EXP(1.7*(B119-$K$35)))^2</f>
        <v>0.67434106543905825</v>
      </c>
      <c r="H119">
        <f t="array" ref="H119">2.89*EXP(1.7*(B119-$M$35))/(1+EXP(1.7*(B119-$M$35)))^2</f>
        <v>0.24329024310583791</v>
      </c>
      <c r="I119">
        <f t="array" ref="I119">2.89*EXP(1.7*(B119-$N$35))/(1+EXP(1.7*(B119-$N$35)))^2</f>
        <v>3.0394529261377496E-2</v>
      </c>
      <c r="J119">
        <f t="array" ref="J119">2.89*EXP(1.7*(B119-$O$35))/(1+EXP(1.7*(B119-$O$35)))^2</f>
        <v>1.8760403735024481E-2</v>
      </c>
      <c r="K119">
        <f t="array" ref="K119">2.89*EXP(1.7*(B119-$P$35))/(1+EXP(1.7*(B119-$P$35)))^2</f>
        <v>1.0656465307023119E-2</v>
      </c>
      <c r="L119">
        <f t="array" ref="L119">SUM(C119:K119)</f>
        <v>2.0400072204762871</v>
      </c>
    </row>
    <row r="120" spans="1:12" x14ac:dyDescent="0.25">
      <c r="A120" s="25"/>
      <c r="B120">
        <v>2.5</v>
      </c>
      <c r="C120">
        <f t="array" ref="C120">2.89*EXP(1.7*(B120-$C$35))/(1+EXP(1.7*(B120-$C$35)))^2</f>
        <v>6.7104863410548402E-2</v>
      </c>
      <c r="D120">
        <f t="array" ref="D120">2.89*EXP(1.7*(B120-$G$35))/(1+EXP(1.7*(B120-$G$35)))^2</f>
        <v>0.26601208063750925</v>
      </c>
      <c r="E120">
        <f t="array" ref="E120">2.89*EXP(1.7*(B120-$I$35))/(1+EXP(1.7*(B120-$I$35)))^2</f>
        <v>0.50751879227939134</v>
      </c>
      <c r="F120">
        <f t="array" ref="F120">2.89*EXP(1.7*(B120-$J$35))/(1+EXP(1.7*(B120-$J$35)))^2</f>
        <v>0.72205741695186232</v>
      </c>
      <c r="G120">
        <f t="array" ref="G120">2.89*EXP(1.7*(B120-$K$35))/(1+EXP(1.7*(B120-$K$35)))^2</f>
        <v>0.46461548455878526</v>
      </c>
      <c r="H120">
        <f t="array" ref="H120">2.89*EXP(1.7*(B120-$M$35))/(1+EXP(1.7*(B120-$M$35)))^2</f>
        <v>0.1159834584293344</v>
      </c>
      <c r="I120">
        <f t="array" ref="I120">2.89*EXP(1.7*(B120-$N$35))/(1+EXP(1.7*(B120-$N$35)))^2</f>
        <v>1.3150675796914023E-2</v>
      </c>
      <c r="J120">
        <f t="array" ref="J120">2.89*EXP(1.7*(B120-$O$35))/(1+EXP(1.7*(B120-$O$35)))^2</f>
        <v>8.078815381278524E-3</v>
      </c>
      <c r="K120">
        <f t="array" ref="K120">2.89*EXP(1.7*(B120-$P$35))/(1+EXP(1.7*(B120-$P$35)))^2</f>
        <v>4.5740984314450867E-3</v>
      </c>
      <c r="L120">
        <f t="array" ref="L120">SUM(C120:K120)</f>
        <v>2.1690956858770685</v>
      </c>
    </row>
    <row r="121" spans="1:12" x14ac:dyDescent="0.25">
      <c r="A121" s="25"/>
      <c r="B121">
        <v>3</v>
      </c>
      <c r="C121">
        <f t="array" ref="C121">2.89*EXP(1.7*(B121-$C$35))/(1+EXP(1.7*(B121-$C$35)))^2</f>
        <v>0.14745494073680718</v>
      </c>
      <c r="D121">
        <f t="array" ref="D121">2.89*EXP(1.7*(B121-$G$35))/(1+EXP(1.7*(B121-$G$35)))^2</f>
        <v>0.48108762703283753</v>
      </c>
      <c r="E121">
        <f t="array" ref="E121">2.89*EXP(1.7*(B121-$I$35))/(1+EXP(1.7*(B121-$I$35)))^2</f>
        <v>0.69783089848855817</v>
      </c>
      <c r="F121">
        <f t="array" ref="F121">2.89*EXP(1.7*(B121-$J$35))/(1+EXP(1.7*(B121-$J$35)))^2</f>
        <v>0.59401852709761016</v>
      </c>
      <c r="G121">
        <f t="array" ref="G121">2.89*EXP(1.7*(B121-$K$35))/(1+EXP(1.7*(B121-$K$35)))^2</f>
        <v>0.25368943379100567</v>
      </c>
      <c r="H121">
        <f t="array" ref="H121">2.89*EXP(1.7*(B121-$M$35))/(1+EXP(1.7*(B121-$M$35)))^2</f>
        <v>5.2039350761951507E-2</v>
      </c>
      <c r="I121">
        <f t="array" ref="I121">2.89*EXP(1.7*(B121-$N$35))/(1+EXP(1.7*(B121-$N$35)))^2</f>
        <v>5.6503355468788558E-3</v>
      </c>
      <c r="J121">
        <f t="array" ref="J121">2.89*EXP(1.7*(B121-$O$35))/(1+EXP(1.7*(B121-$O$35)))^2</f>
        <v>3.464118090713376E-3</v>
      </c>
      <c r="K121">
        <f t="array" ref="K121">2.89*EXP(1.7*(B121-$P$35))/(1+EXP(1.7*(B121-$P$35)))^2</f>
        <v>1.9585919377190066E-3</v>
      </c>
      <c r="L121">
        <f t="array" ref="L121">SUM(C121:K121)</f>
        <v>2.2371938234840818</v>
      </c>
    </row>
    <row r="122" spans="1:12" x14ac:dyDescent="0.25">
      <c r="A122" s="25"/>
      <c r="B122">
        <v>3.5</v>
      </c>
      <c r="C122">
        <f t="array" ref="C122">2.89*EXP(1.7*(B122-$C$35))/(1+EXP(1.7*(B122-$C$35)))^2</f>
        <v>0.30006733395641977</v>
      </c>
      <c r="D122">
        <f t="array" ref="D122">2.89*EXP(1.7*(B122-$G$35))/(1+EXP(1.7*(B122-$G$35)))^2</f>
        <v>0.68417563018346439</v>
      </c>
      <c r="E122">
        <f t="array" ref="E122">2.89*EXP(1.7*(B122-$I$35))/(1+EXP(1.7*(B122-$I$35)))^2</f>
        <v>0.6830491248056495</v>
      </c>
      <c r="F122">
        <f t="array" ref="F122">2.89*EXP(1.7*(B122-$J$35))/(1+EXP(1.7*(B122-$J$35)))^2</f>
        <v>0.36463907327141248</v>
      </c>
      <c r="G122">
        <f t="array" ref="G122">2.89*EXP(1.7*(B122-$K$35))/(1+EXP(1.7*(B122-$K$35)))^2</f>
        <v>0.12159349208543513</v>
      </c>
      <c r="H122">
        <f t="array" ref="H122">2.89*EXP(1.7*(B122-$M$35))/(1+EXP(1.7*(B122-$M$35)))^2</f>
        <v>2.2717085749818733E-2</v>
      </c>
      <c r="I122">
        <f t="array" ref="I122">2.89*EXP(1.7*(B122-$N$35))/(1+EXP(1.7*(B122-$N$35)))^2</f>
        <v>2.4204646996491149E-3</v>
      </c>
      <c r="J122">
        <f t="array" ref="J122">2.89*EXP(1.7*(B122-$O$35))/(1+EXP(1.7*(B122-$O$35)))^2</f>
        <v>1.4826527301869572E-3</v>
      </c>
      <c r="K122">
        <f t="array" ref="K122">2.89*EXP(1.7*(B122-$P$35))/(1+EXP(1.7*(B122-$P$35)))^2</f>
        <v>8.3778195495223882E-4</v>
      </c>
      <c r="L122">
        <f t="array" ref="L122">SUM(C122:K122)</f>
        <v>2.1809826394369884</v>
      </c>
    </row>
    <row r="123" spans="1:12" x14ac:dyDescent="0.25">
      <c r="A123" s="25"/>
      <c r="B123">
        <v>4</v>
      </c>
      <c r="C123">
        <f t="array" ref="C123">2.89*EXP(1.7*(B123-$C$35))/(1+EXP(1.7*(B123-$C$35)))^2</f>
        <v>0.52386240312443344</v>
      </c>
      <c r="D123">
        <f t="array" ref="D123">2.89*EXP(1.7*(B123-$G$35))/(1+EXP(1.7*(B123-$G$35)))^2</f>
        <v>0.69690709777280635</v>
      </c>
      <c r="E123">
        <f t="array" ref="E123">2.89*EXP(1.7*(B123-$I$35))/(1+EXP(1.7*(B123-$I$35)))^2</f>
        <v>0.47911236195131673</v>
      </c>
      <c r="F123">
        <f t="array" ref="F123">2.89*EXP(1.7*(B123-$J$35))/(1+EXP(1.7*(B123-$J$35)))^2</f>
        <v>0.18607395648201969</v>
      </c>
      <c r="G123">
        <f t="array" ref="G123">2.89*EXP(1.7*(B123-$K$35))/(1+EXP(1.7*(B123-$K$35)))^2</f>
        <v>5.4692645206809734E-2</v>
      </c>
      <c r="H123">
        <f t="array" ref="H123">2.89*EXP(1.7*(B123-$M$35))/(1+EXP(1.7*(B123-$M$35)))^2</f>
        <v>9.798326063637449E-3</v>
      </c>
      <c r="I123">
        <f t="array" ref="I123">2.89*EXP(1.7*(B123-$N$35))/(1+EXP(1.7*(B123-$N$35)))^2</f>
        <v>1.0355365487569274E-3</v>
      </c>
      <c r="J123">
        <f t="array" ref="J123">2.89*EXP(1.7*(B123-$O$35))/(1+EXP(1.7*(B123-$O$35)))^2</f>
        <v>6.340805778668301E-4</v>
      </c>
      <c r="K123">
        <f t="array" ref="K123">2.89*EXP(1.7*(B123-$P$35))/(1+EXP(1.7*(B123-$P$35)))^2</f>
        <v>3.5819945454042241E-4</v>
      </c>
      <c r="L123">
        <f t="array" ref="L123">SUM(C123:K123)</f>
        <v>1.9524746071821877</v>
      </c>
    </row>
    <row r="124" spans="1:12" x14ac:dyDescent="0.25">
      <c r="A124" s="25"/>
      <c r="B124">
        <v>4.5</v>
      </c>
      <c r="C124">
        <f t="array" ref="C124">2.89*EXP(1.7*(B124-$C$35))/(1+EXP(1.7*(B124-$C$35)))^2</f>
        <v>0.70491273325711934</v>
      </c>
      <c r="D124">
        <f t="array" ref="D124">2.89*EXP(1.7*(B124-$G$35))/(1+EXP(1.7*(B124-$G$35)))^2</f>
        <v>0.50555168358053337</v>
      </c>
      <c r="E124">
        <f t="array" ref="E124">2.89*EXP(1.7*(B124-$I$35))/(1+EXP(1.7*(B124-$I$35)))^2</f>
        <v>0.26451317517799566</v>
      </c>
      <c r="F124">
        <f t="array" ref="F124">2.89*EXP(1.7*(B124-$J$35))/(1+EXP(1.7*(B124-$J$35)))^2</f>
        <v>8.6225576683170685E-2</v>
      </c>
      <c r="G124">
        <f t="array" ref="G124">2.89*EXP(1.7*(B124-$K$35))/(1+EXP(1.7*(B124-$K$35)))^2</f>
        <v>2.3901728567033528E-2</v>
      </c>
      <c r="H124">
        <f t="array" ref="H124">2.89*EXP(1.7*(B124-$M$35))/(1+EXP(1.7*(B124-$M$35)))^2</f>
        <v>4.2043143613912882E-3</v>
      </c>
      <c r="I124">
        <f t="array" ref="I124">2.89*EXP(1.7*(B124-$N$35))/(1+EXP(1.7*(B124-$N$35)))^2</f>
        <v>4.4278552000993801E-4</v>
      </c>
      <c r="J124">
        <f t="array" ref="J124">2.89*EXP(1.7*(B124-$O$35))/(1+EXP(1.7*(B124-$O$35)))^2</f>
        <v>2.7108362912589453E-4</v>
      </c>
      <c r="K124">
        <f t="array" ref="K124">2.89*EXP(1.7*(B124-$P$35))/(1+EXP(1.7*(B124-$P$35)))^2</f>
        <v>1.5312153109381114E-4</v>
      </c>
      <c r="L124">
        <f t="array" ref="L124">SUM(C124:K124)</f>
        <v>1.5901762023074737</v>
      </c>
    </row>
    <row r="125" spans="1:12" x14ac:dyDescent="0.25">
      <c r="A125" s="25"/>
      <c r="B125">
        <v>5</v>
      </c>
      <c r="C125">
        <f t="array" ref="C125">2.89*EXP(1.7*(B125-$C$35))/(1+EXP(1.7*(B125-$C$35)))^2</f>
        <v>0.67310178009496824</v>
      </c>
      <c r="D125">
        <f t="array" ref="D125">2.89*EXP(1.7*(B125-$G$35))/(1+EXP(1.7*(B125-$G$35)))^2</f>
        <v>0.28509515264959517</v>
      </c>
      <c r="E125">
        <f t="array" ref="E125">2.89*EXP(1.7*(B125-$I$35))/(1+EXP(1.7*(B125-$I$35)))^2</f>
        <v>0.12750339405977296</v>
      </c>
      <c r="F125">
        <f t="array" ref="F125">2.89*EXP(1.7*(B125-$J$35))/(1+EXP(1.7*(B125-$J$35)))^2</f>
        <v>3.8188465822395851E-2</v>
      </c>
      <c r="G125">
        <f t="array" ref="G125">2.89*EXP(1.7*(B125-$K$35))/(1+EXP(1.7*(B125-$K$35)))^2</f>
        <v>1.0314229385237912E-2</v>
      </c>
      <c r="H125">
        <f t="array" ref="H125">2.89*EXP(1.7*(B125-$M$35))/(1+EXP(1.7*(B125-$M$35)))^2</f>
        <v>1.7999885875002021E-3</v>
      </c>
      <c r="I125">
        <f t="array" ref="I125">2.89*EXP(1.7*(B125-$N$35))/(1+EXP(1.7*(B125-$N$35)))^2</f>
        <v>1.8928635776074254E-4</v>
      </c>
      <c r="J125">
        <f t="array" ref="J125">2.89*EXP(1.7*(B125-$O$35))/(1+EXP(1.7*(B125-$O$35)))^2</f>
        <v>1.1587763902709094E-4</v>
      </c>
      <c r="K125">
        <f t="array" ref="K125">2.89*EXP(1.7*(B125-$P$35))/(1+EXP(1.7*(B125-$P$35)))^2</f>
        <v>6.5450400133207118E-5</v>
      </c>
      <c r="L125">
        <f t="array" ref="L125">SUM(C125:K125)</f>
        <v>1.1363736249963914</v>
      </c>
    </row>
  </sheetData>
  <mergeCells count="9">
    <mergeCell ref="D1:Q1"/>
    <mergeCell ref="A4:A28"/>
    <mergeCell ref="A44:L44"/>
    <mergeCell ref="B45:K45"/>
    <mergeCell ref="A105:A125"/>
    <mergeCell ref="A46:A73"/>
    <mergeCell ref="B77:H77"/>
    <mergeCell ref="A76:K76"/>
    <mergeCell ref="A79:A99"/>
  </mergeCells>
  <conditionalFormatting sqref="C3:P27">
    <cfRule type="cellIs" dxfId="0" priority="1" operator="equal">
      <formula>0</formula>
    </cfRule>
    <cfRule type="colorScale" priority="2">
      <colorScale>
        <cfvo type="min"/>
        <cfvo type="max"/>
        <color theme="0"/>
        <color theme="0"/>
      </colorScale>
    </cfRule>
    <cfRule type="colorScale" priority="3">
      <colorScale>
        <cfvo type="min"/>
        <cfvo type="max"/>
        <color rgb="FFFF7128"/>
        <color theme="0"/>
      </colorScale>
    </cfRule>
  </conditionalFormatting>
  <pageMargins left="0.7" right="0.7" top="0.75" bottom="0.75" header="0.3" footer="0.3"/>
  <pageSetup paperSize="9" orientation="portrait" r:id="rId1"/>
  <ignoredErrors>
    <ignoredError sqref="U3:U4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исходная матрица</vt:lpstr>
      <vt:lpstr>ЛР4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2020-12-18T17:38:27Z</dcterms:modified>
</cp:coreProperties>
</file>