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xr2:uid="{00000000-000D-0000-FFFF-FFFF00000000}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J32" i="1"/>
  <c r="B40" i="1"/>
  <c r="B35" i="1"/>
  <c r="B37" i="1"/>
  <c r="B38" i="1"/>
  <c r="B39" i="1"/>
  <c r="B34" i="1"/>
  <c r="B33" i="1"/>
  <c r="B29" i="1"/>
  <c r="B30" i="1"/>
  <c r="B31" i="1"/>
  <c r="B32" i="1"/>
  <c r="B28" i="1"/>
  <c r="B25" i="1"/>
  <c r="B26" i="1"/>
  <c r="B27" i="1"/>
  <c r="B24" i="1"/>
  <c r="B23" i="1"/>
  <c r="B22" i="1"/>
  <c r="B18" i="1"/>
  <c r="B19" i="1"/>
  <c r="B20" i="1"/>
  <c r="B21" i="1"/>
  <c r="B17" i="1"/>
  <c r="B16" i="1"/>
  <c r="B11" i="1"/>
  <c r="B12" i="1"/>
  <c r="B13" i="1"/>
  <c r="B14" i="1"/>
  <c r="B15" i="1"/>
  <c r="B10" i="1"/>
  <c r="B9" i="1"/>
  <c r="F4" i="1"/>
  <c r="F5" i="1"/>
  <c r="F6" i="1"/>
  <c r="F7" i="1"/>
  <c r="F8" i="1"/>
  <c r="F9" i="1"/>
  <c r="F10" i="1"/>
  <c r="G10" i="1" s="1"/>
  <c r="F11" i="1"/>
  <c r="F12" i="1"/>
  <c r="G12" i="1" s="1"/>
  <c r="F13" i="1"/>
  <c r="F14" i="1"/>
  <c r="F15" i="1"/>
  <c r="F16" i="1"/>
  <c r="F17" i="1"/>
  <c r="F18" i="1"/>
  <c r="G18" i="1" s="1"/>
  <c r="F19" i="1"/>
  <c r="F20" i="1"/>
  <c r="G20" i="1" s="1"/>
  <c r="F21" i="1"/>
  <c r="F22" i="1"/>
  <c r="F23" i="1"/>
  <c r="F24" i="1"/>
  <c r="F25" i="1"/>
  <c r="F26" i="1"/>
  <c r="G26" i="1" s="1"/>
  <c r="F27" i="1"/>
  <c r="F28" i="1"/>
  <c r="G28" i="1" s="1"/>
  <c r="F29" i="1"/>
  <c r="F30" i="1"/>
  <c r="F31" i="1"/>
  <c r="F32" i="1"/>
  <c r="G32" i="1" s="1"/>
  <c r="F33" i="1"/>
  <c r="F3" i="1"/>
  <c r="G40" i="1"/>
  <c r="G39" i="1"/>
  <c r="G38" i="1"/>
  <c r="G37" i="1"/>
  <c r="G36" i="1"/>
  <c r="G35" i="1"/>
  <c r="G34" i="1"/>
  <c r="G33" i="1"/>
  <c r="G31" i="1"/>
  <c r="G30" i="1"/>
  <c r="G29" i="1"/>
  <c r="G27" i="1"/>
  <c r="G25" i="1"/>
  <c r="G24" i="1"/>
  <c r="G23" i="1"/>
  <c r="G22" i="1"/>
  <c r="G21" i="1"/>
  <c r="G19" i="1"/>
  <c r="G17" i="1"/>
  <c r="G16" i="1"/>
  <c r="G15" i="1"/>
  <c r="G14" i="1"/>
  <c r="G13" i="1"/>
  <c r="G11" i="1"/>
  <c r="G9" i="1"/>
  <c r="G8" i="1"/>
  <c r="G7" i="1"/>
  <c r="G6" i="1"/>
  <c r="G5" i="1"/>
  <c r="F34" i="1"/>
  <c r="F35" i="1"/>
  <c r="F36" i="1"/>
  <c r="F37" i="1"/>
  <c r="F38" i="1"/>
  <c r="F39" i="1"/>
  <c r="F40" i="1"/>
  <c r="F2" i="1"/>
  <c r="C57" i="1" l="1"/>
  <c r="C40" i="1" l="1"/>
  <c r="C35" i="1"/>
  <c r="C36" i="1"/>
  <c r="C38" i="1"/>
  <c r="C39" i="1"/>
  <c r="C34" i="1"/>
  <c r="C33" i="1"/>
  <c r="C28" i="1"/>
  <c r="C25" i="1"/>
  <c r="C27" i="1"/>
  <c r="C24" i="1"/>
  <c r="C23" i="1"/>
  <c r="C21" i="1"/>
  <c r="C17" i="1"/>
  <c r="C16" i="1"/>
  <c r="C11" i="1"/>
  <c r="C12" i="1"/>
  <c r="C14" i="1"/>
  <c r="C15" i="1"/>
  <c r="C10" i="1"/>
  <c r="C9" i="1"/>
  <c r="E1" i="1"/>
  <c r="C29" i="1"/>
  <c r="C26" i="1"/>
  <c r="C18" i="1"/>
  <c r="C22" i="1"/>
  <c r="C20" i="1"/>
  <c r="C13" i="1"/>
  <c r="B8" i="1"/>
  <c r="B7" i="1"/>
  <c r="B6" i="1"/>
  <c r="B5" i="1"/>
  <c r="C5" i="1" s="1"/>
  <c r="B4" i="1"/>
  <c r="C4" i="1" s="1"/>
  <c r="C6" i="1"/>
  <c r="C7" i="1"/>
  <c r="C8" i="1"/>
  <c r="C37" i="1"/>
  <c r="C31" i="1"/>
  <c r="C32" i="1"/>
  <c r="C30" i="1"/>
  <c r="C19" i="1"/>
  <c r="M4" i="1"/>
</calcChain>
</file>

<file path=xl/sharedStrings.xml><?xml version="1.0" encoding="utf-8"?>
<sst xmlns="http://schemas.openxmlformats.org/spreadsheetml/2006/main" count="8" uniqueCount="4">
  <si>
    <t xml:space="preserve">f = </t>
  </si>
  <si>
    <t>L0=</t>
  </si>
  <si>
    <t>gamma=</t>
  </si>
  <si>
    <t>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</si>
</sst>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Arkusz1!$A$2:$A$40</c:f>
              <c:numCache>
                <c:formatCode>General</c:formatCode>
                <c:ptCount val="3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</c:numCache>
            </c:numRef>
          </c:xVal>
          <c:yVal>
            <c:numRef>
              <c:f>Arkusz1!$C$2:$C$40</c:f>
              <c:numCache>
                <c:formatCode>General</c:formatCode>
                <c:ptCount val="39"/>
                <c:pt idx="0">
                  <c:v>-20.37</c:v>
                </c:pt>
                <c:pt idx="1">
                  <c:v>-20.34</c:v>
                </c:pt>
                <c:pt idx="2">
                  <c:v>-20.310969328335574</c:v>
                </c:pt>
                <c:pt idx="3">
                  <c:v>-23.832794509449201</c:v>
                </c:pt>
                <c:pt idx="4">
                  <c:v>-26.331569241615199</c:v>
                </c:pt>
                <c:pt idx="5">
                  <c:v>-28.269769501776324</c:v>
                </c:pt>
                <c:pt idx="6">
                  <c:v>-29.853394422728826</c:v>
                </c:pt>
                <c:pt idx="7">
                  <c:v>-34.942330215341087</c:v>
                </c:pt>
                <c:pt idx="8">
                  <c:v>-43.002169154894823</c:v>
                </c:pt>
                <c:pt idx="9">
                  <c:v>-44.025219603842444</c:v>
                </c:pt>
                <c:pt idx="10">
                  <c:v>-44.940369415055955</c:v>
                </c:pt>
                <c:pt idx="11">
                  <c:v>-45.768223118220448</c:v>
                </c:pt>
                <c:pt idx="12">
                  <c:v>-46.523994336008457</c:v>
                </c:pt>
                <c:pt idx="13">
                  <c:v>-47.219236461192679</c:v>
                </c:pt>
                <c:pt idx="14">
                  <c:v>-51.612930128620718</c:v>
                </c:pt>
                <c:pt idx="15">
                  <c:v>-59.112194596169573</c:v>
                </c:pt>
                <c:pt idx="16">
                  <c:v>-59.672769068174446</c:v>
                </c:pt>
                <c:pt idx="17">
                  <c:v>-60.199347842621435</c:v>
                </c:pt>
                <c:pt idx="18">
                  <c:v>-60.695819517122075</c:v>
                </c:pt>
                <c:pt idx="19">
                  <c:v>-61.165441434112523</c:v>
                </c:pt>
                <c:pt idx="20">
                  <c:v>-61.610969328335571</c:v>
                </c:pt>
                <c:pt idx="21">
                  <c:v>-68.934755309734328</c:v>
                </c:pt>
                <c:pt idx="22">
                  <c:v>-73.088823031500084</c:v>
                </c:pt>
                <c:pt idx="23">
                  <c:v>-73.474926135407799</c:v>
                </c:pt>
                <c:pt idx="24">
                  <c:v>-73.844594249288065</c:v>
                </c:pt>
                <c:pt idx="25">
                  <c:v>-74.199169588496716</c:v>
                </c:pt>
                <c:pt idx="26">
                  <c:v>-81.439836374472307</c:v>
                </c:pt>
                <c:pt idx="27">
                  <c:v>-81.767644698235699</c:v>
                </c:pt>
                <c:pt idx="28">
                  <c:v>-82.083530041900332</c:v>
                </c:pt>
                <c:pt idx="29">
                  <c:v>-82.388329373035077</c:v>
                </c:pt>
                <c:pt idx="30">
                  <c:v>-82.682794509449195</c:v>
                </c:pt>
                <c:pt idx="31">
                  <c:v>-86.797603291741396</c:v>
                </c:pt>
                <c:pt idx="32">
                  <c:v>-93.893368981454074</c:v>
                </c:pt>
                <c:pt idx="33">
                  <c:v>-94.160648212613694</c:v>
                </c:pt>
                <c:pt idx="34">
                  <c:v>-94.419947755901049</c:v>
                </c:pt>
                <c:pt idx="35">
                  <c:v>-94.671730302061462</c:v>
                </c:pt>
                <c:pt idx="36">
                  <c:v>-94.916419430401703</c:v>
                </c:pt>
                <c:pt idx="37">
                  <c:v>-95.154403896395849</c:v>
                </c:pt>
                <c:pt idx="38">
                  <c:v>-99.136041347392151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6F-4561-8A45-9D7A76F48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36696"/>
        <c:axId val="438342928"/>
      </c:scatterChart>
      <c:valAx>
        <c:axId val="43833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8342928"/>
        <c:crosses val="autoZero"/>
        <c:crossBetween val="midCat"/>
      </c:valAx>
      <c:valAx>
        <c:axId val="43834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833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</xdr:colOff>
      <xdr:row>6</xdr:row>
      <xdr:rowOff>76200</xdr:rowOff>
    </xdr:from>
    <xdr:to>
      <xdr:col>23</xdr:col>
      <xdr:colOff>123824</xdr:colOff>
      <xdr:row>25</xdr:row>
      <xdr:rowOff>123825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05267CB-6168-4C10-B171-C8650D724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abSelected="1" topLeftCell="A7" workbookViewId="0">
      <selection activeCell="B36" sqref="B36"/>
    </sheetView>
  </sheetViews>
  <sheetFormatPr defaultRowHeight="15" x14ac:dyDescent="0.25"/>
  <cols>
    <col min="1" max="1" width="10" style="1" bestFit="1" customWidth="1"/>
    <col min="2" max="16384" width="9.140625" style="1"/>
  </cols>
  <sheetData>
    <row r="1" spans="1:13" x14ac:dyDescent="0.25">
      <c r="A1" s="1" t="s">
        <v>0</v>
      </c>
      <c r="B1" s="1">
        <v>2472</v>
      </c>
      <c r="D1" s="1" t="s">
        <v>1</v>
      </c>
      <c r="E1" s="1">
        <f>32.45+20*LOG10(2472)+20*LOG10(1/1000)</f>
        <v>40.310969328335574</v>
      </c>
      <c r="G1" s="1" t="s">
        <v>2</v>
      </c>
      <c r="H1" s="1">
        <v>28</v>
      </c>
    </row>
    <row r="2" spans="1:13" x14ac:dyDescent="0.25">
      <c r="A2" s="1">
        <v>0</v>
      </c>
      <c r="C2" s="1">
        <v>-20.37</v>
      </c>
      <c r="F2" s="1">
        <f>$E$1</f>
        <v>40.310969328335574</v>
      </c>
      <c r="G2" s="1">
        <v>-30</v>
      </c>
    </row>
    <row r="3" spans="1:13" x14ac:dyDescent="0.25">
      <c r="A3" s="1">
        <v>0.5</v>
      </c>
      <c r="C3" s="1">
        <v>-20.34</v>
      </c>
      <c r="F3" s="1">
        <f>$E$1+20*LOG10(A3)</f>
        <v>34.290369415055949</v>
      </c>
      <c r="G3" s="1">
        <v>-31</v>
      </c>
    </row>
    <row r="4" spans="1:13" x14ac:dyDescent="0.25">
      <c r="A4" s="1">
        <v>1</v>
      </c>
      <c r="B4" s="1">
        <f t="shared" ref="B4:B8" si="0">(32.45 + 20 *LOG10($B$1) + 20 *LOG10(A4 / 1000)) + (0 * 3.4) + (0 * 2.5)</f>
        <v>40.310969328335574</v>
      </c>
      <c r="C4" s="1">
        <f t="shared" ref="C4:C40" si="1">20-B4</f>
        <v>-20.310969328335574</v>
      </c>
      <c r="F4" s="1">
        <f t="shared" ref="F4:F33" si="2">$E$1+20*LOG10(A4)</f>
        <v>40.310969328335574</v>
      </c>
      <c r="G4" s="1">
        <v>-32</v>
      </c>
      <c r="M4" s="1">
        <f>LOG10(2472)</f>
        <v>3.3930484664167784</v>
      </c>
    </row>
    <row r="5" spans="1:13" x14ac:dyDescent="0.25">
      <c r="A5" s="1">
        <v>1.5</v>
      </c>
      <c r="B5" s="1">
        <f t="shared" si="0"/>
        <v>43.832794509449201</v>
      </c>
      <c r="C5" s="1">
        <f t="shared" si="1"/>
        <v>-23.832794509449201</v>
      </c>
      <c r="F5" s="1">
        <f t="shared" si="2"/>
        <v>43.832794509449201</v>
      </c>
      <c r="G5" s="1">
        <f>10-F5</f>
        <v>-33.832794509449201</v>
      </c>
    </row>
    <row r="6" spans="1:13" x14ac:dyDescent="0.25">
      <c r="A6" s="1">
        <v>2</v>
      </c>
      <c r="B6" s="1">
        <f t="shared" si="0"/>
        <v>46.331569241615199</v>
      </c>
      <c r="C6" s="1">
        <f t="shared" si="1"/>
        <v>-26.331569241615199</v>
      </c>
      <c r="F6" s="1">
        <f t="shared" si="2"/>
        <v>46.331569241615199</v>
      </c>
      <c r="G6" s="1">
        <f t="shared" ref="G6:G40" si="3">10-F6</f>
        <v>-36.331569241615199</v>
      </c>
    </row>
    <row r="7" spans="1:13" x14ac:dyDescent="0.25">
      <c r="A7" s="1">
        <v>2.5</v>
      </c>
      <c r="B7" s="1">
        <f t="shared" si="0"/>
        <v>48.269769501776324</v>
      </c>
      <c r="C7" s="1">
        <f t="shared" si="1"/>
        <v>-28.269769501776324</v>
      </c>
      <c r="F7" s="1">
        <f t="shared" si="2"/>
        <v>48.269769501776324</v>
      </c>
      <c r="G7" s="1">
        <f t="shared" si="3"/>
        <v>-38.269769501776324</v>
      </c>
    </row>
    <row r="8" spans="1:13" x14ac:dyDescent="0.25">
      <c r="A8" s="1">
        <v>3</v>
      </c>
      <c r="B8" s="1">
        <f t="shared" si="0"/>
        <v>49.853394422728826</v>
      </c>
      <c r="C8" s="1">
        <f t="shared" si="1"/>
        <v>-29.853394422728826</v>
      </c>
      <c r="F8" s="1">
        <f t="shared" si="2"/>
        <v>49.853394422728826</v>
      </c>
      <c r="G8" s="1">
        <f t="shared" si="3"/>
        <v>-39.853394422728826</v>
      </c>
    </row>
    <row r="9" spans="1:13" x14ac:dyDescent="0.25">
      <c r="A9" s="1">
        <v>3.5</v>
      </c>
      <c r="B9" s="1">
        <f>(32.45 + 20 *LOG10($B$1) + 20 *LOG10(A9 / 1000)) + (0 * 6.9) + (1 * 3.75)</f>
        <v>54.942330215341087</v>
      </c>
      <c r="C9" s="1">
        <f t="shared" si="1"/>
        <v>-34.942330215341087</v>
      </c>
      <c r="F9" s="1">
        <f t="shared" si="2"/>
        <v>51.192330215341087</v>
      </c>
      <c r="G9" s="1">
        <f t="shared" si="3"/>
        <v>-41.192330215341087</v>
      </c>
    </row>
    <row r="10" spans="1:13" x14ac:dyDescent="0.25">
      <c r="A10" s="1">
        <v>4</v>
      </c>
      <c r="B10" s="1">
        <f>(32.45 + 20 *LOG10($B$1) + 20 *LOG10(A10 / 1000)) + (1 * 6.9) + 1 * 3.75</f>
        <v>63.002169154894823</v>
      </c>
      <c r="C10" s="1">
        <f t="shared" si="1"/>
        <v>-43.002169154894823</v>
      </c>
      <c r="E10" s="1" t="s">
        <v>3</v>
      </c>
      <c r="F10" s="1">
        <f t="shared" si="2"/>
        <v>52.352169154894824</v>
      </c>
      <c r="G10" s="1">
        <f t="shared" si="3"/>
        <v>-42.352169154894824</v>
      </c>
    </row>
    <row r="11" spans="1:13" x14ac:dyDescent="0.25">
      <c r="A11" s="1">
        <v>4.5</v>
      </c>
      <c r="B11" s="1">
        <f t="shared" ref="B11:B15" si="4">(32.45 + 20 *LOG10($B$1) + 20 *LOG10(A11 / 1000)) + (1 * 6.9) + 1 * 3.75</f>
        <v>64.025219603842444</v>
      </c>
      <c r="C11" s="1">
        <f t="shared" si="1"/>
        <v>-44.025219603842444</v>
      </c>
      <c r="F11" s="1">
        <f t="shared" si="2"/>
        <v>53.375219603842453</v>
      </c>
      <c r="G11" s="1">
        <f t="shared" si="3"/>
        <v>-43.375219603842453</v>
      </c>
    </row>
    <row r="12" spans="1:13" x14ac:dyDescent="0.25">
      <c r="A12" s="1">
        <v>5</v>
      </c>
      <c r="B12" s="1">
        <f t="shared" si="4"/>
        <v>64.940369415055955</v>
      </c>
      <c r="C12" s="1">
        <f t="shared" si="1"/>
        <v>-44.940369415055955</v>
      </c>
      <c r="F12" s="1">
        <f t="shared" si="2"/>
        <v>54.290369415055949</v>
      </c>
      <c r="G12" s="1">
        <f t="shared" si="3"/>
        <v>-44.290369415055949</v>
      </c>
    </row>
    <row r="13" spans="1:13" x14ac:dyDescent="0.25">
      <c r="A13" s="1">
        <v>5.5</v>
      </c>
      <c r="B13" s="1">
        <f t="shared" si="4"/>
        <v>65.768223118220448</v>
      </c>
      <c r="C13" s="1">
        <f t="shared" si="1"/>
        <v>-45.768223118220448</v>
      </c>
      <c r="F13" s="1">
        <f t="shared" si="2"/>
        <v>55.118223118220456</v>
      </c>
      <c r="G13" s="1">
        <f t="shared" si="3"/>
        <v>-45.118223118220456</v>
      </c>
    </row>
    <row r="14" spans="1:13" x14ac:dyDescent="0.25">
      <c r="A14" s="1">
        <v>6</v>
      </c>
      <c r="B14" s="1">
        <f t="shared" si="4"/>
        <v>66.523994336008457</v>
      </c>
      <c r="C14" s="1">
        <f t="shared" si="1"/>
        <v>-46.523994336008457</v>
      </c>
      <c r="F14" s="1">
        <f t="shared" si="2"/>
        <v>55.873994336008451</v>
      </c>
      <c r="G14" s="1">
        <f t="shared" si="3"/>
        <v>-45.873994336008451</v>
      </c>
    </row>
    <row r="15" spans="1:13" x14ac:dyDescent="0.25">
      <c r="A15" s="1">
        <v>6.5</v>
      </c>
      <c r="B15" s="1">
        <f t="shared" si="4"/>
        <v>67.219236461192679</v>
      </c>
      <c r="C15" s="1">
        <f t="shared" si="1"/>
        <v>-47.219236461192679</v>
      </c>
      <c r="F15" s="1">
        <f t="shared" si="2"/>
        <v>56.569236461192688</v>
      </c>
      <c r="G15" s="1">
        <f t="shared" si="3"/>
        <v>-46.569236461192688</v>
      </c>
    </row>
    <row r="16" spans="1:13" x14ac:dyDescent="0.25">
      <c r="A16" s="1">
        <v>7</v>
      </c>
      <c r="B16" s="1">
        <f>(32.45 + 20 *LOG10($B$1) + 20 *LOG10(A16 / 1000)) + (1 * 6.9) + (2 * 3.75)</f>
        <v>71.612930128620718</v>
      </c>
      <c r="C16" s="1">
        <f t="shared" si="1"/>
        <v>-51.612930128620718</v>
      </c>
      <c r="F16" s="1">
        <f t="shared" si="2"/>
        <v>57.212930128620712</v>
      </c>
      <c r="G16" s="1">
        <f t="shared" si="3"/>
        <v>-47.212930128620712</v>
      </c>
    </row>
    <row r="17" spans="1:10" x14ac:dyDescent="0.25">
      <c r="A17" s="1">
        <v>7.5</v>
      </c>
      <c r="B17" s="1">
        <f>(32.45 + 20 *LOG10($B$1) + 20 *LOG10(A17 / 1000)) + (2 * 6.9) + (2 * 3.75)</f>
        <v>79.112194596169573</v>
      </c>
      <c r="C17" s="1">
        <f t="shared" si="1"/>
        <v>-59.112194596169573</v>
      </c>
      <c r="E17" s="1" t="s">
        <v>3</v>
      </c>
      <c r="F17" s="1">
        <f t="shared" si="2"/>
        <v>57.812194596169576</v>
      </c>
      <c r="G17" s="1">
        <f t="shared" si="3"/>
        <v>-47.812194596169576</v>
      </c>
    </row>
    <row r="18" spans="1:10" x14ac:dyDescent="0.25">
      <c r="A18" s="1">
        <v>8</v>
      </c>
      <c r="B18" s="1">
        <f t="shared" ref="B18:B22" si="5">(32.45 + 20 *LOG10($B$1) + 20 *LOG10(A18 / 1000)) + (2 * 6.9) + (2 * 3.75)</f>
        <v>79.672769068174446</v>
      </c>
      <c r="C18" s="1">
        <f t="shared" si="1"/>
        <v>-59.672769068174446</v>
      </c>
      <c r="F18" s="1">
        <f t="shared" si="2"/>
        <v>58.372769068174449</v>
      </c>
      <c r="G18" s="1">
        <f t="shared" si="3"/>
        <v>-48.372769068174449</v>
      </c>
    </row>
    <row r="19" spans="1:10" x14ac:dyDescent="0.25">
      <c r="A19" s="1">
        <v>8.5</v>
      </c>
      <c r="B19" s="1">
        <f t="shared" si="5"/>
        <v>80.199347842621435</v>
      </c>
      <c r="C19" s="1">
        <f t="shared" si="1"/>
        <v>-60.199347842621435</v>
      </c>
      <c r="F19" s="1">
        <f t="shared" si="2"/>
        <v>58.899347842621424</v>
      </c>
      <c r="G19" s="1">
        <f t="shared" si="3"/>
        <v>-48.899347842621424</v>
      </c>
    </row>
    <row r="20" spans="1:10" x14ac:dyDescent="0.25">
      <c r="A20" s="1">
        <v>9</v>
      </c>
      <c r="B20" s="1">
        <f t="shared" si="5"/>
        <v>80.695819517122075</v>
      </c>
      <c r="C20" s="1">
        <f t="shared" si="1"/>
        <v>-60.695819517122075</v>
      </c>
      <c r="F20" s="1">
        <f t="shared" si="2"/>
        <v>59.395819517122071</v>
      </c>
      <c r="G20" s="1">
        <f t="shared" si="3"/>
        <v>-49.395819517122071</v>
      </c>
    </row>
    <row r="21" spans="1:10" x14ac:dyDescent="0.25">
      <c r="A21" s="1">
        <v>9.5</v>
      </c>
      <c r="B21" s="1">
        <f t="shared" si="5"/>
        <v>81.165441434112523</v>
      </c>
      <c r="C21" s="1">
        <f t="shared" si="1"/>
        <v>-61.165441434112523</v>
      </c>
      <c r="F21" s="1">
        <f t="shared" si="2"/>
        <v>59.865441434112526</v>
      </c>
      <c r="G21" s="1">
        <f t="shared" si="3"/>
        <v>-49.865441434112526</v>
      </c>
    </row>
    <row r="22" spans="1:10" x14ac:dyDescent="0.25">
      <c r="A22" s="1">
        <v>10</v>
      </c>
      <c r="B22" s="1">
        <f t="shared" si="5"/>
        <v>81.610969328335571</v>
      </c>
      <c r="C22" s="1">
        <f t="shared" si="1"/>
        <v>-61.610969328335571</v>
      </c>
      <c r="F22" s="1">
        <f t="shared" si="2"/>
        <v>60.310969328335574</v>
      </c>
      <c r="G22" s="1">
        <f t="shared" si="3"/>
        <v>-50.310969328335574</v>
      </c>
    </row>
    <row r="23" spans="1:10" x14ac:dyDescent="0.25">
      <c r="A23" s="1">
        <v>10.5</v>
      </c>
      <c r="B23" s="1">
        <f>(32.45 + 20 *LOG10($B$1) + 20 *LOG10(A23 / 1000)) + (3 * 6.9) + (2* 3.75)</f>
        <v>88.934755309734328</v>
      </c>
      <c r="C23" s="1">
        <f t="shared" si="1"/>
        <v>-68.934755309734328</v>
      </c>
      <c r="E23" s="1" t="s">
        <v>3</v>
      </c>
      <c r="F23" s="1">
        <f t="shared" si="2"/>
        <v>60.734755309734339</v>
      </c>
      <c r="G23" s="1">
        <f t="shared" si="3"/>
        <v>-50.734755309734339</v>
      </c>
    </row>
    <row r="24" spans="1:10" x14ac:dyDescent="0.25">
      <c r="A24" s="1">
        <v>11</v>
      </c>
      <c r="B24" s="1">
        <f>(32.45 + 20 *LOG10($B$1) + 20 *LOG10(A24 / 1000)) + (3 * 6.9) +(3 * 3.75)</f>
        <v>93.088823031500084</v>
      </c>
      <c r="C24" s="1">
        <f t="shared" si="1"/>
        <v>-73.088823031500084</v>
      </c>
      <c r="F24" s="1">
        <f t="shared" si="2"/>
        <v>61.138823031500081</v>
      </c>
      <c r="G24" s="1">
        <f t="shared" si="3"/>
        <v>-51.138823031500081</v>
      </c>
    </row>
    <row r="25" spans="1:10" x14ac:dyDescent="0.25">
      <c r="A25" s="1">
        <v>11.5</v>
      </c>
      <c r="B25" s="1">
        <f t="shared" ref="B25:B27" si="6">(32.45 + 20 *LOG10($B$1) + 20 *LOG10(A25 / 1000)) + (3 * 6.9) +(3 * 3.75)</f>
        <v>93.474926135407799</v>
      </c>
      <c r="C25" s="1">
        <f t="shared" si="1"/>
        <v>-73.474926135407799</v>
      </c>
      <c r="F25" s="1">
        <f t="shared" si="2"/>
        <v>61.52492613540781</v>
      </c>
      <c r="G25" s="1">
        <f t="shared" si="3"/>
        <v>-51.52492613540781</v>
      </c>
    </row>
    <row r="26" spans="1:10" x14ac:dyDescent="0.25">
      <c r="A26" s="1">
        <v>12</v>
      </c>
      <c r="B26" s="1">
        <f t="shared" si="6"/>
        <v>93.844594249288065</v>
      </c>
      <c r="C26" s="1">
        <f t="shared" si="1"/>
        <v>-73.844594249288065</v>
      </c>
      <c r="F26" s="1">
        <f t="shared" si="2"/>
        <v>61.894594249288076</v>
      </c>
      <c r="G26" s="1">
        <f t="shared" si="3"/>
        <v>-51.894594249288076</v>
      </c>
    </row>
    <row r="27" spans="1:10" x14ac:dyDescent="0.25">
      <c r="A27" s="1">
        <v>12.5</v>
      </c>
      <c r="B27" s="1">
        <f t="shared" si="6"/>
        <v>94.199169588496716</v>
      </c>
      <c r="C27" s="1">
        <f t="shared" si="1"/>
        <v>-74.199169588496716</v>
      </c>
      <c r="F27" s="1">
        <f t="shared" si="2"/>
        <v>62.249169588496699</v>
      </c>
      <c r="G27" s="1">
        <f t="shared" si="3"/>
        <v>-52.249169588496699</v>
      </c>
    </row>
    <row r="28" spans="1:10" x14ac:dyDescent="0.25">
      <c r="A28" s="1">
        <v>13</v>
      </c>
      <c r="B28" s="1">
        <f>(32.45 + 20 *LOG10($B$1) + 20 *LOG10(A28 / 1000)) + (4 * 6.9) +(3 * 3.75)</f>
        <v>101.43983637447231</v>
      </c>
      <c r="C28" s="1">
        <f t="shared" si="1"/>
        <v>-81.439836374472307</v>
      </c>
      <c r="E28" s="1" t="s">
        <v>3</v>
      </c>
      <c r="F28" s="1">
        <f t="shared" si="2"/>
        <v>62.589836374472313</v>
      </c>
      <c r="G28" s="1">
        <f t="shared" si="3"/>
        <v>-52.589836374472313</v>
      </c>
    </row>
    <row r="29" spans="1:10" x14ac:dyDescent="0.25">
      <c r="A29" s="1">
        <v>13.5</v>
      </c>
      <c r="B29" s="1">
        <f t="shared" ref="B29:B32" si="7">(32.45 + 20 *LOG10($B$1) + 20 *LOG10(A29 / 1000)) + (4 * 6.9) +(3 * 3.75)</f>
        <v>101.7676446982357</v>
      </c>
      <c r="C29" s="1">
        <f t="shared" si="1"/>
        <v>-81.767644698235699</v>
      </c>
      <c r="F29" s="1">
        <f t="shared" si="2"/>
        <v>62.917644698235698</v>
      </c>
      <c r="G29" s="1">
        <f t="shared" si="3"/>
        <v>-52.917644698235698</v>
      </c>
    </row>
    <row r="30" spans="1:10" x14ac:dyDescent="0.25">
      <c r="A30" s="1">
        <v>14</v>
      </c>
      <c r="B30" s="1">
        <f t="shared" si="7"/>
        <v>102.08353004190033</v>
      </c>
      <c r="C30" s="1">
        <f t="shared" si="1"/>
        <v>-82.083530041900332</v>
      </c>
      <c r="F30" s="1">
        <f t="shared" si="2"/>
        <v>63.233530041900337</v>
      </c>
      <c r="G30" s="1">
        <f t="shared" si="3"/>
        <v>-53.233530041900337</v>
      </c>
    </row>
    <row r="31" spans="1:10" x14ac:dyDescent="0.25">
      <c r="A31" s="1">
        <v>14.5</v>
      </c>
      <c r="B31" s="1">
        <f t="shared" si="7"/>
        <v>102.38832937303508</v>
      </c>
      <c r="C31" s="1">
        <f t="shared" si="1"/>
        <v>-82.388329373035077</v>
      </c>
      <c r="F31" s="1">
        <f t="shared" si="2"/>
        <v>63.538329373035069</v>
      </c>
      <c r="G31" s="1">
        <f t="shared" si="3"/>
        <v>-53.538329373035069</v>
      </c>
    </row>
    <row r="32" spans="1:10" x14ac:dyDescent="0.25">
      <c r="A32" s="1">
        <v>15</v>
      </c>
      <c r="B32" s="1">
        <f t="shared" si="7"/>
        <v>102.6827945094492</v>
      </c>
      <c r="C32" s="1">
        <f t="shared" si="1"/>
        <v>-82.682794509449195</v>
      </c>
      <c r="F32" s="1">
        <f t="shared" si="2"/>
        <v>63.832794509449201</v>
      </c>
      <c r="G32" s="1">
        <f t="shared" si="3"/>
        <v>-53.832794509449201</v>
      </c>
      <c r="J32" s="1">
        <f>(32.45 + 20 *LOG10($B$1) + 20 *LOG10(A36 / 1000)) + (5 * 6.9)</f>
        <v>99.419947755901049</v>
      </c>
    </row>
    <row r="33" spans="1:7" x14ac:dyDescent="0.25">
      <c r="A33" s="1">
        <v>15.5</v>
      </c>
      <c r="B33" s="1">
        <f>(32.45 + 20 *LOG10($B$1) + 20 *LOG10(A33 / 1000)) + (4 * 6.9) +(4 * 3.77)</f>
        <v>106.7976032917414</v>
      </c>
      <c r="C33" s="1">
        <f t="shared" si="1"/>
        <v>-86.797603291741396</v>
      </c>
      <c r="F33" s="1">
        <f t="shared" si="2"/>
        <v>64.117603291741403</v>
      </c>
      <c r="G33" s="1">
        <f t="shared" si="3"/>
        <v>-54.117603291741403</v>
      </c>
    </row>
    <row r="34" spans="1:7" x14ac:dyDescent="0.25">
      <c r="A34" s="1">
        <v>16</v>
      </c>
      <c r="B34" s="1">
        <f>(32.45 + 20 *LOG10($B$1) + 20 *LOG10(A34 / 1000)) + (5 * 6.9) +(4 * 3.75)</f>
        <v>113.89336898145407</v>
      </c>
      <c r="C34" s="1">
        <f t="shared" si="1"/>
        <v>-93.893368981454074</v>
      </c>
      <c r="E34" s="1" t="s">
        <v>3</v>
      </c>
      <c r="F34" s="1">
        <f t="shared" ref="F3:F40" si="8">$E$1+60*LOG10(A34)</f>
        <v>112.55816828769106</v>
      </c>
      <c r="G34" s="1">
        <f t="shared" si="3"/>
        <v>-102.55816828769106</v>
      </c>
    </row>
    <row r="35" spans="1:7" x14ac:dyDescent="0.25">
      <c r="A35" s="1">
        <v>16.5</v>
      </c>
      <c r="B35" s="1">
        <f t="shared" ref="B35:B39" si="9">(32.45 + 20 *LOG10($B$1) + 20 *LOG10(A35 / 1000)) + (5 * 6.9) +(4 * 3.75)</f>
        <v>114.16064821261369</v>
      </c>
      <c r="C35" s="1">
        <f t="shared" si="1"/>
        <v>-94.160648212613694</v>
      </c>
      <c r="F35" s="1">
        <f t="shared" si="8"/>
        <v>113.36000598116995</v>
      </c>
      <c r="G35" s="1">
        <f t="shared" si="3"/>
        <v>-103.36000598116995</v>
      </c>
    </row>
    <row r="36" spans="1:7" x14ac:dyDescent="0.25">
      <c r="A36" s="1">
        <v>17</v>
      </c>
      <c r="B36" s="1">
        <f>(32.45 + 20 *LOG10($B$1) + 20 *LOG10(A36 / 1000)) + (5 * 6.9) +(4 * 3.75)</f>
        <v>114.41994775590105</v>
      </c>
      <c r="C36" s="1">
        <f t="shared" si="1"/>
        <v>-94.419947755901049</v>
      </c>
      <c r="F36" s="1">
        <f t="shared" si="8"/>
        <v>114.13790461103201</v>
      </c>
      <c r="G36" s="1">
        <f t="shared" si="3"/>
        <v>-104.13790461103201</v>
      </c>
    </row>
    <row r="37" spans="1:7" x14ac:dyDescent="0.25">
      <c r="A37" s="1">
        <v>17.5</v>
      </c>
      <c r="B37" s="1">
        <f t="shared" si="9"/>
        <v>114.67173030206146</v>
      </c>
      <c r="C37" s="1">
        <f t="shared" si="1"/>
        <v>-94.671730302061462</v>
      </c>
      <c r="F37" s="1">
        <f t="shared" si="8"/>
        <v>114.89325224951324</v>
      </c>
      <c r="G37" s="1">
        <f t="shared" si="3"/>
        <v>-104.89325224951324</v>
      </c>
    </row>
    <row r="38" spans="1:7" x14ac:dyDescent="0.25">
      <c r="A38" s="1">
        <v>18</v>
      </c>
      <c r="B38" s="1">
        <f t="shared" si="9"/>
        <v>114.9164194304017</v>
      </c>
      <c r="C38" s="1">
        <f t="shared" si="1"/>
        <v>-94.916419430401703</v>
      </c>
      <c r="F38" s="1">
        <f t="shared" si="8"/>
        <v>115.62731963453393</v>
      </c>
      <c r="G38" s="1">
        <f t="shared" si="3"/>
        <v>-105.62731963453393</v>
      </c>
    </row>
    <row r="39" spans="1:7" x14ac:dyDescent="0.25">
      <c r="A39" s="1">
        <v>18.5</v>
      </c>
      <c r="B39" s="1">
        <f t="shared" si="9"/>
        <v>115.15440389639585</v>
      </c>
      <c r="C39" s="1">
        <f t="shared" si="1"/>
        <v>-95.154403896395849</v>
      </c>
      <c r="F39" s="1">
        <f t="shared" si="8"/>
        <v>116.3412730325164</v>
      </c>
      <c r="G39" s="1">
        <f t="shared" si="3"/>
        <v>-106.3412730325164</v>
      </c>
    </row>
    <row r="40" spans="1:7" x14ac:dyDescent="0.25">
      <c r="A40" s="1">
        <v>19</v>
      </c>
      <c r="B40" s="1">
        <f>(32.45 + 20 *LOG10($B$1) + 20 *LOG10(A40 / 1000)) + (5 * 6.9) +(5 * 3.75)</f>
        <v>119.13604134739215</v>
      </c>
      <c r="C40" s="1">
        <f t="shared" si="1"/>
        <v>-99.136041347392151</v>
      </c>
      <c r="F40" s="1">
        <f t="shared" si="8"/>
        <v>117.03618538550531</v>
      </c>
      <c r="G40" s="1">
        <f t="shared" si="3"/>
        <v>-107.03618538550531</v>
      </c>
    </row>
    <row r="57" spans="3:3" x14ac:dyDescent="0.25">
      <c r="C57" s="1">
        <f>-27.55+20*LOG10(2472)+20*LOG(1,10)</f>
        <v>40.310969328335574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2017-10-21T15:28:27Z</dcterms:modified>
</cp:coreProperties>
</file>