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nrks\Downloads\"/>
    </mc:Choice>
  </mc:AlternateContent>
  <xr:revisionPtr revIDLastSave="0" documentId="13_ncr:1_{FC29B1F6-946D-4B1E-BAAD-D5A0A15F2F85}" xr6:coauthVersionLast="47" xr6:coauthVersionMax="47" xr10:uidLastSave="{00000000-0000-0000-0000-000000000000}"/>
  <bookViews>
    <workbookView xWindow="-24120" yWindow="1215" windowWidth="22620" windowHeight="136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C29" i="1"/>
  <c r="AE6" i="1"/>
  <c r="AE7" i="1"/>
  <c r="AE13" i="1"/>
  <c r="AE15" i="1"/>
  <c r="AE22" i="1"/>
  <c r="AE23" i="1"/>
  <c r="Z10" i="1"/>
  <c r="AB10" i="1" s="1"/>
  <c r="AE10" i="1" s="1"/>
  <c r="W26" i="1"/>
  <c r="V26" i="1"/>
  <c r="K26" i="1"/>
  <c r="I26" i="1"/>
  <c r="F26" i="1"/>
  <c r="D26" i="1"/>
  <c r="E26" i="1"/>
  <c r="G26" i="1"/>
  <c r="H26" i="1"/>
  <c r="J26" i="1"/>
  <c r="L26" i="1"/>
  <c r="M26" i="1"/>
  <c r="N26" i="1"/>
  <c r="O26" i="1"/>
  <c r="P26" i="1"/>
  <c r="Q26" i="1"/>
  <c r="R26" i="1"/>
  <c r="S26" i="1"/>
  <c r="T26" i="1"/>
  <c r="U26" i="1"/>
  <c r="X26" i="1"/>
  <c r="X29" i="1" s="1"/>
  <c r="C26" i="1"/>
  <c r="Z21" i="1"/>
  <c r="AB21" i="1" s="1"/>
  <c r="Z3" i="1"/>
  <c r="AB3" i="1" s="1"/>
  <c r="AE3" i="1" s="1"/>
  <c r="Z4" i="1"/>
  <c r="AB4" i="1" s="1"/>
  <c r="AE4" i="1" s="1"/>
  <c r="Z5" i="1"/>
  <c r="AB5" i="1" s="1"/>
  <c r="AE5" i="1" s="1"/>
  <c r="Z6" i="1"/>
  <c r="AB6" i="1" s="1"/>
  <c r="Z7" i="1"/>
  <c r="AB7" i="1" s="1"/>
  <c r="Z8" i="1"/>
  <c r="AB8" i="1" s="1"/>
  <c r="AE8" i="1" s="1"/>
  <c r="Z9" i="1"/>
  <c r="AB9" i="1" s="1"/>
  <c r="AE9" i="1" s="1"/>
  <c r="Z11" i="1"/>
  <c r="AB11" i="1" s="1"/>
  <c r="AE11" i="1" s="1"/>
  <c r="Z12" i="1"/>
  <c r="AB12" i="1" s="1"/>
  <c r="AE12" i="1" s="1"/>
  <c r="Z13" i="1"/>
  <c r="AB13" i="1" s="1"/>
  <c r="Z14" i="1"/>
  <c r="AB14" i="1" s="1"/>
  <c r="AE14" i="1" s="1"/>
  <c r="Z16" i="1"/>
  <c r="AB16" i="1" s="1"/>
  <c r="AE16" i="1" s="1"/>
  <c r="Z17" i="1"/>
  <c r="AB17" i="1" s="1"/>
  <c r="AE17" i="1" s="1"/>
  <c r="Z18" i="1"/>
  <c r="AB18" i="1" s="1"/>
  <c r="AE18" i="1" s="1"/>
  <c r="Z19" i="1"/>
  <c r="AB19" i="1" s="1"/>
  <c r="AE19" i="1" s="1"/>
  <c r="Z20" i="1"/>
  <c r="AB20" i="1" s="1"/>
  <c r="AE20" i="1" s="1"/>
  <c r="Z22" i="1"/>
  <c r="AB22" i="1" s="1"/>
  <c r="Z23" i="1"/>
  <c r="AB23" i="1" s="1"/>
  <c r="Z24" i="1"/>
  <c r="AB24" i="1" s="1"/>
  <c r="AE24" i="1" s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AF15" i="1" l="1"/>
  <c r="AF4" i="1"/>
  <c r="AF22" i="1"/>
  <c r="AC10" i="1"/>
  <c r="AE21" i="1"/>
  <c r="AF17" i="1" s="1"/>
  <c r="AC21" i="1"/>
  <c r="AF19" i="1"/>
  <c r="AF18" i="1"/>
  <c r="D30" i="1"/>
  <c r="T30" i="1"/>
  <c r="E30" i="1"/>
  <c r="U30" i="1"/>
  <c r="H30" i="1"/>
  <c r="X30" i="1"/>
  <c r="O30" i="1"/>
  <c r="F30" i="1"/>
  <c r="V30" i="1"/>
  <c r="G30" i="1"/>
  <c r="W30" i="1"/>
  <c r="I30" i="1"/>
  <c r="C30" i="1"/>
  <c r="P30" i="1"/>
  <c r="R30" i="1"/>
  <c r="J30" i="1"/>
  <c r="K30" i="1"/>
  <c r="L30" i="1"/>
  <c r="M30" i="1"/>
  <c r="N30" i="1"/>
  <c r="Q30" i="1"/>
  <c r="S30" i="1"/>
  <c r="AF6" i="1"/>
  <c r="AF9" i="1"/>
  <c r="AF14" i="1"/>
  <c r="AF23" i="1"/>
  <c r="AF10" i="1"/>
  <c r="AF21" i="1"/>
  <c r="AF5" i="1"/>
  <c r="AF3" i="1"/>
  <c r="AF12" i="1"/>
  <c r="AF11" i="1"/>
  <c r="O27" i="1"/>
  <c r="P27" i="1"/>
  <c r="AC3" i="1"/>
  <c r="AC4" i="1"/>
  <c r="N27" i="1"/>
  <c r="AC14" i="1"/>
  <c r="S27" i="1"/>
  <c r="E27" i="1"/>
  <c r="D27" i="1"/>
  <c r="AC19" i="1"/>
  <c r="AC18" i="1"/>
  <c r="AC13" i="1"/>
  <c r="AC12" i="1"/>
  <c r="AC11" i="1"/>
  <c r="AC22" i="1"/>
  <c r="AC24" i="1"/>
  <c r="AC9" i="1"/>
  <c r="AC8" i="1"/>
  <c r="AC7" i="1"/>
  <c r="AC23" i="1"/>
  <c r="AC20" i="1"/>
  <c r="AC6" i="1"/>
  <c r="AC5" i="1"/>
  <c r="AC17" i="1"/>
  <c r="AC16" i="1"/>
  <c r="C27" i="1"/>
  <c r="M27" i="1"/>
  <c r="X27" i="1"/>
  <c r="L27" i="1"/>
  <c r="W27" i="1"/>
  <c r="K27" i="1"/>
  <c r="V27" i="1"/>
  <c r="J27" i="1"/>
  <c r="U27" i="1"/>
  <c r="I27" i="1"/>
  <c r="T27" i="1"/>
  <c r="H27" i="1"/>
  <c r="G27" i="1"/>
  <c r="R27" i="1"/>
  <c r="F27" i="1"/>
  <c r="Q27" i="1"/>
  <c r="AF24" i="1" l="1"/>
  <c r="AF13" i="1"/>
  <c r="AF20" i="1"/>
  <c r="AF7" i="1"/>
  <c r="AF8" i="1"/>
  <c r="AF16" i="1"/>
</calcChain>
</file>

<file path=xl/sharedStrings.xml><?xml version="1.0" encoding="utf-8"?>
<sst xmlns="http://schemas.openxmlformats.org/spreadsheetml/2006/main" count="63" uniqueCount="41">
  <si>
    <t>01</t>
    <phoneticPr fontId="1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</si>
  <si>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</si>
  <si>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</si>
  <si>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</si>
  <si>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</si>
  <si>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</si>
  <si>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</si>
  <si>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</si>
  <si>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</si>
  <si>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</si>
  <si>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</si>
  <si>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</si>
  <si>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</si>
  <si>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</si>
  <si>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</si>
  <si>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</si>
  <si>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</si>
  <si>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</si>
  <si>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</si>
  <si>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</si>
  <si>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</si>
  <si>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</si>
  <si>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anonymizer</t>
    <phoneticPr fontId="1"/>
  </si>
  <si>
    <t>a t t a c k e r</t>
    <phoneticPr fontId="1"/>
  </si>
  <si>
    <t>sample</t>
    <phoneticPr fontId="1"/>
  </si>
  <si>
    <t>attack sum</t>
    <phoneticPr fontId="1"/>
  </si>
  <si>
    <t>attack top5</t>
    <phoneticPr fontId="1"/>
  </si>
  <si>
    <t>utility</t>
    <phoneticPr fontId="1"/>
  </si>
  <si>
    <t>total</t>
    <phoneticPr fontId="1"/>
  </si>
  <si>
    <t>total rank</t>
    <phoneticPr fontId="1"/>
  </si>
  <si>
    <t>attack rank</t>
    <phoneticPr fontId="1"/>
  </si>
  <si>
    <t>anonymity</t>
    <phoneticPr fontId="1"/>
  </si>
  <si>
    <t>main</t>
    <phoneticPr fontId="1"/>
  </si>
  <si>
    <t>pre total</t>
    <phoneticPr fontId="1"/>
  </si>
  <si>
    <t>overall score</t>
    <phoneticPr fontId="1"/>
  </si>
  <si>
    <t>overall rank</t>
    <phoneticPr fontId="1"/>
  </si>
  <si>
    <t>pre attack top5</t>
    <phoneticPr fontId="1"/>
  </si>
  <si>
    <t>overall attack</t>
    <phoneticPr fontId="1"/>
  </si>
  <si>
    <t>overall attack rank</t>
    <phoneticPr fontId="1"/>
  </si>
  <si>
    <t>pre</t>
    <phoneticPr fontId="1"/>
  </si>
  <si>
    <t>overall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</si>
</sst>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3" borderId="1" xfId="0" quotePrefix="1" applyFill="1" applyBorder="1"/>
    <xf numFmtId="1" fontId="0" fillId="4" borderId="1" xfId="0" quotePrefix="1" applyNumberFormat="1" applyFill="1" applyBorder="1" applyAlignment="1">
      <alignment horizontal="right"/>
    </xf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5" borderId="1" xfId="0" applyFill="1" applyBorder="1"/>
    <xf numFmtId="0" fontId="0" fillId="2" borderId="1" xfId="0" applyFill="1" applyBorder="1" applyAlignment="1">
      <alignment vertical="center"/>
    </xf>
    <xf numFmtId="0" fontId="0" fillId="6" borderId="1" xfId="0" applyFill="1" applyBorder="1"/>
    <xf numFmtId="0" fontId="0" fillId="0" borderId="1" xfId="0" applyFill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center" vertical="center" textRotation="255"/>
    </xf>
    <xf numFmtId="0" fontId="0" fillId="0" borderId="1" xfId="0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tabSelected="1" zoomScale="80" zoomScaleNormal="80" workbookViewId="0">
      <selection activeCell="O30" sqref="O30"/>
    </sheetView>
  </sheetViews>
  <sheetFormatPr defaultRowHeight="18"/>
  <cols>
    <col min="1" max="1" width="5.08203125" bestFit="1" customWidth="1"/>
    <col min="2" max="2" width="11.25" style="1" customWidth="1"/>
    <col min="3" max="24" width="4.5" bestFit="1" customWidth="1"/>
    <col min="25" max="25" width="7.75" bestFit="1" customWidth="1"/>
    <col min="26" max="26" width="9.83203125" customWidth="1"/>
    <col min="27" max="30" width="8.6640625" customWidth="1"/>
    <col min="31" max="31" width="12.6640625" bestFit="1" customWidth="1"/>
    <col min="32" max="32" width="11.75" bestFit="1" customWidth="1"/>
  </cols>
  <sheetData>
    <row r="1" spans="1:32">
      <c r="A1" s="6"/>
      <c r="B1" s="3"/>
      <c r="C1" s="21" t="s">
        <v>23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3"/>
      <c r="Z1" s="13" t="s">
        <v>32</v>
      </c>
      <c r="AA1" s="14"/>
      <c r="AB1" s="14"/>
      <c r="AC1" s="15"/>
      <c r="AD1" s="25" t="s">
        <v>39</v>
      </c>
      <c r="AE1" s="26" t="s">
        <v>40</v>
      </c>
      <c r="AF1" s="26"/>
    </row>
    <row r="2" spans="1:32">
      <c r="A2" s="6"/>
      <c r="B2" s="3"/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  <c r="W2" s="4" t="s">
        <v>20</v>
      </c>
      <c r="X2" s="4" t="s">
        <v>21</v>
      </c>
      <c r="Y2" s="4" t="s">
        <v>24</v>
      </c>
      <c r="Z2" s="2" t="s">
        <v>31</v>
      </c>
      <c r="AA2" s="7" t="s">
        <v>27</v>
      </c>
      <c r="AB2" s="7" t="s">
        <v>28</v>
      </c>
      <c r="AC2" s="7" t="s">
        <v>29</v>
      </c>
      <c r="AD2" s="7" t="s">
        <v>33</v>
      </c>
      <c r="AE2" s="7" t="s">
        <v>34</v>
      </c>
      <c r="AF2" s="9" t="s">
        <v>35</v>
      </c>
    </row>
    <row r="3" spans="1:32">
      <c r="A3" s="19" t="s">
        <v>22</v>
      </c>
      <c r="B3" s="5" t="s">
        <v>0</v>
      </c>
      <c r="C3" s="10">
        <v>0</v>
      </c>
      <c r="D3" s="8">
        <v>28</v>
      </c>
      <c r="E3" s="8">
        <v>14</v>
      </c>
      <c r="F3" s="8">
        <v>14</v>
      </c>
      <c r="G3" s="8">
        <v>13</v>
      </c>
      <c r="H3" s="8">
        <v>17</v>
      </c>
      <c r="I3" s="8">
        <v>20</v>
      </c>
      <c r="J3" s="6">
        <v>0</v>
      </c>
      <c r="K3" s="8">
        <v>19</v>
      </c>
      <c r="L3" s="8">
        <v>23</v>
      </c>
      <c r="M3" s="8">
        <v>26</v>
      </c>
      <c r="N3" s="8">
        <v>18</v>
      </c>
      <c r="O3" s="6">
        <v>0</v>
      </c>
      <c r="P3" s="8">
        <v>17</v>
      </c>
      <c r="Q3" s="12">
        <v>22</v>
      </c>
      <c r="R3" s="12">
        <v>68</v>
      </c>
      <c r="S3" s="12">
        <v>14</v>
      </c>
      <c r="T3" s="12">
        <v>18</v>
      </c>
      <c r="U3" s="12">
        <v>5</v>
      </c>
      <c r="V3" s="24">
        <v>69</v>
      </c>
      <c r="W3" s="8">
        <v>27</v>
      </c>
      <c r="X3" s="8">
        <v>29</v>
      </c>
      <c r="Y3" s="7">
        <v>88</v>
      </c>
      <c r="Z3" s="2">
        <f>100-MAX(C3:X3)</f>
        <v>31</v>
      </c>
      <c r="AA3" s="12">
        <v>91.02</v>
      </c>
      <c r="AB3" s="2">
        <f>MAX(0,Z3+AA3-IF(Z3&lt;50,2*(50-Z3),)-IF(AA3&lt;50,2*(50-AA3),))</f>
        <v>84.02</v>
      </c>
      <c r="AC3" s="7">
        <f>RANK(AB3,AB$3:AB$24)</f>
        <v>13</v>
      </c>
      <c r="AD3" s="2">
        <v>146.5</v>
      </c>
      <c r="AE3" s="2">
        <f>AB3*0.9+AD3*0.1</f>
        <v>90.268000000000001</v>
      </c>
      <c r="AF3" s="2">
        <f>RANK(AE3,AE$3:AE$24)</f>
        <v>12</v>
      </c>
    </row>
    <row r="4" spans="1:32">
      <c r="A4" s="19"/>
      <c r="B4" s="5" t="s">
        <v>1</v>
      </c>
      <c r="C4" s="8">
        <v>33</v>
      </c>
      <c r="D4" s="10">
        <v>0</v>
      </c>
      <c r="E4" s="8">
        <v>13</v>
      </c>
      <c r="F4" s="8">
        <v>12</v>
      </c>
      <c r="G4" s="8">
        <v>13</v>
      </c>
      <c r="H4" s="8">
        <v>15</v>
      </c>
      <c r="I4" s="8">
        <v>16</v>
      </c>
      <c r="J4" s="6">
        <v>0</v>
      </c>
      <c r="K4" s="8">
        <v>14</v>
      </c>
      <c r="L4" s="8">
        <v>16</v>
      </c>
      <c r="M4" s="8">
        <v>21</v>
      </c>
      <c r="N4" s="8">
        <v>22</v>
      </c>
      <c r="O4" s="6">
        <v>0</v>
      </c>
      <c r="P4" s="8">
        <v>14</v>
      </c>
      <c r="Q4" s="12">
        <v>11</v>
      </c>
      <c r="R4" s="12">
        <v>51</v>
      </c>
      <c r="S4" s="12">
        <v>15</v>
      </c>
      <c r="T4" s="12">
        <v>15</v>
      </c>
      <c r="U4" s="12">
        <v>10</v>
      </c>
      <c r="V4" s="24">
        <v>55</v>
      </c>
      <c r="W4" s="8">
        <v>16</v>
      </c>
      <c r="X4" s="8">
        <v>19</v>
      </c>
      <c r="Y4" s="7">
        <v>87</v>
      </c>
      <c r="Z4" s="2">
        <f t="shared" ref="Z4:Z24" si="0">100-MAX(C4:X4)</f>
        <v>45</v>
      </c>
      <c r="AA4" s="12">
        <v>83.69</v>
      </c>
      <c r="AB4" s="2">
        <f t="shared" ref="AB4:AB24" si="1">MAX(0,Z4+AA4-IF(Z4&lt;50,2*(50-Z4),)-IF(AA4&lt;50,2*(50-AA4),))</f>
        <v>118.69</v>
      </c>
      <c r="AC4" s="7">
        <f t="shared" ref="AC4:AC24" si="2">RANK(AB4,AB$3:AB$24)</f>
        <v>10</v>
      </c>
      <c r="AD4" s="2">
        <v>147.61000000000001</v>
      </c>
      <c r="AE4" s="2">
        <f t="shared" ref="AE4:AE24" si="3">AB4*0.9+AD4*0.1</f>
        <v>121.58199999999999</v>
      </c>
      <c r="AF4" s="2">
        <f t="shared" ref="AF4:AF24" si="4">RANK(AE4,AE$3:AE$24)</f>
        <v>9</v>
      </c>
    </row>
    <row r="5" spans="1:32">
      <c r="A5" s="19"/>
      <c r="B5" s="5" t="s">
        <v>2</v>
      </c>
      <c r="C5" s="8">
        <v>40</v>
      </c>
      <c r="D5" s="8">
        <v>38</v>
      </c>
      <c r="E5" s="10">
        <v>0</v>
      </c>
      <c r="F5" s="8">
        <v>25</v>
      </c>
      <c r="G5" s="8">
        <v>32</v>
      </c>
      <c r="H5" s="8">
        <v>34</v>
      </c>
      <c r="I5" s="8">
        <v>21</v>
      </c>
      <c r="J5" s="6">
        <v>0</v>
      </c>
      <c r="K5" s="8">
        <v>26</v>
      </c>
      <c r="L5" s="8">
        <v>25</v>
      </c>
      <c r="M5" s="8">
        <v>35</v>
      </c>
      <c r="N5" s="8">
        <v>30</v>
      </c>
      <c r="O5" s="6">
        <v>0</v>
      </c>
      <c r="P5" s="8">
        <v>17</v>
      </c>
      <c r="Q5" s="12">
        <v>32</v>
      </c>
      <c r="R5" s="12">
        <v>58</v>
      </c>
      <c r="S5" s="12">
        <v>36</v>
      </c>
      <c r="T5" s="12">
        <v>29</v>
      </c>
      <c r="U5" s="12">
        <v>6</v>
      </c>
      <c r="V5" s="24">
        <v>69</v>
      </c>
      <c r="W5" s="8">
        <v>38</v>
      </c>
      <c r="X5" s="8">
        <v>24</v>
      </c>
      <c r="Y5" s="7">
        <v>84</v>
      </c>
      <c r="Z5" s="2">
        <f t="shared" si="0"/>
        <v>31</v>
      </c>
      <c r="AA5" s="12">
        <v>76.760000000000005</v>
      </c>
      <c r="AB5" s="2">
        <f t="shared" si="1"/>
        <v>69.760000000000005</v>
      </c>
      <c r="AC5" s="7">
        <f t="shared" si="2"/>
        <v>17</v>
      </c>
      <c r="AD5" s="2">
        <v>124.38</v>
      </c>
      <c r="AE5" s="2">
        <f t="shared" si="3"/>
        <v>75.222000000000008</v>
      </c>
      <c r="AF5" s="2">
        <f t="shared" si="4"/>
        <v>16</v>
      </c>
    </row>
    <row r="6" spans="1:32">
      <c r="A6" s="19"/>
      <c r="B6" s="5" t="s">
        <v>3</v>
      </c>
      <c r="C6" s="8">
        <v>25</v>
      </c>
      <c r="D6" s="8">
        <v>23</v>
      </c>
      <c r="E6" s="8">
        <v>22</v>
      </c>
      <c r="F6" s="10">
        <v>0</v>
      </c>
      <c r="G6" s="8">
        <v>25</v>
      </c>
      <c r="H6" s="8">
        <v>20</v>
      </c>
      <c r="I6" s="8">
        <v>17</v>
      </c>
      <c r="J6" s="6">
        <v>0</v>
      </c>
      <c r="K6" s="8">
        <v>21</v>
      </c>
      <c r="L6" s="8">
        <v>16</v>
      </c>
      <c r="M6" s="8">
        <v>27</v>
      </c>
      <c r="N6" s="8">
        <v>27</v>
      </c>
      <c r="O6" s="6">
        <v>0</v>
      </c>
      <c r="P6" s="8">
        <v>17</v>
      </c>
      <c r="Q6" s="12">
        <v>13</v>
      </c>
      <c r="R6" s="24">
        <v>34</v>
      </c>
      <c r="S6" s="12">
        <v>33</v>
      </c>
      <c r="T6" s="12">
        <v>19</v>
      </c>
      <c r="U6" s="12">
        <v>8</v>
      </c>
      <c r="V6" s="12">
        <v>29</v>
      </c>
      <c r="W6" s="8">
        <v>17</v>
      </c>
      <c r="X6" s="8">
        <v>15</v>
      </c>
      <c r="Y6" s="7">
        <v>81</v>
      </c>
      <c r="Z6" s="2">
        <f t="shared" si="0"/>
        <v>66</v>
      </c>
      <c r="AA6" s="12">
        <v>69.099999999999994</v>
      </c>
      <c r="AB6" s="2">
        <f t="shared" si="1"/>
        <v>135.1</v>
      </c>
      <c r="AC6" s="9">
        <f t="shared" si="2"/>
        <v>3</v>
      </c>
      <c r="AD6" s="2">
        <v>135.38</v>
      </c>
      <c r="AE6" s="9">
        <f t="shared" si="3"/>
        <v>135.12800000000001</v>
      </c>
      <c r="AF6" s="9">
        <f t="shared" si="4"/>
        <v>1</v>
      </c>
    </row>
    <row r="7" spans="1:32">
      <c r="A7" s="19"/>
      <c r="B7" s="5" t="s">
        <v>4</v>
      </c>
      <c r="C7" s="8">
        <v>47</v>
      </c>
      <c r="D7" s="8">
        <v>33</v>
      </c>
      <c r="E7" s="8">
        <v>20</v>
      </c>
      <c r="F7" s="8">
        <v>22</v>
      </c>
      <c r="G7" s="10">
        <v>0</v>
      </c>
      <c r="H7" s="8">
        <v>46</v>
      </c>
      <c r="I7" s="8">
        <v>24</v>
      </c>
      <c r="J7" s="6">
        <v>0</v>
      </c>
      <c r="K7" s="8">
        <v>31</v>
      </c>
      <c r="L7" s="8">
        <v>57</v>
      </c>
      <c r="M7" s="8">
        <v>40</v>
      </c>
      <c r="N7" s="8">
        <v>35</v>
      </c>
      <c r="O7" s="6">
        <v>0</v>
      </c>
      <c r="P7" s="8">
        <v>11</v>
      </c>
      <c r="Q7" s="12">
        <v>32</v>
      </c>
      <c r="R7" s="12">
        <v>43</v>
      </c>
      <c r="S7" s="12">
        <v>53</v>
      </c>
      <c r="T7" s="12">
        <v>47</v>
      </c>
      <c r="U7" s="12">
        <v>8</v>
      </c>
      <c r="V7" s="24">
        <v>62</v>
      </c>
      <c r="W7" s="8">
        <v>53</v>
      </c>
      <c r="X7" s="8">
        <v>10</v>
      </c>
      <c r="Y7" s="7">
        <v>87</v>
      </c>
      <c r="Z7" s="2">
        <f t="shared" si="0"/>
        <v>38</v>
      </c>
      <c r="AA7" s="12">
        <v>72.36</v>
      </c>
      <c r="AB7" s="2">
        <f t="shared" si="1"/>
        <v>86.36</v>
      </c>
      <c r="AC7" s="7">
        <f t="shared" si="2"/>
        <v>12</v>
      </c>
      <c r="AD7" s="2">
        <v>0</v>
      </c>
      <c r="AE7" s="2">
        <f t="shared" si="3"/>
        <v>77.724000000000004</v>
      </c>
      <c r="AF7" s="2">
        <f t="shared" si="4"/>
        <v>15</v>
      </c>
    </row>
    <row r="8" spans="1:32">
      <c r="A8" s="19"/>
      <c r="B8" s="5" t="s">
        <v>5</v>
      </c>
      <c r="C8" s="8">
        <v>68</v>
      </c>
      <c r="D8" s="8">
        <v>34</v>
      </c>
      <c r="E8" s="8">
        <v>21</v>
      </c>
      <c r="F8" s="8">
        <v>16</v>
      </c>
      <c r="G8" s="8">
        <v>24</v>
      </c>
      <c r="H8" s="10">
        <v>0</v>
      </c>
      <c r="I8" s="8">
        <v>20</v>
      </c>
      <c r="J8" s="6">
        <v>0</v>
      </c>
      <c r="K8" s="8">
        <v>17</v>
      </c>
      <c r="L8" s="8">
        <v>32</v>
      </c>
      <c r="M8" s="8">
        <v>55</v>
      </c>
      <c r="N8" s="8">
        <v>29</v>
      </c>
      <c r="O8" s="6">
        <v>0</v>
      </c>
      <c r="P8" s="8">
        <v>18</v>
      </c>
      <c r="Q8" s="12">
        <v>20</v>
      </c>
      <c r="R8" s="12">
        <v>41</v>
      </c>
      <c r="S8" s="24">
        <v>81</v>
      </c>
      <c r="T8" s="12">
        <v>26</v>
      </c>
      <c r="U8" s="12">
        <v>8</v>
      </c>
      <c r="V8" s="12">
        <v>55</v>
      </c>
      <c r="W8" s="8">
        <v>14</v>
      </c>
      <c r="X8" s="8">
        <v>16</v>
      </c>
      <c r="Y8" s="7">
        <v>85</v>
      </c>
      <c r="Z8" s="2">
        <f t="shared" si="0"/>
        <v>19</v>
      </c>
      <c r="AA8" s="12">
        <v>74.55</v>
      </c>
      <c r="AB8" s="2">
        <f t="shared" si="1"/>
        <v>31.549999999999997</v>
      </c>
      <c r="AC8" s="7">
        <f t="shared" si="2"/>
        <v>18</v>
      </c>
      <c r="AD8" s="2">
        <v>20.450000000000003</v>
      </c>
      <c r="AE8" s="2">
        <f t="shared" si="3"/>
        <v>30.44</v>
      </c>
      <c r="AF8" s="2">
        <f t="shared" si="4"/>
        <v>18</v>
      </c>
    </row>
    <row r="9" spans="1:32">
      <c r="A9" s="19"/>
      <c r="B9" s="5" t="s">
        <v>6</v>
      </c>
      <c r="C9" s="8">
        <v>18</v>
      </c>
      <c r="D9" s="8">
        <v>22</v>
      </c>
      <c r="E9" s="8">
        <v>17</v>
      </c>
      <c r="F9" s="8">
        <v>22</v>
      </c>
      <c r="G9" s="8">
        <v>25</v>
      </c>
      <c r="H9" s="8">
        <v>20</v>
      </c>
      <c r="I9" s="10">
        <v>0</v>
      </c>
      <c r="J9" s="6">
        <v>0</v>
      </c>
      <c r="K9" s="8">
        <v>19</v>
      </c>
      <c r="L9" s="8">
        <v>25</v>
      </c>
      <c r="M9" s="8">
        <v>26</v>
      </c>
      <c r="N9" s="8">
        <v>25</v>
      </c>
      <c r="O9" s="6">
        <v>0</v>
      </c>
      <c r="P9" s="8">
        <v>38</v>
      </c>
      <c r="Q9" s="12">
        <v>18</v>
      </c>
      <c r="R9" s="24">
        <v>39</v>
      </c>
      <c r="S9" s="12">
        <v>27</v>
      </c>
      <c r="T9" s="12">
        <v>17</v>
      </c>
      <c r="U9" s="12">
        <v>16</v>
      </c>
      <c r="V9" s="24">
        <v>39</v>
      </c>
      <c r="W9" s="8">
        <v>26</v>
      </c>
      <c r="X9" s="8">
        <v>15</v>
      </c>
      <c r="Y9" s="7">
        <v>68</v>
      </c>
      <c r="Z9" s="2">
        <f t="shared" si="0"/>
        <v>61</v>
      </c>
      <c r="AA9" s="12">
        <v>72.400000000000006</v>
      </c>
      <c r="AB9" s="2">
        <f t="shared" si="1"/>
        <v>133.4</v>
      </c>
      <c r="AC9" s="9">
        <f t="shared" si="2"/>
        <v>5</v>
      </c>
      <c r="AD9" s="2">
        <v>24.310000000000002</v>
      </c>
      <c r="AE9" s="2">
        <f t="shared" si="3"/>
        <v>122.491</v>
      </c>
      <c r="AF9" s="2">
        <f t="shared" si="4"/>
        <v>8</v>
      </c>
    </row>
    <row r="10" spans="1:32">
      <c r="A10" s="19"/>
      <c r="B10" s="5" t="s">
        <v>7</v>
      </c>
      <c r="C10" s="8">
        <v>49</v>
      </c>
      <c r="D10" s="8">
        <v>23</v>
      </c>
      <c r="E10" s="8">
        <v>19</v>
      </c>
      <c r="F10" s="8">
        <v>14</v>
      </c>
      <c r="G10" s="8">
        <v>41</v>
      </c>
      <c r="H10" s="8">
        <v>47</v>
      </c>
      <c r="I10" s="8">
        <v>19</v>
      </c>
      <c r="J10" s="6">
        <v>0</v>
      </c>
      <c r="K10" s="8">
        <v>22</v>
      </c>
      <c r="L10" s="8">
        <v>45</v>
      </c>
      <c r="M10" s="8">
        <v>54</v>
      </c>
      <c r="N10" s="8">
        <v>43</v>
      </c>
      <c r="O10" s="6">
        <v>0</v>
      </c>
      <c r="P10" s="8">
        <v>13</v>
      </c>
      <c r="Q10" s="12">
        <v>22</v>
      </c>
      <c r="R10" s="12">
        <v>31</v>
      </c>
      <c r="S10" s="24">
        <v>60</v>
      </c>
      <c r="T10" s="12">
        <v>0</v>
      </c>
      <c r="U10" s="12">
        <v>5</v>
      </c>
      <c r="V10" s="12">
        <v>35</v>
      </c>
      <c r="W10" s="8">
        <v>39</v>
      </c>
      <c r="X10" s="8">
        <v>14</v>
      </c>
      <c r="Y10" s="7">
        <v>84</v>
      </c>
      <c r="Z10" s="2">
        <f t="shared" si="0"/>
        <v>40</v>
      </c>
      <c r="AA10" s="7">
        <v>63.3</v>
      </c>
      <c r="AB10" s="2">
        <f t="shared" si="1"/>
        <v>83.3</v>
      </c>
      <c r="AC10" s="7">
        <f t="shared" si="2"/>
        <v>14</v>
      </c>
      <c r="AD10" s="7">
        <v>0</v>
      </c>
      <c r="AE10" s="2">
        <f t="shared" si="3"/>
        <v>74.97</v>
      </c>
      <c r="AF10" s="2">
        <f t="shared" si="4"/>
        <v>17</v>
      </c>
    </row>
    <row r="11" spans="1:32">
      <c r="A11" s="19"/>
      <c r="B11" s="5" t="s">
        <v>8</v>
      </c>
      <c r="C11" s="8">
        <v>24</v>
      </c>
      <c r="D11" s="8">
        <v>26</v>
      </c>
      <c r="E11" s="8">
        <v>16</v>
      </c>
      <c r="F11" s="8">
        <v>15</v>
      </c>
      <c r="G11" s="8">
        <v>19</v>
      </c>
      <c r="H11" s="8">
        <v>15</v>
      </c>
      <c r="I11" s="8">
        <v>20</v>
      </c>
      <c r="J11" s="6">
        <v>0</v>
      </c>
      <c r="K11" s="10">
        <v>0</v>
      </c>
      <c r="L11" s="8">
        <v>19</v>
      </c>
      <c r="M11" s="8">
        <v>18</v>
      </c>
      <c r="N11" s="8">
        <v>16</v>
      </c>
      <c r="O11" s="6">
        <v>0</v>
      </c>
      <c r="P11" s="8">
        <v>10</v>
      </c>
      <c r="Q11" s="12">
        <v>16</v>
      </c>
      <c r="R11" s="24">
        <v>28</v>
      </c>
      <c r="S11" s="12">
        <v>14</v>
      </c>
      <c r="T11" s="12">
        <v>12</v>
      </c>
      <c r="U11" s="12">
        <v>10</v>
      </c>
      <c r="V11" s="24">
        <v>28</v>
      </c>
      <c r="W11" s="8">
        <v>13</v>
      </c>
      <c r="X11" s="8">
        <v>9</v>
      </c>
      <c r="Y11" s="7">
        <v>91</v>
      </c>
      <c r="Z11" s="2">
        <f t="shared" si="0"/>
        <v>72</v>
      </c>
      <c r="AA11" s="12">
        <v>72.2</v>
      </c>
      <c r="AB11" s="2">
        <f t="shared" si="1"/>
        <v>144.19999999999999</v>
      </c>
      <c r="AC11" s="9">
        <f t="shared" si="2"/>
        <v>1</v>
      </c>
      <c r="AD11" s="2">
        <v>0</v>
      </c>
      <c r="AE11" s="9">
        <f t="shared" si="3"/>
        <v>129.78</v>
      </c>
      <c r="AF11" s="9">
        <f t="shared" si="4"/>
        <v>5</v>
      </c>
    </row>
    <row r="12" spans="1:32">
      <c r="A12" s="19"/>
      <c r="B12" s="5" t="s">
        <v>9</v>
      </c>
      <c r="C12" s="8">
        <v>29</v>
      </c>
      <c r="D12" s="8">
        <v>33</v>
      </c>
      <c r="E12" s="8">
        <v>21</v>
      </c>
      <c r="F12" s="8">
        <v>19</v>
      </c>
      <c r="G12" s="8">
        <v>14</v>
      </c>
      <c r="H12" s="8">
        <v>12</v>
      </c>
      <c r="I12" s="8">
        <v>14</v>
      </c>
      <c r="J12" s="6">
        <v>0</v>
      </c>
      <c r="K12" s="8">
        <v>24</v>
      </c>
      <c r="L12" s="10">
        <v>0</v>
      </c>
      <c r="M12" s="8">
        <v>23</v>
      </c>
      <c r="N12" s="8">
        <v>16</v>
      </c>
      <c r="O12" s="6">
        <v>0</v>
      </c>
      <c r="P12" s="8">
        <v>11</v>
      </c>
      <c r="Q12" s="12">
        <v>13</v>
      </c>
      <c r="R12" s="12">
        <v>43</v>
      </c>
      <c r="S12" s="12">
        <v>16</v>
      </c>
      <c r="T12" s="12">
        <v>14</v>
      </c>
      <c r="U12" s="12">
        <v>6</v>
      </c>
      <c r="V12" s="24">
        <v>51</v>
      </c>
      <c r="W12" s="8">
        <v>20</v>
      </c>
      <c r="X12" s="8">
        <v>11</v>
      </c>
      <c r="Y12" s="7">
        <v>92</v>
      </c>
      <c r="Z12" s="2">
        <f t="shared" si="0"/>
        <v>49</v>
      </c>
      <c r="AA12" s="12">
        <v>86.1</v>
      </c>
      <c r="AB12" s="2">
        <f t="shared" si="1"/>
        <v>133.1</v>
      </c>
      <c r="AC12" s="7">
        <f t="shared" si="2"/>
        <v>6</v>
      </c>
      <c r="AD12" s="2">
        <v>132.31</v>
      </c>
      <c r="AE12" s="9">
        <f t="shared" si="3"/>
        <v>133.02099999999999</v>
      </c>
      <c r="AF12" s="9">
        <f t="shared" si="4"/>
        <v>3</v>
      </c>
    </row>
    <row r="13" spans="1:32">
      <c r="A13" s="19"/>
      <c r="B13" s="5" t="s">
        <v>10</v>
      </c>
      <c r="C13" s="8">
        <v>41</v>
      </c>
      <c r="D13" s="8">
        <v>22</v>
      </c>
      <c r="E13" s="8">
        <v>15</v>
      </c>
      <c r="F13" s="8">
        <v>17</v>
      </c>
      <c r="G13" s="8">
        <v>24</v>
      </c>
      <c r="H13" s="8">
        <v>26</v>
      </c>
      <c r="I13" s="8">
        <v>16</v>
      </c>
      <c r="J13" s="6">
        <v>0</v>
      </c>
      <c r="K13" s="8">
        <v>21</v>
      </c>
      <c r="L13" s="8">
        <v>18</v>
      </c>
      <c r="M13" s="10">
        <v>0</v>
      </c>
      <c r="N13" s="8">
        <v>28</v>
      </c>
      <c r="O13" s="6">
        <v>0</v>
      </c>
      <c r="P13" s="8">
        <v>11</v>
      </c>
      <c r="Q13" s="12">
        <v>30</v>
      </c>
      <c r="R13" s="12">
        <v>43</v>
      </c>
      <c r="S13" s="12">
        <v>33</v>
      </c>
      <c r="T13" s="12">
        <v>19</v>
      </c>
      <c r="U13" s="12">
        <v>6</v>
      </c>
      <c r="V13" s="24">
        <v>45</v>
      </c>
      <c r="W13" s="8">
        <v>29</v>
      </c>
      <c r="X13" s="8">
        <v>11</v>
      </c>
      <c r="Y13" s="7">
        <v>89</v>
      </c>
      <c r="Z13" s="2">
        <f t="shared" si="0"/>
        <v>55</v>
      </c>
      <c r="AA13" s="12">
        <v>76.89</v>
      </c>
      <c r="AB13" s="2">
        <f t="shared" si="1"/>
        <v>131.88999999999999</v>
      </c>
      <c r="AC13" s="7">
        <f t="shared" si="2"/>
        <v>8</v>
      </c>
      <c r="AD13" s="2">
        <v>137.61000000000001</v>
      </c>
      <c r="AE13" s="9">
        <f t="shared" si="3"/>
        <v>132.46199999999999</v>
      </c>
      <c r="AF13" s="9">
        <f t="shared" si="4"/>
        <v>4</v>
      </c>
    </row>
    <row r="14" spans="1:32">
      <c r="A14" s="19"/>
      <c r="B14" s="5" t="s">
        <v>11</v>
      </c>
      <c r="C14" s="8">
        <v>40</v>
      </c>
      <c r="D14" s="8">
        <v>33</v>
      </c>
      <c r="E14" s="8">
        <v>22</v>
      </c>
      <c r="F14" s="8">
        <v>17</v>
      </c>
      <c r="G14" s="8">
        <v>16</v>
      </c>
      <c r="H14" s="8">
        <v>24</v>
      </c>
      <c r="I14" s="8">
        <v>25</v>
      </c>
      <c r="J14" s="6">
        <v>0</v>
      </c>
      <c r="K14" s="8">
        <v>25</v>
      </c>
      <c r="L14" s="8">
        <v>29</v>
      </c>
      <c r="M14" s="8">
        <v>32</v>
      </c>
      <c r="N14" s="10">
        <v>0</v>
      </c>
      <c r="O14" s="6">
        <v>0</v>
      </c>
      <c r="P14" s="8">
        <v>16</v>
      </c>
      <c r="Q14" s="12">
        <v>19</v>
      </c>
      <c r="R14" s="12">
        <v>51</v>
      </c>
      <c r="S14" s="12">
        <v>30</v>
      </c>
      <c r="T14" s="12">
        <v>25</v>
      </c>
      <c r="U14" s="12">
        <v>7</v>
      </c>
      <c r="V14" s="24">
        <v>68</v>
      </c>
      <c r="W14" s="8">
        <v>27</v>
      </c>
      <c r="X14" s="8">
        <v>25</v>
      </c>
      <c r="Y14" s="7">
        <v>86</v>
      </c>
      <c r="Z14" s="2">
        <f t="shared" si="0"/>
        <v>32</v>
      </c>
      <c r="AA14" s="12">
        <v>80.17</v>
      </c>
      <c r="AB14" s="2">
        <f t="shared" si="1"/>
        <v>76.17</v>
      </c>
      <c r="AC14" s="7">
        <f t="shared" si="2"/>
        <v>16</v>
      </c>
      <c r="AD14" s="2">
        <v>144.47</v>
      </c>
      <c r="AE14" s="2">
        <f t="shared" si="3"/>
        <v>83</v>
      </c>
      <c r="AF14" s="2">
        <f t="shared" si="4"/>
        <v>14</v>
      </c>
    </row>
    <row r="15" spans="1:32">
      <c r="A15" s="19"/>
      <c r="B15" s="5" t="s">
        <v>12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6">
        <v>0</v>
      </c>
      <c r="K15" s="10">
        <v>0</v>
      </c>
      <c r="L15" s="10">
        <v>0</v>
      </c>
      <c r="M15" s="10">
        <v>0</v>
      </c>
      <c r="N15" s="10">
        <v>0</v>
      </c>
      <c r="O15" s="6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f t="shared" si="3"/>
        <v>0</v>
      </c>
      <c r="AF15" s="6">
        <f t="shared" si="4"/>
        <v>22</v>
      </c>
    </row>
    <row r="16" spans="1:32">
      <c r="A16" s="19"/>
      <c r="B16" s="5" t="s">
        <v>13</v>
      </c>
      <c r="C16" s="8">
        <v>15</v>
      </c>
      <c r="D16" s="24">
        <v>18</v>
      </c>
      <c r="E16" s="12">
        <v>15</v>
      </c>
      <c r="F16" s="8">
        <v>12</v>
      </c>
      <c r="G16" s="8">
        <v>12</v>
      </c>
      <c r="H16" s="8">
        <v>14</v>
      </c>
      <c r="I16" s="8">
        <v>11</v>
      </c>
      <c r="J16" s="6">
        <v>0</v>
      </c>
      <c r="K16" s="8">
        <v>17</v>
      </c>
      <c r="L16" s="8">
        <v>17</v>
      </c>
      <c r="M16" s="8">
        <v>11</v>
      </c>
      <c r="N16" s="8">
        <v>13</v>
      </c>
      <c r="O16" s="6">
        <v>0</v>
      </c>
      <c r="P16" s="10">
        <v>0</v>
      </c>
      <c r="Q16" s="8">
        <v>14</v>
      </c>
      <c r="R16" s="8">
        <v>16</v>
      </c>
      <c r="S16" s="8">
        <v>17</v>
      </c>
      <c r="T16" s="8">
        <v>14</v>
      </c>
      <c r="U16" s="8">
        <v>8</v>
      </c>
      <c r="V16" s="8">
        <v>17</v>
      </c>
      <c r="W16" s="8">
        <v>14</v>
      </c>
      <c r="X16" s="8">
        <v>10</v>
      </c>
      <c r="Y16" s="7">
        <v>87</v>
      </c>
      <c r="Z16" s="7">
        <f t="shared" si="0"/>
        <v>82</v>
      </c>
      <c r="AA16" s="12">
        <v>50.63</v>
      </c>
      <c r="AB16" s="2">
        <f t="shared" si="1"/>
        <v>132.63</v>
      </c>
      <c r="AC16" s="2">
        <f t="shared" si="2"/>
        <v>7</v>
      </c>
      <c r="AD16" s="2">
        <v>0</v>
      </c>
      <c r="AE16" s="2">
        <f t="shared" si="3"/>
        <v>119.367</v>
      </c>
      <c r="AF16" s="2">
        <f t="shared" si="4"/>
        <v>10</v>
      </c>
    </row>
    <row r="17" spans="1:32">
      <c r="A17" s="19"/>
      <c r="B17" s="5" t="s">
        <v>14</v>
      </c>
      <c r="C17" s="8">
        <v>68</v>
      </c>
      <c r="D17" s="12">
        <v>19</v>
      </c>
      <c r="E17" s="12">
        <v>16</v>
      </c>
      <c r="F17" s="8">
        <v>56</v>
      </c>
      <c r="G17" s="8">
        <v>84</v>
      </c>
      <c r="H17" s="8">
        <v>86</v>
      </c>
      <c r="I17" s="8">
        <v>24</v>
      </c>
      <c r="J17" s="6">
        <v>0</v>
      </c>
      <c r="K17" s="8">
        <v>64</v>
      </c>
      <c r="L17" s="12">
        <v>82</v>
      </c>
      <c r="M17" s="12">
        <v>58</v>
      </c>
      <c r="N17" s="24">
        <v>89</v>
      </c>
      <c r="O17" s="6">
        <v>0</v>
      </c>
      <c r="P17" s="8">
        <v>14</v>
      </c>
      <c r="Q17" s="10">
        <v>0</v>
      </c>
      <c r="R17" s="8">
        <v>88</v>
      </c>
      <c r="S17" s="8">
        <v>87</v>
      </c>
      <c r="T17" s="8">
        <v>72</v>
      </c>
      <c r="U17" s="8">
        <v>5</v>
      </c>
      <c r="V17" s="12">
        <v>70</v>
      </c>
      <c r="W17" s="12">
        <v>88</v>
      </c>
      <c r="X17" s="8">
        <v>15</v>
      </c>
      <c r="Y17" s="7">
        <v>90</v>
      </c>
      <c r="Z17" s="7">
        <f t="shared" si="0"/>
        <v>11</v>
      </c>
      <c r="AA17" s="12">
        <v>70.27</v>
      </c>
      <c r="AB17" s="2">
        <f t="shared" si="1"/>
        <v>3.269999999999996</v>
      </c>
      <c r="AC17" s="7">
        <f t="shared" si="2"/>
        <v>21</v>
      </c>
      <c r="AD17" s="2">
        <v>138.13999999999999</v>
      </c>
      <c r="AE17" s="2">
        <f t="shared" si="3"/>
        <v>16.756999999999998</v>
      </c>
      <c r="AF17" s="2">
        <f t="shared" si="4"/>
        <v>20</v>
      </c>
    </row>
    <row r="18" spans="1:32">
      <c r="A18" s="19"/>
      <c r="B18" s="5" t="s">
        <v>15</v>
      </c>
      <c r="C18" s="8">
        <v>34</v>
      </c>
      <c r="D18" s="12">
        <v>23</v>
      </c>
      <c r="E18" s="12">
        <v>18</v>
      </c>
      <c r="F18" s="8">
        <v>17</v>
      </c>
      <c r="G18" s="8">
        <v>18</v>
      </c>
      <c r="H18" s="8">
        <v>16</v>
      </c>
      <c r="I18" s="8">
        <v>19</v>
      </c>
      <c r="J18" s="6">
        <v>0</v>
      </c>
      <c r="K18" s="8">
        <v>20</v>
      </c>
      <c r="L18" s="12">
        <v>19</v>
      </c>
      <c r="M18" s="12">
        <v>23</v>
      </c>
      <c r="N18" s="12">
        <v>16</v>
      </c>
      <c r="O18" s="6">
        <v>0</v>
      </c>
      <c r="P18" s="8">
        <v>13</v>
      </c>
      <c r="Q18" s="8">
        <v>8</v>
      </c>
      <c r="R18" s="10">
        <v>0</v>
      </c>
      <c r="S18" s="8">
        <v>22</v>
      </c>
      <c r="T18" s="8">
        <v>14</v>
      </c>
      <c r="U18" s="8">
        <v>8</v>
      </c>
      <c r="V18" s="24">
        <v>58</v>
      </c>
      <c r="W18" s="12">
        <v>21</v>
      </c>
      <c r="X18" s="8">
        <v>18</v>
      </c>
      <c r="Y18" s="7">
        <v>90</v>
      </c>
      <c r="Z18" s="7">
        <f t="shared" si="0"/>
        <v>42</v>
      </c>
      <c r="AA18" s="12">
        <v>82.02</v>
      </c>
      <c r="AB18" s="2">
        <f t="shared" si="1"/>
        <v>108.02</v>
      </c>
      <c r="AC18" s="7">
        <f t="shared" si="2"/>
        <v>11</v>
      </c>
      <c r="AD18" s="2">
        <v>134.47</v>
      </c>
      <c r="AE18" s="2">
        <f t="shared" si="3"/>
        <v>110.66500000000001</v>
      </c>
      <c r="AF18" s="2">
        <f t="shared" si="4"/>
        <v>11</v>
      </c>
    </row>
    <row r="19" spans="1:32">
      <c r="A19" s="19"/>
      <c r="B19" s="5" t="s">
        <v>16</v>
      </c>
      <c r="C19" s="8">
        <v>25</v>
      </c>
      <c r="D19" s="12">
        <v>22</v>
      </c>
      <c r="E19" s="12">
        <v>15</v>
      </c>
      <c r="F19" s="8">
        <v>16</v>
      </c>
      <c r="G19" s="8">
        <v>13</v>
      </c>
      <c r="H19" s="8">
        <v>17</v>
      </c>
      <c r="I19" s="8">
        <v>18</v>
      </c>
      <c r="J19" s="6">
        <v>0</v>
      </c>
      <c r="K19" s="8">
        <v>22</v>
      </c>
      <c r="L19" s="12">
        <v>17</v>
      </c>
      <c r="M19" s="12">
        <v>25</v>
      </c>
      <c r="N19" s="12">
        <v>12</v>
      </c>
      <c r="O19" s="6">
        <v>0</v>
      </c>
      <c r="P19" s="8">
        <v>13</v>
      </c>
      <c r="Q19" s="8">
        <v>15</v>
      </c>
      <c r="R19" s="8">
        <v>34</v>
      </c>
      <c r="S19" s="10">
        <v>0</v>
      </c>
      <c r="T19" s="8">
        <v>20</v>
      </c>
      <c r="U19" s="8">
        <v>11</v>
      </c>
      <c r="V19" s="24">
        <v>36</v>
      </c>
      <c r="W19" s="12">
        <v>22</v>
      </c>
      <c r="X19" s="8">
        <v>19</v>
      </c>
      <c r="Y19" s="7">
        <v>84</v>
      </c>
      <c r="Z19" s="7">
        <f t="shared" si="0"/>
        <v>64</v>
      </c>
      <c r="AA19" s="12">
        <v>67</v>
      </c>
      <c r="AB19" s="2">
        <f t="shared" si="1"/>
        <v>131</v>
      </c>
      <c r="AC19" s="7">
        <f t="shared" si="2"/>
        <v>9</v>
      </c>
      <c r="AD19" s="2">
        <v>114.50999999999999</v>
      </c>
      <c r="AE19" s="2">
        <f t="shared" si="3"/>
        <v>129.351</v>
      </c>
      <c r="AF19" s="2">
        <f t="shared" si="4"/>
        <v>6</v>
      </c>
    </row>
    <row r="20" spans="1:32">
      <c r="A20" s="19"/>
      <c r="B20" s="5" t="s">
        <v>17</v>
      </c>
      <c r="C20" s="8">
        <v>12</v>
      </c>
      <c r="D20" s="12">
        <v>17</v>
      </c>
      <c r="E20" s="12">
        <v>15</v>
      </c>
      <c r="F20" s="8">
        <v>16</v>
      </c>
      <c r="G20" s="8">
        <v>52</v>
      </c>
      <c r="H20" s="8">
        <v>50</v>
      </c>
      <c r="I20" s="8">
        <v>23</v>
      </c>
      <c r="J20" s="6">
        <v>0</v>
      </c>
      <c r="K20" s="8">
        <v>16</v>
      </c>
      <c r="L20" s="24">
        <v>54</v>
      </c>
      <c r="M20" s="12">
        <v>15</v>
      </c>
      <c r="N20" s="12">
        <v>52</v>
      </c>
      <c r="O20" s="6">
        <v>0</v>
      </c>
      <c r="P20" s="8">
        <v>6</v>
      </c>
      <c r="Q20" s="8">
        <v>22</v>
      </c>
      <c r="R20" s="8">
        <v>11</v>
      </c>
      <c r="S20" s="8">
        <v>18</v>
      </c>
      <c r="T20" s="10">
        <v>0</v>
      </c>
      <c r="U20" s="8">
        <v>7</v>
      </c>
      <c r="V20" s="12">
        <v>17</v>
      </c>
      <c r="W20" s="12">
        <v>17</v>
      </c>
      <c r="X20" s="8">
        <v>9</v>
      </c>
      <c r="Y20" s="7">
        <v>85</v>
      </c>
      <c r="Z20" s="7">
        <f t="shared" si="0"/>
        <v>46</v>
      </c>
      <c r="AA20" s="12">
        <v>29.38</v>
      </c>
      <c r="AB20" s="2">
        <f t="shared" si="1"/>
        <v>26.139999999999993</v>
      </c>
      <c r="AC20" s="7">
        <f t="shared" si="2"/>
        <v>19</v>
      </c>
      <c r="AD20" s="2">
        <v>25.709999999999994</v>
      </c>
      <c r="AE20" s="2">
        <f t="shared" si="3"/>
        <v>26.096999999999994</v>
      </c>
      <c r="AF20" s="2">
        <f t="shared" si="4"/>
        <v>19</v>
      </c>
    </row>
    <row r="21" spans="1:32">
      <c r="A21" s="19"/>
      <c r="B21" s="5" t="s">
        <v>18</v>
      </c>
      <c r="C21" s="8">
        <v>83</v>
      </c>
      <c r="D21" s="12">
        <v>19</v>
      </c>
      <c r="E21" s="12">
        <v>21</v>
      </c>
      <c r="F21" s="8">
        <v>69</v>
      </c>
      <c r="G21" s="8">
        <v>50</v>
      </c>
      <c r="H21" s="8">
        <v>69</v>
      </c>
      <c r="I21" s="8">
        <v>26</v>
      </c>
      <c r="J21" s="6">
        <v>0</v>
      </c>
      <c r="K21" s="8">
        <v>68</v>
      </c>
      <c r="L21" s="12">
        <v>49</v>
      </c>
      <c r="M21" s="12">
        <v>58</v>
      </c>
      <c r="N21" s="12">
        <v>83</v>
      </c>
      <c r="O21" s="6">
        <v>0</v>
      </c>
      <c r="P21" s="24">
        <v>87</v>
      </c>
      <c r="Q21" s="12">
        <v>35</v>
      </c>
      <c r="R21" s="12">
        <v>83</v>
      </c>
      <c r="S21" s="12">
        <v>69</v>
      </c>
      <c r="T21" s="8">
        <v>0</v>
      </c>
      <c r="U21" s="10">
        <v>0</v>
      </c>
      <c r="V21" s="8">
        <v>54</v>
      </c>
      <c r="W21" s="8">
        <v>73</v>
      </c>
      <c r="X21" s="8">
        <v>23</v>
      </c>
      <c r="Y21" s="7">
        <v>21</v>
      </c>
      <c r="Z21" s="7">
        <f t="shared" si="0"/>
        <v>13</v>
      </c>
      <c r="AA21" s="7">
        <v>69.56</v>
      </c>
      <c r="AB21" s="2">
        <f t="shared" si="1"/>
        <v>8.5600000000000023</v>
      </c>
      <c r="AC21" s="7">
        <f t="shared" si="2"/>
        <v>20</v>
      </c>
      <c r="AD21" s="7">
        <v>0</v>
      </c>
      <c r="AE21" s="2">
        <f t="shared" si="3"/>
        <v>7.7040000000000024</v>
      </c>
      <c r="AF21" s="2">
        <f t="shared" si="4"/>
        <v>21</v>
      </c>
    </row>
    <row r="22" spans="1:32">
      <c r="A22" s="19"/>
      <c r="B22" s="5" t="s">
        <v>19</v>
      </c>
      <c r="C22" s="8">
        <v>26</v>
      </c>
      <c r="D22" s="12">
        <v>28</v>
      </c>
      <c r="E22" s="12">
        <v>23</v>
      </c>
      <c r="F22" s="8">
        <v>18</v>
      </c>
      <c r="G22" s="8">
        <v>21</v>
      </c>
      <c r="H22" s="8">
        <v>26</v>
      </c>
      <c r="I22" s="8">
        <v>28</v>
      </c>
      <c r="J22" s="6">
        <v>0</v>
      </c>
      <c r="K22" s="8">
        <v>25</v>
      </c>
      <c r="L22" s="8">
        <v>26</v>
      </c>
      <c r="M22" s="8">
        <v>20</v>
      </c>
      <c r="N22" s="8">
        <v>20</v>
      </c>
      <c r="O22" s="6">
        <v>0</v>
      </c>
      <c r="P22" s="12">
        <v>18</v>
      </c>
      <c r="Q22" s="12">
        <v>17</v>
      </c>
      <c r="R22" s="24">
        <v>34</v>
      </c>
      <c r="S22" s="12">
        <v>21</v>
      </c>
      <c r="T22" s="8">
        <v>18</v>
      </c>
      <c r="U22" s="8">
        <v>5</v>
      </c>
      <c r="V22" s="10">
        <v>0</v>
      </c>
      <c r="W22" s="8">
        <v>21</v>
      </c>
      <c r="X22" s="8">
        <v>14</v>
      </c>
      <c r="Y22" s="7">
        <v>89</v>
      </c>
      <c r="Z22" s="7">
        <f t="shared" si="0"/>
        <v>66</v>
      </c>
      <c r="AA22" s="12">
        <v>72.08</v>
      </c>
      <c r="AB22" s="2">
        <f t="shared" si="1"/>
        <v>138.07999999999998</v>
      </c>
      <c r="AC22" s="9">
        <f t="shared" si="2"/>
        <v>2</v>
      </c>
      <c r="AD22" s="2">
        <v>0</v>
      </c>
      <c r="AE22" s="2">
        <f t="shared" si="3"/>
        <v>124.27199999999999</v>
      </c>
      <c r="AF22" s="2">
        <f t="shared" si="4"/>
        <v>7</v>
      </c>
    </row>
    <row r="23" spans="1:32">
      <c r="A23" s="19"/>
      <c r="B23" s="5" t="s">
        <v>20</v>
      </c>
      <c r="C23" s="8">
        <v>26</v>
      </c>
      <c r="D23" s="24">
        <v>38</v>
      </c>
      <c r="E23" s="12">
        <v>14</v>
      </c>
      <c r="F23" s="8">
        <v>13</v>
      </c>
      <c r="G23" s="8">
        <v>10</v>
      </c>
      <c r="H23" s="8">
        <v>11</v>
      </c>
      <c r="I23" s="8">
        <v>13</v>
      </c>
      <c r="J23" s="6">
        <v>0</v>
      </c>
      <c r="K23" s="8">
        <v>16</v>
      </c>
      <c r="L23" s="8">
        <v>16</v>
      </c>
      <c r="M23" s="8">
        <v>16</v>
      </c>
      <c r="N23" s="8">
        <v>11</v>
      </c>
      <c r="O23" s="6">
        <v>0</v>
      </c>
      <c r="P23" s="12">
        <v>14</v>
      </c>
      <c r="Q23" s="12">
        <v>13</v>
      </c>
      <c r="R23" s="12">
        <v>33</v>
      </c>
      <c r="S23" s="12">
        <v>20</v>
      </c>
      <c r="T23" s="8">
        <v>11</v>
      </c>
      <c r="U23" s="8">
        <v>3</v>
      </c>
      <c r="V23" s="8">
        <v>34</v>
      </c>
      <c r="W23" s="10">
        <v>0</v>
      </c>
      <c r="X23" s="8">
        <v>18</v>
      </c>
      <c r="Y23" s="7">
        <v>87</v>
      </c>
      <c r="Z23" s="7">
        <f t="shared" si="0"/>
        <v>62</v>
      </c>
      <c r="AA23" s="12">
        <v>72.010000000000005</v>
      </c>
      <c r="AB23" s="2">
        <f t="shared" si="1"/>
        <v>134.01</v>
      </c>
      <c r="AC23" s="9">
        <f t="shared" si="2"/>
        <v>4</v>
      </c>
      <c r="AD23" s="2">
        <v>142.97999999999999</v>
      </c>
      <c r="AE23" s="9">
        <f t="shared" si="3"/>
        <v>134.90699999999998</v>
      </c>
      <c r="AF23" s="9">
        <f t="shared" si="4"/>
        <v>2</v>
      </c>
    </row>
    <row r="24" spans="1:32">
      <c r="A24" s="19"/>
      <c r="B24" s="5" t="s">
        <v>21</v>
      </c>
      <c r="C24" s="8">
        <v>45</v>
      </c>
      <c r="D24" s="12">
        <v>28</v>
      </c>
      <c r="E24" s="12">
        <v>25</v>
      </c>
      <c r="F24" s="8">
        <v>23</v>
      </c>
      <c r="G24" s="8">
        <v>14</v>
      </c>
      <c r="H24" s="8">
        <v>25</v>
      </c>
      <c r="I24" s="8">
        <v>23</v>
      </c>
      <c r="J24" s="6">
        <v>0</v>
      </c>
      <c r="K24" s="8">
        <v>23</v>
      </c>
      <c r="L24" s="8">
        <v>26</v>
      </c>
      <c r="M24" s="8">
        <v>33</v>
      </c>
      <c r="N24" s="8">
        <v>26</v>
      </c>
      <c r="O24" s="6">
        <v>0</v>
      </c>
      <c r="P24" s="8">
        <v>0</v>
      </c>
      <c r="Q24" s="8">
        <v>13</v>
      </c>
      <c r="R24" s="8">
        <v>48</v>
      </c>
      <c r="S24" s="8">
        <v>27</v>
      </c>
      <c r="T24" s="8">
        <v>20</v>
      </c>
      <c r="U24" s="8">
        <v>7</v>
      </c>
      <c r="V24" s="24">
        <v>63</v>
      </c>
      <c r="W24" s="8">
        <v>31</v>
      </c>
      <c r="X24" s="10">
        <v>0</v>
      </c>
      <c r="Y24" s="7">
        <v>91</v>
      </c>
      <c r="Z24" s="7">
        <f t="shared" si="0"/>
        <v>37</v>
      </c>
      <c r="AA24" s="12">
        <v>70.38</v>
      </c>
      <c r="AB24" s="2">
        <f t="shared" si="1"/>
        <v>81.38</v>
      </c>
      <c r="AC24" s="2">
        <f t="shared" si="2"/>
        <v>15</v>
      </c>
      <c r="AD24" s="2">
        <v>136.09</v>
      </c>
      <c r="AE24" s="2">
        <f t="shared" si="3"/>
        <v>86.850999999999999</v>
      </c>
      <c r="AF24" s="2">
        <f t="shared" si="4"/>
        <v>13</v>
      </c>
    </row>
    <row r="25" spans="1:32">
      <c r="A25" s="16" t="s">
        <v>25</v>
      </c>
      <c r="B25" s="17"/>
      <c r="C25" s="2">
        <f>SUM(C3:C24)</f>
        <v>748</v>
      </c>
      <c r="D25" s="7">
        <f t="shared" ref="D25:X25" si="5">SUM(D3:D24)</f>
        <v>527</v>
      </c>
      <c r="E25" s="7">
        <f t="shared" si="5"/>
        <v>362</v>
      </c>
      <c r="F25" s="2">
        <f t="shared" si="5"/>
        <v>433</v>
      </c>
      <c r="G25" s="2">
        <f t="shared" si="5"/>
        <v>520</v>
      </c>
      <c r="H25" s="2">
        <f t="shared" si="5"/>
        <v>590</v>
      </c>
      <c r="I25" s="2">
        <f t="shared" si="5"/>
        <v>397</v>
      </c>
      <c r="J25" s="6">
        <f t="shared" si="5"/>
        <v>0</v>
      </c>
      <c r="K25" s="2">
        <f t="shared" si="5"/>
        <v>510</v>
      </c>
      <c r="L25" s="2">
        <f t="shared" si="5"/>
        <v>611</v>
      </c>
      <c r="M25" s="2">
        <f t="shared" si="5"/>
        <v>616</v>
      </c>
      <c r="N25" s="2">
        <f t="shared" si="5"/>
        <v>611</v>
      </c>
      <c r="O25" s="6">
        <f t="shared" si="5"/>
        <v>0</v>
      </c>
      <c r="P25" s="2">
        <f t="shared" si="5"/>
        <v>358</v>
      </c>
      <c r="Q25" s="2">
        <f t="shared" si="5"/>
        <v>385</v>
      </c>
      <c r="R25" s="2">
        <f t="shared" si="5"/>
        <v>877</v>
      </c>
      <c r="S25" s="2">
        <f t="shared" si="5"/>
        <v>693</v>
      </c>
      <c r="T25" s="2">
        <f t="shared" si="5"/>
        <v>410</v>
      </c>
      <c r="U25" s="2">
        <f t="shared" si="5"/>
        <v>149</v>
      </c>
      <c r="V25" s="2">
        <f t="shared" si="5"/>
        <v>954</v>
      </c>
      <c r="W25" s="2">
        <f t="shared" si="5"/>
        <v>606</v>
      </c>
      <c r="X25" s="7">
        <f t="shared" si="5"/>
        <v>324</v>
      </c>
      <c r="Y25" s="2"/>
      <c r="Z25" s="7"/>
      <c r="AA25" s="2"/>
      <c r="AB25" s="2"/>
      <c r="AC25" s="2"/>
      <c r="AD25" s="2"/>
      <c r="AE25" s="2"/>
      <c r="AF25" s="2"/>
    </row>
    <row r="26" spans="1:32">
      <c r="A26" s="20" t="s">
        <v>26</v>
      </c>
      <c r="B26" s="20"/>
      <c r="C26" s="2">
        <f>C6+C9+C11+C22+C23</f>
        <v>119</v>
      </c>
      <c r="D26" s="7">
        <f t="shared" ref="D26:X26" si="6">D6+D9+D11+D22+D23</f>
        <v>137</v>
      </c>
      <c r="E26" s="7">
        <f t="shared" si="6"/>
        <v>92</v>
      </c>
      <c r="F26" s="2">
        <f>F6+F9+F11+F22+F23+34</f>
        <v>102</v>
      </c>
      <c r="G26" s="2">
        <f t="shared" si="6"/>
        <v>100</v>
      </c>
      <c r="H26" s="2">
        <f t="shared" si="6"/>
        <v>92</v>
      </c>
      <c r="I26" s="2">
        <f>I6+I9+I11+I22+I23+39</f>
        <v>117</v>
      </c>
      <c r="J26" s="6">
        <f t="shared" si="6"/>
        <v>0</v>
      </c>
      <c r="K26" s="2">
        <f>K6+K9+K11+K22+K23+28</f>
        <v>109</v>
      </c>
      <c r="L26" s="2">
        <f t="shared" si="6"/>
        <v>102</v>
      </c>
      <c r="M26" s="2">
        <f t="shared" si="6"/>
        <v>107</v>
      </c>
      <c r="N26" s="2">
        <f t="shared" si="6"/>
        <v>99</v>
      </c>
      <c r="O26" s="6">
        <f t="shared" si="6"/>
        <v>0</v>
      </c>
      <c r="P26" s="2">
        <f t="shared" si="6"/>
        <v>97</v>
      </c>
      <c r="Q26" s="2">
        <f t="shared" si="6"/>
        <v>77</v>
      </c>
      <c r="R26" s="2">
        <f t="shared" si="6"/>
        <v>168</v>
      </c>
      <c r="S26" s="2">
        <f t="shared" si="6"/>
        <v>115</v>
      </c>
      <c r="T26" s="2">
        <f t="shared" si="6"/>
        <v>77</v>
      </c>
      <c r="U26" s="2">
        <f t="shared" si="6"/>
        <v>42</v>
      </c>
      <c r="V26" s="2">
        <f>V6+V9+V11+V22+V23+34</f>
        <v>164</v>
      </c>
      <c r="W26" s="2">
        <f>W6+W9+W11+W22+W23+38</f>
        <v>115</v>
      </c>
      <c r="X26" s="7">
        <f t="shared" si="6"/>
        <v>71</v>
      </c>
      <c r="Y26" s="2"/>
      <c r="Z26" s="2"/>
      <c r="AA26" s="2"/>
      <c r="AB26" s="2"/>
      <c r="AC26" s="2"/>
      <c r="AD26" s="2"/>
      <c r="AE26" s="2"/>
      <c r="AF26" s="2"/>
    </row>
    <row r="27" spans="1:32">
      <c r="A27" s="20" t="s">
        <v>30</v>
      </c>
      <c r="B27" s="20"/>
      <c r="C27" s="2">
        <f>RANK(C26,$C26:$X26)</f>
        <v>4</v>
      </c>
      <c r="D27" s="7">
        <f t="shared" ref="D27:X27" si="7">RANK(D26,$C26:$X26)</f>
        <v>3</v>
      </c>
      <c r="E27" s="7">
        <f t="shared" si="7"/>
        <v>15</v>
      </c>
      <c r="F27" s="2">
        <f t="shared" si="7"/>
        <v>10</v>
      </c>
      <c r="G27" s="2">
        <f t="shared" si="7"/>
        <v>12</v>
      </c>
      <c r="H27" s="2">
        <f t="shared" si="7"/>
        <v>15</v>
      </c>
      <c r="I27" s="2">
        <f t="shared" si="7"/>
        <v>5</v>
      </c>
      <c r="J27" s="6">
        <f t="shared" si="7"/>
        <v>21</v>
      </c>
      <c r="K27" s="2">
        <f t="shared" si="7"/>
        <v>8</v>
      </c>
      <c r="L27" s="7">
        <f t="shared" si="7"/>
        <v>10</v>
      </c>
      <c r="M27" s="2">
        <f t="shared" si="7"/>
        <v>9</v>
      </c>
      <c r="N27" s="2">
        <f t="shared" si="7"/>
        <v>13</v>
      </c>
      <c r="O27" s="6">
        <f t="shared" si="7"/>
        <v>21</v>
      </c>
      <c r="P27" s="2">
        <f t="shared" si="7"/>
        <v>14</v>
      </c>
      <c r="Q27" s="2">
        <f t="shared" si="7"/>
        <v>17</v>
      </c>
      <c r="R27" s="9">
        <f t="shared" si="7"/>
        <v>1</v>
      </c>
      <c r="S27" s="2">
        <f t="shared" si="7"/>
        <v>6</v>
      </c>
      <c r="T27" s="2">
        <f t="shared" si="7"/>
        <v>17</v>
      </c>
      <c r="U27" s="2">
        <f t="shared" si="7"/>
        <v>20</v>
      </c>
      <c r="V27" s="2">
        <f t="shared" si="7"/>
        <v>2</v>
      </c>
      <c r="W27" s="2">
        <f t="shared" si="7"/>
        <v>6</v>
      </c>
      <c r="X27" s="7">
        <f t="shared" si="7"/>
        <v>19</v>
      </c>
      <c r="Y27" s="2"/>
      <c r="Z27" s="2"/>
      <c r="AA27" s="2"/>
      <c r="AB27" s="2"/>
      <c r="AC27" s="2"/>
      <c r="AD27" s="2"/>
      <c r="AE27" s="2"/>
      <c r="AF27" s="2"/>
    </row>
    <row r="28" spans="1:32">
      <c r="A28" s="16" t="s">
        <v>36</v>
      </c>
      <c r="B28" s="17"/>
      <c r="C28" s="2">
        <v>105</v>
      </c>
      <c r="D28" s="7">
        <v>107</v>
      </c>
      <c r="E28" s="7">
        <v>56</v>
      </c>
      <c r="F28" s="2">
        <v>77</v>
      </c>
      <c r="G28" s="2">
        <v>65</v>
      </c>
      <c r="H28" s="2">
        <v>82</v>
      </c>
      <c r="I28" s="2">
        <v>85</v>
      </c>
      <c r="J28" s="6">
        <v>0</v>
      </c>
      <c r="K28" s="2">
        <v>102</v>
      </c>
      <c r="L28" s="2">
        <v>114</v>
      </c>
      <c r="M28" s="2">
        <v>71</v>
      </c>
      <c r="N28" s="2">
        <v>98</v>
      </c>
      <c r="O28" s="6">
        <v>0</v>
      </c>
      <c r="P28" s="2">
        <v>65</v>
      </c>
      <c r="Q28" s="2">
        <v>99</v>
      </c>
      <c r="R28" s="2">
        <v>61</v>
      </c>
      <c r="S28" s="2">
        <v>83</v>
      </c>
      <c r="T28" s="2">
        <v>67</v>
      </c>
      <c r="U28" s="2">
        <v>0</v>
      </c>
      <c r="V28" s="2">
        <v>107</v>
      </c>
      <c r="W28" s="2">
        <v>73</v>
      </c>
      <c r="X28" s="2">
        <v>100</v>
      </c>
      <c r="Y28" s="2"/>
      <c r="Z28" s="2"/>
      <c r="AA28" s="2"/>
      <c r="AB28" s="2"/>
      <c r="AC28" s="2"/>
      <c r="AD28" s="2"/>
      <c r="AE28" s="2"/>
      <c r="AF28" s="2"/>
    </row>
    <row r="29" spans="1:32">
      <c r="A29" s="16" t="s">
        <v>37</v>
      </c>
      <c r="B29" s="17"/>
      <c r="C29" s="2">
        <f>C26*0.9+C28*0.1</f>
        <v>117.60000000000001</v>
      </c>
      <c r="D29" s="7">
        <f t="shared" ref="D29:X29" si="8">D26*0.9+D28*0.1</f>
        <v>134</v>
      </c>
      <c r="E29" s="7">
        <f t="shared" si="8"/>
        <v>88.399999999999991</v>
      </c>
      <c r="F29" s="2">
        <f t="shared" si="8"/>
        <v>99.5</v>
      </c>
      <c r="G29" s="2">
        <f t="shared" si="8"/>
        <v>96.5</v>
      </c>
      <c r="H29" s="2">
        <f t="shared" si="8"/>
        <v>91</v>
      </c>
      <c r="I29" s="2">
        <f t="shared" si="8"/>
        <v>113.8</v>
      </c>
      <c r="J29" s="6">
        <f t="shared" si="8"/>
        <v>0</v>
      </c>
      <c r="K29" s="2">
        <f t="shared" si="8"/>
        <v>108.30000000000001</v>
      </c>
      <c r="L29" s="2">
        <f t="shared" si="8"/>
        <v>103.2</v>
      </c>
      <c r="M29" s="2">
        <f t="shared" si="8"/>
        <v>103.39999999999999</v>
      </c>
      <c r="N29" s="2">
        <f t="shared" si="8"/>
        <v>98.9</v>
      </c>
      <c r="O29" s="6">
        <f t="shared" si="8"/>
        <v>0</v>
      </c>
      <c r="P29" s="2">
        <f t="shared" si="8"/>
        <v>93.8</v>
      </c>
      <c r="Q29" s="2">
        <f t="shared" si="8"/>
        <v>79.2</v>
      </c>
      <c r="R29" s="11">
        <f t="shared" si="8"/>
        <v>157.30000000000001</v>
      </c>
      <c r="S29" s="2">
        <f t="shared" si="8"/>
        <v>111.8</v>
      </c>
      <c r="T29" s="2">
        <f t="shared" si="8"/>
        <v>76</v>
      </c>
      <c r="U29" s="2">
        <f t="shared" si="8"/>
        <v>37.800000000000004</v>
      </c>
      <c r="V29" s="9">
        <f t="shared" si="8"/>
        <v>158.29999999999998</v>
      </c>
      <c r="W29" s="2">
        <f t="shared" si="8"/>
        <v>110.8</v>
      </c>
      <c r="X29" s="2">
        <f t="shared" si="8"/>
        <v>73.900000000000006</v>
      </c>
      <c r="Y29" s="2"/>
      <c r="Z29" s="2"/>
      <c r="AA29" s="2"/>
      <c r="AB29" s="2"/>
      <c r="AC29" s="2"/>
      <c r="AD29" s="2"/>
      <c r="AE29" s="2"/>
      <c r="AF29" s="2"/>
    </row>
    <row r="30" spans="1:32">
      <c r="A30" s="18" t="s">
        <v>38</v>
      </c>
      <c r="B30" s="18"/>
      <c r="C30" s="2">
        <f>RANK(C29,$C29:$X29)</f>
        <v>4</v>
      </c>
      <c r="D30" s="2">
        <f t="shared" ref="D30:X30" si="9">RANK(D29,$C29:$X29)</f>
        <v>3</v>
      </c>
      <c r="E30" s="2">
        <f t="shared" si="9"/>
        <v>16</v>
      </c>
      <c r="F30" s="2">
        <f t="shared" si="9"/>
        <v>11</v>
      </c>
      <c r="G30" s="2">
        <f t="shared" si="9"/>
        <v>13</v>
      </c>
      <c r="H30" s="2">
        <f t="shared" si="9"/>
        <v>15</v>
      </c>
      <c r="I30" s="2">
        <f t="shared" si="9"/>
        <v>5</v>
      </c>
      <c r="J30" s="6">
        <f t="shared" si="9"/>
        <v>21</v>
      </c>
      <c r="K30" s="2">
        <f t="shared" si="9"/>
        <v>8</v>
      </c>
      <c r="L30" s="2">
        <f t="shared" si="9"/>
        <v>10</v>
      </c>
      <c r="M30" s="2">
        <f t="shared" si="9"/>
        <v>9</v>
      </c>
      <c r="N30" s="2">
        <f t="shared" si="9"/>
        <v>12</v>
      </c>
      <c r="O30" s="6">
        <f t="shared" si="9"/>
        <v>21</v>
      </c>
      <c r="P30" s="2">
        <f t="shared" si="9"/>
        <v>14</v>
      </c>
      <c r="Q30" s="2">
        <f t="shared" si="9"/>
        <v>17</v>
      </c>
      <c r="R30" s="11">
        <f t="shared" si="9"/>
        <v>2</v>
      </c>
      <c r="S30" s="2">
        <f t="shared" si="9"/>
        <v>6</v>
      </c>
      <c r="T30" s="2">
        <f t="shared" si="9"/>
        <v>18</v>
      </c>
      <c r="U30" s="2">
        <f t="shared" si="9"/>
        <v>20</v>
      </c>
      <c r="V30" s="9">
        <f t="shared" si="9"/>
        <v>1</v>
      </c>
      <c r="W30" s="2">
        <f t="shared" si="9"/>
        <v>7</v>
      </c>
      <c r="X30" s="2">
        <f t="shared" si="9"/>
        <v>19</v>
      </c>
      <c r="Y30" s="2"/>
      <c r="Z30" s="2"/>
      <c r="AA30" s="2"/>
      <c r="AB30" s="2"/>
      <c r="AC30" s="2"/>
      <c r="AD30" s="2"/>
      <c r="AE30" s="2"/>
      <c r="AF30" s="2"/>
    </row>
  </sheetData>
  <mergeCells count="10">
    <mergeCell ref="AE1:AF1"/>
    <mergeCell ref="Z1:AC1"/>
    <mergeCell ref="A28:B28"/>
    <mergeCell ref="A29:B29"/>
    <mergeCell ref="A30:B30"/>
    <mergeCell ref="A3:A24"/>
    <mergeCell ref="A25:B25"/>
    <mergeCell ref="A26:B26"/>
    <mergeCell ref="C1:Y1"/>
    <mergeCell ref="A27:B2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 chida</dc:creator>
  <cp:lastModifiedBy>koji chida</cp:lastModifiedBy>
  <dcterms:created xsi:type="dcterms:W3CDTF">2015-06-05T18:19:34Z</dcterms:created>
  <dcterms:modified xsi:type="dcterms:W3CDTF">2024-11-04T00:17:51Z</dcterms:modified>
</cp:coreProperties>
</file>