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knrks\Downloads\"/>
    </mc:Choice>
  </mc:AlternateContent>
  <xr:revisionPtr revIDLastSave="0" documentId="13_ncr:1_{EE37ACF1-CF42-40D5-A380-530B4A4E7808}" xr6:coauthVersionLast="47" xr6:coauthVersionMax="47" xr10:uidLastSave="{00000000-0000-0000-0000-000000000000}"/>
  <bookViews>
    <workbookView xWindow="28875" yWindow="1110" windowWidth="27630" windowHeight="13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26" i="1" l="1"/>
  <c r="T26" i="1"/>
  <c r="O26" i="1"/>
  <c r="F26" i="1"/>
  <c r="L26" i="1"/>
  <c r="D26" i="1"/>
  <c r="E26" i="1"/>
  <c r="G26" i="1"/>
  <c r="H26" i="1"/>
  <c r="I26" i="1"/>
  <c r="J26" i="1"/>
  <c r="K26" i="1"/>
  <c r="M26" i="1"/>
  <c r="N26" i="1"/>
  <c r="P26" i="1"/>
  <c r="Q26" i="1"/>
  <c r="R26" i="1"/>
  <c r="S26" i="1"/>
  <c r="U26" i="1"/>
  <c r="W26" i="1"/>
  <c r="X26" i="1"/>
  <c r="C2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3" i="1"/>
  <c r="U25" i="1"/>
  <c r="Q25" i="1"/>
  <c r="L25" i="1"/>
  <c r="S25" i="1"/>
  <c r="J25" i="1"/>
  <c r="R25" i="1"/>
  <c r="C25" i="1"/>
  <c r="G25" i="1"/>
  <c r="T25" i="1"/>
  <c r="D25" i="1"/>
  <c r="E25" i="1"/>
  <c r="F25" i="1"/>
  <c r="H25" i="1"/>
  <c r="I25" i="1"/>
  <c r="K25" i="1"/>
  <c r="M25" i="1"/>
  <c r="N25" i="1"/>
  <c r="O25" i="1"/>
  <c r="P25" i="1"/>
  <c r="V25" i="1"/>
  <c r="W25" i="1"/>
  <c r="X25" i="1"/>
  <c r="AE4" i="1"/>
  <c r="AF4" i="1" s="1"/>
  <c r="AE5" i="1"/>
  <c r="AF5" i="1" s="1"/>
  <c r="AE6" i="1"/>
  <c r="AF6" i="1" s="1"/>
  <c r="AE7" i="1"/>
  <c r="AF7" i="1" s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F16" i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F23" i="1"/>
  <c r="AE24" i="1"/>
  <c r="AF24" i="1" s="1"/>
  <c r="AE3" i="1"/>
  <c r="AF3" i="1" s="1"/>
  <c r="U27" i="1" l="1"/>
  <c r="AG4" i="1"/>
  <c r="AG5" i="1"/>
  <c r="AG6" i="1"/>
  <c r="AG7" i="1"/>
  <c r="AG8" i="1"/>
  <c r="AG11" i="1"/>
  <c r="AG12" i="1"/>
  <c r="AG13" i="1"/>
  <c r="AG15" i="1"/>
  <c r="AG17" i="1"/>
  <c r="AG21" i="1"/>
  <c r="AG22" i="1"/>
  <c r="AG9" i="1"/>
  <c r="AG16" i="1"/>
  <c r="AG19" i="1"/>
  <c r="AG10" i="1"/>
  <c r="AG14" i="1"/>
  <c r="AG18" i="1"/>
  <c r="AG20" i="1"/>
  <c r="AG23" i="1"/>
  <c r="AG24" i="1"/>
  <c r="AG3" i="1"/>
  <c r="E27" i="1"/>
  <c r="F27" i="1" l="1"/>
  <c r="G27" i="1"/>
  <c r="H27" i="1"/>
  <c r="J27" i="1"/>
  <c r="I27" i="1"/>
  <c r="C27" i="1"/>
  <c r="K27" i="1"/>
  <c r="L27" i="1"/>
  <c r="M27" i="1"/>
  <c r="N27" i="1"/>
  <c r="P27" i="1"/>
  <c r="Q27" i="1"/>
  <c r="R27" i="1"/>
  <c r="X27" i="1"/>
  <c r="O27" i="1"/>
  <c r="D27" i="1"/>
  <c r="S27" i="1"/>
  <c r="T27" i="1"/>
  <c r="V27" i="1"/>
  <c r="W27" i="1"/>
</calcChain>
</file>

<file path=xl/sharedStrings.xml><?xml version="1.0" encoding="utf-8"?>
<sst xmlns="http://schemas.openxmlformats.org/spreadsheetml/2006/main" count="62" uniqueCount="60">
  <si>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</si>
  <si>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</si>
  <si>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</si>
  <si>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</si>
  <si>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</si>
  <si>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</si>
  <si>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</si>
  <si>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</si>
  <si>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</si>
  <si>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</si>
  <si>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</si>
  <si>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</si>
  <si>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</si>
  <si>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</si>
  <si>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</si>
  <si>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</si>
  <si>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</si>
  <si>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</si>
  <si>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</si>
  <si>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</si>
  <si>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</si>
  <si>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</si>
  <si>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LR</t>
    <phoneticPr fontId="1"/>
  </si>
  <si>
    <t>KW</t>
    <phoneticPr fontId="1"/>
  </si>
  <si>
    <t>XGBT</t>
    <phoneticPr fontId="1"/>
  </si>
  <si>
    <t>TOTAL</t>
    <phoneticPr fontId="1"/>
  </si>
  <si>
    <t>STATS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</si>
  <si>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</si>
  <si>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</si>
  <si>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</si>
  <si>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</si>
  <si>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</si>
  <si>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</si>
  <si>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</si>
  <si>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</si>
  <si>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10</t>
    <phoneticPr fontId="1"/>
  </si>
  <si>
    <t>11</t>
    <phoneticPr fontId="1"/>
  </si>
  <si>
    <t>12</t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</si>
  <si>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</si>
  <si>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</si>
  <si>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</si>
  <si>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</si>
  <si>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17</t>
    <phoneticPr fontId="1"/>
  </si>
  <si>
    <t>18</t>
    <phoneticPr fontId="1"/>
  </si>
  <si>
    <t>19</t>
    <phoneticPr fontId="1"/>
  </si>
  <si>
    <t>20</t>
    <phoneticPr fontId="1"/>
  </si>
  <si>
    <t>21</t>
    <phoneticPr fontId="1"/>
  </si>
  <si>
    <t>22</t>
    <phoneticPr fontId="1"/>
  </si>
  <si>
    <t>RANKING</t>
    <phoneticPr fontId="1"/>
  </si>
  <si>
    <t>UTILITY</t>
    <phoneticPr fontId="1"/>
  </si>
  <si>
    <t>ANONYMITY</t>
    <phoneticPr fontId="1"/>
  </si>
  <si>
    <t>SCORE</t>
    <phoneticPr fontId="1"/>
  </si>
  <si>
    <t>PENALTY</t>
    <phoneticPr fontId="1"/>
  </si>
  <si>
    <t>ATTACKER</t>
    <phoneticPr fontId="1"/>
  </si>
  <si>
    <t>PROCESSOR</t>
    <phoneticPr fontId="1"/>
  </si>
  <si>
    <t>ATTACK ALL</t>
    <phoneticPr fontId="1"/>
  </si>
  <si>
    <t>ATTACK TOP5</t>
    <phoneticPr fontId="1"/>
  </si>
  <si>
    <t>ATTACK RANK</t>
    <phoneticPr fontId="1"/>
  </si>
  <si>
    <t>ID</t>
    <phoneticPr fontId="1"/>
  </si>
  <si>
    <t>max attack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</si>
</sst>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right"/>
    </xf>
    <xf numFmtId="1" fontId="0" fillId="4" borderId="1" xfId="0" quotePrefix="1" applyNumberFormat="1" applyFill="1" applyBorder="1" applyAlignment="1">
      <alignment horizontal="right"/>
    </xf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5" borderId="1" xfId="0" applyFill="1" applyBorder="1"/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textRotation="255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80" fontId="0" fillId="8" borderId="1" xfId="0" applyNumberFormat="1" applyFill="1" applyBorder="1"/>
    <xf numFmtId="0" fontId="0" fillId="9" borderId="1" xfId="0" applyFill="1" applyBorder="1"/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6" borderId="1" xfId="0" applyFill="1" applyBorder="1"/>
    <xf numFmtId="0" fontId="0" fillId="0" borderId="7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"/>
  <sheetViews>
    <sheetView tabSelected="1" zoomScale="80" zoomScaleNormal="80" workbookViewId="0">
      <selection activeCell="J21" sqref="J21"/>
    </sheetView>
  </sheetViews>
  <sheetFormatPr defaultRowHeight="18.75"/>
  <cols>
    <col min="1" max="1" width="5.125" bestFit="1" customWidth="1"/>
    <col min="2" max="2" width="12.375" style="1" customWidth="1"/>
    <col min="3" max="24" width="7.625" bestFit="1" customWidth="1"/>
    <col min="25" max="25" width="8.625" bestFit="1" customWidth="1"/>
    <col min="26" max="27" width="6.125" customWidth="1"/>
    <col min="30" max="30" width="11.125" bestFit="1" customWidth="1"/>
    <col min="32" max="32" width="10.75" bestFit="1" customWidth="1"/>
    <col min="33" max="33" width="11.125" bestFit="1" customWidth="1"/>
  </cols>
  <sheetData>
    <row r="1" spans="1:34">
      <c r="A1" s="5"/>
      <c r="B1" s="3"/>
      <c r="C1" s="15" t="s">
        <v>53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7" t="s">
        <v>49</v>
      </c>
      <c r="Z1" s="18"/>
      <c r="AA1" s="18"/>
      <c r="AB1" s="18"/>
      <c r="AC1" s="19"/>
      <c r="AD1" s="25" t="s">
        <v>50</v>
      </c>
      <c r="AE1" s="25"/>
      <c r="AF1" s="30" t="s">
        <v>25</v>
      </c>
      <c r="AG1" s="32" t="s">
        <v>48</v>
      </c>
    </row>
    <row r="2" spans="1:34">
      <c r="A2" s="5"/>
      <c r="B2" s="3"/>
      <c r="C2" s="23" t="s">
        <v>0</v>
      </c>
      <c r="D2" s="23" t="s">
        <v>27</v>
      </c>
      <c r="E2" s="23" t="s">
        <v>28</v>
      </c>
      <c r="F2" s="23" t="s">
        <v>29</v>
      </c>
      <c r="G2" s="23" t="s">
        <v>30</v>
      </c>
      <c r="H2" s="23" t="s">
        <v>31</v>
      </c>
      <c r="I2" s="23" t="s">
        <v>32</v>
      </c>
      <c r="J2" s="23" t="s">
        <v>33</v>
      </c>
      <c r="K2" s="23" t="s">
        <v>34</v>
      </c>
      <c r="L2" s="23" t="s">
        <v>35</v>
      </c>
      <c r="M2" s="23" t="s">
        <v>36</v>
      </c>
      <c r="N2" s="23" t="s">
        <v>37</v>
      </c>
      <c r="O2" s="23" t="s">
        <v>38</v>
      </c>
      <c r="P2" s="23" t="s">
        <v>39</v>
      </c>
      <c r="Q2" s="23" t="s">
        <v>40</v>
      </c>
      <c r="R2" s="23" t="s">
        <v>41</v>
      </c>
      <c r="S2" s="23" t="s">
        <v>42</v>
      </c>
      <c r="T2" s="23" t="s">
        <v>43</v>
      </c>
      <c r="U2" s="23" t="s">
        <v>44</v>
      </c>
      <c r="V2" s="23" t="s">
        <v>45</v>
      </c>
      <c r="W2" s="23" t="s">
        <v>46</v>
      </c>
      <c r="X2" s="23" t="s">
        <v>47</v>
      </c>
      <c r="Y2" s="24" t="s">
        <v>26</v>
      </c>
      <c r="Z2" s="24" t="s">
        <v>22</v>
      </c>
      <c r="AA2" s="24" t="s">
        <v>23</v>
      </c>
      <c r="AB2" s="24" t="s">
        <v>24</v>
      </c>
      <c r="AC2" s="24" t="s">
        <v>51</v>
      </c>
      <c r="AD2" s="26" t="s">
        <v>52</v>
      </c>
      <c r="AE2" s="26" t="s">
        <v>51</v>
      </c>
      <c r="AF2" s="31"/>
      <c r="AG2" s="33"/>
      <c r="AH2" t="s">
        <v>59</v>
      </c>
    </row>
    <row r="3" spans="1:34">
      <c r="A3" s="11" t="s">
        <v>54</v>
      </c>
      <c r="B3" s="4" t="s">
        <v>0</v>
      </c>
      <c r="C3" s="22">
        <v>0</v>
      </c>
      <c r="D3" s="6">
        <v>1075</v>
      </c>
      <c r="E3" s="6">
        <v>0</v>
      </c>
      <c r="F3" s="6">
        <v>988</v>
      </c>
      <c r="G3" s="6">
        <v>1027</v>
      </c>
      <c r="H3" s="6">
        <v>1045</v>
      </c>
      <c r="I3" s="6">
        <v>1013</v>
      </c>
      <c r="J3" s="6">
        <v>1023</v>
      </c>
      <c r="K3" s="6">
        <v>1007</v>
      </c>
      <c r="L3" s="6">
        <v>1018</v>
      </c>
      <c r="M3" s="6">
        <v>1049</v>
      </c>
      <c r="N3" s="6">
        <v>996</v>
      </c>
      <c r="O3" s="6">
        <v>1033</v>
      </c>
      <c r="P3" s="6">
        <v>1002</v>
      </c>
      <c r="Q3" s="6">
        <v>1046</v>
      </c>
      <c r="R3" s="9">
        <v>1135</v>
      </c>
      <c r="S3" s="6">
        <v>986</v>
      </c>
      <c r="T3" s="6">
        <v>1003</v>
      </c>
      <c r="U3" s="6">
        <v>1005</v>
      </c>
      <c r="V3" s="6">
        <v>1012</v>
      </c>
      <c r="W3" s="6">
        <v>0</v>
      </c>
      <c r="X3" s="6">
        <v>984</v>
      </c>
      <c r="Y3" s="20">
        <v>30.088159999999998</v>
      </c>
      <c r="Z3" s="20">
        <v>8.3214199999999998</v>
      </c>
      <c r="AA3" s="20">
        <v>15.30922</v>
      </c>
      <c r="AB3" s="21">
        <v>17.798000000000002</v>
      </c>
      <c r="AC3" s="20">
        <v>71.516800000000003</v>
      </c>
      <c r="AD3" s="27">
        <v>14</v>
      </c>
      <c r="AE3" s="27">
        <f>MAX(0,(10000-MAX(C3:X3))*0.01-AD3)</f>
        <v>74.650000000000006</v>
      </c>
      <c r="AF3" s="28">
        <f>AC3+AE3</f>
        <v>146.16680000000002</v>
      </c>
      <c r="AG3" s="29">
        <f>_xlfn.RANK.EQ(AF3,$AF$3:$AF$24,0)</f>
        <v>7</v>
      </c>
      <c r="AH3">
        <f>MAX(C3:X3)</f>
        <v>1135</v>
      </c>
    </row>
    <row r="4" spans="1:34">
      <c r="A4" s="11"/>
      <c r="B4" s="4" t="s">
        <v>1</v>
      </c>
      <c r="C4" s="6">
        <v>1058</v>
      </c>
      <c r="D4" s="22">
        <v>0</v>
      </c>
      <c r="E4" s="6">
        <v>0</v>
      </c>
      <c r="F4" s="6">
        <v>1023</v>
      </c>
      <c r="G4" s="6">
        <v>1026</v>
      </c>
      <c r="H4" s="6">
        <v>1024</v>
      </c>
      <c r="I4" s="6">
        <v>1003</v>
      </c>
      <c r="J4" s="6">
        <v>1036</v>
      </c>
      <c r="K4" s="6">
        <v>1027</v>
      </c>
      <c r="L4" s="6">
        <v>1017</v>
      </c>
      <c r="M4" s="6">
        <v>1049</v>
      </c>
      <c r="N4" s="6">
        <v>990</v>
      </c>
      <c r="O4" s="6">
        <v>996</v>
      </c>
      <c r="P4" s="6">
        <v>1014</v>
      </c>
      <c r="Q4" s="6">
        <v>1014</v>
      </c>
      <c r="R4" s="6">
        <v>1007</v>
      </c>
      <c r="S4" s="6">
        <v>1046</v>
      </c>
      <c r="T4" s="6">
        <v>1016</v>
      </c>
      <c r="U4" s="6">
        <v>991</v>
      </c>
      <c r="V4" s="6">
        <v>1009</v>
      </c>
      <c r="W4" s="6">
        <v>0</v>
      </c>
      <c r="X4" s="9">
        <v>1084</v>
      </c>
      <c r="Y4" s="20">
        <v>28.77928</v>
      </c>
      <c r="Z4" s="20">
        <v>8.96678</v>
      </c>
      <c r="AA4" s="20">
        <v>18.456204</v>
      </c>
      <c r="AB4" s="21">
        <v>17.006</v>
      </c>
      <c r="AC4" s="20">
        <v>73.208264</v>
      </c>
      <c r="AD4" s="27">
        <v>12</v>
      </c>
      <c r="AE4" s="27">
        <f>MAX(0,(10000-MAX(C4:X4))*0.01-AD4)</f>
        <v>77.16</v>
      </c>
      <c r="AF4" s="28">
        <f t="shared" ref="AF4:AF24" si="0">AC4+AE4</f>
        <v>150.36826400000001</v>
      </c>
      <c r="AG4" s="29">
        <f t="shared" ref="AG4:AG24" si="1">_xlfn.RANK.EQ(AF4,$AF$3:$AF$24,0)</f>
        <v>6</v>
      </c>
      <c r="AH4">
        <f t="shared" ref="AH4:AH24" si="2">MAX(C4:X4)</f>
        <v>1084</v>
      </c>
    </row>
    <row r="5" spans="1:34">
      <c r="A5" s="11"/>
      <c r="B5" s="4" t="s">
        <v>2</v>
      </c>
      <c r="C5" s="9">
        <v>10000</v>
      </c>
      <c r="D5" s="9">
        <v>10000</v>
      </c>
      <c r="E5" s="8">
        <v>0</v>
      </c>
      <c r="F5" s="9">
        <v>10000</v>
      </c>
      <c r="G5" s="9">
        <v>10000</v>
      </c>
      <c r="H5" s="9">
        <v>10000</v>
      </c>
      <c r="I5" s="9">
        <v>10000</v>
      </c>
      <c r="J5" s="9">
        <v>10000</v>
      </c>
      <c r="K5" s="9">
        <v>10000</v>
      </c>
      <c r="L5" s="9">
        <v>10000</v>
      </c>
      <c r="M5" s="9">
        <v>10000</v>
      </c>
      <c r="N5" s="9">
        <v>10000</v>
      </c>
      <c r="O5" s="9">
        <v>10000</v>
      </c>
      <c r="P5" s="9">
        <v>10000</v>
      </c>
      <c r="Q5" s="6">
        <v>2907</v>
      </c>
      <c r="R5" s="9">
        <v>10000</v>
      </c>
      <c r="S5" s="9">
        <v>10000</v>
      </c>
      <c r="T5" s="9">
        <v>10000</v>
      </c>
      <c r="U5" s="6">
        <v>938</v>
      </c>
      <c r="V5" s="9">
        <v>10000</v>
      </c>
      <c r="W5" s="6">
        <v>0</v>
      </c>
      <c r="X5" s="6">
        <v>10000</v>
      </c>
      <c r="Y5" s="20">
        <v>40</v>
      </c>
      <c r="Z5" s="20">
        <v>20</v>
      </c>
      <c r="AA5" s="20">
        <v>20</v>
      </c>
      <c r="AB5" s="21">
        <v>18.149999999999999</v>
      </c>
      <c r="AC5" s="20">
        <v>98.15</v>
      </c>
      <c r="AD5" s="27">
        <v>19</v>
      </c>
      <c r="AE5" s="27">
        <f>MAX(0,(10000-MAX(C5:X5))*0.01-AD5)</f>
        <v>0</v>
      </c>
      <c r="AF5" s="28">
        <f t="shared" si="0"/>
        <v>98.15</v>
      </c>
      <c r="AG5" s="29">
        <f t="shared" si="1"/>
        <v>16</v>
      </c>
      <c r="AH5">
        <f t="shared" si="2"/>
        <v>10000</v>
      </c>
    </row>
    <row r="6" spans="1:34">
      <c r="A6" s="11"/>
      <c r="B6" s="4" t="s">
        <v>3</v>
      </c>
      <c r="C6" s="6">
        <v>1038</v>
      </c>
      <c r="D6" s="6">
        <v>990</v>
      </c>
      <c r="E6" s="6">
        <v>0</v>
      </c>
      <c r="F6" s="22">
        <v>0</v>
      </c>
      <c r="G6" s="6">
        <v>1005</v>
      </c>
      <c r="H6" s="6">
        <v>1015</v>
      </c>
      <c r="I6" s="6">
        <v>724</v>
      </c>
      <c r="J6" s="6">
        <v>875</v>
      </c>
      <c r="K6" s="6">
        <v>1004</v>
      </c>
      <c r="L6" s="6">
        <v>997</v>
      </c>
      <c r="M6" s="6">
        <v>997</v>
      </c>
      <c r="N6" s="6">
        <v>713</v>
      </c>
      <c r="O6" s="6">
        <v>994</v>
      </c>
      <c r="P6" s="6">
        <v>715</v>
      </c>
      <c r="Q6" s="6">
        <v>850</v>
      </c>
      <c r="R6" s="6">
        <v>994</v>
      </c>
      <c r="S6" s="6">
        <v>997</v>
      </c>
      <c r="T6" s="6">
        <v>847</v>
      </c>
      <c r="U6" s="6">
        <v>989</v>
      </c>
      <c r="V6" s="9">
        <v>1239</v>
      </c>
      <c r="W6" s="6">
        <v>0</v>
      </c>
      <c r="X6" s="6">
        <v>820</v>
      </c>
      <c r="Y6" s="20">
        <v>33.181280000000001</v>
      </c>
      <c r="Z6" s="20">
        <v>11.370139999999999</v>
      </c>
      <c r="AA6" s="20">
        <v>17.336019999999998</v>
      </c>
      <c r="AB6" s="21">
        <v>17.041999999999998</v>
      </c>
      <c r="AC6" s="20">
        <v>78.92944</v>
      </c>
      <c r="AD6" s="27">
        <v>11</v>
      </c>
      <c r="AE6" s="27">
        <f>MAX(0,(10000-MAX(C6:X6))*0.01-AD6)</f>
        <v>76.61</v>
      </c>
      <c r="AF6" s="28">
        <f t="shared" si="0"/>
        <v>155.53944000000001</v>
      </c>
      <c r="AG6" s="29">
        <f t="shared" si="1"/>
        <v>3</v>
      </c>
      <c r="AH6">
        <f t="shared" si="2"/>
        <v>1239</v>
      </c>
    </row>
    <row r="7" spans="1:34">
      <c r="A7" s="11"/>
      <c r="B7" s="4" t="s">
        <v>4</v>
      </c>
      <c r="C7" s="6">
        <v>1035</v>
      </c>
      <c r="D7" s="9">
        <v>1354</v>
      </c>
      <c r="E7" s="6">
        <v>0</v>
      </c>
      <c r="F7" s="6">
        <v>1021</v>
      </c>
      <c r="G7" s="22">
        <v>0</v>
      </c>
      <c r="H7" s="6">
        <v>1006</v>
      </c>
      <c r="I7" s="6">
        <v>1007</v>
      </c>
      <c r="J7" s="6">
        <v>1024</v>
      </c>
      <c r="K7" s="6">
        <v>1012</v>
      </c>
      <c r="L7" s="6">
        <v>1012</v>
      </c>
      <c r="M7" s="6">
        <v>1064</v>
      </c>
      <c r="N7" s="6">
        <v>986</v>
      </c>
      <c r="O7" s="6">
        <v>1136</v>
      </c>
      <c r="P7" s="6">
        <v>1003</v>
      </c>
      <c r="Q7" s="6">
        <v>1137</v>
      </c>
      <c r="R7" s="6">
        <v>1033</v>
      </c>
      <c r="S7" s="6">
        <v>1293</v>
      </c>
      <c r="T7" s="6">
        <v>1093</v>
      </c>
      <c r="U7" s="6">
        <v>952</v>
      </c>
      <c r="V7" s="6">
        <v>951</v>
      </c>
      <c r="W7" s="6">
        <v>0</v>
      </c>
      <c r="X7" s="9">
        <v>1354</v>
      </c>
      <c r="Y7" s="20">
        <v>20.272480000000002</v>
      </c>
      <c r="Z7" s="20">
        <v>5.5565800000000003</v>
      </c>
      <c r="AA7" s="20">
        <v>15.000160000000001</v>
      </c>
      <c r="AB7" s="21">
        <v>18.218</v>
      </c>
      <c r="AC7" s="20">
        <v>59.04722000000001</v>
      </c>
      <c r="AD7" s="27">
        <v>15</v>
      </c>
      <c r="AE7" s="27">
        <f>MAX(0,(10000-MAX(C7:X7))*0.01-AD7)</f>
        <v>71.460000000000008</v>
      </c>
      <c r="AF7" s="28">
        <f t="shared" si="0"/>
        <v>130.50722000000002</v>
      </c>
      <c r="AG7" s="29">
        <f t="shared" si="1"/>
        <v>11</v>
      </c>
      <c r="AH7">
        <f t="shared" si="2"/>
        <v>1354</v>
      </c>
    </row>
    <row r="8" spans="1:34">
      <c r="A8" s="11"/>
      <c r="B8" s="4" t="s">
        <v>5</v>
      </c>
      <c r="C8" s="9">
        <v>1046</v>
      </c>
      <c r="D8" s="6">
        <v>986</v>
      </c>
      <c r="E8" s="6">
        <v>0</v>
      </c>
      <c r="F8" s="6">
        <v>957</v>
      </c>
      <c r="G8" s="6">
        <v>984</v>
      </c>
      <c r="H8" s="22">
        <v>0</v>
      </c>
      <c r="I8" s="6">
        <v>948</v>
      </c>
      <c r="J8" s="6">
        <v>997</v>
      </c>
      <c r="K8" s="6">
        <v>1013</v>
      </c>
      <c r="L8" s="6">
        <v>977</v>
      </c>
      <c r="M8" s="6">
        <v>1001</v>
      </c>
      <c r="N8" s="6">
        <v>963</v>
      </c>
      <c r="O8" s="6">
        <v>983</v>
      </c>
      <c r="P8" s="6">
        <v>939</v>
      </c>
      <c r="Q8" s="6">
        <v>987</v>
      </c>
      <c r="R8" s="6">
        <v>1025</v>
      </c>
      <c r="S8" s="6">
        <v>1001</v>
      </c>
      <c r="T8" s="6">
        <v>977</v>
      </c>
      <c r="U8" s="6">
        <v>1005</v>
      </c>
      <c r="V8" s="6">
        <v>951</v>
      </c>
      <c r="W8" s="6">
        <v>0</v>
      </c>
      <c r="X8" s="6">
        <v>923</v>
      </c>
      <c r="Y8" s="20">
        <v>8.6205999999999996</v>
      </c>
      <c r="Z8" s="20">
        <v>4.150780000000001</v>
      </c>
      <c r="AA8" s="20">
        <v>16.423860000000001</v>
      </c>
      <c r="AB8" s="21">
        <v>15.853999999999999</v>
      </c>
      <c r="AC8" s="20">
        <v>45.049239999999998</v>
      </c>
      <c r="AD8" s="27">
        <v>14</v>
      </c>
      <c r="AE8" s="27">
        <f>MAX(0,(10000-MAX(C8:X8))*0.01-AD8)</f>
        <v>75.540000000000006</v>
      </c>
      <c r="AF8" s="28">
        <f t="shared" si="0"/>
        <v>120.58924</v>
      </c>
      <c r="AG8" s="29">
        <f t="shared" si="1"/>
        <v>12</v>
      </c>
      <c r="AH8">
        <f t="shared" si="2"/>
        <v>1046</v>
      </c>
    </row>
    <row r="9" spans="1:34">
      <c r="A9" s="11"/>
      <c r="B9" s="4" t="s">
        <v>6</v>
      </c>
      <c r="C9" s="9">
        <v>6911</v>
      </c>
      <c r="D9" s="6">
        <v>3440</v>
      </c>
      <c r="E9" s="6">
        <v>0</v>
      </c>
      <c r="F9" s="6">
        <v>4383</v>
      </c>
      <c r="G9" s="6">
        <v>4136</v>
      </c>
      <c r="H9" s="6">
        <v>2841</v>
      </c>
      <c r="I9" s="22">
        <v>0</v>
      </c>
      <c r="J9" s="6">
        <v>6086</v>
      </c>
      <c r="K9" s="6">
        <v>4105</v>
      </c>
      <c r="L9" s="6">
        <v>1010</v>
      </c>
      <c r="M9" s="6">
        <v>1941</v>
      </c>
      <c r="N9" s="6">
        <v>3323</v>
      </c>
      <c r="O9" s="6">
        <v>4165</v>
      </c>
      <c r="P9" s="6">
        <v>4115</v>
      </c>
      <c r="Q9" s="6">
        <v>1496</v>
      </c>
      <c r="R9" s="6">
        <v>4909</v>
      </c>
      <c r="S9" s="6">
        <v>977</v>
      </c>
      <c r="T9" s="6">
        <v>1623</v>
      </c>
      <c r="U9" s="6">
        <v>1047</v>
      </c>
      <c r="V9" s="6">
        <v>1939</v>
      </c>
      <c r="W9" s="6">
        <v>0</v>
      </c>
      <c r="X9" s="6">
        <v>2909</v>
      </c>
      <c r="Y9" s="20">
        <v>36.772527999999994</v>
      </c>
      <c r="Z9" s="20">
        <v>9.4113800000000012</v>
      </c>
      <c r="AA9" s="20">
        <v>18.708824</v>
      </c>
      <c r="AB9" s="21">
        <v>11.93</v>
      </c>
      <c r="AC9" s="20">
        <v>76.822732000000002</v>
      </c>
      <c r="AD9" s="27">
        <v>17</v>
      </c>
      <c r="AE9" s="27">
        <f>MAX(0,(10000-MAX(C9:X9))*0.01-AD9)</f>
        <v>13.89</v>
      </c>
      <c r="AF9" s="28">
        <f t="shared" si="0"/>
        <v>90.712732000000003</v>
      </c>
      <c r="AG9" s="29">
        <f t="shared" si="1"/>
        <v>18</v>
      </c>
      <c r="AH9">
        <f t="shared" si="2"/>
        <v>6911</v>
      </c>
    </row>
    <row r="10" spans="1:34">
      <c r="A10" s="11"/>
      <c r="B10" s="4" t="s">
        <v>7</v>
      </c>
      <c r="C10" s="6">
        <v>1682</v>
      </c>
      <c r="D10" s="6">
        <v>1457</v>
      </c>
      <c r="E10" s="6">
        <v>0</v>
      </c>
      <c r="F10" s="9">
        <v>1747</v>
      </c>
      <c r="G10" s="6">
        <v>1659</v>
      </c>
      <c r="H10" s="6">
        <v>1161</v>
      </c>
      <c r="I10" s="6">
        <v>1642</v>
      </c>
      <c r="J10" s="22">
        <v>0</v>
      </c>
      <c r="K10" s="6">
        <v>1663</v>
      </c>
      <c r="L10" s="6">
        <v>992</v>
      </c>
      <c r="M10" s="6">
        <v>1111</v>
      </c>
      <c r="N10" s="6">
        <v>1524</v>
      </c>
      <c r="O10" s="6">
        <v>1689</v>
      </c>
      <c r="P10" s="6">
        <v>1656</v>
      </c>
      <c r="Q10" s="6">
        <v>1227</v>
      </c>
      <c r="R10" s="6">
        <v>1398</v>
      </c>
      <c r="S10" s="6">
        <v>983</v>
      </c>
      <c r="T10" s="6">
        <v>1212</v>
      </c>
      <c r="U10" s="6">
        <v>1058</v>
      </c>
      <c r="V10" s="6">
        <v>1679</v>
      </c>
      <c r="W10" s="6">
        <v>0</v>
      </c>
      <c r="X10" s="6">
        <v>1561</v>
      </c>
      <c r="Y10" s="20">
        <v>32.13796</v>
      </c>
      <c r="Z10" s="20">
        <v>11.558199999999999</v>
      </c>
      <c r="AA10" s="20">
        <v>15.339279999999999</v>
      </c>
      <c r="AB10" s="20">
        <v>17.876000000000001</v>
      </c>
      <c r="AC10" s="20">
        <v>76.911439999999999</v>
      </c>
      <c r="AD10" s="27">
        <v>16</v>
      </c>
      <c r="AE10" s="27">
        <f>MAX(0,(10000-MAX(C10:X10))*0.01-AD10)</f>
        <v>66.53</v>
      </c>
      <c r="AF10" s="28">
        <f t="shared" si="0"/>
        <v>143.44144</v>
      </c>
      <c r="AG10" s="29">
        <f t="shared" si="1"/>
        <v>9</v>
      </c>
      <c r="AH10">
        <f t="shared" si="2"/>
        <v>1747</v>
      </c>
    </row>
    <row r="11" spans="1:34">
      <c r="A11" s="11"/>
      <c r="B11" s="4" t="s">
        <v>8</v>
      </c>
      <c r="C11" s="9">
        <v>9684</v>
      </c>
      <c r="D11" s="6">
        <v>4888</v>
      </c>
      <c r="E11" s="6">
        <v>0</v>
      </c>
      <c r="F11" s="6">
        <v>5515</v>
      </c>
      <c r="G11" s="6">
        <v>3278</v>
      </c>
      <c r="H11" s="6">
        <v>3598</v>
      </c>
      <c r="I11" s="6">
        <v>5052</v>
      </c>
      <c r="J11" s="6">
        <v>8862</v>
      </c>
      <c r="K11" s="22">
        <v>0</v>
      </c>
      <c r="L11" s="6">
        <v>1108</v>
      </c>
      <c r="M11" s="6">
        <v>4888</v>
      </c>
      <c r="N11" s="6">
        <v>4930</v>
      </c>
      <c r="O11" s="6">
        <v>5101</v>
      </c>
      <c r="P11" s="6">
        <v>5054</v>
      </c>
      <c r="Q11" s="6">
        <v>2488</v>
      </c>
      <c r="R11" s="6">
        <v>8999</v>
      </c>
      <c r="S11" s="6">
        <v>1002</v>
      </c>
      <c r="T11" s="6">
        <v>3835</v>
      </c>
      <c r="U11" s="6">
        <v>1021</v>
      </c>
      <c r="V11" s="6">
        <v>4888</v>
      </c>
      <c r="W11" s="6">
        <v>0</v>
      </c>
      <c r="X11" s="6">
        <v>3635</v>
      </c>
      <c r="Y11" s="20">
        <v>32.172200000000004</v>
      </c>
      <c r="Z11" s="20">
        <v>6.4063800000000004</v>
      </c>
      <c r="AA11" s="20">
        <v>17.777080000000002</v>
      </c>
      <c r="AB11" s="21">
        <v>13.667999999999999</v>
      </c>
      <c r="AC11" s="20">
        <v>70.023660000000007</v>
      </c>
      <c r="AD11" s="27">
        <v>18</v>
      </c>
      <c r="AE11" s="27">
        <f>MAX(0,(10000-MAX(C11:X11))*0.01-AD11)</f>
        <v>0</v>
      </c>
      <c r="AF11" s="28">
        <f t="shared" si="0"/>
        <v>70.023660000000007</v>
      </c>
      <c r="AG11" s="29">
        <f t="shared" si="1"/>
        <v>20</v>
      </c>
      <c r="AH11">
        <f t="shared" si="2"/>
        <v>9684</v>
      </c>
    </row>
    <row r="12" spans="1:34">
      <c r="A12" s="11"/>
      <c r="B12" s="4" t="s">
        <v>9</v>
      </c>
      <c r="C12" s="9">
        <v>1058</v>
      </c>
      <c r="D12" s="6">
        <v>1025</v>
      </c>
      <c r="E12" s="6">
        <v>0</v>
      </c>
      <c r="F12" s="6">
        <v>980</v>
      </c>
      <c r="G12" s="6">
        <v>998</v>
      </c>
      <c r="H12" s="6">
        <v>995</v>
      </c>
      <c r="I12" s="6">
        <v>1013</v>
      </c>
      <c r="J12" s="6">
        <v>1018</v>
      </c>
      <c r="K12" s="6">
        <v>1028</v>
      </c>
      <c r="L12" s="22">
        <v>0</v>
      </c>
      <c r="M12" s="6">
        <v>1000</v>
      </c>
      <c r="N12" s="6">
        <v>977</v>
      </c>
      <c r="O12" s="6">
        <v>986</v>
      </c>
      <c r="P12" s="6">
        <v>1003</v>
      </c>
      <c r="Q12" s="6">
        <v>985</v>
      </c>
      <c r="R12" s="6">
        <v>999</v>
      </c>
      <c r="S12" s="6">
        <v>932</v>
      </c>
      <c r="T12" s="6">
        <v>968</v>
      </c>
      <c r="U12" s="6">
        <v>1004</v>
      </c>
      <c r="V12" s="6">
        <v>1003</v>
      </c>
      <c r="W12" s="6">
        <v>0</v>
      </c>
      <c r="X12" s="6">
        <v>990</v>
      </c>
      <c r="Y12" s="20">
        <v>32.897600000000004</v>
      </c>
      <c r="Z12" s="20">
        <v>8.3449799999999996</v>
      </c>
      <c r="AA12" s="20">
        <v>17.376940000000001</v>
      </c>
      <c r="AB12" s="21">
        <v>18.013999999999999</v>
      </c>
      <c r="AC12" s="20">
        <v>76.633520000000004</v>
      </c>
      <c r="AD12" s="27">
        <v>12</v>
      </c>
      <c r="AE12" s="27">
        <f>MAX(0,(10000-MAX(C12:X12))*0.01-AD12)</f>
        <v>77.42</v>
      </c>
      <c r="AF12" s="28">
        <f t="shared" si="0"/>
        <v>154.05351999999999</v>
      </c>
      <c r="AG12" s="29">
        <f t="shared" si="1"/>
        <v>4</v>
      </c>
      <c r="AH12">
        <f t="shared" si="2"/>
        <v>1058</v>
      </c>
    </row>
    <row r="13" spans="1:34">
      <c r="A13" s="11"/>
      <c r="B13" s="4" t="s">
        <v>10</v>
      </c>
      <c r="C13" s="6">
        <v>1804</v>
      </c>
      <c r="D13" s="6">
        <v>1565</v>
      </c>
      <c r="E13" s="6">
        <v>0</v>
      </c>
      <c r="F13" s="6">
        <v>1742</v>
      </c>
      <c r="G13" s="6">
        <v>1336</v>
      </c>
      <c r="H13" s="9">
        <v>2918</v>
      </c>
      <c r="I13" s="6">
        <v>1712</v>
      </c>
      <c r="J13" s="6">
        <v>1775</v>
      </c>
      <c r="K13" s="6">
        <v>1713</v>
      </c>
      <c r="L13" s="6">
        <v>1048</v>
      </c>
      <c r="M13" s="22">
        <v>0</v>
      </c>
      <c r="N13" s="6">
        <v>1468</v>
      </c>
      <c r="O13" s="6">
        <v>1763</v>
      </c>
      <c r="P13" s="6">
        <v>1696</v>
      </c>
      <c r="Q13" s="6">
        <v>1235</v>
      </c>
      <c r="R13" s="6">
        <v>1820</v>
      </c>
      <c r="S13" s="6">
        <v>986</v>
      </c>
      <c r="T13" s="6">
        <v>1509</v>
      </c>
      <c r="U13" s="6">
        <v>1001</v>
      </c>
      <c r="V13" s="6">
        <v>1748</v>
      </c>
      <c r="W13" s="6">
        <v>0</v>
      </c>
      <c r="X13" s="6">
        <v>1624</v>
      </c>
      <c r="Y13" s="20">
        <v>36.968688</v>
      </c>
      <c r="Z13" s="20">
        <v>6.9524399999999993</v>
      </c>
      <c r="AA13" s="20">
        <v>19.208030000000001</v>
      </c>
      <c r="AB13" s="21">
        <v>17.686</v>
      </c>
      <c r="AC13" s="20">
        <v>80.815157999999997</v>
      </c>
      <c r="AD13" s="27">
        <v>16</v>
      </c>
      <c r="AE13" s="27">
        <f>MAX(0,(10000-MAX(C13:X13))*0.01-AD13)</f>
        <v>54.820000000000007</v>
      </c>
      <c r="AF13" s="28">
        <f t="shared" si="0"/>
        <v>135.63515799999999</v>
      </c>
      <c r="AG13" s="29">
        <f t="shared" si="1"/>
        <v>10</v>
      </c>
      <c r="AH13">
        <f t="shared" si="2"/>
        <v>2918</v>
      </c>
    </row>
    <row r="14" spans="1:34">
      <c r="A14" s="11"/>
      <c r="B14" s="4" t="s">
        <v>11</v>
      </c>
      <c r="C14" s="9">
        <v>10000</v>
      </c>
      <c r="D14" s="9">
        <v>10000</v>
      </c>
      <c r="E14" s="6">
        <v>0</v>
      </c>
      <c r="F14" s="9">
        <v>10000</v>
      </c>
      <c r="G14" s="9">
        <v>10000</v>
      </c>
      <c r="H14" s="9">
        <v>10000</v>
      </c>
      <c r="I14" s="9">
        <v>10000</v>
      </c>
      <c r="J14" s="9">
        <v>10000</v>
      </c>
      <c r="K14" s="9">
        <v>10000</v>
      </c>
      <c r="L14" s="6">
        <v>2151</v>
      </c>
      <c r="M14" s="9">
        <v>10000</v>
      </c>
      <c r="N14" s="22">
        <v>0</v>
      </c>
      <c r="O14" s="9">
        <v>10000</v>
      </c>
      <c r="P14" s="9">
        <v>10000</v>
      </c>
      <c r="Q14" s="6">
        <v>1136</v>
      </c>
      <c r="R14" s="9">
        <v>10000</v>
      </c>
      <c r="S14" s="9">
        <v>10000</v>
      </c>
      <c r="T14" s="9">
        <v>10000</v>
      </c>
      <c r="U14" s="9">
        <v>1000</v>
      </c>
      <c r="V14" s="9">
        <v>10000</v>
      </c>
      <c r="W14" s="6">
        <v>0</v>
      </c>
      <c r="X14" s="9">
        <v>10000</v>
      </c>
      <c r="Y14" s="20">
        <v>40</v>
      </c>
      <c r="Z14" s="20">
        <v>20</v>
      </c>
      <c r="AA14" s="20">
        <v>20</v>
      </c>
      <c r="AB14" s="21">
        <v>17.803999999999998</v>
      </c>
      <c r="AC14" s="20">
        <v>97.804000000000002</v>
      </c>
      <c r="AD14" s="27">
        <v>19</v>
      </c>
      <c r="AE14" s="27">
        <f>MAX(0,(10000-MAX(C14:X14))*0.01-AD14)</f>
        <v>0</v>
      </c>
      <c r="AF14" s="28">
        <f t="shared" si="0"/>
        <v>97.804000000000002</v>
      </c>
      <c r="AG14" s="29">
        <f t="shared" si="1"/>
        <v>17</v>
      </c>
      <c r="AH14">
        <f t="shared" si="2"/>
        <v>10000</v>
      </c>
    </row>
    <row r="15" spans="1:34">
      <c r="A15" s="11"/>
      <c r="B15" s="4" t="s">
        <v>12</v>
      </c>
      <c r="C15" s="6">
        <v>1023</v>
      </c>
      <c r="D15" s="6">
        <v>1028</v>
      </c>
      <c r="E15" s="10">
        <v>0</v>
      </c>
      <c r="F15" s="6">
        <v>964</v>
      </c>
      <c r="G15" s="6">
        <v>1012</v>
      </c>
      <c r="H15" s="6">
        <v>1014</v>
      </c>
      <c r="I15" s="6">
        <v>959</v>
      </c>
      <c r="J15" s="6">
        <v>981</v>
      </c>
      <c r="K15" s="6">
        <v>981</v>
      </c>
      <c r="L15" s="6">
        <v>939</v>
      </c>
      <c r="M15" s="6">
        <v>967</v>
      </c>
      <c r="N15" s="6">
        <v>994</v>
      </c>
      <c r="O15" s="22">
        <v>0</v>
      </c>
      <c r="P15" s="6">
        <v>962</v>
      </c>
      <c r="Q15" s="6">
        <v>979</v>
      </c>
      <c r="R15" s="6">
        <v>997</v>
      </c>
      <c r="S15" s="6">
        <v>1016</v>
      </c>
      <c r="T15" s="6">
        <v>987</v>
      </c>
      <c r="U15" s="6">
        <v>996</v>
      </c>
      <c r="V15" s="9">
        <v>1035</v>
      </c>
      <c r="W15" s="10">
        <v>0</v>
      </c>
      <c r="X15" s="6">
        <v>1001</v>
      </c>
      <c r="Y15" s="21">
        <v>24.06664</v>
      </c>
      <c r="Z15" s="21">
        <v>12.09492</v>
      </c>
      <c r="AA15" s="21">
        <v>19.794498000000001</v>
      </c>
      <c r="AB15" s="20">
        <v>18.067999999999998</v>
      </c>
      <c r="AC15" s="20">
        <v>74.024057999999997</v>
      </c>
      <c r="AD15" s="27">
        <v>12</v>
      </c>
      <c r="AE15" s="27">
        <f>MAX(0,(10000-MAX(C15:X15))*0.01-AD15)</f>
        <v>77.650000000000006</v>
      </c>
      <c r="AF15" s="28">
        <f t="shared" si="0"/>
        <v>151.674058</v>
      </c>
      <c r="AG15" s="29">
        <f t="shared" si="1"/>
        <v>5</v>
      </c>
      <c r="AH15">
        <f t="shared" si="2"/>
        <v>1035</v>
      </c>
    </row>
    <row r="16" spans="1:34">
      <c r="A16" s="11"/>
      <c r="B16" s="4" t="s">
        <v>13</v>
      </c>
      <c r="C16" s="6">
        <v>7326</v>
      </c>
      <c r="D16" s="6">
        <v>3735</v>
      </c>
      <c r="E16" s="10">
        <v>0</v>
      </c>
      <c r="F16" s="6">
        <v>5711</v>
      </c>
      <c r="G16" s="6">
        <v>2002</v>
      </c>
      <c r="H16" s="9">
        <v>9938</v>
      </c>
      <c r="I16" s="6">
        <v>4489</v>
      </c>
      <c r="J16" s="6">
        <v>5325</v>
      </c>
      <c r="K16" s="6">
        <v>4485</v>
      </c>
      <c r="L16" s="6">
        <v>991</v>
      </c>
      <c r="M16" s="6">
        <v>3131</v>
      </c>
      <c r="N16" s="6">
        <v>3367</v>
      </c>
      <c r="O16" s="6">
        <v>4630</v>
      </c>
      <c r="P16" s="22">
        <v>0</v>
      </c>
      <c r="Q16" s="6">
        <v>2051</v>
      </c>
      <c r="R16" s="6">
        <v>4993</v>
      </c>
      <c r="S16" s="6">
        <v>1146</v>
      </c>
      <c r="T16" s="6">
        <v>3212</v>
      </c>
      <c r="U16" s="6">
        <v>1051</v>
      </c>
      <c r="V16" s="6">
        <v>3130</v>
      </c>
      <c r="W16" s="10">
        <v>0</v>
      </c>
      <c r="X16" s="6">
        <v>4814</v>
      </c>
      <c r="Y16" s="20">
        <v>27.905160000000002</v>
      </c>
      <c r="Z16" s="20">
        <v>0.78888000000000069</v>
      </c>
      <c r="AA16" s="20">
        <v>17.843420000000002</v>
      </c>
      <c r="AB16" s="21">
        <v>18.012</v>
      </c>
      <c r="AC16" s="20">
        <v>64.54946000000001</v>
      </c>
      <c r="AD16" s="27">
        <v>17</v>
      </c>
      <c r="AE16" s="27">
        <v>0</v>
      </c>
      <c r="AF16" s="28">
        <f t="shared" si="0"/>
        <v>64.54946000000001</v>
      </c>
      <c r="AG16" s="29">
        <f t="shared" si="1"/>
        <v>21</v>
      </c>
      <c r="AH16">
        <f t="shared" si="2"/>
        <v>9938</v>
      </c>
    </row>
    <row r="17" spans="1:34">
      <c r="A17" s="11"/>
      <c r="B17" s="4" t="s">
        <v>14</v>
      </c>
      <c r="C17" s="6">
        <v>1061</v>
      </c>
      <c r="D17" s="9">
        <v>1090</v>
      </c>
      <c r="E17" s="10">
        <v>0</v>
      </c>
      <c r="F17" s="6">
        <v>1070</v>
      </c>
      <c r="G17" s="6">
        <v>1034</v>
      </c>
      <c r="H17" s="6">
        <v>1015</v>
      </c>
      <c r="I17" s="6">
        <v>1053</v>
      </c>
      <c r="J17" s="6">
        <v>1007</v>
      </c>
      <c r="K17" s="6">
        <v>1073</v>
      </c>
      <c r="L17" s="6">
        <v>963</v>
      </c>
      <c r="M17" s="6">
        <v>1029</v>
      </c>
      <c r="N17" s="6">
        <v>1082</v>
      </c>
      <c r="O17" s="6">
        <v>1020</v>
      </c>
      <c r="P17" s="6">
        <v>1050</v>
      </c>
      <c r="Q17" s="22">
        <v>0</v>
      </c>
      <c r="R17" s="6">
        <v>1016</v>
      </c>
      <c r="S17" s="6">
        <v>1035</v>
      </c>
      <c r="T17" s="6">
        <v>984</v>
      </c>
      <c r="U17" s="6">
        <v>1005</v>
      </c>
      <c r="V17" s="6">
        <v>1039</v>
      </c>
      <c r="W17" s="10">
        <v>0</v>
      </c>
      <c r="X17" s="6">
        <v>1083</v>
      </c>
      <c r="Y17" s="20">
        <v>13.214399999999999</v>
      </c>
      <c r="Z17" s="20">
        <v>0</v>
      </c>
      <c r="AA17" s="20">
        <v>16.067040000000002</v>
      </c>
      <c r="AB17" s="21">
        <v>14.23</v>
      </c>
      <c r="AC17" s="20">
        <v>43.511440000000007</v>
      </c>
      <c r="AD17" s="27">
        <v>14</v>
      </c>
      <c r="AE17" s="27">
        <f>MAX(0,(10000-MAX(C17:X17))*0.01-AD17)</f>
        <v>75.100000000000009</v>
      </c>
      <c r="AF17" s="28">
        <f t="shared" si="0"/>
        <v>118.61144000000002</v>
      </c>
      <c r="AG17" s="29">
        <f t="shared" si="1"/>
        <v>14</v>
      </c>
      <c r="AH17">
        <f t="shared" si="2"/>
        <v>1090</v>
      </c>
    </row>
    <row r="18" spans="1:34">
      <c r="A18" s="11"/>
      <c r="B18" s="4" t="s">
        <v>15</v>
      </c>
      <c r="C18" s="9">
        <v>2231</v>
      </c>
      <c r="D18" s="6">
        <v>1370</v>
      </c>
      <c r="E18" s="10">
        <v>0</v>
      </c>
      <c r="F18" s="6">
        <v>1556</v>
      </c>
      <c r="G18" s="6">
        <v>1161</v>
      </c>
      <c r="H18" s="6">
        <v>1343</v>
      </c>
      <c r="I18" s="6">
        <v>1270</v>
      </c>
      <c r="J18" s="6">
        <v>1947</v>
      </c>
      <c r="K18" s="6">
        <v>1341</v>
      </c>
      <c r="L18" s="6">
        <v>1013</v>
      </c>
      <c r="M18" s="6">
        <v>1238</v>
      </c>
      <c r="N18" s="6">
        <v>1241</v>
      </c>
      <c r="O18" s="6">
        <v>1342</v>
      </c>
      <c r="P18" s="6">
        <v>1321</v>
      </c>
      <c r="Q18" s="6">
        <v>1193</v>
      </c>
      <c r="R18" s="22">
        <v>0</v>
      </c>
      <c r="S18" s="6">
        <v>1006</v>
      </c>
      <c r="T18" s="6">
        <v>1319</v>
      </c>
      <c r="U18" s="6">
        <v>1026</v>
      </c>
      <c r="V18" s="6">
        <v>1227</v>
      </c>
      <c r="W18" s="6">
        <v>0</v>
      </c>
      <c r="X18" s="6">
        <v>1370</v>
      </c>
      <c r="Y18" s="20">
        <v>23.994840000000003</v>
      </c>
      <c r="Z18" s="20">
        <v>2.4757600000000002</v>
      </c>
      <c r="AA18" s="20">
        <v>15.09784</v>
      </c>
      <c r="AB18" s="21">
        <v>16.716000000000001</v>
      </c>
      <c r="AC18" s="20">
        <v>58.284440000000004</v>
      </c>
      <c r="AD18" s="27">
        <v>17</v>
      </c>
      <c r="AE18" s="27">
        <f>MAX(0,(10000-MAX(C18:X18))*0.01-AD18)</f>
        <v>60.69</v>
      </c>
      <c r="AF18" s="28">
        <f t="shared" si="0"/>
        <v>118.97444</v>
      </c>
      <c r="AG18" s="29">
        <f t="shared" si="1"/>
        <v>13</v>
      </c>
      <c r="AH18">
        <f t="shared" si="2"/>
        <v>2231</v>
      </c>
    </row>
    <row r="19" spans="1:34">
      <c r="A19" s="11"/>
      <c r="B19" s="4" t="s">
        <v>16</v>
      </c>
      <c r="C19" s="9">
        <v>3221</v>
      </c>
      <c r="D19" s="6">
        <v>2156</v>
      </c>
      <c r="E19" s="10">
        <v>0</v>
      </c>
      <c r="F19" s="6">
        <v>1737</v>
      </c>
      <c r="G19" s="6">
        <v>1155</v>
      </c>
      <c r="H19" s="6">
        <v>1521</v>
      </c>
      <c r="I19" s="6">
        <v>1335</v>
      </c>
      <c r="J19" s="6">
        <v>1759</v>
      </c>
      <c r="K19" s="6">
        <v>1341</v>
      </c>
      <c r="L19" s="6">
        <v>1053</v>
      </c>
      <c r="M19" s="6">
        <v>1174</v>
      </c>
      <c r="N19" s="6">
        <v>1240</v>
      </c>
      <c r="O19" s="6">
        <v>1352</v>
      </c>
      <c r="P19" s="6">
        <v>1350</v>
      </c>
      <c r="Q19" s="6">
        <v>1267</v>
      </c>
      <c r="R19" s="6">
        <v>2562</v>
      </c>
      <c r="S19" s="22">
        <v>0</v>
      </c>
      <c r="T19" s="6">
        <v>1149</v>
      </c>
      <c r="U19" s="6">
        <v>984</v>
      </c>
      <c r="V19" s="6">
        <v>1154</v>
      </c>
      <c r="W19" s="6">
        <v>0</v>
      </c>
      <c r="X19" s="6">
        <v>1521</v>
      </c>
      <c r="Y19" s="20">
        <v>29.448</v>
      </c>
      <c r="Z19" s="20">
        <v>4.9249600000000004</v>
      </c>
      <c r="AA19" s="20">
        <v>14.86392</v>
      </c>
      <c r="AB19" s="21">
        <v>17.542000000000002</v>
      </c>
      <c r="AC19" s="20">
        <v>66.778880000000001</v>
      </c>
      <c r="AD19" s="27">
        <v>17</v>
      </c>
      <c r="AE19" s="27">
        <f>MAX(0,(10000-MAX(C19:X19))*0.01-AD19)</f>
        <v>50.790000000000006</v>
      </c>
      <c r="AF19" s="28">
        <f t="shared" si="0"/>
        <v>117.56888000000001</v>
      </c>
      <c r="AG19" s="29">
        <f t="shared" si="1"/>
        <v>15</v>
      </c>
      <c r="AH19">
        <f t="shared" si="2"/>
        <v>3221</v>
      </c>
    </row>
    <row r="20" spans="1:34">
      <c r="A20" s="11"/>
      <c r="B20" s="4" t="s">
        <v>17</v>
      </c>
      <c r="C20" s="6">
        <v>1015</v>
      </c>
      <c r="D20" s="6">
        <v>1045</v>
      </c>
      <c r="E20" s="10">
        <v>0</v>
      </c>
      <c r="F20" s="6">
        <v>1017</v>
      </c>
      <c r="G20" s="6">
        <v>1040</v>
      </c>
      <c r="H20" s="6">
        <v>1005</v>
      </c>
      <c r="I20" s="6">
        <v>1028</v>
      </c>
      <c r="J20" s="6">
        <v>1001</v>
      </c>
      <c r="K20" s="9">
        <v>1072</v>
      </c>
      <c r="L20" s="6">
        <v>1007</v>
      </c>
      <c r="M20" s="6">
        <v>1045</v>
      </c>
      <c r="N20" s="6">
        <v>988</v>
      </c>
      <c r="O20" s="6">
        <v>1020</v>
      </c>
      <c r="P20" s="6">
        <v>1013</v>
      </c>
      <c r="Q20" s="6">
        <v>996</v>
      </c>
      <c r="R20" s="6">
        <v>1019</v>
      </c>
      <c r="S20" s="6">
        <v>982</v>
      </c>
      <c r="T20" s="22">
        <v>0</v>
      </c>
      <c r="U20" s="6">
        <v>951</v>
      </c>
      <c r="V20" s="6">
        <v>1045</v>
      </c>
      <c r="W20" s="6">
        <v>0</v>
      </c>
      <c r="X20" s="6">
        <v>1016</v>
      </c>
      <c r="Y20" s="20">
        <v>38.363936000000002</v>
      </c>
      <c r="Z20" s="20">
        <v>15.544700000000001</v>
      </c>
      <c r="AA20" s="20">
        <v>19.375214</v>
      </c>
      <c r="AB20" s="21">
        <v>17.75</v>
      </c>
      <c r="AC20" s="20">
        <v>91.033850000000001</v>
      </c>
      <c r="AD20" s="27">
        <v>15</v>
      </c>
      <c r="AE20" s="27">
        <f>MAX(0,(10000-MAX(C20:X20))*0.01-AD20)</f>
        <v>74.28</v>
      </c>
      <c r="AF20" s="28">
        <f t="shared" si="0"/>
        <v>165.31385</v>
      </c>
      <c r="AG20" s="29">
        <f t="shared" si="1"/>
        <v>1</v>
      </c>
      <c r="AH20">
        <f t="shared" si="2"/>
        <v>1072</v>
      </c>
    </row>
    <row r="21" spans="1:34">
      <c r="A21" s="11"/>
      <c r="B21" s="4" t="s">
        <v>18</v>
      </c>
      <c r="C21" s="6">
        <v>9619</v>
      </c>
      <c r="D21" s="9">
        <v>9643</v>
      </c>
      <c r="E21" s="10">
        <v>0</v>
      </c>
      <c r="F21" s="6">
        <v>8020</v>
      </c>
      <c r="G21" s="6">
        <v>6780</v>
      </c>
      <c r="H21" s="6">
        <v>7057</v>
      </c>
      <c r="I21" s="6">
        <v>7330</v>
      </c>
      <c r="J21" s="6">
        <v>7884</v>
      </c>
      <c r="K21" s="6">
        <v>7330</v>
      </c>
      <c r="L21" s="6">
        <v>1190</v>
      </c>
      <c r="M21" s="6">
        <v>7209</v>
      </c>
      <c r="N21" s="6">
        <v>7237</v>
      </c>
      <c r="O21" s="6">
        <v>7462</v>
      </c>
      <c r="P21" s="6">
        <v>7332</v>
      </c>
      <c r="Q21" s="6">
        <v>2448</v>
      </c>
      <c r="R21" s="6">
        <v>9517</v>
      </c>
      <c r="S21" s="6">
        <v>952</v>
      </c>
      <c r="T21" s="6">
        <v>7253</v>
      </c>
      <c r="U21" s="22">
        <v>0</v>
      </c>
      <c r="V21" s="6">
        <v>7209</v>
      </c>
      <c r="W21" s="6">
        <v>0</v>
      </c>
      <c r="X21" s="6">
        <v>7320</v>
      </c>
      <c r="Y21" s="20">
        <v>36.968000000000004</v>
      </c>
      <c r="Z21" s="20">
        <v>11.953200000000002</v>
      </c>
      <c r="AA21" s="20">
        <v>19.746088</v>
      </c>
      <c r="AB21" s="20">
        <v>10.009999999999998</v>
      </c>
      <c r="AC21" s="20">
        <v>78.677288000000004</v>
      </c>
      <c r="AD21" s="27">
        <v>18</v>
      </c>
      <c r="AE21" s="27">
        <f>MAX(0,(10000-MAX(C21:X21))*0.01-AD21)</f>
        <v>0</v>
      </c>
      <c r="AF21" s="28">
        <f t="shared" si="0"/>
        <v>78.677288000000004</v>
      </c>
      <c r="AG21" s="29">
        <f t="shared" si="1"/>
        <v>19</v>
      </c>
      <c r="AH21">
        <f t="shared" si="2"/>
        <v>9643</v>
      </c>
    </row>
    <row r="22" spans="1:34">
      <c r="A22" s="11"/>
      <c r="B22" s="4" t="s">
        <v>19</v>
      </c>
      <c r="C22" s="6">
        <v>1043</v>
      </c>
      <c r="D22" s="6">
        <v>1062</v>
      </c>
      <c r="E22" s="10">
        <v>0</v>
      </c>
      <c r="F22" s="6">
        <v>980</v>
      </c>
      <c r="G22" s="6">
        <v>1058</v>
      </c>
      <c r="H22" s="6">
        <v>1009</v>
      </c>
      <c r="I22" s="6">
        <v>1008</v>
      </c>
      <c r="J22" s="6">
        <v>1024</v>
      </c>
      <c r="K22" s="6">
        <v>1030</v>
      </c>
      <c r="L22" s="6">
        <v>960</v>
      </c>
      <c r="M22" s="6">
        <v>1062</v>
      </c>
      <c r="N22" s="6">
        <v>974</v>
      </c>
      <c r="O22" s="6">
        <v>1009</v>
      </c>
      <c r="P22" s="6">
        <v>1019</v>
      </c>
      <c r="Q22" s="6">
        <v>1053</v>
      </c>
      <c r="R22" s="6">
        <v>1011</v>
      </c>
      <c r="S22" s="6">
        <v>994</v>
      </c>
      <c r="T22" s="6">
        <v>1037</v>
      </c>
      <c r="U22" s="6">
        <v>1009</v>
      </c>
      <c r="V22" s="22">
        <v>0</v>
      </c>
      <c r="W22" s="6">
        <v>0</v>
      </c>
      <c r="X22" s="9">
        <v>1076</v>
      </c>
      <c r="Y22" s="20">
        <v>37.416356</v>
      </c>
      <c r="Z22" s="20">
        <v>12.86772</v>
      </c>
      <c r="AA22" s="20">
        <v>19.149128000000001</v>
      </c>
      <c r="AB22" s="21">
        <v>17.914000000000001</v>
      </c>
      <c r="AC22" s="20">
        <v>87.347204000000005</v>
      </c>
      <c r="AD22" s="27">
        <v>15</v>
      </c>
      <c r="AE22" s="27">
        <f>MAX(0,(10000-MAX(C22:X22))*0.01-AD22)</f>
        <v>74.239999999999995</v>
      </c>
      <c r="AF22" s="28">
        <f t="shared" si="0"/>
        <v>161.58720399999999</v>
      </c>
      <c r="AG22" s="29">
        <f t="shared" si="1"/>
        <v>2</v>
      </c>
      <c r="AH22">
        <f t="shared" si="2"/>
        <v>1076</v>
      </c>
    </row>
    <row r="23" spans="1:34">
      <c r="A23" s="11"/>
      <c r="B23" s="4" t="s">
        <v>20</v>
      </c>
      <c r="C23" s="6">
        <v>0</v>
      </c>
      <c r="D23" s="10">
        <v>0</v>
      </c>
      <c r="E23" s="10">
        <v>0</v>
      </c>
      <c r="F23" s="10">
        <v>0</v>
      </c>
      <c r="G23" s="6">
        <v>0</v>
      </c>
      <c r="H23" s="10">
        <v>0</v>
      </c>
      <c r="I23" s="10">
        <v>0</v>
      </c>
      <c r="J23" s="6">
        <v>0</v>
      </c>
      <c r="K23" s="10">
        <v>0</v>
      </c>
      <c r="L23" s="6">
        <v>0</v>
      </c>
      <c r="M23" s="10">
        <v>0</v>
      </c>
      <c r="N23" s="10">
        <v>0</v>
      </c>
      <c r="O23" s="10">
        <v>0</v>
      </c>
      <c r="P23" s="10">
        <v>0</v>
      </c>
      <c r="Q23" s="6">
        <v>0</v>
      </c>
      <c r="R23" s="6">
        <v>0</v>
      </c>
      <c r="S23" s="6">
        <v>0</v>
      </c>
      <c r="T23" s="10">
        <v>0</v>
      </c>
      <c r="U23" s="6">
        <v>0</v>
      </c>
      <c r="V23" s="10">
        <v>0</v>
      </c>
      <c r="W23" s="22">
        <v>0</v>
      </c>
      <c r="X23" s="10">
        <v>0</v>
      </c>
      <c r="Y23" s="20">
        <v>0</v>
      </c>
      <c r="Z23" s="20">
        <v>0</v>
      </c>
      <c r="AA23" s="20">
        <v>0</v>
      </c>
      <c r="AB23" s="21">
        <v>0</v>
      </c>
      <c r="AC23" s="20">
        <v>0</v>
      </c>
      <c r="AD23" s="27">
        <v>0</v>
      </c>
      <c r="AE23" s="27">
        <v>0</v>
      </c>
      <c r="AF23" s="28">
        <f t="shared" si="0"/>
        <v>0</v>
      </c>
      <c r="AG23" s="29">
        <f t="shared" si="1"/>
        <v>22</v>
      </c>
      <c r="AH23">
        <f t="shared" si="2"/>
        <v>0</v>
      </c>
    </row>
    <row r="24" spans="1:34">
      <c r="A24" s="11"/>
      <c r="B24" s="4" t="s">
        <v>21</v>
      </c>
      <c r="C24" s="6">
        <v>1012</v>
      </c>
      <c r="D24" s="9">
        <v>1090</v>
      </c>
      <c r="E24" s="6">
        <v>0</v>
      </c>
      <c r="F24" s="6">
        <v>971</v>
      </c>
      <c r="G24" s="6">
        <v>1062</v>
      </c>
      <c r="H24" s="6">
        <v>1041</v>
      </c>
      <c r="I24" s="6">
        <v>984</v>
      </c>
      <c r="J24" s="6">
        <v>986</v>
      </c>
      <c r="K24" s="6">
        <v>1056</v>
      </c>
      <c r="L24" s="6">
        <v>1056</v>
      </c>
      <c r="M24" s="6">
        <v>1056</v>
      </c>
      <c r="N24" s="6">
        <v>992</v>
      </c>
      <c r="O24" s="6">
        <v>1017</v>
      </c>
      <c r="P24" s="6">
        <v>1021</v>
      </c>
      <c r="Q24" s="6">
        <v>973</v>
      </c>
      <c r="R24" s="6">
        <v>1042</v>
      </c>
      <c r="S24" s="6">
        <v>997</v>
      </c>
      <c r="T24" s="6">
        <v>1025</v>
      </c>
      <c r="U24" s="6">
        <v>995</v>
      </c>
      <c r="V24" s="6">
        <v>958</v>
      </c>
      <c r="W24" s="6">
        <v>0</v>
      </c>
      <c r="X24" s="22">
        <v>0</v>
      </c>
      <c r="Y24" s="20">
        <v>31.326679999999996</v>
      </c>
      <c r="Z24" s="20">
        <v>2.9418600000000006</v>
      </c>
      <c r="AA24" s="20">
        <v>17.293659999999999</v>
      </c>
      <c r="AB24" s="21">
        <v>17.931999999999999</v>
      </c>
      <c r="AC24" s="20">
        <v>69.494199999999992</v>
      </c>
      <c r="AD24" s="27">
        <v>15</v>
      </c>
      <c r="AE24" s="27">
        <f>MAX(0,(10000-MAX(C24:X24))*0.01-AD24)</f>
        <v>74.100000000000009</v>
      </c>
      <c r="AF24" s="28">
        <f t="shared" si="0"/>
        <v>143.5942</v>
      </c>
      <c r="AG24" s="29">
        <f t="shared" si="1"/>
        <v>8</v>
      </c>
      <c r="AH24">
        <f t="shared" si="2"/>
        <v>1090</v>
      </c>
    </row>
    <row r="25" spans="1:34">
      <c r="A25" s="12" t="s">
        <v>55</v>
      </c>
      <c r="B25" s="13"/>
      <c r="C25" s="2">
        <f t="shared" ref="C25:X25" si="3">SUM(C3:C24)</f>
        <v>72867</v>
      </c>
      <c r="D25" s="2">
        <f t="shared" si="3"/>
        <v>58999</v>
      </c>
      <c r="E25" s="2">
        <f t="shared" si="3"/>
        <v>0</v>
      </c>
      <c r="F25" s="2">
        <f t="shared" si="3"/>
        <v>60382</v>
      </c>
      <c r="G25" s="2">
        <f t="shared" si="3"/>
        <v>51753</v>
      </c>
      <c r="H25" s="2">
        <f t="shared" si="3"/>
        <v>60546</v>
      </c>
      <c r="I25" s="2">
        <f t="shared" si="3"/>
        <v>53570</v>
      </c>
      <c r="J25" s="2">
        <f t="shared" si="3"/>
        <v>64610</v>
      </c>
      <c r="K25" s="2">
        <f t="shared" si="3"/>
        <v>53281</v>
      </c>
      <c r="L25" s="2">
        <f t="shared" si="3"/>
        <v>30502</v>
      </c>
      <c r="M25" s="2">
        <f t="shared" si="3"/>
        <v>52011</v>
      </c>
      <c r="N25" s="2">
        <f t="shared" si="3"/>
        <v>44985</v>
      </c>
      <c r="O25" s="2">
        <f t="shared" si="3"/>
        <v>57698</v>
      </c>
      <c r="P25" s="2">
        <f t="shared" si="3"/>
        <v>53265</v>
      </c>
      <c r="Q25" s="2">
        <f t="shared" si="3"/>
        <v>27468</v>
      </c>
      <c r="R25" s="2">
        <f t="shared" ref="Q25:S25" si="4">SUM(R3:R24)</f>
        <v>65476</v>
      </c>
      <c r="S25" s="2">
        <f t="shared" si="4"/>
        <v>38331</v>
      </c>
      <c r="T25" s="2">
        <f t="shared" si="3"/>
        <v>51049</v>
      </c>
      <c r="U25" s="2">
        <f t="shared" si="3"/>
        <v>20028</v>
      </c>
      <c r="V25" s="2">
        <f t="shared" si="3"/>
        <v>53216</v>
      </c>
      <c r="W25" s="2">
        <f t="shared" si="3"/>
        <v>0</v>
      </c>
      <c r="X25" s="2">
        <f t="shared" si="3"/>
        <v>55085</v>
      </c>
      <c r="Y25" s="34"/>
      <c r="Z25" s="34"/>
      <c r="AA25" s="34"/>
      <c r="AB25" s="34"/>
      <c r="AC25" s="34"/>
      <c r="AD25" s="34"/>
      <c r="AE25" s="34"/>
      <c r="AF25" s="34"/>
      <c r="AG25" s="34"/>
    </row>
    <row r="26" spans="1:34">
      <c r="A26" s="14" t="s">
        <v>56</v>
      </c>
      <c r="B26" s="14"/>
      <c r="C26" s="2">
        <f>C6+C12+C15+C20+C22</f>
        <v>5177</v>
      </c>
      <c r="D26" s="2">
        <f t="shared" ref="D26:X26" si="5">D6+D12+D15+D20+D22</f>
        <v>5150</v>
      </c>
      <c r="E26" s="2">
        <f t="shared" si="5"/>
        <v>0</v>
      </c>
      <c r="F26" s="2">
        <f>1239+F12+F15+F20+F22</f>
        <v>5180</v>
      </c>
      <c r="G26" s="2">
        <f t="shared" si="5"/>
        <v>5113</v>
      </c>
      <c r="H26" s="2">
        <f t="shared" si="5"/>
        <v>5038</v>
      </c>
      <c r="I26" s="2">
        <f t="shared" si="5"/>
        <v>4732</v>
      </c>
      <c r="J26" s="2">
        <f t="shared" si="5"/>
        <v>4899</v>
      </c>
      <c r="K26" s="2">
        <f t="shared" si="5"/>
        <v>5115</v>
      </c>
      <c r="L26" s="2">
        <f>L6+1058+L15+L20+L22</f>
        <v>4961</v>
      </c>
      <c r="M26" s="2">
        <f t="shared" si="5"/>
        <v>5071</v>
      </c>
      <c r="N26" s="2">
        <f t="shared" si="5"/>
        <v>4646</v>
      </c>
      <c r="O26" s="2">
        <f>O6+O12+1035+O20+O22</f>
        <v>5044</v>
      </c>
      <c r="P26" s="2">
        <f t="shared" si="5"/>
        <v>4712</v>
      </c>
      <c r="Q26" s="2">
        <f t="shared" si="5"/>
        <v>4863</v>
      </c>
      <c r="R26" s="2">
        <f t="shared" si="5"/>
        <v>5020</v>
      </c>
      <c r="S26" s="2">
        <f t="shared" si="5"/>
        <v>4921</v>
      </c>
      <c r="T26" s="2">
        <f>T6+T12+T15+1072+T22</f>
        <v>4911</v>
      </c>
      <c r="U26" s="2">
        <f t="shared" si="5"/>
        <v>4949</v>
      </c>
      <c r="V26" s="2">
        <f>V6+V12+V15+V20+1076</f>
        <v>5398</v>
      </c>
      <c r="W26" s="2">
        <f t="shared" si="5"/>
        <v>0</v>
      </c>
      <c r="X26" s="2">
        <f t="shared" si="5"/>
        <v>4903</v>
      </c>
      <c r="Y26" s="34"/>
      <c r="Z26" s="34"/>
      <c r="AA26" s="34"/>
      <c r="AB26" s="34"/>
      <c r="AC26" s="34"/>
      <c r="AD26" s="34"/>
      <c r="AE26" s="34"/>
      <c r="AF26" s="34"/>
      <c r="AG26" s="34"/>
    </row>
    <row r="27" spans="1:34">
      <c r="A27" s="14" t="s">
        <v>57</v>
      </c>
      <c r="B27" s="14"/>
      <c r="C27" s="2">
        <f>RANK(C26,$C26:$X26)</f>
        <v>3</v>
      </c>
      <c r="D27" s="2">
        <f t="shared" ref="D27:X27" si="6">RANK(D26,$C26:$X26)</f>
        <v>4</v>
      </c>
      <c r="E27" s="2">
        <f t="shared" si="6"/>
        <v>21</v>
      </c>
      <c r="F27" s="2">
        <f t="shared" si="6"/>
        <v>2</v>
      </c>
      <c r="G27" s="2">
        <f t="shared" si="6"/>
        <v>6</v>
      </c>
      <c r="H27" s="2">
        <f t="shared" si="6"/>
        <v>9</v>
      </c>
      <c r="I27" s="2">
        <f t="shared" si="6"/>
        <v>18</v>
      </c>
      <c r="J27" s="2">
        <f t="shared" si="6"/>
        <v>16</v>
      </c>
      <c r="K27" s="2">
        <f t="shared" si="6"/>
        <v>5</v>
      </c>
      <c r="L27" s="2">
        <f t="shared" si="6"/>
        <v>11</v>
      </c>
      <c r="M27" s="2">
        <f t="shared" si="6"/>
        <v>7</v>
      </c>
      <c r="N27" s="2">
        <f t="shared" si="6"/>
        <v>20</v>
      </c>
      <c r="O27" s="2">
        <f t="shared" si="6"/>
        <v>8</v>
      </c>
      <c r="P27" s="2">
        <f t="shared" si="6"/>
        <v>19</v>
      </c>
      <c r="Q27" s="2">
        <f t="shared" si="6"/>
        <v>17</v>
      </c>
      <c r="R27" s="2">
        <f t="shared" si="6"/>
        <v>10</v>
      </c>
      <c r="S27" s="2">
        <f t="shared" si="6"/>
        <v>13</v>
      </c>
      <c r="T27" s="2">
        <f t="shared" si="6"/>
        <v>14</v>
      </c>
      <c r="U27" s="2">
        <f t="shared" si="6"/>
        <v>12</v>
      </c>
      <c r="V27" s="7">
        <f t="shared" si="6"/>
        <v>1</v>
      </c>
      <c r="W27" s="2">
        <f t="shared" si="6"/>
        <v>21</v>
      </c>
      <c r="X27" s="2">
        <f t="shared" si="6"/>
        <v>15</v>
      </c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4">
      <c r="A28" s="35" t="s">
        <v>58</v>
      </c>
      <c r="B28" s="35"/>
      <c r="C28">
        <v>371112</v>
      </c>
      <c r="D28">
        <v>368116</v>
      </c>
      <c r="F28">
        <v>369301</v>
      </c>
      <c r="G28">
        <v>371125</v>
      </c>
      <c r="H28">
        <v>370801</v>
      </c>
      <c r="I28">
        <v>370874</v>
      </c>
      <c r="J28">
        <v>371128</v>
      </c>
      <c r="K28">
        <v>370816</v>
      </c>
      <c r="L28">
        <v>371130</v>
      </c>
      <c r="M28">
        <v>369657</v>
      </c>
      <c r="N28">
        <v>369278</v>
      </c>
      <c r="O28">
        <v>369124</v>
      </c>
      <c r="P28">
        <v>367322</v>
      </c>
      <c r="Q28">
        <v>370725</v>
      </c>
      <c r="R28">
        <v>371076</v>
      </c>
      <c r="S28">
        <v>371139</v>
      </c>
      <c r="T28">
        <v>370019</v>
      </c>
      <c r="U28">
        <v>370987</v>
      </c>
      <c r="V28">
        <v>369102</v>
      </c>
      <c r="X28">
        <v>370859</v>
      </c>
    </row>
  </sheetData>
  <mergeCells count="10">
    <mergeCell ref="A28:B28"/>
    <mergeCell ref="Y1:AC1"/>
    <mergeCell ref="A25:B25"/>
    <mergeCell ref="AD1:AE1"/>
    <mergeCell ref="AF1:AF2"/>
    <mergeCell ref="AG1:AG2"/>
    <mergeCell ref="A3:A24"/>
    <mergeCell ref="A26:B26"/>
    <mergeCell ref="C1:X1"/>
    <mergeCell ref="A27:B2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 chida</dc:creator>
  <cp:lastModifiedBy>Koji Chida</cp:lastModifiedBy>
  <dcterms:created xsi:type="dcterms:W3CDTF">2015-06-05T18:19:34Z</dcterms:created>
  <dcterms:modified xsi:type="dcterms:W3CDTF">2025-09-15T01:47:13Z</dcterms:modified>
</cp:coreProperties>
</file>